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bie\Dropbox (Energy Innovation)\My Documents\Energy Policy Solutions\Alberta\Models\eps-1.4.2-alberta-wipF\inputdata\indst\PERAC\Step4\"/>
    </mc:Choice>
  </mc:AlternateContent>
  <bookViews>
    <workbookView xWindow="-33705" yWindow="465" windowWidth="26475" windowHeight="18255" firstSheet="8" activeTab="11"/>
  </bookViews>
  <sheets>
    <sheet name="About" sheetId="1" r:id="rId1"/>
    <sheet name="Country Selector" sheetId="20" r:id="rId2"/>
    <sheet name="Cross-Page Data" sheetId="62" r:id="rId3"/>
    <sheet name="BAU Process Emissions Alberta" sheetId="52" r:id="rId4"/>
    <sheet name="Process Emissions Multipliers" sheetId="51" r:id="rId5"/>
    <sheet name="Cement" sheetId="30" r:id="rId6"/>
    <sheet name="PERAC-MCAbMC-cement-CC" sheetId="29" r:id="rId7"/>
    <sheet name="PERAC-MCAbMC-mining-MR" sheetId="19" r:id="rId8"/>
    <sheet name="PERAC-MCAbMC-mining-MD" sheetId="21" r:id="rId9"/>
    <sheet name="PERAC-MCAbMC-chemicals-CP" sheetId="22" r:id="rId10"/>
    <sheet name="PERAC-MCAbMC-ngps-WT" sheetId="25" r:id="rId11"/>
    <sheet name="PERAC-MCAbMC-ngps-MR" sheetId="26" r:id="rId12"/>
    <sheet name="PERAC-MCAbMC-waste-MR" sheetId="23" r:id="rId13"/>
    <sheet name="PERAC-MCAbMC-waste-MD" sheetId="24" r:id="rId14"/>
    <sheet name="PERAC-MCAbMC-ag-CM" sheetId="40" r:id="rId15"/>
    <sheet name="PERAC-MCAbMC-ag-RC" sheetId="41" r:id="rId16"/>
    <sheet name="PERAC-MCAbMC-ag-LM" sheetId="42" r:id="rId17"/>
    <sheet name="PERAC-MCAbMC-other-WT" sheetId="27" r:id="rId18"/>
    <sheet name="PERAC-MCAbMC-other-CP" sheetId="28" r:id="rId19"/>
    <sheet name="Coal Baselines" sheetId="54" r:id="rId20"/>
    <sheet name="Coal mining 2010" sheetId="4" r:id="rId21"/>
    <sheet name="Coal mining 2020" sheetId="5" r:id="rId22"/>
    <sheet name="Coal mining 2030" sheetId="6" r:id="rId23"/>
    <sheet name="Chemicals Baselines" sheetId="55" r:id="rId24"/>
    <sheet name="Chemicals 2010" sheetId="7" r:id="rId25"/>
    <sheet name="Chemicals 2020" sheetId="8" r:id="rId26"/>
    <sheet name="Chemicals 2030" sheetId="9" r:id="rId27"/>
    <sheet name="NGPS Baselines" sheetId="56" r:id="rId28"/>
    <sheet name="NGPS 2010" sheetId="10" r:id="rId29"/>
    <sheet name="NGPS 2020" sheetId="11" r:id="rId30"/>
    <sheet name="NGPS 2030" sheetId="12" r:id="rId31"/>
    <sheet name="Waste Baselines" sheetId="57" r:id="rId32"/>
    <sheet name="Waste 2010" sheetId="13" r:id="rId33"/>
    <sheet name="Waste 2020" sheetId="14" r:id="rId34"/>
    <sheet name="Waste 2030" sheetId="15" r:id="rId35"/>
    <sheet name="Other Baselines" sheetId="58" r:id="rId36"/>
    <sheet name="Other 2010" sheetId="16" r:id="rId37"/>
    <sheet name="Other 2020" sheetId="17" r:id="rId38"/>
    <sheet name="Other 2030" sheetId="18" r:id="rId39"/>
    <sheet name="Soil Baselines" sheetId="59" r:id="rId40"/>
    <sheet name="Soil 2010" sheetId="31" r:id="rId41"/>
    <sheet name="Soil 2020" sheetId="32" r:id="rId42"/>
    <sheet name="Soil 2030" sheetId="33" r:id="rId43"/>
    <sheet name="Rice Baselines" sheetId="60" r:id="rId44"/>
    <sheet name="Ric 2010" sheetId="34" r:id="rId45"/>
    <sheet name="Ric 2020" sheetId="35" r:id="rId46"/>
    <sheet name="Ric 2030" sheetId="36" r:id="rId47"/>
    <sheet name="Livestock Baselines" sheetId="61" r:id="rId48"/>
    <sheet name="Liv 2010" sheetId="37" r:id="rId49"/>
    <sheet name="Liv 2020" sheetId="38" r:id="rId50"/>
    <sheet name="Liv 2030" sheetId="39" r:id="rId51"/>
  </sheets>
  <definedNames>
    <definedName name="CH4_to_CO2e">'Cross-Page Data'!$C$12</definedName>
    <definedName name="data_2010" localSheetId="20">'Coal mining 2010'!$B$9:$S$185</definedName>
    <definedName name="data_2010" localSheetId="28">'NGPS 2010'!$B$9:$S$185</definedName>
    <definedName name="data_2020" localSheetId="21">'Coal mining 2020'!$B$8:$S$184</definedName>
    <definedName name="data_2020" localSheetId="29">'NGPS 2020'!$B$9:$S$185</definedName>
    <definedName name="data_2030" localSheetId="22">'Coal mining 2030'!$B$9:$S$185</definedName>
    <definedName name="data_2030" localSheetId="30">'NGPS 2030'!$B$9:$S$185</definedName>
    <definedName name="N2O_to_CO2e">'Cross-Page Data'!$C$13</definedName>
    <definedName name="Regions">'Country Selector'!$D$2:$D$18</definedName>
  </definedNames>
  <calcPr calcId="162913"/>
</workbook>
</file>

<file path=xl/calcChain.xml><?xml version="1.0" encoding="utf-8"?>
<calcChain xmlns="http://schemas.openxmlformats.org/spreadsheetml/2006/main">
  <c r="D19" i="51" l="1"/>
  <c r="B19" i="51"/>
  <c r="E48" i="51" l="1"/>
  <c r="D48" i="51" l="1"/>
  <c r="E20" i="51"/>
  <c r="D20" i="51" l="1"/>
  <c r="B20" i="51"/>
  <c r="B48" i="51" s="1"/>
  <c r="C20" i="51" l="1"/>
  <c r="E32" i="51"/>
  <c r="D32" i="51"/>
  <c r="C32" i="51"/>
  <c r="B32" i="51"/>
  <c r="B57" i="51" s="1"/>
  <c r="E28" i="51"/>
  <c r="D28" i="51"/>
  <c r="C28" i="51"/>
  <c r="B28" i="51"/>
  <c r="E16" i="51"/>
  <c r="D16" i="51"/>
  <c r="C16" i="51"/>
  <c r="B16" i="51"/>
  <c r="B45" i="51" s="1"/>
  <c r="D8" i="51"/>
  <c r="C8" i="51"/>
  <c r="B8" i="51"/>
  <c r="B39" i="51" s="1"/>
  <c r="B54" i="51"/>
  <c r="E4" i="51" l="1"/>
  <c r="D4" i="51"/>
  <c r="C4" i="51"/>
  <c r="B4" i="51"/>
  <c r="B36" i="51" s="1"/>
  <c r="E36" i="51" l="1"/>
  <c r="D31" i="51" l="1"/>
  <c r="B31" i="51"/>
  <c r="D27" i="51"/>
  <c r="D57" i="51" l="1"/>
  <c r="E57" i="51"/>
  <c r="D54" i="51"/>
  <c r="E54" i="51"/>
  <c r="B27" i="51" l="1"/>
  <c r="E8" i="51" l="1"/>
  <c r="E12" i="51"/>
  <c r="D12" i="51"/>
  <c r="C12" i="51"/>
  <c r="B12" i="51"/>
  <c r="B42" i="51" s="1"/>
  <c r="E42" i="51" l="1"/>
  <c r="C23" i="51"/>
  <c r="D23" i="51"/>
  <c r="B23" i="51"/>
  <c r="B3" i="51" l="1"/>
  <c r="D3" i="51"/>
  <c r="C19" i="51"/>
  <c r="C48" i="51" s="1"/>
  <c r="L156" i="26"/>
  <c r="D15" i="51"/>
  <c r="C15" i="51"/>
  <c r="B15" i="51"/>
  <c r="D11" i="51"/>
  <c r="C11" i="51"/>
  <c r="C42" i="51" s="1"/>
  <c r="B11" i="51"/>
  <c r="D7" i="51"/>
  <c r="C7" i="51"/>
  <c r="C39" i="51" s="1"/>
  <c r="B7" i="51"/>
  <c r="C3" i="51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58" i="23"/>
  <c r="B43" i="26"/>
  <c r="B46" i="26"/>
  <c r="B49" i="26"/>
  <c r="B50" i="26"/>
  <c r="B51" i="26"/>
  <c r="B59" i="26"/>
  <c r="B61" i="26"/>
  <c r="B64" i="26"/>
  <c r="B67" i="26"/>
  <c r="B78" i="26"/>
  <c r="B80" i="26"/>
  <c r="B83" i="26"/>
  <c r="B104" i="26"/>
  <c r="B105" i="26"/>
  <c r="B156" i="26"/>
  <c r="B159" i="26"/>
  <c r="B164" i="26"/>
  <c r="B171" i="26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4" i="25"/>
  <c r="B45" i="25"/>
  <c r="B47" i="25"/>
  <c r="B48" i="25"/>
  <c r="B52" i="25"/>
  <c r="B53" i="25"/>
  <c r="B54" i="25"/>
  <c r="B55" i="25"/>
  <c r="B56" i="25"/>
  <c r="B57" i="25"/>
  <c r="B58" i="25"/>
  <c r="B60" i="25"/>
  <c r="B62" i="25"/>
  <c r="B63" i="25"/>
  <c r="B65" i="25"/>
  <c r="B66" i="25"/>
  <c r="B68" i="25"/>
  <c r="B69" i="25"/>
  <c r="B70" i="25"/>
  <c r="B71" i="25"/>
  <c r="B72" i="25"/>
  <c r="B73" i="25"/>
  <c r="B74" i="25"/>
  <c r="B75" i="25"/>
  <c r="B76" i="25"/>
  <c r="B77" i="25"/>
  <c r="B79" i="25"/>
  <c r="B81" i="25"/>
  <c r="B82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7" i="25"/>
  <c r="B158" i="25"/>
  <c r="B160" i="25"/>
  <c r="B161" i="25"/>
  <c r="B162" i="25"/>
  <c r="B163" i="25"/>
  <c r="B165" i="25"/>
  <c r="B166" i="25"/>
  <c r="B167" i="25"/>
  <c r="B168" i="25"/>
  <c r="B169" i="25"/>
  <c r="B170" i="25"/>
  <c r="B172" i="25"/>
  <c r="B173" i="25"/>
  <c r="B174" i="25"/>
  <c r="B175" i="25"/>
  <c r="B176" i="25"/>
  <c r="B177" i="2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2" i="21"/>
  <c r="B2" i="25"/>
  <c r="B2" i="24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52" i="28"/>
  <c r="B2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 s="1"/>
  <c r="B3" i="20"/>
  <c r="L53" i="25" l="1"/>
  <c r="G53" i="25" s="1"/>
  <c r="L130" i="25"/>
  <c r="D130" i="25" s="1"/>
  <c r="L177" i="25"/>
  <c r="G177" i="25" s="1"/>
  <c r="L43" i="26"/>
  <c r="H43" i="26" s="1"/>
  <c r="L50" i="26"/>
  <c r="C50" i="26" s="1"/>
  <c r="L58" i="25"/>
  <c r="F58" i="25" s="1"/>
  <c r="L57" i="25"/>
  <c r="K57" i="25" s="1"/>
  <c r="L132" i="25"/>
  <c r="C132" i="25" s="1"/>
  <c r="L21" i="25"/>
  <c r="C21" i="25" s="1"/>
  <c r="L99" i="25"/>
  <c r="F99" i="25" s="1"/>
  <c r="L22" i="25"/>
  <c r="L158" i="25"/>
  <c r="H158" i="25" s="1"/>
  <c r="L78" i="26"/>
  <c r="I78" i="26" s="1"/>
  <c r="L121" i="25"/>
  <c r="E121" i="25" s="1"/>
  <c r="L98" i="25"/>
  <c r="F98" i="25" s="1"/>
  <c r="L131" i="25"/>
  <c r="G131" i="25" s="1"/>
  <c r="L49" i="26"/>
  <c r="I49" i="26" s="1"/>
  <c r="L23" i="25"/>
  <c r="C23" i="25" s="1"/>
  <c r="L73" i="25"/>
  <c r="J73" i="25" s="1"/>
  <c r="L44" i="25"/>
  <c r="K44" i="25" s="1"/>
  <c r="L60" i="25"/>
  <c r="C60" i="25" s="1"/>
  <c r="L97" i="25"/>
  <c r="J97" i="25" s="1"/>
  <c r="L65" i="24"/>
  <c r="I65" i="24" s="1"/>
  <c r="L29" i="24"/>
  <c r="L158" i="24"/>
  <c r="D158" i="24" s="1"/>
  <c r="L123" i="24"/>
  <c r="G123" i="24" s="1"/>
  <c r="L136" i="24"/>
  <c r="K136" i="24" s="1"/>
  <c r="L174" i="24"/>
  <c r="L94" i="24"/>
  <c r="G94" i="24" s="1"/>
  <c r="L7" i="24"/>
  <c r="G7" i="24" s="1"/>
  <c r="L113" i="24"/>
  <c r="G113" i="24" s="1"/>
  <c r="L78" i="24"/>
  <c r="C78" i="24" s="1"/>
  <c r="L79" i="24"/>
  <c r="I79" i="24" s="1"/>
  <c r="L140" i="24"/>
  <c r="E140" i="24" s="1"/>
  <c r="L67" i="24"/>
  <c r="J67" i="24" s="1"/>
  <c r="L129" i="24"/>
  <c r="L111" i="24"/>
  <c r="C111" i="24" s="1"/>
  <c r="L131" i="24"/>
  <c r="E131" i="24" s="1"/>
  <c r="L48" i="24"/>
  <c r="F48" i="24" s="1"/>
  <c r="L13" i="24"/>
  <c r="K13" i="24" s="1"/>
  <c r="L142" i="24"/>
  <c r="I142" i="24" s="1"/>
  <c r="L59" i="24"/>
  <c r="L104" i="24"/>
  <c r="H104" i="24" s="1"/>
  <c r="L108" i="24"/>
  <c r="L40" i="25"/>
  <c r="I40" i="25" s="1"/>
  <c r="L2" i="25"/>
  <c r="F2" i="25" s="1"/>
  <c r="L46" i="26"/>
  <c r="L82" i="25"/>
  <c r="D82" i="25" s="1"/>
  <c r="L35" i="25"/>
  <c r="J35" i="25" s="1"/>
  <c r="L128" i="25"/>
  <c r="L55" i="25"/>
  <c r="C55" i="25" s="1"/>
  <c r="L161" i="25"/>
  <c r="K161" i="25" s="1"/>
  <c r="L93" i="25"/>
  <c r="H93" i="25" s="1"/>
  <c r="L17" i="25"/>
  <c r="J17" i="25" s="1"/>
  <c r="L134" i="25"/>
  <c r="J134" i="25" s="1"/>
  <c r="L105" i="26"/>
  <c r="E105" i="26" s="1"/>
  <c r="L91" i="25"/>
  <c r="J91" i="25" s="1"/>
  <c r="L165" i="25"/>
  <c r="D165" i="25" s="1"/>
  <c r="L96" i="25"/>
  <c r="H96" i="25" s="1"/>
  <c r="L20" i="25"/>
  <c r="I20" i="25" s="1"/>
  <c r="L150" i="25"/>
  <c r="F150" i="25" s="1"/>
  <c r="L170" i="25"/>
  <c r="K170" i="25" s="1"/>
  <c r="L15" i="25"/>
  <c r="E15" i="25" s="1"/>
  <c r="L153" i="25"/>
  <c r="E153" i="25" s="1"/>
  <c r="L87" i="25"/>
  <c r="E87" i="25" s="1"/>
  <c r="L11" i="25"/>
  <c r="L148" i="25"/>
  <c r="L116" i="25"/>
  <c r="G116" i="25" s="1"/>
  <c r="L81" i="25"/>
  <c r="D81" i="25" s="1"/>
  <c r="L38" i="25"/>
  <c r="C38" i="25" s="1"/>
  <c r="L6" i="25"/>
  <c r="F6" i="25" s="1"/>
  <c r="L147" i="25"/>
  <c r="G147" i="25" s="1"/>
  <c r="L115" i="25"/>
  <c r="D115" i="25" s="1"/>
  <c r="L79" i="25"/>
  <c r="H79" i="25" s="1"/>
  <c r="L37" i="25"/>
  <c r="L5" i="25"/>
  <c r="F5" i="25" s="1"/>
  <c r="L176" i="25"/>
  <c r="C176" i="25" s="1"/>
  <c r="L141" i="25"/>
  <c r="J141" i="25" s="1"/>
  <c r="L122" i="25"/>
  <c r="D122" i="25" s="1"/>
  <c r="L45" i="25"/>
  <c r="F45" i="25" s="1"/>
  <c r="L63" i="25"/>
  <c r="J63" i="25" s="1"/>
  <c r="L173" i="25"/>
  <c r="F173" i="25" s="1"/>
  <c r="L113" i="25"/>
  <c r="K113" i="25" s="1"/>
  <c r="L162" i="25"/>
  <c r="J162" i="25" s="1"/>
  <c r="L94" i="25"/>
  <c r="I94" i="25" s="1"/>
  <c r="L18" i="25"/>
  <c r="J18" i="25" s="1"/>
  <c r="L127" i="25"/>
  <c r="L54" i="25"/>
  <c r="E54" i="25" s="1"/>
  <c r="L118" i="25"/>
  <c r="I118" i="25" s="1"/>
  <c r="L59" i="26"/>
  <c r="C59" i="26" s="1"/>
  <c r="L72" i="25"/>
  <c r="I72" i="25" s="1"/>
  <c r="L154" i="25"/>
  <c r="F154" i="25" s="1"/>
  <c r="L88" i="25"/>
  <c r="L12" i="25"/>
  <c r="E12" i="25" s="1"/>
  <c r="L126" i="25"/>
  <c r="I126" i="25" s="1"/>
  <c r="L149" i="25"/>
  <c r="K149" i="25" s="1"/>
  <c r="L7" i="25"/>
  <c r="L145" i="25"/>
  <c r="G145" i="25" s="1"/>
  <c r="L76" i="25"/>
  <c r="J76" i="25" s="1"/>
  <c r="L3" i="25"/>
  <c r="J3" i="25" s="1"/>
  <c r="L144" i="25"/>
  <c r="F144" i="25" s="1"/>
  <c r="L112" i="25"/>
  <c r="G112" i="25" s="1"/>
  <c r="L75" i="25"/>
  <c r="E75" i="25" s="1"/>
  <c r="L34" i="25"/>
  <c r="G34" i="25" s="1"/>
  <c r="L159" i="26"/>
  <c r="L143" i="25"/>
  <c r="F143" i="25" s="1"/>
  <c r="L111" i="25"/>
  <c r="G111" i="25" s="1"/>
  <c r="L74" i="25"/>
  <c r="G74" i="25" s="1"/>
  <c r="L33" i="25"/>
  <c r="D33" i="25" s="1"/>
  <c r="F156" i="26"/>
  <c r="V27" i="25"/>
  <c r="AP27" i="25" s="1"/>
  <c r="V15" i="25"/>
  <c r="V173" i="25"/>
  <c r="V106" i="25"/>
  <c r="V143" i="25"/>
  <c r="V108" i="25"/>
  <c r="V98" i="25"/>
  <c r="V62" i="25"/>
  <c r="V28" i="25"/>
  <c r="V146" i="25"/>
  <c r="V70" i="25"/>
  <c r="V34" i="25"/>
  <c r="V3" i="25"/>
  <c r="V92" i="25"/>
  <c r="AP92" i="25" s="1"/>
  <c r="V48" i="25"/>
  <c r="AP48" i="25" s="1"/>
  <c r="V76" i="25"/>
  <c r="V160" i="25"/>
  <c r="V66" i="25"/>
  <c r="AP66" i="25" s="1"/>
  <c r="W66" i="25" s="1"/>
  <c r="V65" i="25"/>
  <c r="AP65" i="25" s="1"/>
  <c r="AI65" i="25" s="1"/>
  <c r="V97" i="25"/>
  <c r="V133" i="25"/>
  <c r="AP133" i="25" s="1"/>
  <c r="AG133" i="25" s="1"/>
  <c r="V40" i="25"/>
  <c r="V166" i="25"/>
  <c r="C45" i="51"/>
  <c r="E39" i="51"/>
  <c r="D39" i="51"/>
  <c r="D45" i="51"/>
  <c r="V158" i="24" s="1"/>
  <c r="L61" i="26"/>
  <c r="E61" i="26" s="1"/>
  <c r="L9" i="25"/>
  <c r="L25" i="25"/>
  <c r="L41" i="25"/>
  <c r="L65" i="25"/>
  <c r="L85" i="25"/>
  <c r="L101" i="25"/>
  <c r="L119" i="25"/>
  <c r="L135" i="25"/>
  <c r="L151" i="25"/>
  <c r="L64" i="26"/>
  <c r="L10" i="25"/>
  <c r="H10" i="25" s="1"/>
  <c r="L26" i="25"/>
  <c r="E26" i="25" s="1"/>
  <c r="L42" i="25"/>
  <c r="D42" i="25" s="1"/>
  <c r="L66" i="25"/>
  <c r="L86" i="25"/>
  <c r="D86" i="25" s="1"/>
  <c r="L102" i="25"/>
  <c r="G102" i="25" s="1"/>
  <c r="L120" i="25"/>
  <c r="K120" i="25" s="1"/>
  <c r="L136" i="25"/>
  <c r="I136" i="25" s="1"/>
  <c r="L152" i="25"/>
  <c r="C152" i="25" s="1"/>
  <c r="L67" i="26"/>
  <c r="L19" i="25"/>
  <c r="L56" i="25"/>
  <c r="L95" i="25"/>
  <c r="L129" i="25"/>
  <c r="L163" i="25"/>
  <c r="L51" i="26"/>
  <c r="L31" i="25"/>
  <c r="I31" i="25" s="1"/>
  <c r="L117" i="25"/>
  <c r="F117" i="25" s="1"/>
  <c r="L16" i="25"/>
  <c r="L92" i="25"/>
  <c r="L167" i="25"/>
  <c r="F167" i="25" s="1"/>
  <c r="L171" i="26"/>
  <c r="K171" i="26" s="1"/>
  <c r="L28" i="25"/>
  <c r="E28" i="25" s="1"/>
  <c r="L69" i="25"/>
  <c r="L106" i="25"/>
  <c r="L138" i="25"/>
  <c r="L169" i="25"/>
  <c r="L39" i="25"/>
  <c r="L109" i="25"/>
  <c r="F109" i="25" s="1"/>
  <c r="L166" i="25"/>
  <c r="L8" i="25"/>
  <c r="L84" i="25"/>
  <c r="I84" i="25" s="1"/>
  <c r="L142" i="25"/>
  <c r="L80" i="26"/>
  <c r="L13" i="25"/>
  <c r="L29" i="25"/>
  <c r="L47" i="25"/>
  <c r="L70" i="25"/>
  <c r="L89" i="25"/>
  <c r="L107" i="25"/>
  <c r="L123" i="25"/>
  <c r="L139" i="25"/>
  <c r="L155" i="25"/>
  <c r="L83" i="26"/>
  <c r="L14" i="25"/>
  <c r="I14" i="25" s="1"/>
  <c r="L30" i="25"/>
  <c r="F30" i="25" s="1"/>
  <c r="L48" i="25"/>
  <c r="K48" i="25" s="1"/>
  <c r="L71" i="25"/>
  <c r="D71" i="25" s="1"/>
  <c r="L90" i="25"/>
  <c r="E90" i="25" s="1"/>
  <c r="L108" i="25"/>
  <c r="H108" i="25" s="1"/>
  <c r="L124" i="25"/>
  <c r="H124" i="25" s="1"/>
  <c r="L140" i="25"/>
  <c r="G140" i="25" s="1"/>
  <c r="L157" i="25"/>
  <c r="G157" i="25" s="1"/>
  <c r="L164" i="26"/>
  <c r="L27" i="25"/>
  <c r="L68" i="25"/>
  <c r="L103" i="25"/>
  <c r="L137" i="25"/>
  <c r="F137" i="25" s="1"/>
  <c r="L168" i="25"/>
  <c r="L104" i="26"/>
  <c r="L62" i="25"/>
  <c r="L133" i="25"/>
  <c r="L32" i="25"/>
  <c r="L110" i="25"/>
  <c r="L172" i="25"/>
  <c r="L4" i="25"/>
  <c r="L36" i="25"/>
  <c r="E36" i="25" s="1"/>
  <c r="L77" i="25"/>
  <c r="L114" i="25"/>
  <c r="L146" i="25"/>
  <c r="L174" i="25"/>
  <c r="E174" i="25" s="1"/>
  <c r="L52" i="25"/>
  <c r="L125" i="25"/>
  <c r="D125" i="25" s="1"/>
  <c r="L175" i="25"/>
  <c r="D175" i="25" s="1"/>
  <c r="L24" i="25"/>
  <c r="L100" i="25"/>
  <c r="F100" i="25" s="1"/>
  <c r="L160" i="25"/>
  <c r="L122" i="19"/>
  <c r="E45" i="51"/>
  <c r="I156" i="26"/>
  <c r="K156" i="26"/>
  <c r="E156" i="26"/>
  <c r="D156" i="26"/>
  <c r="H156" i="26"/>
  <c r="C156" i="26"/>
  <c r="J156" i="26"/>
  <c r="G156" i="26"/>
  <c r="L18" i="27"/>
  <c r="L34" i="27"/>
  <c r="L50" i="27"/>
  <c r="L67" i="27"/>
  <c r="L83" i="27"/>
  <c r="L99" i="27"/>
  <c r="L115" i="27"/>
  <c r="L131" i="27"/>
  <c r="L147" i="27"/>
  <c r="L163" i="27"/>
  <c r="L11" i="27"/>
  <c r="L27" i="27"/>
  <c r="L43" i="27"/>
  <c r="L60" i="27"/>
  <c r="L76" i="27"/>
  <c r="L92" i="27"/>
  <c r="L108" i="27"/>
  <c r="L124" i="27"/>
  <c r="L140" i="27"/>
  <c r="L156" i="27"/>
  <c r="L12" i="27"/>
  <c r="L44" i="27"/>
  <c r="L77" i="27"/>
  <c r="L109" i="27"/>
  <c r="L141" i="27"/>
  <c r="L169" i="27"/>
  <c r="L33" i="27"/>
  <c r="L130" i="27"/>
  <c r="L13" i="27"/>
  <c r="L45" i="27"/>
  <c r="L78" i="27"/>
  <c r="L110" i="27"/>
  <c r="L142" i="27"/>
  <c r="L170" i="27"/>
  <c r="L25" i="27"/>
  <c r="L122" i="27"/>
  <c r="L16" i="27"/>
  <c r="L48" i="27"/>
  <c r="L81" i="27"/>
  <c r="L113" i="27"/>
  <c r="L145" i="27"/>
  <c r="L171" i="27"/>
  <c r="L90" i="27"/>
  <c r="L176" i="27"/>
  <c r="L6" i="27"/>
  <c r="L22" i="27"/>
  <c r="L38" i="27"/>
  <c r="L55" i="27"/>
  <c r="L71" i="27"/>
  <c r="L87" i="27"/>
  <c r="L103" i="27"/>
  <c r="L119" i="27"/>
  <c r="L135" i="27"/>
  <c r="L151" i="27"/>
  <c r="L52" i="28"/>
  <c r="L15" i="27"/>
  <c r="L31" i="27"/>
  <c r="L47" i="27"/>
  <c r="L64" i="27"/>
  <c r="L80" i="27"/>
  <c r="L96" i="27"/>
  <c r="L112" i="27"/>
  <c r="L128" i="27"/>
  <c r="L144" i="27"/>
  <c r="L160" i="27"/>
  <c r="L20" i="27"/>
  <c r="L53" i="27"/>
  <c r="L85" i="27"/>
  <c r="L117" i="27"/>
  <c r="L149" i="27"/>
  <c r="L173" i="27"/>
  <c r="L58" i="27"/>
  <c r="L154" i="27"/>
  <c r="L21" i="27"/>
  <c r="L54" i="27"/>
  <c r="L86" i="27"/>
  <c r="L118" i="27"/>
  <c r="L150" i="27"/>
  <c r="L174" i="27"/>
  <c r="L49" i="27"/>
  <c r="L146" i="27"/>
  <c r="L24" i="27"/>
  <c r="L57" i="27"/>
  <c r="L89" i="27"/>
  <c r="L121" i="27"/>
  <c r="L153" i="27"/>
  <c r="L175" i="27"/>
  <c r="L114" i="27"/>
  <c r="L10" i="27"/>
  <c r="L26" i="27"/>
  <c r="L42" i="27"/>
  <c r="L59" i="27"/>
  <c r="L75" i="27"/>
  <c r="L91" i="27"/>
  <c r="L107" i="27"/>
  <c r="L123" i="27"/>
  <c r="L139" i="27"/>
  <c r="L155" i="27"/>
  <c r="L3" i="27"/>
  <c r="L19" i="27"/>
  <c r="L35" i="27"/>
  <c r="L51" i="27"/>
  <c r="L68" i="27"/>
  <c r="L84" i="27"/>
  <c r="L100" i="27"/>
  <c r="L116" i="27"/>
  <c r="L132" i="27"/>
  <c r="L148" i="27"/>
  <c r="L164" i="27"/>
  <c r="L28" i="27"/>
  <c r="L61" i="27"/>
  <c r="L93" i="27"/>
  <c r="L125" i="27"/>
  <c r="L157" i="27"/>
  <c r="L177" i="27"/>
  <c r="L82" i="27"/>
  <c r="L172" i="27"/>
  <c r="L29" i="27"/>
  <c r="L62" i="27"/>
  <c r="L94" i="27"/>
  <c r="L126" i="27"/>
  <c r="L158" i="27"/>
  <c r="L2" i="27"/>
  <c r="L74" i="27"/>
  <c r="L168" i="27"/>
  <c r="L32" i="27"/>
  <c r="L65" i="27"/>
  <c r="L97" i="27"/>
  <c r="L129" i="27"/>
  <c r="L161" i="27"/>
  <c r="L41" i="27"/>
  <c r="L138" i="27"/>
  <c r="L14" i="27"/>
  <c r="L30" i="27"/>
  <c r="L46" i="27"/>
  <c r="L63" i="27"/>
  <c r="L79" i="27"/>
  <c r="L95" i="27"/>
  <c r="L111" i="27"/>
  <c r="L127" i="27"/>
  <c r="L143" i="27"/>
  <c r="L159" i="27"/>
  <c r="L7" i="27"/>
  <c r="L23" i="27"/>
  <c r="L39" i="27"/>
  <c r="L56" i="27"/>
  <c r="L72" i="27"/>
  <c r="L88" i="27"/>
  <c r="L104" i="27"/>
  <c r="L120" i="27"/>
  <c r="L136" i="27"/>
  <c r="L152" i="27"/>
  <c r="L4" i="27"/>
  <c r="L36" i="27"/>
  <c r="L69" i="27"/>
  <c r="L101" i="27"/>
  <c r="L133" i="27"/>
  <c r="L165" i="27"/>
  <c r="L17" i="27"/>
  <c r="L106" i="27"/>
  <c r="L5" i="27"/>
  <c r="L37" i="27"/>
  <c r="L70" i="27"/>
  <c r="L102" i="27"/>
  <c r="L134" i="27"/>
  <c r="L166" i="27"/>
  <c r="L9" i="27"/>
  <c r="L98" i="27"/>
  <c r="L8" i="27"/>
  <c r="L40" i="27"/>
  <c r="L73" i="27"/>
  <c r="L105" i="27"/>
  <c r="L137" i="27"/>
  <c r="L167" i="27"/>
  <c r="L66" i="27"/>
  <c r="L162" i="27"/>
  <c r="L8" i="21"/>
  <c r="L143" i="19"/>
  <c r="L4" i="24"/>
  <c r="L20" i="24"/>
  <c r="L36" i="24"/>
  <c r="L52" i="24"/>
  <c r="L69" i="24"/>
  <c r="L85" i="24"/>
  <c r="L101" i="24"/>
  <c r="L117" i="24"/>
  <c r="L133" i="24"/>
  <c r="L149" i="24"/>
  <c r="L165" i="24"/>
  <c r="L17" i="24"/>
  <c r="L33" i="24"/>
  <c r="L49" i="24"/>
  <c r="L66" i="24"/>
  <c r="L82" i="24"/>
  <c r="L98" i="24"/>
  <c r="L114" i="24"/>
  <c r="L130" i="24"/>
  <c r="L146" i="24"/>
  <c r="L162" i="24"/>
  <c r="L22" i="24"/>
  <c r="L54" i="24"/>
  <c r="L87" i="24"/>
  <c r="L119" i="24"/>
  <c r="L151" i="24"/>
  <c r="L175" i="24"/>
  <c r="L83" i="24"/>
  <c r="L147" i="24"/>
  <c r="L27" i="24"/>
  <c r="L100" i="24"/>
  <c r="L156" i="24"/>
  <c r="L15" i="24"/>
  <c r="L47" i="24"/>
  <c r="L80" i="24"/>
  <c r="L112" i="24"/>
  <c r="L144" i="24"/>
  <c r="L172" i="24"/>
  <c r="L26" i="24"/>
  <c r="L75" i="24"/>
  <c r="L139" i="24"/>
  <c r="L11" i="24"/>
  <c r="L68" i="24"/>
  <c r="L124" i="24"/>
  <c r="L8" i="24"/>
  <c r="L24" i="24"/>
  <c r="L40" i="24"/>
  <c r="L56" i="24"/>
  <c r="L73" i="24"/>
  <c r="L89" i="24"/>
  <c r="L105" i="24"/>
  <c r="L121" i="24"/>
  <c r="L137" i="24"/>
  <c r="L153" i="24"/>
  <c r="L5" i="24"/>
  <c r="L21" i="24"/>
  <c r="L37" i="24"/>
  <c r="L53" i="24"/>
  <c r="L70" i="24"/>
  <c r="L86" i="24"/>
  <c r="L102" i="24"/>
  <c r="L118" i="24"/>
  <c r="L134" i="24"/>
  <c r="L150" i="24"/>
  <c r="L166" i="24"/>
  <c r="L30" i="24"/>
  <c r="L63" i="24"/>
  <c r="L95" i="24"/>
  <c r="L127" i="24"/>
  <c r="L159" i="24"/>
  <c r="L18" i="24"/>
  <c r="L99" i="24"/>
  <c r="L163" i="24"/>
  <c r="L43" i="24"/>
  <c r="L116" i="24"/>
  <c r="L170" i="24"/>
  <c r="L23" i="24"/>
  <c r="L55" i="24"/>
  <c r="L88" i="24"/>
  <c r="L120" i="24"/>
  <c r="L152" i="24"/>
  <c r="L176" i="24"/>
  <c r="L34" i="24"/>
  <c r="L91" i="24"/>
  <c r="L155" i="24"/>
  <c r="L19" i="24"/>
  <c r="L76" i="24"/>
  <c r="L148" i="24"/>
  <c r="L12" i="24"/>
  <c r="L28" i="24"/>
  <c r="L44" i="24"/>
  <c r="L61" i="24"/>
  <c r="L77" i="24"/>
  <c r="L93" i="24"/>
  <c r="L109" i="24"/>
  <c r="L125" i="24"/>
  <c r="L141" i="24"/>
  <c r="L157" i="24"/>
  <c r="L9" i="24"/>
  <c r="L25" i="24"/>
  <c r="L41" i="24"/>
  <c r="L57" i="24"/>
  <c r="L74" i="24"/>
  <c r="L90" i="24"/>
  <c r="L106" i="24"/>
  <c r="L122" i="24"/>
  <c r="L138" i="24"/>
  <c r="L154" i="24"/>
  <c r="L6" i="24"/>
  <c r="L38" i="24"/>
  <c r="L71" i="24"/>
  <c r="L103" i="24"/>
  <c r="L135" i="24"/>
  <c r="L167" i="24"/>
  <c r="L42" i="24"/>
  <c r="L115" i="24"/>
  <c r="L173" i="24"/>
  <c r="L60" i="24"/>
  <c r="L132" i="24"/>
  <c r="L2" i="24"/>
  <c r="L31" i="24"/>
  <c r="L64" i="24"/>
  <c r="L96" i="24"/>
  <c r="L128" i="24"/>
  <c r="L160" i="24"/>
  <c r="L58" i="23"/>
  <c r="L50" i="24"/>
  <c r="L107" i="24"/>
  <c r="L169" i="24"/>
  <c r="L35" i="24"/>
  <c r="L92" i="24"/>
  <c r="L164" i="24"/>
  <c r="L66" i="19"/>
  <c r="L51" i="24"/>
  <c r="L10" i="24"/>
  <c r="L72" i="24"/>
  <c r="L84" i="24"/>
  <c r="L171" i="24"/>
  <c r="L46" i="24"/>
  <c r="L126" i="24"/>
  <c r="L62" i="24"/>
  <c r="L161" i="24"/>
  <c r="L97" i="24"/>
  <c r="L32" i="24"/>
  <c r="V38" i="25"/>
  <c r="V120" i="25"/>
  <c r="V155" i="25"/>
  <c r="V37" i="25"/>
  <c r="V119" i="25"/>
  <c r="V80" i="26"/>
  <c r="V77" i="25"/>
  <c r="V16" i="25"/>
  <c r="V158" i="25"/>
  <c r="V103" i="25"/>
  <c r="V67" i="26"/>
  <c r="L177" i="24"/>
  <c r="L168" i="24"/>
  <c r="L39" i="24"/>
  <c r="L3" i="24"/>
  <c r="L143" i="24"/>
  <c r="L14" i="24"/>
  <c r="L110" i="24"/>
  <c r="L45" i="24"/>
  <c r="L145" i="24"/>
  <c r="L81" i="24"/>
  <c r="L16" i="24"/>
  <c r="V6" i="25"/>
  <c r="V94" i="25"/>
  <c r="V157" i="25"/>
  <c r="V13" i="25"/>
  <c r="V93" i="25"/>
  <c r="V174" i="25"/>
  <c r="V118" i="25"/>
  <c r="V4" i="25"/>
  <c r="V145" i="25"/>
  <c r="V91" i="25"/>
  <c r="D42" i="51"/>
  <c r="V7" i="25"/>
  <c r="V19" i="25"/>
  <c r="V31" i="25"/>
  <c r="V44" i="25"/>
  <c r="V82" i="25"/>
  <c r="V95" i="25"/>
  <c r="V109" i="25"/>
  <c r="V121" i="25"/>
  <c r="V149" i="25"/>
  <c r="V163" i="25"/>
  <c r="V177" i="25"/>
  <c r="V78" i="26"/>
  <c r="V20" i="25"/>
  <c r="V32" i="25"/>
  <c r="V45" i="25"/>
  <c r="V63" i="25"/>
  <c r="V96" i="25"/>
  <c r="V110" i="25"/>
  <c r="V122" i="25"/>
  <c r="V134" i="25"/>
  <c r="V165" i="25"/>
  <c r="V2" i="25"/>
  <c r="V9" i="25"/>
  <c r="V33" i="25"/>
  <c r="V101" i="25"/>
  <c r="V127" i="25"/>
  <c r="V151" i="25"/>
  <c r="V61" i="26"/>
  <c r="V47" i="25"/>
  <c r="V79" i="25"/>
  <c r="V107" i="25"/>
  <c r="V131" i="25"/>
  <c r="V71" i="25"/>
  <c r="V124" i="25"/>
  <c r="V176" i="25"/>
  <c r="V10" i="25"/>
  <c r="V75" i="25"/>
  <c r="V102" i="25"/>
  <c r="V128" i="25"/>
  <c r="V152" i="25"/>
  <c r="V14" i="25"/>
  <c r="V60" i="25"/>
  <c r="V116" i="25"/>
  <c r="V167" i="25"/>
  <c r="V43" i="26"/>
  <c r="V104" i="26"/>
  <c r="V23" i="25"/>
  <c r="V35" i="25"/>
  <c r="V52" i="25"/>
  <c r="V68" i="25"/>
  <c r="V99" i="25"/>
  <c r="V113" i="25"/>
  <c r="V125" i="25"/>
  <c r="V137" i="25"/>
  <c r="V168" i="25"/>
  <c r="V46" i="26"/>
  <c r="V105" i="26"/>
  <c r="V8" i="25"/>
  <c r="V36" i="25"/>
  <c r="V53" i="25"/>
  <c r="V69" i="25"/>
  <c r="V84" i="25"/>
  <c r="V114" i="25"/>
  <c r="V126" i="25"/>
  <c r="V138" i="25"/>
  <c r="V150" i="25"/>
  <c r="V49" i="26"/>
  <c r="V17" i="25"/>
  <c r="V41" i="25"/>
  <c r="V74" i="25"/>
  <c r="V135" i="25"/>
  <c r="V161" i="25"/>
  <c r="V156" i="26"/>
  <c r="V21" i="25"/>
  <c r="V89" i="25"/>
  <c r="V115" i="25"/>
  <c r="V139" i="25"/>
  <c r="V175" i="25"/>
  <c r="V140" i="25"/>
  <c r="V50" i="26"/>
  <c r="V18" i="25"/>
  <c r="V42" i="25"/>
  <c r="V112" i="25"/>
  <c r="V136" i="25"/>
  <c r="V162" i="25"/>
  <c r="V64" i="26"/>
  <c r="V81" i="25"/>
  <c r="V132" i="25"/>
  <c r="V51" i="26"/>
  <c r="V164" i="26"/>
  <c r="V11" i="25"/>
  <c r="V39" i="25"/>
  <c r="V56" i="25"/>
  <c r="V72" i="25"/>
  <c r="V87" i="25"/>
  <c r="V117" i="25"/>
  <c r="V129" i="25"/>
  <c r="V141" i="25"/>
  <c r="V153" i="25"/>
  <c r="V59" i="26"/>
  <c r="V171" i="26"/>
  <c r="V12" i="25"/>
  <c r="V24" i="25"/>
  <c r="V57" i="25"/>
  <c r="V73" i="25"/>
  <c r="V88" i="25"/>
  <c r="V100" i="25"/>
  <c r="V130" i="25"/>
  <c r="V142" i="25"/>
  <c r="V154" i="25"/>
  <c r="V169" i="25"/>
  <c r="V25" i="25"/>
  <c r="V54" i="25"/>
  <c r="V85" i="25"/>
  <c r="V111" i="25"/>
  <c r="V170" i="25"/>
  <c r="V5" i="25"/>
  <c r="V29" i="25"/>
  <c r="V58" i="25"/>
  <c r="V123" i="25"/>
  <c r="V147" i="25"/>
  <c r="V22" i="25"/>
  <c r="V90" i="25"/>
  <c r="V83" i="26"/>
  <c r="V26" i="25"/>
  <c r="V55" i="25"/>
  <c r="V86" i="25"/>
  <c r="V144" i="25"/>
  <c r="V172" i="25"/>
  <c r="V159" i="26"/>
  <c r="V30" i="25"/>
  <c r="V148" i="25"/>
  <c r="D36" i="51"/>
  <c r="C36" i="51"/>
  <c r="C78" i="26" l="1"/>
  <c r="I53" i="25"/>
  <c r="E78" i="26"/>
  <c r="F60" i="25"/>
  <c r="D60" i="25"/>
  <c r="F177" i="25"/>
  <c r="D177" i="25"/>
  <c r="J177" i="25"/>
  <c r="G60" i="25"/>
  <c r="H177" i="25"/>
  <c r="K177" i="25"/>
  <c r="J60" i="25"/>
  <c r="K60" i="25"/>
  <c r="G78" i="26"/>
  <c r="F78" i="26"/>
  <c r="C53" i="25"/>
  <c r="D53" i="25"/>
  <c r="E53" i="25"/>
  <c r="E177" i="25"/>
  <c r="I177" i="25"/>
  <c r="D78" i="26"/>
  <c r="F53" i="25"/>
  <c r="K58" i="25"/>
  <c r="L96" i="19"/>
  <c r="E96" i="19" s="1"/>
  <c r="J57" i="25"/>
  <c r="F57" i="25"/>
  <c r="E2" i="25"/>
  <c r="K53" i="25"/>
  <c r="J53" i="25"/>
  <c r="H53" i="25"/>
  <c r="I141" i="25"/>
  <c r="H57" i="25"/>
  <c r="I57" i="25"/>
  <c r="F141" i="25"/>
  <c r="G57" i="25"/>
  <c r="E57" i="25"/>
  <c r="C130" i="25"/>
  <c r="D38" i="25"/>
  <c r="C57" i="25"/>
  <c r="G17" i="25"/>
  <c r="K18" i="25"/>
  <c r="F17" i="25"/>
  <c r="I2" i="25"/>
  <c r="J58" i="25"/>
  <c r="C58" i="25"/>
  <c r="D58" i="25"/>
  <c r="H21" i="25"/>
  <c r="K21" i="25"/>
  <c r="C49" i="26"/>
  <c r="J44" i="25"/>
  <c r="G67" i="24"/>
  <c r="E44" i="25"/>
  <c r="C158" i="25"/>
  <c r="I158" i="25"/>
  <c r="J158" i="25"/>
  <c r="L56" i="19"/>
  <c r="F56" i="19" s="1"/>
  <c r="L42" i="21"/>
  <c r="D42" i="21" s="1"/>
  <c r="L108" i="19"/>
  <c r="J108" i="19" s="1"/>
  <c r="L60" i="19"/>
  <c r="F60" i="19" s="1"/>
  <c r="L91" i="19"/>
  <c r="K91" i="19" s="1"/>
  <c r="L172" i="19"/>
  <c r="K172" i="19" s="1"/>
  <c r="L59" i="19"/>
  <c r="F59" i="19" s="1"/>
  <c r="L13" i="21"/>
  <c r="D13" i="21" s="1"/>
  <c r="L98" i="19"/>
  <c r="J98" i="19" s="1"/>
  <c r="L120" i="19"/>
  <c r="E120" i="19" s="1"/>
  <c r="L67" i="19"/>
  <c r="I67" i="19" s="1"/>
  <c r="L48" i="21"/>
  <c r="I48" i="21" s="1"/>
  <c r="L131" i="19"/>
  <c r="G131" i="19" s="1"/>
  <c r="L36" i="21"/>
  <c r="E36" i="21" s="1"/>
  <c r="L174" i="19"/>
  <c r="H174" i="19" s="1"/>
  <c r="L37" i="21"/>
  <c r="H37" i="21" s="1"/>
  <c r="L103" i="19"/>
  <c r="C103" i="19" s="1"/>
  <c r="L79" i="19"/>
  <c r="E79" i="19" s="1"/>
  <c r="L160" i="19"/>
  <c r="C160" i="19" s="1"/>
  <c r="V95" i="24"/>
  <c r="R95" i="24" s="1"/>
  <c r="V22" i="24"/>
  <c r="M22" i="24" s="1"/>
  <c r="V86" i="24"/>
  <c r="Q86" i="24" s="1"/>
  <c r="V106" i="24"/>
  <c r="N106" i="24" s="1"/>
  <c r="V12" i="24"/>
  <c r="S12" i="24" s="1"/>
  <c r="V74" i="24"/>
  <c r="U74" i="24" s="1"/>
  <c r="V155" i="24"/>
  <c r="O155" i="24" s="1"/>
  <c r="V53" i="24"/>
  <c r="P53" i="24" s="1"/>
  <c r="V156" i="24"/>
  <c r="T156" i="24" s="1"/>
  <c r="V2" i="24"/>
  <c r="T2" i="24" s="1"/>
  <c r="V99" i="24"/>
  <c r="S99" i="24" s="1"/>
  <c r="V9" i="24"/>
  <c r="N9" i="24" s="1"/>
  <c r="V67" i="24"/>
  <c r="U67" i="24" s="1"/>
  <c r="V173" i="24"/>
  <c r="T173" i="24" s="1"/>
  <c r="V92" i="24"/>
  <c r="Q92" i="24" s="1"/>
  <c r="V104" i="24"/>
  <c r="O104" i="24" s="1"/>
  <c r="V151" i="24"/>
  <c r="Q151" i="24" s="1"/>
  <c r="V34" i="24"/>
  <c r="O34" i="24" s="1"/>
  <c r="V141" i="24"/>
  <c r="Q141" i="24" s="1"/>
  <c r="V60" i="24"/>
  <c r="P60" i="24" s="1"/>
  <c r="V56" i="24"/>
  <c r="M56" i="24" s="1"/>
  <c r="V47" i="24"/>
  <c r="S47" i="24" s="1"/>
  <c r="V41" i="24"/>
  <c r="M41" i="24" s="1"/>
  <c r="V163" i="24"/>
  <c r="Q163" i="24" s="1"/>
  <c r="V119" i="24"/>
  <c r="S119" i="24" s="1"/>
  <c r="V58" i="23"/>
  <c r="P58" i="23" s="1"/>
  <c r="V109" i="24"/>
  <c r="R109" i="24" s="1"/>
  <c r="V27" i="24"/>
  <c r="U27" i="24" s="1"/>
  <c r="V13" i="24"/>
  <c r="S13" i="24" s="1"/>
  <c r="V176" i="24"/>
  <c r="O176" i="24" s="1"/>
  <c r="V124" i="24"/>
  <c r="Q124" i="24" s="1"/>
  <c r="V170" i="24"/>
  <c r="AP170" i="24" s="1"/>
  <c r="AO170" i="24" s="1"/>
  <c r="V87" i="24"/>
  <c r="AP87" i="24" s="1"/>
  <c r="V150" i="24"/>
  <c r="O150" i="24" s="1"/>
  <c r="V77" i="24"/>
  <c r="M77" i="24" s="1"/>
  <c r="V147" i="24"/>
  <c r="S147" i="24" s="1"/>
  <c r="V129" i="24"/>
  <c r="O129" i="24" s="1"/>
  <c r="V21" i="24"/>
  <c r="AP21" i="24" s="1"/>
  <c r="V138" i="24"/>
  <c r="Q138" i="24" s="1"/>
  <c r="V54" i="24"/>
  <c r="O54" i="24" s="1"/>
  <c r="V118" i="24"/>
  <c r="S118" i="24" s="1"/>
  <c r="V44" i="24"/>
  <c r="O44" i="24" s="1"/>
  <c r="I131" i="24"/>
  <c r="C131" i="24"/>
  <c r="I58" i="25"/>
  <c r="E58" i="25"/>
  <c r="H58" i="25"/>
  <c r="G58" i="25"/>
  <c r="J49" i="26"/>
  <c r="F21" i="25"/>
  <c r="E34" i="25"/>
  <c r="F49" i="26"/>
  <c r="I21" i="25"/>
  <c r="K49" i="26"/>
  <c r="G49" i="26"/>
  <c r="G21" i="25"/>
  <c r="E49" i="26"/>
  <c r="J21" i="25"/>
  <c r="E21" i="25"/>
  <c r="K130" i="25"/>
  <c r="D158" i="25"/>
  <c r="G136" i="24"/>
  <c r="G130" i="25"/>
  <c r="F158" i="25"/>
  <c r="G44" i="25"/>
  <c r="I130" i="25"/>
  <c r="F67" i="24"/>
  <c r="F44" i="25"/>
  <c r="H130" i="25"/>
  <c r="D44" i="25"/>
  <c r="G158" i="25"/>
  <c r="J130" i="25"/>
  <c r="I44" i="25"/>
  <c r="F130" i="25"/>
  <c r="K158" i="25"/>
  <c r="E132" i="25"/>
  <c r="H113" i="24"/>
  <c r="D132" i="25"/>
  <c r="I132" i="25"/>
  <c r="D48" i="24"/>
  <c r="G132" i="25"/>
  <c r="J131" i="25"/>
  <c r="C131" i="25"/>
  <c r="L110" i="19"/>
  <c r="I110" i="19" s="1"/>
  <c r="L162" i="19"/>
  <c r="K162" i="19" s="1"/>
  <c r="J38" i="25"/>
  <c r="E170" i="25"/>
  <c r="H49" i="26"/>
  <c r="H60" i="25"/>
  <c r="H44" i="25"/>
  <c r="C177" i="25"/>
  <c r="D57" i="25"/>
  <c r="E130" i="25"/>
  <c r="E158" i="25"/>
  <c r="D21" i="25"/>
  <c r="H170" i="25"/>
  <c r="F131" i="24"/>
  <c r="L155" i="19"/>
  <c r="F155" i="19" s="1"/>
  <c r="L25" i="21"/>
  <c r="K25" i="21" s="1"/>
  <c r="H78" i="26"/>
  <c r="E60" i="25"/>
  <c r="C2" i="25"/>
  <c r="C44" i="25"/>
  <c r="J78" i="26"/>
  <c r="E43" i="26"/>
  <c r="C43" i="26"/>
  <c r="G43" i="26"/>
  <c r="J43" i="26"/>
  <c r="D43" i="26"/>
  <c r="I43" i="26"/>
  <c r="K43" i="26"/>
  <c r="F43" i="26"/>
  <c r="D34" i="25"/>
  <c r="C99" i="25"/>
  <c r="I99" i="25"/>
  <c r="K34" i="25"/>
  <c r="J149" i="25"/>
  <c r="K99" i="25"/>
  <c r="J99" i="25"/>
  <c r="H99" i="25"/>
  <c r="I74" i="25"/>
  <c r="H3" i="25"/>
  <c r="D149" i="25"/>
  <c r="D99" i="25"/>
  <c r="G99" i="25"/>
  <c r="J154" i="25"/>
  <c r="F74" i="25"/>
  <c r="D3" i="25"/>
  <c r="E99" i="25"/>
  <c r="K78" i="26"/>
  <c r="I60" i="25"/>
  <c r="D49" i="26"/>
  <c r="E48" i="24"/>
  <c r="K104" i="24"/>
  <c r="F104" i="24"/>
  <c r="J81" i="25"/>
  <c r="E176" i="25"/>
  <c r="D121" i="25"/>
  <c r="G94" i="25"/>
  <c r="H126" i="25"/>
  <c r="J121" i="25"/>
  <c r="D94" i="25"/>
  <c r="J93" i="25"/>
  <c r="C35" i="25"/>
  <c r="K115" i="25"/>
  <c r="F40" i="25"/>
  <c r="C93" i="25"/>
  <c r="J111" i="25"/>
  <c r="G75" i="25"/>
  <c r="F76" i="25"/>
  <c r="G40" i="25"/>
  <c r="C97" i="25"/>
  <c r="H150" i="25"/>
  <c r="C94" i="25"/>
  <c r="K150" i="25"/>
  <c r="J75" i="25"/>
  <c r="I111" i="25"/>
  <c r="D76" i="25"/>
  <c r="G63" i="25"/>
  <c r="J72" i="25"/>
  <c r="D40" i="25"/>
  <c r="F97" i="25"/>
  <c r="D87" i="25"/>
  <c r="H91" i="25"/>
  <c r="K93" i="25"/>
  <c r="E81" i="25"/>
  <c r="I81" i="25"/>
  <c r="H111" i="25"/>
  <c r="F176" i="25"/>
  <c r="G72" i="25"/>
  <c r="F63" i="25"/>
  <c r="K72" i="25"/>
  <c r="G93" i="25"/>
  <c r="K111" i="25"/>
  <c r="D75" i="25"/>
  <c r="G35" i="25"/>
  <c r="H76" i="25"/>
  <c r="E63" i="25"/>
  <c r="C126" i="25"/>
  <c r="E72" i="25"/>
  <c r="H40" i="25"/>
  <c r="J40" i="25"/>
  <c r="H176" i="25"/>
  <c r="G81" i="25"/>
  <c r="G115" i="25"/>
  <c r="F115" i="25"/>
  <c r="G87" i="25"/>
  <c r="K87" i="25"/>
  <c r="I150" i="25"/>
  <c r="E150" i="25"/>
  <c r="G91" i="25"/>
  <c r="D63" i="25"/>
  <c r="I93" i="25"/>
  <c r="H81" i="25"/>
  <c r="K94" i="25"/>
  <c r="I35" i="25"/>
  <c r="G176" i="25"/>
  <c r="K40" i="25"/>
  <c r="D93" i="25"/>
  <c r="C111" i="25"/>
  <c r="I75" i="25"/>
  <c r="D35" i="25"/>
  <c r="F35" i="25"/>
  <c r="G76" i="25"/>
  <c r="C63" i="25"/>
  <c r="D126" i="25"/>
  <c r="C72" i="25"/>
  <c r="C40" i="25"/>
  <c r="D176" i="25"/>
  <c r="K81" i="25"/>
  <c r="C115" i="25"/>
  <c r="H115" i="25"/>
  <c r="C87" i="25"/>
  <c r="I87" i="25"/>
  <c r="D150" i="25"/>
  <c r="D91" i="25"/>
  <c r="F91" i="25"/>
  <c r="H63" i="25"/>
  <c r="I63" i="25"/>
  <c r="F75" i="25"/>
  <c r="F81" i="25"/>
  <c r="E94" i="25"/>
  <c r="H94" i="25"/>
  <c r="K63" i="25"/>
  <c r="K126" i="25"/>
  <c r="F93" i="25"/>
  <c r="E111" i="25"/>
  <c r="F111" i="25"/>
  <c r="K75" i="25"/>
  <c r="J94" i="25"/>
  <c r="E35" i="25"/>
  <c r="C76" i="25"/>
  <c r="K76" i="25"/>
  <c r="G126" i="25"/>
  <c r="E126" i="25"/>
  <c r="F72" i="25"/>
  <c r="E40" i="25"/>
  <c r="I176" i="25"/>
  <c r="I91" i="25"/>
  <c r="E115" i="25"/>
  <c r="J115" i="25"/>
  <c r="F87" i="25"/>
  <c r="C150" i="25"/>
  <c r="K91" i="25"/>
  <c r="E91" i="25"/>
  <c r="J176" i="25"/>
  <c r="E23" i="25"/>
  <c r="D142" i="24"/>
  <c r="D23" i="25"/>
  <c r="G121" i="25"/>
  <c r="K97" i="25"/>
  <c r="H23" i="25"/>
  <c r="H97" i="25"/>
  <c r="F121" i="25"/>
  <c r="J23" i="25"/>
  <c r="G97" i="25"/>
  <c r="K121" i="25"/>
  <c r="G23" i="25"/>
  <c r="D97" i="25"/>
  <c r="I97" i="25"/>
  <c r="C121" i="25"/>
  <c r="H121" i="25"/>
  <c r="K23" i="25"/>
  <c r="I23" i="25"/>
  <c r="E97" i="25"/>
  <c r="I121" i="25"/>
  <c r="F23" i="25"/>
  <c r="N97" i="25"/>
  <c r="C98" i="25"/>
  <c r="J98" i="25"/>
  <c r="K73" i="25"/>
  <c r="H98" i="25"/>
  <c r="E98" i="25"/>
  <c r="H73" i="25"/>
  <c r="D73" i="25"/>
  <c r="G98" i="25"/>
  <c r="K98" i="25"/>
  <c r="G73" i="25"/>
  <c r="F73" i="25"/>
  <c r="D98" i="25"/>
  <c r="E73" i="25"/>
  <c r="I98" i="25"/>
  <c r="C73" i="25"/>
  <c r="I73" i="25"/>
  <c r="M98" i="25"/>
  <c r="I143" i="25"/>
  <c r="K59" i="26"/>
  <c r="K45" i="25"/>
  <c r="G20" i="25"/>
  <c r="C82" i="25"/>
  <c r="F59" i="26"/>
  <c r="G2" i="25"/>
  <c r="I18" i="25"/>
  <c r="J34" i="25"/>
  <c r="K38" i="25"/>
  <c r="F170" i="25"/>
  <c r="G154" i="25"/>
  <c r="H18" i="25"/>
  <c r="K17" i="25"/>
  <c r="H17" i="25"/>
  <c r="J74" i="25"/>
  <c r="I173" i="25"/>
  <c r="C149" i="25"/>
  <c r="E154" i="25"/>
  <c r="E141" i="25"/>
  <c r="K65" i="24"/>
  <c r="J136" i="24"/>
  <c r="C113" i="24"/>
  <c r="K67" i="24"/>
  <c r="C48" i="24"/>
  <c r="J104" i="24"/>
  <c r="E136" i="24"/>
  <c r="D18" i="25"/>
  <c r="H34" i="25"/>
  <c r="H38" i="25"/>
  <c r="D170" i="25"/>
  <c r="D74" i="25"/>
  <c r="D128" i="25"/>
  <c r="E17" i="25"/>
  <c r="H74" i="25"/>
  <c r="G3" i="25"/>
  <c r="H173" i="25"/>
  <c r="I149" i="25"/>
  <c r="C154" i="25"/>
  <c r="K141" i="25"/>
  <c r="H65" i="24"/>
  <c r="C136" i="24"/>
  <c r="D113" i="24"/>
  <c r="E67" i="24"/>
  <c r="I113" i="24"/>
  <c r="I104" i="24"/>
  <c r="E124" i="25"/>
  <c r="D67" i="24"/>
  <c r="H2" i="25"/>
  <c r="F136" i="24"/>
  <c r="C18" i="25"/>
  <c r="E18" i="25"/>
  <c r="I34" i="25"/>
  <c r="G38" i="25"/>
  <c r="I38" i="25"/>
  <c r="J128" i="25"/>
  <c r="I170" i="25"/>
  <c r="H128" i="25"/>
  <c r="G141" i="25"/>
  <c r="C17" i="25"/>
  <c r="I17" i="25"/>
  <c r="C74" i="25"/>
  <c r="F3" i="25"/>
  <c r="K3" i="25"/>
  <c r="C173" i="25"/>
  <c r="J173" i="25"/>
  <c r="G149" i="25"/>
  <c r="H149" i="25"/>
  <c r="K154" i="25"/>
  <c r="D154" i="25"/>
  <c r="D141" i="25"/>
  <c r="H141" i="25"/>
  <c r="D65" i="24"/>
  <c r="E65" i="24"/>
  <c r="H136" i="24"/>
  <c r="C170" i="25"/>
  <c r="H11" i="25"/>
  <c r="K113" i="24"/>
  <c r="E113" i="24"/>
  <c r="K79" i="25"/>
  <c r="C11" i="25"/>
  <c r="J165" i="25"/>
  <c r="C67" i="24"/>
  <c r="I67" i="24"/>
  <c r="H48" i="24"/>
  <c r="J150" i="25"/>
  <c r="E59" i="24"/>
  <c r="H67" i="24"/>
  <c r="D2" i="25"/>
  <c r="D140" i="24"/>
  <c r="K140" i="24"/>
  <c r="G18" i="25"/>
  <c r="F34" i="25"/>
  <c r="F38" i="25"/>
  <c r="E38" i="25"/>
  <c r="C75" i="25"/>
  <c r="C81" i="25"/>
  <c r="F94" i="25"/>
  <c r="K128" i="25"/>
  <c r="J170" i="25"/>
  <c r="J2" i="25"/>
  <c r="D173" i="25"/>
  <c r="F128" i="25"/>
  <c r="K35" i="25"/>
  <c r="C128" i="25"/>
  <c r="F18" i="25"/>
  <c r="H35" i="25"/>
  <c r="G65" i="24"/>
  <c r="D17" i="25"/>
  <c r="E74" i="25"/>
  <c r="K74" i="25"/>
  <c r="E93" i="25"/>
  <c r="D111" i="25"/>
  <c r="H75" i="25"/>
  <c r="C3" i="25"/>
  <c r="I3" i="25"/>
  <c r="E76" i="25"/>
  <c r="I76" i="25"/>
  <c r="E173" i="25"/>
  <c r="E149" i="25"/>
  <c r="F149" i="25"/>
  <c r="F126" i="25"/>
  <c r="J126" i="25"/>
  <c r="H154" i="25"/>
  <c r="K2" i="25"/>
  <c r="H72" i="25"/>
  <c r="D72" i="25"/>
  <c r="C141" i="25"/>
  <c r="K176" i="25"/>
  <c r="J65" i="24"/>
  <c r="C65" i="24"/>
  <c r="D136" i="24"/>
  <c r="I136" i="24"/>
  <c r="J113" i="24"/>
  <c r="F113" i="24"/>
  <c r="J79" i="25"/>
  <c r="I115" i="25"/>
  <c r="J87" i="25"/>
  <c r="H87" i="25"/>
  <c r="G150" i="25"/>
  <c r="C165" i="25"/>
  <c r="C91" i="25"/>
  <c r="G48" i="24"/>
  <c r="D7" i="24"/>
  <c r="C7" i="24"/>
  <c r="E104" i="24"/>
  <c r="F7" i="24"/>
  <c r="E3" i="25"/>
  <c r="C79" i="25"/>
  <c r="K11" i="25"/>
  <c r="E165" i="25"/>
  <c r="J48" i="24"/>
  <c r="I48" i="24"/>
  <c r="D104" i="24"/>
  <c r="D79" i="25"/>
  <c r="I11" i="25"/>
  <c r="K165" i="25"/>
  <c r="I165" i="25"/>
  <c r="O3" i="25"/>
  <c r="K48" i="24"/>
  <c r="C104" i="24"/>
  <c r="G104" i="24"/>
  <c r="L24" i="21"/>
  <c r="J24" i="21" s="1"/>
  <c r="L144" i="19"/>
  <c r="F144" i="19" s="1"/>
  <c r="L80" i="19"/>
  <c r="C80" i="19" s="1"/>
  <c r="L2" i="21"/>
  <c r="J2" i="21" s="1"/>
  <c r="L115" i="19"/>
  <c r="G115" i="19" s="1"/>
  <c r="L18" i="21"/>
  <c r="F18" i="21" s="1"/>
  <c r="L146" i="19"/>
  <c r="C146" i="19" s="1"/>
  <c r="L12" i="21"/>
  <c r="C12" i="21" s="1"/>
  <c r="L156" i="19"/>
  <c r="G156" i="19" s="1"/>
  <c r="L92" i="19"/>
  <c r="H92" i="19" s="1"/>
  <c r="L41" i="21"/>
  <c r="C41" i="21" s="1"/>
  <c r="L127" i="19"/>
  <c r="K127" i="19" s="1"/>
  <c r="L6" i="21"/>
  <c r="J6" i="21" s="1"/>
  <c r="L158" i="19"/>
  <c r="K158" i="19" s="1"/>
  <c r="L94" i="19"/>
  <c r="G94" i="19" s="1"/>
  <c r="L168" i="19"/>
  <c r="E168" i="19" s="1"/>
  <c r="L104" i="19"/>
  <c r="F104" i="19" s="1"/>
  <c r="L29" i="21"/>
  <c r="G29" i="21" s="1"/>
  <c r="L139" i="19"/>
  <c r="K139" i="19" s="1"/>
  <c r="L75" i="19"/>
  <c r="E75" i="19" s="1"/>
  <c r="L170" i="19"/>
  <c r="C170" i="19" s="1"/>
  <c r="L106" i="19"/>
  <c r="I106" i="19" s="1"/>
  <c r="L105" i="19"/>
  <c r="H105" i="19" s="1"/>
  <c r="L109" i="19"/>
  <c r="E109" i="19" s="1"/>
  <c r="L65" i="19"/>
  <c r="E65" i="19" s="1"/>
  <c r="L82" i="19"/>
  <c r="L167" i="19"/>
  <c r="D167" i="19" s="1"/>
  <c r="L128" i="19"/>
  <c r="D128" i="19" s="1"/>
  <c r="L5" i="21"/>
  <c r="H5" i="21" s="1"/>
  <c r="L99" i="19"/>
  <c r="K99" i="19" s="1"/>
  <c r="L34" i="21"/>
  <c r="E34" i="21" s="1"/>
  <c r="L28" i="21"/>
  <c r="H28" i="21" s="1"/>
  <c r="L140" i="19"/>
  <c r="H140" i="19" s="1"/>
  <c r="L175" i="19"/>
  <c r="I175" i="19" s="1"/>
  <c r="L111" i="19"/>
  <c r="F111" i="19" s="1"/>
  <c r="L142" i="19"/>
  <c r="I142" i="19" s="1"/>
  <c r="L152" i="19"/>
  <c r="J152" i="19" s="1"/>
  <c r="L45" i="21"/>
  <c r="L123" i="19"/>
  <c r="I123" i="19" s="1"/>
  <c r="L154" i="19"/>
  <c r="C154" i="19" s="1"/>
  <c r="L169" i="19"/>
  <c r="C169" i="19" s="1"/>
  <c r="L129" i="19"/>
  <c r="L68" i="19"/>
  <c r="H68" i="19" s="1"/>
  <c r="L40" i="21"/>
  <c r="H40" i="21" s="1"/>
  <c r="L163" i="19"/>
  <c r="F163" i="19" s="1"/>
  <c r="L130" i="19"/>
  <c r="C130" i="19" s="1"/>
  <c r="L76" i="19"/>
  <c r="E76" i="19" s="1"/>
  <c r="L22" i="21"/>
  <c r="F22" i="21" s="1"/>
  <c r="L16" i="21"/>
  <c r="F16" i="21" s="1"/>
  <c r="L88" i="19"/>
  <c r="K88" i="19" s="1"/>
  <c r="L10" i="21"/>
  <c r="E10" i="21" s="1"/>
  <c r="L90" i="19"/>
  <c r="F90" i="19" s="1"/>
  <c r="L173" i="19"/>
  <c r="F173" i="19" s="1"/>
  <c r="L134" i="19"/>
  <c r="L176" i="19"/>
  <c r="I176" i="19" s="1"/>
  <c r="L112" i="19"/>
  <c r="C112" i="19" s="1"/>
  <c r="L21" i="21"/>
  <c r="K21" i="21" s="1"/>
  <c r="L147" i="19"/>
  <c r="G147" i="19" s="1"/>
  <c r="L83" i="19"/>
  <c r="E83" i="19" s="1"/>
  <c r="L50" i="21"/>
  <c r="I50" i="21" s="1"/>
  <c r="L114" i="19"/>
  <c r="J114" i="19" s="1"/>
  <c r="L44" i="21"/>
  <c r="F44" i="21" s="1"/>
  <c r="L124" i="19"/>
  <c r="H124" i="19" s="1"/>
  <c r="L9" i="21"/>
  <c r="I9" i="21" s="1"/>
  <c r="L159" i="19"/>
  <c r="E159" i="19" s="1"/>
  <c r="L95" i="19"/>
  <c r="C95" i="19" s="1"/>
  <c r="L38" i="21"/>
  <c r="H38" i="21" s="1"/>
  <c r="L126" i="19"/>
  <c r="G126" i="19" s="1"/>
  <c r="L32" i="21"/>
  <c r="D32" i="21" s="1"/>
  <c r="L136" i="19"/>
  <c r="E136" i="19" s="1"/>
  <c r="L72" i="19"/>
  <c r="C72" i="19" s="1"/>
  <c r="L171" i="19"/>
  <c r="J171" i="19" s="1"/>
  <c r="L107" i="19"/>
  <c r="J107" i="19" s="1"/>
  <c r="L26" i="21"/>
  <c r="E26" i="21" s="1"/>
  <c r="L138" i="19"/>
  <c r="C138" i="19" s="1"/>
  <c r="L101" i="19"/>
  <c r="I101" i="19" s="1"/>
  <c r="L58" i="19"/>
  <c r="D58" i="19" s="1"/>
  <c r="L69" i="19"/>
  <c r="I69" i="19" s="1"/>
  <c r="L51" i="21"/>
  <c r="G51" i="21" s="1"/>
  <c r="L30" i="21"/>
  <c r="G30" i="21" s="1"/>
  <c r="L132" i="19"/>
  <c r="E132" i="19" s="1"/>
  <c r="V114" i="24"/>
  <c r="V30" i="24"/>
  <c r="Q30" i="24" s="1"/>
  <c r="V94" i="24"/>
  <c r="O94" i="24" s="1"/>
  <c r="V97" i="24"/>
  <c r="R97" i="24" s="1"/>
  <c r="V144" i="24"/>
  <c r="V15" i="24"/>
  <c r="O15" i="24" s="1"/>
  <c r="V153" i="24"/>
  <c r="AP153" i="24" s="1"/>
  <c r="X153" i="24" s="1"/>
  <c r="V24" i="24"/>
  <c r="N24" i="24" s="1"/>
  <c r="V72" i="24"/>
  <c r="V3" i="24"/>
  <c r="M3" i="24" s="1"/>
  <c r="V35" i="24"/>
  <c r="U35" i="24" s="1"/>
  <c r="V68" i="24"/>
  <c r="R68" i="24" s="1"/>
  <c r="V100" i="24"/>
  <c r="V132" i="24"/>
  <c r="U132" i="24" s="1"/>
  <c r="V164" i="24"/>
  <c r="U164" i="24" s="1"/>
  <c r="V20" i="24"/>
  <c r="O20" i="24" s="1"/>
  <c r="V52" i="24"/>
  <c r="V85" i="24"/>
  <c r="T85" i="24" s="1"/>
  <c r="V117" i="24"/>
  <c r="Q117" i="24" s="1"/>
  <c r="V149" i="24"/>
  <c r="M149" i="24" s="1"/>
  <c r="V5" i="24"/>
  <c r="V70" i="24"/>
  <c r="R70" i="24" s="1"/>
  <c r="V134" i="24"/>
  <c r="O134" i="24" s="1"/>
  <c r="V18" i="24"/>
  <c r="S18" i="24" s="1"/>
  <c r="V83" i="24"/>
  <c r="T83" i="24" s="1"/>
  <c r="V6" i="24"/>
  <c r="AP6" i="24" s="1"/>
  <c r="AA6" i="24" s="1"/>
  <c r="V71" i="24"/>
  <c r="AP71" i="24" s="1"/>
  <c r="AN71" i="24" s="1"/>
  <c r="V135" i="24"/>
  <c r="Q135" i="24" s="1"/>
  <c r="V25" i="24"/>
  <c r="S25" i="24" s="1"/>
  <c r="V90" i="24"/>
  <c r="AP90" i="24" s="1"/>
  <c r="AC90" i="24" s="1"/>
  <c r="V154" i="24"/>
  <c r="O154" i="24" s="1"/>
  <c r="V107" i="24"/>
  <c r="M107" i="24" s="1"/>
  <c r="V29" i="24"/>
  <c r="V112" i="24"/>
  <c r="AP112" i="24" s="1"/>
  <c r="AK112" i="24" s="1"/>
  <c r="V168" i="24"/>
  <c r="AP168" i="24" s="1"/>
  <c r="AC168" i="24" s="1"/>
  <c r="V39" i="24"/>
  <c r="U39" i="24" s="1"/>
  <c r="V11" i="24"/>
  <c r="V76" i="24"/>
  <c r="P76" i="24" s="1"/>
  <c r="V140" i="24"/>
  <c r="P140" i="24" s="1"/>
  <c r="V28" i="24"/>
  <c r="AP28" i="24" s="1"/>
  <c r="V61" i="24"/>
  <c r="M61" i="24" s="1"/>
  <c r="V125" i="24"/>
  <c r="AP125" i="24" s="1"/>
  <c r="V49" i="24"/>
  <c r="O49" i="24" s="1"/>
  <c r="V65" i="24"/>
  <c r="M65" i="24" s="1"/>
  <c r="V121" i="24"/>
  <c r="V43" i="24"/>
  <c r="M43" i="24" s="1"/>
  <c r="V108" i="24"/>
  <c r="R108" i="24" s="1"/>
  <c r="V172" i="24"/>
  <c r="Q172" i="24" s="1"/>
  <c r="V93" i="24"/>
  <c r="V157" i="24"/>
  <c r="M157" i="24" s="1"/>
  <c r="V159" i="24"/>
  <c r="AP159" i="24" s="1"/>
  <c r="AJ159" i="24" s="1"/>
  <c r="V42" i="24"/>
  <c r="Q42" i="24" s="1"/>
  <c r="V161" i="24"/>
  <c r="V32" i="24"/>
  <c r="O32" i="24" s="1"/>
  <c r="V80" i="24"/>
  <c r="U80" i="24" s="1"/>
  <c r="V89" i="24"/>
  <c r="T89" i="24" s="1"/>
  <c r="V136" i="24"/>
  <c r="S136" i="24" s="1"/>
  <c r="V115" i="24"/>
  <c r="AP115" i="24" s="1"/>
  <c r="AG115" i="24" s="1"/>
  <c r="V19" i="24"/>
  <c r="M19" i="24" s="1"/>
  <c r="V51" i="24"/>
  <c r="O51" i="24" s="1"/>
  <c r="V84" i="24"/>
  <c r="T84" i="24" s="1"/>
  <c r="V116" i="24"/>
  <c r="Q116" i="24" s="1"/>
  <c r="V148" i="24"/>
  <c r="Q148" i="24" s="1"/>
  <c r="V4" i="24"/>
  <c r="AP4" i="24" s="1"/>
  <c r="V36" i="24"/>
  <c r="V69" i="24"/>
  <c r="AP69" i="24" s="1"/>
  <c r="V101" i="24"/>
  <c r="U101" i="24" s="1"/>
  <c r="V133" i="24"/>
  <c r="T133" i="24" s="1"/>
  <c r="V165" i="24"/>
  <c r="V37" i="24"/>
  <c r="AP37" i="24" s="1"/>
  <c r="V102" i="24"/>
  <c r="AP102" i="24" s="1"/>
  <c r="V166" i="24"/>
  <c r="Q166" i="24" s="1"/>
  <c r="V50" i="24"/>
  <c r="M50" i="24" s="1"/>
  <c r="V123" i="24"/>
  <c r="P123" i="24" s="1"/>
  <c r="V38" i="24"/>
  <c r="T38" i="24" s="1"/>
  <c r="V103" i="24"/>
  <c r="AP103" i="24" s="1"/>
  <c r="Y103" i="24" s="1"/>
  <c r="V167" i="24"/>
  <c r="V57" i="24"/>
  <c r="M57" i="24" s="1"/>
  <c r="V122" i="24"/>
  <c r="O122" i="24" s="1"/>
  <c r="V131" i="24"/>
  <c r="Q131" i="24" s="1"/>
  <c r="AP76" i="25"/>
  <c r="AJ76" i="25" s="1"/>
  <c r="Q76" i="25"/>
  <c r="S34" i="25"/>
  <c r="N34" i="25"/>
  <c r="O34" i="25"/>
  <c r="D159" i="26"/>
  <c r="G159" i="26"/>
  <c r="I7" i="25"/>
  <c r="G7" i="25"/>
  <c r="J88" i="25"/>
  <c r="H88" i="25"/>
  <c r="J127" i="25"/>
  <c r="K127" i="25"/>
  <c r="G37" i="25"/>
  <c r="F37" i="25"/>
  <c r="J148" i="25"/>
  <c r="G148" i="25"/>
  <c r="D148" i="25"/>
  <c r="K46" i="26"/>
  <c r="J46" i="26"/>
  <c r="D46" i="26"/>
  <c r="I46" i="26"/>
  <c r="G108" i="24"/>
  <c r="C108" i="24"/>
  <c r="H129" i="24"/>
  <c r="C129" i="24"/>
  <c r="F129" i="24"/>
  <c r="F78" i="24"/>
  <c r="J78" i="24"/>
  <c r="K78" i="24"/>
  <c r="I78" i="24"/>
  <c r="E78" i="24"/>
  <c r="F174" i="24"/>
  <c r="I174" i="24"/>
  <c r="C174" i="24"/>
  <c r="D174" i="24"/>
  <c r="E174" i="24"/>
  <c r="G174" i="24"/>
  <c r="K174" i="24"/>
  <c r="H174" i="24"/>
  <c r="J174" i="24"/>
  <c r="K29" i="24"/>
  <c r="I29" i="24"/>
  <c r="D29" i="24"/>
  <c r="J29" i="24"/>
  <c r="C29" i="24"/>
  <c r="H29" i="24"/>
  <c r="F29" i="24"/>
  <c r="G29" i="24"/>
  <c r="F108" i="25"/>
  <c r="E175" i="25"/>
  <c r="F175" i="25"/>
  <c r="G175" i="25"/>
  <c r="C30" i="25"/>
  <c r="I30" i="25"/>
  <c r="G30" i="25"/>
  <c r="E138" i="25"/>
  <c r="J138" i="25"/>
  <c r="D171" i="26"/>
  <c r="E171" i="26"/>
  <c r="F171" i="26"/>
  <c r="H102" i="25"/>
  <c r="D102" i="25"/>
  <c r="E102" i="25"/>
  <c r="K102" i="25"/>
  <c r="H26" i="25"/>
  <c r="G26" i="25"/>
  <c r="J26" i="25"/>
  <c r="G105" i="26"/>
  <c r="T34" i="25"/>
  <c r="I54" i="25"/>
  <c r="D161" i="25"/>
  <c r="R34" i="25"/>
  <c r="P34" i="25"/>
  <c r="I112" i="25"/>
  <c r="S76" i="25"/>
  <c r="F82" i="25"/>
  <c r="J45" i="25"/>
  <c r="P97" i="25"/>
  <c r="M97" i="25"/>
  <c r="D147" i="25"/>
  <c r="K153" i="25"/>
  <c r="F20" i="25"/>
  <c r="G162" i="25"/>
  <c r="E59" i="26"/>
  <c r="C112" i="25"/>
  <c r="H54" i="25"/>
  <c r="I161" i="25"/>
  <c r="K162" i="25"/>
  <c r="J12" i="25"/>
  <c r="AP97" i="25"/>
  <c r="AJ97" i="25" s="1"/>
  <c r="O97" i="25"/>
  <c r="S97" i="25"/>
  <c r="J5" i="25"/>
  <c r="K116" i="25"/>
  <c r="I153" i="25"/>
  <c r="H142" i="24"/>
  <c r="D116" i="25"/>
  <c r="O76" i="25"/>
  <c r="C145" i="25"/>
  <c r="K12" i="25"/>
  <c r="I105" i="26"/>
  <c r="G54" i="25"/>
  <c r="I45" i="25"/>
  <c r="I59" i="26"/>
  <c r="J105" i="26"/>
  <c r="H112" i="25"/>
  <c r="H116" i="25"/>
  <c r="I162" i="25"/>
  <c r="E161" i="25"/>
  <c r="D112" i="25"/>
  <c r="K143" i="25"/>
  <c r="D54" i="25"/>
  <c r="F54" i="25"/>
  <c r="E143" i="25"/>
  <c r="J161" i="25"/>
  <c r="F161" i="25"/>
  <c r="K112" i="25"/>
  <c r="C162" i="25"/>
  <c r="I145" i="25"/>
  <c r="H82" i="25"/>
  <c r="E82" i="25"/>
  <c r="C12" i="25"/>
  <c r="H12" i="25"/>
  <c r="G45" i="25"/>
  <c r="C45" i="25"/>
  <c r="J59" i="26"/>
  <c r="C116" i="25"/>
  <c r="H5" i="25"/>
  <c r="J147" i="25"/>
  <c r="I147" i="25"/>
  <c r="E116" i="25"/>
  <c r="J153" i="25"/>
  <c r="H153" i="25"/>
  <c r="J20" i="25"/>
  <c r="E20" i="25"/>
  <c r="F105" i="26"/>
  <c r="H162" i="25"/>
  <c r="H145" i="25"/>
  <c r="G59" i="26"/>
  <c r="H59" i="26"/>
  <c r="D105" i="26"/>
  <c r="J112" i="25"/>
  <c r="J116" i="25"/>
  <c r="D162" i="25"/>
  <c r="E162" i="25"/>
  <c r="C143" i="25"/>
  <c r="H45" i="25"/>
  <c r="J54" i="25"/>
  <c r="C54" i="25"/>
  <c r="J143" i="25"/>
  <c r="G143" i="25"/>
  <c r="H161" i="25"/>
  <c r="F112" i="25"/>
  <c r="F145" i="25"/>
  <c r="E145" i="25"/>
  <c r="K82" i="25"/>
  <c r="J82" i="25"/>
  <c r="F12" i="25"/>
  <c r="I12" i="25"/>
  <c r="E45" i="25"/>
  <c r="K5" i="25"/>
  <c r="G5" i="25"/>
  <c r="F147" i="25"/>
  <c r="H147" i="25"/>
  <c r="D153" i="25"/>
  <c r="F153" i="25"/>
  <c r="K20" i="25"/>
  <c r="H20" i="25"/>
  <c r="K105" i="26"/>
  <c r="O143" i="25"/>
  <c r="F162" i="25"/>
  <c r="D12" i="25"/>
  <c r="D59" i="26"/>
  <c r="C105" i="26"/>
  <c r="H105" i="26"/>
  <c r="E112" i="25"/>
  <c r="F116" i="25"/>
  <c r="I82" i="25"/>
  <c r="J145" i="25"/>
  <c r="G161" i="25"/>
  <c r="K54" i="25"/>
  <c r="H143" i="25"/>
  <c r="C161" i="25"/>
  <c r="K145" i="25"/>
  <c r="D145" i="25"/>
  <c r="G82" i="25"/>
  <c r="G12" i="25"/>
  <c r="D45" i="25"/>
  <c r="I5" i="25"/>
  <c r="C5" i="25"/>
  <c r="K147" i="25"/>
  <c r="C147" i="25"/>
  <c r="G153" i="25"/>
  <c r="C20" i="25"/>
  <c r="O92" i="25"/>
  <c r="I79" i="25"/>
  <c r="F79" i="25"/>
  <c r="G11" i="25"/>
  <c r="F11" i="25"/>
  <c r="G170" i="25"/>
  <c r="F165" i="25"/>
  <c r="H165" i="25"/>
  <c r="H78" i="24"/>
  <c r="D78" i="24"/>
  <c r="K129" i="24"/>
  <c r="D129" i="24"/>
  <c r="D108" i="24"/>
  <c r="I108" i="24"/>
  <c r="I13" i="24"/>
  <c r="F108" i="24"/>
  <c r="J129" i="24"/>
  <c r="I129" i="24"/>
  <c r="G129" i="24"/>
  <c r="F13" i="24"/>
  <c r="H13" i="24"/>
  <c r="C34" i="25"/>
  <c r="E13" i="24"/>
  <c r="E79" i="25"/>
  <c r="G79" i="25"/>
  <c r="E11" i="25"/>
  <c r="G165" i="25"/>
  <c r="G78" i="24"/>
  <c r="E129" i="24"/>
  <c r="K108" i="24"/>
  <c r="E128" i="25"/>
  <c r="D13" i="24"/>
  <c r="E29" i="24"/>
  <c r="C13" i="24"/>
  <c r="J13" i="24"/>
  <c r="T66" i="25"/>
  <c r="F46" i="26"/>
  <c r="C127" i="25"/>
  <c r="I113" i="25"/>
  <c r="D7" i="25"/>
  <c r="F122" i="25"/>
  <c r="K118" i="25"/>
  <c r="C158" i="24"/>
  <c r="G15" i="25"/>
  <c r="I96" i="25"/>
  <c r="F94" i="24"/>
  <c r="I111" i="24"/>
  <c r="J55" i="25"/>
  <c r="C46" i="26"/>
  <c r="G111" i="24"/>
  <c r="K88" i="25"/>
  <c r="K159" i="26"/>
  <c r="J33" i="25"/>
  <c r="E144" i="25"/>
  <c r="G113" i="25"/>
  <c r="H122" i="25"/>
  <c r="H118" i="25"/>
  <c r="K158" i="24"/>
  <c r="F15" i="25"/>
  <c r="E96" i="25"/>
  <c r="D111" i="24"/>
  <c r="H134" i="25"/>
  <c r="D6" i="25"/>
  <c r="H55" i="25"/>
  <c r="C144" i="25"/>
  <c r="F33" i="25"/>
  <c r="S143" i="25"/>
  <c r="C159" i="26"/>
  <c r="E37" i="25"/>
  <c r="G134" i="25"/>
  <c r="J7" i="25"/>
  <c r="C33" i="25"/>
  <c r="F79" i="24"/>
  <c r="E159" i="26"/>
  <c r="E134" i="25"/>
  <c r="E79" i="24"/>
  <c r="H111" i="24"/>
  <c r="G46" i="26"/>
  <c r="J6" i="25"/>
  <c r="I55" i="25"/>
  <c r="H144" i="25"/>
  <c r="H148" i="25"/>
  <c r="E118" i="25"/>
  <c r="E33" i="25"/>
  <c r="I33" i="25"/>
  <c r="H127" i="25"/>
  <c r="G127" i="25"/>
  <c r="F159" i="26"/>
  <c r="J159" i="26"/>
  <c r="G55" i="25"/>
  <c r="I144" i="25"/>
  <c r="H113" i="25"/>
  <c r="F113" i="25"/>
  <c r="E7" i="25"/>
  <c r="F7" i="25"/>
  <c r="H46" i="26"/>
  <c r="D88" i="25"/>
  <c r="E88" i="25"/>
  <c r="C122" i="25"/>
  <c r="D118" i="25"/>
  <c r="I158" i="24"/>
  <c r="H158" i="24"/>
  <c r="K79" i="24"/>
  <c r="K37" i="25"/>
  <c r="J37" i="25"/>
  <c r="D37" i="25"/>
  <c r="C79" i="24"/>
  <c r="G6" i="25"/>
  <c r="F148" i="25"/>
  <c r="J15" i="25"/>
  <c r="H15" i="25"/>
  <c r="D96" i="25"/>
  <c r="K96" i="25"/>
  <c r="K134" i="25"/>
  <c r="D134" i="25"/>
  <c r="H94" i="24"/>
  <c r="K55" i="25"/>
  <c r="E122" i="25"/>
  <c r="K142" i="24"/>
  <c r="C142" i="24"/>
  <c r="G88" i="25"/>
  <c r="F88" i="25"/>
  <c r="D79" i="24"/>
  <c r="J111" i="24"/>
  <c r="E46" i="26"/>
  <c r="E6" i="25"/>
  <c r="K6" i="25"/>
  <c r="F55" i="25"/>
  <c r="K144" i="25"/>
  <c r="K148" i="25"/>
  <c r="I88" i="25"/>
  <c r="J118" i="25"/>
  <c r="H33" i="25"/>
  <c r="E127" i="25"/>
  <c r="I127" i="25"/>
  <c r="F127" i="25"/>
  <c r="H159" i="26"/>
  <c r="I159" i="26"/>
  <c r="D55" i="25"/>
  <c r="G144" i="25"/>
  <c r="D113" i="25"/>
  <c r="C113" i="25"/>
  <c r="C7" i="25"/>
  <c r="C88" i="25"/>
  <c r="K122" i="25"/>
  <c r="I122" i="25"/>
  <c r="C118" i="25"/>
  <c r="G158" i="24"/>
  <c r="F158" i="24"/>
  <c r="I37" i="25"/>
  <c r="H37" i="25"/>
  <c r="H79" i="24"/>
  <c r="H6" i="25"/>
  <c r="I148" i="25"/>
  <c r="C15" i="25"/>
  <c r="K15" i="25"/>
  <c r="D15" i="25"/>
  <c r="F96" i="25"/>
  <c r="C96" i="25"/>
  <c r="C134" i="25"/>
  <c r="F134" i="25"/>
  <c r="O27" i="25"/>
  <c r="J94" i="24"/>
  <c r="K111" i="24"/>
  <c r="C94" i="24"/>
  <c r="G122" i="25"/>
  <c r="K94" i="24"/>
  <c r="J142" i="24"/>
  <c r="G79" i="24"/>
  <c r="J79" i="24"/>
  <c r="C6" i="25"/>
  <c r="I6" i="25"/>
  <c r="E55" i="25"/>
  <c r="J144" i="25"/>
  <c r="E148" i="25"/>
  <c r="F118" i="25"/>
  <c r="H7" i="25"/>
  <c r="G33" i="25"/>
  <c r="D127" i="25"/>
  <c r="D144" i="25"/>
  <c r="M3" i="25"/>
  <c r="J113" i="25"/>
  <c r="E113" i="25"/>
  <c r="K7" i="25"/>
  <c r="J122" i="25"/>
  <c r="G118" i="25"/>
  <c r="E158" i="24"/>
  <c r="J158" i="24"/>
  <c r="C37" i="25"/>
  <c r="T3" i="25"/>
  <c r="J96" i="25"/>
  <c r="C148" i="25"/>
  <c r="I15" i="25"/>
  <c r="G96" i="25"/>
  <c r="I134" i="25"/>
  <c r="E111" i="24"/>
  <c r="F142" i="24"/>
  <c r="D143" i="25"/>
  <c r="K33" i="25"/>
  <c r="Q34" i="25"/>
  <c r="J131" i="24"/>
  <c r="K131" i="24"/>
  <c r="H7" i="24"/>
  <c r="H131" i="24"/>
  <c r="K7" i="24"/>
  <c r="G131" i="24"/>
  <c r="E5" i="25"/>
  <c r="D131" i="24"/>
  <c r="K59" i="24"/>
  <c r="I154" i="25"/>
  <c r="R173" i="25"/>
  <c r="J7" i="24"/>
  <c r="E7" i="24"/>
  <c r="C59" i="24"/>
  <c r="G142" i="24"/>
  <c r="E142" i="24"/>
  <c r="I116" i="25"/>
  <c r="D5" i="25"/>
  <c r="E147" i="25"/>
  <c r="C153" i="25"/>
  <c r="D20" i="25"/>
  <c r="P40" i="25"/>
  <c r="U15" i="25"/>
  <c r="I7" i="24"/>
  <c r="I94" i="24"/>
  <c r="E94" i="24"/>
  <c r="D94" i="24"/>
  <c r="F111" i="24"/>
  <c r="E108" i="24"/>
  <c r="H108" i="24"/>
  <c r="J108" i="24"/>
  <c r="D59" i="24"/>
  <c r="G13" i="24"/>
  <c r="F59" i="24"/>
  <c r="G42" i="25"/>
  <c r="F120" i="25"/>
  <c r="S27" i="25"/>
  <c r="R3" i="25"/>
  <c r="C48" i="25"/>
  <c r="H120" i="25"/>
  <c r="T27" i="25"/>
  <c r="U160" i="25"/>
  <c r="G66" i="25"/>
  <c r="J71" i="25"/>
  <c r="R66" i="25"/>
  <c r="C140" i="25"/>
  <c r="M66" i="25"/>
  <c r="S166" i="25"/>
  <c r="N66" i="25"/>
  <c r="S92" i="25"/>
  <c r="R15" i="25"/>
  <c r="K136" i="25"/>
  <c r="R40" i="25"/>
  <c r="P3" i="25"/>
  <c r="U27" i="25"/>
  <c r="P143" i="25"/>
  <c r="U143" i="25"/>
  <c r="N92" i="25"/>
  <c r="S15" i="25"/>
  <c r="N133" i="25"/>
  <c r="P133" i="25"/>
  <c r="D14" i="25"/>
  <c r="H152" i="25"/>
  <c r="O108" i="25"/>
  <c r="U65" i="25"/>
  <c r="T98" i="25"/>
  <c r="F86" i="25"/>
  <c r="C157" i="25"/>
  <c r="H84" i="25"/>
  <c r="G10" i="25"/>
  <c r="C71" i="25"/>
  <c r="C90" i="25"/>
  <c r="I140" i="25"/>
  <c r="H157" i="25"/>
  <c r="U40" i="25"/>
  <c r="S66" i="25"/>
  <c r="S98" i="25"/>
  <c r="R92" i="25"/>
  <c r="P15" i="25"/>
  <c r="M15" i="25"/>
  <c r="D10" i="25"/>
  <c r="E66" i="25"/>
  <c r="F71" i="25"/>
  <c r="H140" i="25"/>
  <c r="O40" i="25"/>
  <c r="Q40" i="25"/>
  <c r="S40" i="25"/>
  <c r="U66" i="25"/>
  <c r="U92" i="25"/>
  <c r="O15" i="25"/>
  <c r="O65" i="25"/>
  <c r="S108" i="25"/>
  <c r="O133" i="25"/>
  <c r="AJ48" i="25"/>
  <c r="AF48" i="25"/>
  <c r="AC92" i="25"/>
  <c r="W92" i="25"/>
  <c r="AD92" i="25"/>
  <c r="AF92" i="25"/>
  <c r="I10" i="25"/>
  <c r="G14" i="25"/>
  <c r="J86" i="25"/>
  <c r="D90" i="25"/>
  <c r="F152" i="25"/>
  <c r="E157" i="25"/>
  <c r="F157" i="25"/>
  <c r="S173" i="25"/>
  <c r="N173" i="25"/>
  <c r="R98" i="25"/>
  <c r="T48" i="25"/>
  <c r="R65" i="25"/>
  <c r="AP166" i="25"/>
  <c r="AI166" i="25" s="1"/>
  <c r="F10" i="25"/>
  <c r="C14" i="25"/>
  <c r="J66" i="25"/>
  <c r="I71" i="25"/>
  <c r="G86" i="25"/>
  <c r="H86" i="25"/>
  <c r="F90" i="25"/>
  <c r="D140" i="25"/>
  <c r="E140" i="25"/>
  <c r="J152" i="25"/>
  <c r="K157" i="25"/>
  <c r="D157" i="25"/>
  <c r="T173" i="25"/>
  <c r="U173" i="25"/>
  <c r="O173" i="25"/>
  <c r="T40" i="25"/>
  <c r="O66" i="25"/>
  <c r="Q66" i="25"/>
  <c r="Q98" i="25"/>
  <c r="P98" i="25"/>
  <c r="U98" i="25"/>
  <c r="O98" i="25"/>
  <c r="AN92" i="25"/>
  <c r="AK92" i="25"/>
  <c r="T92" i="25"/>
  <c r="P65" i="25"/>
  <c r="Q166" i="25"/>
  <c r="P166" i="25"/>
  <c r="R48" i="25"/>
  <c r="N160" i="25"/>
  <c r="K66" i="25"/>
  <c r="G71" i="25"/>
  <c r="I86" i="25"/>
  <c r="J140" i="25"/>
  <c r="J157" i="25"/>
  <c r="I157" i="25"/>
  <c r="Q173" i="25"/>
  <c r="M40" i="25"/>
  <c r="N40" i="25"/>
  <c r="AP40" i="25"/>
  <c r="P66" i="25"/>
  <c r="U166" i="25"/>
  <c r="N98" i="25"/>
  <c r="P92" i="25"/>
  <c r="Q92" i="25"/>
  <c r="M92" i="25"/>
  <c r="T15" i="25"/>
  <c r="N15" i="25"/>
  <c r="Q15" i="25"/>
  <c r="AH65" i="25"/>
  <c r="N166" i="25"/>
  <c r="O166" i="25"/>
  <c r="N65" i="25"/>
  <c r="N106" i="25"/>
  <c r="AO27" i="25"/>
  <c r="AH27" i="25"/>
  <c r="AD27" i="25"/>
  <c r="C174" i="25"/>
  <c r="I42" i="25"/>
  <c r="J48" i="25"/>
  <c r="I48" i="25"/>
  <c r="J120" i="25"/>
  <c r="E120" i="25"/>
  <c r="F124" i="25"/>
  <c r="M160" i="25"/>
  <c r="AC27" i="25"/>
  <c r="S3" i="25"/>
  <c r="T160" i="25"/>
  <c r="O160" i="25"/>
  <c r="AG27" i="25"/>
  <c r="AM27" i="25"/>
  <c r="AB27" i="25"/>
  <c r="R27" i="25"/>
  <c r="Q27" i="25"/>
  <c r="N143" i="25"/>
  <c r="R143" i="25"/>
  <c r="Q3" i="25"/>
  <c r="P160" i="25"/>
  <c r="AB48" i="25"/>
  <c r="AP3" i="25"/>
  <c r="AD3" i="25" s="1"/>
  <c r="P48" i="25"/>
  <c r="S48" i="25"/>
  <c r="M48" i="25"/>
  <c r="T133" i="25"/>
  <c r="AK133" i="25"/>
  <c r="M133" i="25"/>
  <c r="S65" i="25"/>
  <c r="H174" i="25"/>
  <c r="C171" i="26"/>
  <c r="I26" i="25"/>
  <c r="H30" i="25"/>
  <c r="H42" i="25"/>
  <c r="D48" i="25"/>
  <c r="J102" i="25"/>
  <c r="J108" i="25"/>
  <c r="I120" i="25"/>
  <c r="G124" i="25"/>
  <c r="J175" i="25"/>
  <c r="AD66" i="25"/>
  <c r="T143" i="25"/>
  <c r="P27" i="25"/>
  <c r="AK27" i="25"/>
  <c r="AI27" i="25"/>
  <c r="Y27" i="25"/>
  <c r="AN27" i="25"/>
  <c r="M27" i="25"/>
  <c r="N27" i="25"/>
  <c r="Q143" i="25"/>
  <c r="U34" i="25"/>
  <c r="N3" i="25"/>
  <c r="N76" i="25"/>
  <c r="Q160" i="25"/>
  <c r="AP160" i="25"/>
  <c r="R97" i="25"/>
  <c r="AA48" i="25"/>
  <c r="Q48" i="25"/>
  <c r="N48" i="25"/>
  <c r="R133" i="25"/>
  <c r="Q133" i="25"/>
  <c r="U133" i="25"/>
  <c r="M65" i="25"/>
  <c r="Q65" i="25"/>
  <c r="R166" i="25"/>
  <c r="M166" i="25"/>
  <c r="T166" i="25"/>
  <c r="E42" i="25"/>
  <c r="E48" i="25"/>
  <c r="X27" i="25"/>
  <c r="AA27" i="25"/>
  <c r="AL27" i="25"/>
  <c r="Z27" i="25"/>
  <c r="M143" i="25"/>
  <c r="M34" i="25"/>
  <c r="U3" i="25"/>
  <c r="R76" i="25"/>
  <c r="P76" i="25"/>
  <c r="M76" i="25"/>
  <c r="S160" i="25"/>
  <c r="Q97" i="25"/>
  <c r="AE133" i="25"/>
  <c r="T97" i="25"/>
  <c r="U97" i="25"/>
  <c r="O48" i="25"/>
  <c r="S133" i="25"/>
  <c r="T65" i="25"/>
  <c r="W65" i="25"/>
  <c r="AF27" i="25"/>
  <c r="W27" i="25"/>
  <c r="AA133" i="25"/>
  <c r="AC66" i="25"/>
  <c r="X92" i="25"/>
  <c r="AI133" i="25"/>
  <c r="AD133" i="25"/>
  <c r="AL133" i="25"/>
  <c r="AM133" i="25"/>
  <c r="Z133" i="25"/>
  <c r="AJ133" i="25"/>
  <c r="AN133" i="25"/>
  <c r="AC133" i="25"/>
  <c r="AF133" i="25"/>
  <c r="AO133" i="25"/>
  <c r="AB133" i="25"/>
  <c r="X133" i="25"/>
  <c r="Y133" i="25"/>
  <c r="W133" i="25"/>
  <c r="Z66" i="25"/>
  <c r="AG65" i="25"/>
  <c r="AF65" i="25"/>
  <c r="AI66" i="25"/>
  <c r="AB66" i="25"/>
  <c r="AN66" i="25"/>
  <c r="AI92" i="25"/>
  <c r="AJ92" i="25"/>
  <c r="AB92" i="25"/>
  <c r="Z48" i="25"/>
  <c r="AO92" i="25"/>
  <c r="AL92" i="25"/>
  <c r="AG92" i="25"/>
  <c r="AI48" i="25"/>
  <c r="L20" i="21"/>
  <c r="L116" i="19"/>
  <c r="L33" i="21"/>
  <c r="L119" i="19"/>
  <c r="L46" i="21"/>
  <c r="L102" i="19"/>
  <c r="L70" i="19"/>
  <c r="L177" i="19"/>
  <c r="L97" i="19"/>
  <c r="L53" i="19"/>
  <c r="L7" i="21"/>
  <c r="L141" i="19"/>
  <c r="L64" i="19"/>
  <c r="L11" i="21"/>
  <c r="L137" i="19"/>
  <c r="L63" i="19"/>
  <c r="L62" i="19"/>
  <c r="L52" i="21"/>
  <c r="L100" i="19"/>
  <c r="L49" i="21"/>
  <c r="L87" i="19"/>
  <c r="L166" i="19"/>
  <c r="L86" i="19"/>
  <c r="L3" i="21"/>
  <c r="L161" i="19"/>
  <c r="L81" i="19"/>
  <c r="L15" i="21"/>
  <c r="L23" i="21"/>
  <c r="L125" i="19"/>
  <c r="L47" i="21"/>
  <c r="L27" i="21"/>
  <c r="L121" i="19"/>
  <c r="L55" i="19"/>
  <c r="L54" i="19"/>
  <c r="L164" i="19"/>
  <c r="L151" i="19"/>
  <c r="L150" i="19"/>
  <c r="L19" i="21"/>
  <c r="L61" i="19"/>
  <c r="L39" i="21"/>
  <c r="L133" i="19"/>
  <c r="L89" i="19"/>
  <c r="L148" i="19"/>
  <c r="L135" i="19"/>
  <c r="L118" i="19"/>
  <c r="L35" i="21"/>
  <c r="L57" i="19"/>
  <c r="L157" i="19"/>
  <c r="L85" i="19"/>
  <c r="L73" i="19"/>
  <c r="L17" i="21"/>
  <c r="L74" i="19"/>
  <c r="L117" i="19"/>
  <c r="L153" i="19"/>
  <c r="L71" i="19"/>
  <c r="L145" i="19"/>
  <c r="L93" i="19"/>
  <c r="L31" i="21"/>
  <c r="L78" i="19"/>
  <c r="L43" i="21"/>
  <c r="L4" i="21"/>
  <c r="L113" i="19"/>
  <c r="L149" i="19"/>
  <c r="L84" i="19"/>
  <c r="L14" i="21"/>
  <c r="L165" i="19"/>
  <c r="L77" i="19"/>
  <c r="J100" i="25"/>
  <c r="H100" i="25"/>
  <c r="E100" i="25"/>
  <c r="K100" i="25"/>
  <c r="C100" i="25"/>
  <c r="G100" i="25"/>
  <c r="I100" i="25"/>
  <c r="D100" i="25"/>
  <c r="F52" i="25"/>
  <c r="C52" i="25"/>
  <c r="J52" i="25"/>
  <c r="G52" i="25"/>
  <c r="D52" i="25"/>
  <c r="I52" i="25"/>
  <c r="K52" i="25"/>
  <c r="F77" i="25"/>
  <c r="I77" i="25"/>
  <c r="D77" i="25"/>
  <c r="C77" i="25"/>
  <c r="H77" i="25"/>
  <c r="J77" i="25"/>
  <c r="E77" i="25"/>
  <c r="G77" i="25"/>
  <c r="K77" i="25"/>
  <c r="C110" i="25"/>
  <c r="E110" i="25"/>
  <c r="D110" i="25"/>
  <c r="G110" i="25"/>
  <c r="I110" i="25"/>
  <c r="F110" i="25"/>
  <c r="H110" i="25"/>
  <c r="J110" i="25"/>
  <c r="K110" i="25"/>
  <c r="I104" i="26"/>
  <c r="G104" i="26"/>
  <c r="H104" i="26"/>
  <c r="C104" i="26"/>
  <c r="F104" i="26"/>
  <c r="K104" i="26"/>
  <c r="E104" i="26"/>
  <c r="J104" i="26"/>
  <c r="D104" i="26"/>
  <c r="E68" i="25"/>
  <c r="H68" i="25"/>
  <c r="F68" i="25"/>
  <c r="C68" i="25"/>
  <c r="G68" i="25"/>
  <c r="D68" i="25"/>
  <c r="I68" i="25"/>
  <c r="K68" i="25"/>
  <c r="F140" i="25"/>
  <c r="K140" i="25"/>
  <c r="K71" i="25"/>
  <c r="E71" i="25"/>
  <c r="H71" i="25"/>
  <c r="H83" i="26"/>
  <c r="I83" i="26"/>
  <c r="K83" i="26"/>
  <c r="E83" i="26"/>
  <c r="F83" i="26"/>
  <c r="G83" i="26"/>
  <c r="D83" i="26"/>
  <c r="J83" i="26"/>
  <c r="C83" i="26"/>
  <c r="J107" i="25"/>
  <c r="I107" i="25"/>
  <c r="G107" i="25"/>
  <c r="D107" i="25"/>
  <c r="K107" i="25"/>
  <c r="E107" i="25"/>
  <c r="H107" i="25"/>
  <c r="C107" i="25"/>
  <c r="F107" i="25"/>
  <c r="I29" i="25"/>
  <c r="E29" i="25"/>
  <c r="C29" i="25"/>
  <c r="H29" i="25"/>
  <c r="D29" i="25"/>
  <c r="G29" i="25"/>
  <c r="K29" i="25"/>
  <c r="F29" i="25"/>
  <c r="J29" i="25"/>
  <c r="F84" i="25"/>
  <c r="D84" i="25"/>
  <c r="J84" i="25"/>
  <c r="C84" i="25"/>
  <c r="K84" i="25"/>
  <c r="G84" i="25"/>
  <c r="E84" i="25"/>
  <c r="F39" i="25"/>
  <c r="K39" i="25"/>
  <c r="D39" i="25"/>
  <c r="H39" i="25"/>
  <c r="J39" i="25"/>
  <c r="C39" i="25"/>
  <c r="I39" i="25"/>
  <c r="G39" i="25"/>
  <c r="E39" i="25"/>
  <c r="E69" i="25"/>
  <c r="I69" i="25"/>
  <c r="F69" i="25"/>
  <c r="G69" i="25"/>
  <c r="D69" i="25"/>
  <c r="K69" i="25"/>
  <c r="C69" i="25"/>
  <c r="J69" i="25"/>
  <c r="H69" i="25"/>
  <c r="E92" i="25"/>
  <c r="F92" i="25"/>
  <c r="H92" i="25"/>
  <c r="K92" i="25"/>
  <c r="D92" i="25"/>
  <c r="C92" i="25"/>
  <c r="I92" i="25"/>
  <c r="J92" i="25"/>
  <c r="G92" i="25"/>
  <c r="E51" i="26"/>
  <c r="J51" i="26"/>
  <c r="I51" i="26"/>
  <c r="H51" i="26"/>
  <c r="K51" i="26"/>
  <c r="F51" i="26"/>
  <c r="C51" i="26"/>
  <c r="G51" i="26"/>
  <c r="D51" i="26"/>
  <c r="J56" i="25"/>
  <c r="E56" i="25"/>
  <c r="H56" i="25"/>
  <c r="I56" i="25"/>
  <c r="F56" i="25"/>
  <c r="C56" i="25"/>
  <c r="D56" i="25"/>
  <c r="G56" i="25"/>
  <c r="K56" i="25"/>
  <c r="C136" i="25"/>
  <c r="D136" i="25"/>
  <c r="F136" i="25"/>
  <c r="E136" i="25"/>
  <c r="J136" i="25"/>
  <c r="H136" i="25"/>
  <c r="G136" i="25"/>
  <c r="H66" i="25"/>
  <c r="F66" i="25"/>
  <c r="I66" i="25"/>
  <c r="D66" i="25"/>
  <c r="C66" i="25"/>
  <c r="F64" i="26"/>
  <c r="D64" i="26"/>
  <c r="J64" i="26"/>
  <c r="C64" i="26"/>
  <c r="E64" i="26"/>
  <c r="I64" i="26"/>
  <c r="K64" i="26"/>
  <c r="H64" i="26"/>
  <c r="G64" i="26"/>
  <c r="F101" i="25"/>
  <c r="D101" i="25"/>
  <c r="H101" i="25"/>
  <c r="K101" i="25"/>
  <c r="E101" i="25"/>
  <c r="I101" i="25"/>
  <c r="C101" i="25"/>
  <c r="J101" i="25"/>
  <c r="G101" i="25"/>
  <c r="I25" i="25"/>
  <c r="G25" i="25"/>
  <c r="H25" i="25"/>
  <c r="J25" i="25"/>
  <c r="C25" i="25"/>
  <c r="K25" i="25"/>
  <c r="F25" i="25"/>
  <c r="D25" i="25"/>
  <c r="E25" i="25"/>
  <c r="E52" i="25"/>
  <c r="I137" i="25"/>
  <c r="U76" i="25"/>
  <c r="T76" i="25"/>
  <c r="AP34" i="25"/>
  <c r="AO34" i="25" s="1"/>
  <c r="AP62" i="25"/>
  <c r="AP106" i="25"/>
  <c r="AG106" i="25" s="1"/>
  <c r="J24" i="25"/>
  <c r="F24" i="25"/>
  <c r="H24" i="25"/>
  <c r="D24" i="25"/>
  <c r="C24" i="25"/>
  <c r="E24" i="25"/>
  <c r="G24" i="25"/>
  <c r="K24" i="25"/>
  <c r="I24" i="25"/>
  <c r="J174" i="25"/>
  <c r="F174" i="25"/>
  <c r="D174" i="25"/>
  <c r="I174" i="25"/>
  <c r="G174" i="25"/>
  <c r="K174" i="25"/>
  <c r="J36" i="25"/>
  <c r="I36" i="25"/>
  <c r="C36" i="25"/>
  <c r="H36" i="25"/>
  <c r="F36" i="25"/>
  <c r="G36" i="25"/>
  <c r="K36" i="25"/>
  <c r="D36" i="25"/>
  <c r="H32" i="25"/>
  <c r="E32" i="25"/>
  <c r="F32" i="25"/>
  <c r="D32" i="25"/>
  <c r="J32" i="25"/>
  <c r="G32" i="25"/>
  <c r="I32" i="25"/>
  <c r="K32" i="25"/>
  <c r="C32" i="25"/>
  <c r="K168" i="25"/>
  <c r="F168" i="25"/>
  <c r="D168" i="25"/>
  <c r="C168" i="25"/>
  <c r="J168" i="25"/>
  <c r="G168" i="25"/>
  <c r="I168" i="25"/>
  <c r="E168" i="25"/>
  <c r="H27" i="25"/>
  <c r="F27" i="25"/>
  <c r="C27" i="25"/>
  <c r="J27" i="25"/>
  <c r="G27" i="25"/>
  <c r="D27" i="25"/>
  <c r="I27" i="25"/>
  <c r="K27" i="25"/>
  <c r="E27" i="25"/>
  <c r="J124" i="25"/>
  <c r="I124" i="25"/>
  <c r="D124" i="25"/>
  <c r="C124" i="25"/>
  <c r="K124" i="25"/>
  <c r="H48" i="25"/>
  <c r="G48" i="25"/>
  <c r="F48" i="25"/>
  <c r="C155" i="25"/>
  <c r="F155" i="25"/>
  <c r="G155" i="25"/>
  <c r="K155" i="25"/>
  <c r="I155" i="25"/>
  <c r="D155" i="25"/>
  <c r="H155" i="25"/>
  <c r="J155" i="25"/>
  <c r="E155" i="25"/>
  <c r="F89" i="25"/>
  <c r="H89" i="25"/>
  <c r="K89" i="25"/>
  <c r="E89" i="25"/>
  <c r="C89" i="25"/>
  <c r="D89" i="25"/>
  <c r="J89" i="25"/>
  <c r="G89" i="25"/>
  <c r="I89" i="25"/>
  <c r="D13" i="25"/>
  <c r="I13" i="25"/>
  <c r="K13" i="25"/>
  <c r="E13" i="25"/>
  <c r="F13" i="25"/>
  <c r="J13" i="25"/>
  <c r="H13" i="25"/>
  <c r="C13" i="25"/>
  <c r="G13" i="25"/>
  <c r="J8" i="25"/>
  <c r="H8" i="25"/>
  <c r="D8" i="25"/>
  <c r="F8" i="25"/>
  <c r="G8" i="25"/>
  <c r="K8" i="25"/>
  <c r="I8" i="25"/>
  <c r="C8" i="25"/>
  <c r="E8" i="25"/>
  <c r="H169" i="25"/>
  <c r="I169" i="25"/>
  <c r="D169" i="25"/>
  <c r="F169" i="25"/>
  <c r="K169" i="25"/>
  <c r="G169" i="25"/>
  <c r="J169" i="25"/>
  <c r="E169" i="25"/>
  <c r="C169" i="25"/>
  <c r="N28" i="25"/>
  <c r="Q28" i="25"/>
  <c r="P28" i="25"/>
  <c r="O28" i="25"/>
  <c r="R28" i="25"/>
  <c r="I28" i="25"/>
  <c r="H28" i="25"/>
  <c r="K28" i="25"/>
  <c r="U28" i="25"/>
  <c r="J28" i="25"/>
  <c r="F28" i="25"/>
  <c r="G28" i="25"/>
  <c r="T28" i="25"/>
  <c r="M28" i="25"/>
  <c r="S28" i="25"/>
  <c r="C28" i="25"/>
  <c r="D28" i="25"/>
  <c r="H16" i="25"/>
  <c r="E16" i="25"/>
  <c r="F16" i="25"/>
  <c r="I16" i="25"/>
  <c r="C16" i="25"/>
  <c r="G16" i="25"/>
  <c r="D16" i="25"/>
  <c r="J16" i="25"/>
  <c r="K16" i="25"/>
  <c r="F163" i="25"/>
  <c r="C163" i="25"/>
  <c r="E163" i="25"/>
  <c r="I163" i="25"/>
  <c r="H163" i="25"/>
  <c r="J163" i="25"/>
  <c r="D163" i="25"/>
  <c r="G163" i="25"/>
  <c r="K163" i="25"/>
  <c r="F19" i="25"/>
  <c r="D19" i="25"/>
  <c r="I19" i="25"/>
  <c r="G19" i="25"/>
  <c r="J19" i="25"/>
  <c r="K19" i="25"/>
  <c r="H19" i="25"/>
  <c r="C19" i="25"/>
  <c r="E19" i="25"/>
  <c r="G120" i="25"/>
  <c r="C120" i="25"/>
  <c r="D120" i="25"/>
  <c r="J42" i="25"/>
  <c r="F42" i="25"/>
  <c r="C42" i="25"/>
  <c r="K42" i="25"/>
  <c r="G151" i="25"/>
  <c r="K151" i="25"/>
  <c r="E151" i="25"/>
  <c r="F151" i="25"/>
  <c r="C151" i="25"/>
  <c r="D151" i="25"/>
  <c r="H151" i="25"/>
  <c r="J151" i="25"/>
  <c r="I151" i="25"/>
  <c r="F85" i="25"/>
  <c r="I85" i="25"/>
  <c r="D85" i="25"/>
  <c r="H85" i="25"/>
  <c r="G85" i="25"/>
  <c r="E85" i="25"/>
  <c r="K85" i="25"/>
  <c r="C85" i="25"/>
  <c r="J85" i="25"/>
  <c r="I9" i="25"/>
  <c r="G9" i="25"/>
  <c r="H9" i="25"/>
  <c r="F9" i="25"/>
  <c r="K9" i="25"/>
  <c r="E9" i="25"/>
  <c r="D9" i="25"/>
  <c r="J9" i="25"/>
  <c r="C9" i="25"/>
  <c r="J68" i="25"/>
  <c r="U48" i="25"/>
  <c r="AP70" i="25"/>
  <c r="Z70" i="25" s="1"/>
  <c r="AP98" i="25"/>
  <c r="AM98" i="25" s="1"/>
  <c r="AP173" i="25"/>
  <c r="P173" i="25"/>
  <c r="M173" i="25"/>
  <c r="C175" i="25"/>
  <c r="K175" i="25"/>
  <c r="I175" i="25"/>
  <c r="H175" i="25"/>
  <c r="D146" i="25"/>
  <c r="H146" i="25"/>
  <c r="J146" i="25"/>
  <c r="M146" i="25"/>
  <c r="U146" i="25"/>
  <c r="F146" i="25"/>
  <c r="S146" i="25"/>
  <c r="O146" i="25"/>
  <c r="C146" i="25"/>
  <c r="T146" i="25"/>
  <c r="Q146" i="25"/>
  <c r="R146" i="25"/>
  <c r="G146" i="25"/>
  <c r="N146" i="25"/>
  <c r="E146" i="25"/>
  <c r="I146" i="25"/>
  <c r="P146" i="25"/>
  <c r="K146" i="25"/>
  <c r="E4" i="25"/>
  <c r="H4" i="25"/>
  <c r="F4" i="25"/>
  <c r="K4" i="25"/>
  <c r="J4" i="25"/>
  <c r="I4" i="25"/>
  <c r="G4" i="25"/>
  <c r="C4" i="25"/>
  <c r="D4" i="25"/>
  <c r="I133" i="25"/>
  <c r="F133" i="25"/>
  <c r="H133" i="25"/>
  <c r="K133" i="25"/>
  <c r="C133" i="25"/>
  <c r="E133" i="25"/>
  <c r="G133" i="25"/>
  <c r="J133" i="25"/>
  <c r="H137" i="25"/>
  <c r="D137" i="25"/>
  <c r="G137" i="25"/>
  <c r="C137" i="25"/>
  <c r="K137" i="25"/>
  <c r="E137" i="25"/>
  <c r="J137" i="25"/>
  <c r="I164" i="26"/>
  <c r="E164" i="26"/>
  <c r="G164" i="26"/>
  <c r="D164" i="26"/>
  <c r="K164" i="26"/>
  <c r="C164" i="26"/>
  <c r="F164" i="26"/>
  <c r="J164" i="26"/>
  <c r="H164" i="26"/>
  <c r="U108" i="25"/>
  <c r="M108" i="25"/>
  <c r="N108" i="25"/>
  <c r="R108" i="25"/>
  <c r="Q108" i="25"/>
  <c r="P108" i="25"/>
  <c r="G108" i="25"/>
  <c r="K108" i="25"/>
  <c r="T108" i="25"/>
  <c r="I108" i="25"/>
  <c r="C108" i="25"/>
  <c r="D108" i="25"/>
  <c r="D30" i="25"/>
  <c r="K30" i="25"/>
  <c r="J30" i="25"/>
  <c r="E30" i="25"/>
  <c r="K139" i="25"/>
  <c r="J139" i="25"/>
  <c r="H139" i="25"/>
  <c r="C139" i="25"/>
  <c r="D139" i="25"/>
  <c r="E139" i="25"/>
  <c r="F139" i="25"/>
  <c r="G139" i="25"/>
  <c r="I139" i="25"/>
  <c r="R70" i="25"/>
  <c r="J70" i="25"/>
  <c r="H70" i="25"/>
  <c r="P70" i="25"/>
  <c r="D70" i="25"/>
  <c r="E70" i="25"/>
  <c r="T70" i="25"/>
  <c r="K70" i="25"/>
  <c r="M70" i="25"/>
  <c r="O70" i="25"/>
  <c r="I70" i="25"/>
  <c r="C70" i="25"/>
  <c r="F70" i="25"/>
  <c r="Q70" i="25"/>
  <c r="U70" i="25"/>
  <c r="G70" i="25"/>
  <c r="N70" i="25"/>
  <c r="S70" i="25"/>
  <c r="D80" i="26"/>
  <c r="K80" i="26"/>
  <c r="G80" i="26"/>
  <c r="F80" i="26"/>
  <c r="H80" i="26"/>
  <c r="C80" i="26"/>
  <c r="J80" i="26"/>
  <c r="E80" i="26"/>
  <c r="H166" i="25"/>
  <c r="E166" i="25"/>
  <c r="D166" i="25"/>
  <c r="G166" i="25"/>
  <c r="J166" i="25"/>
  <c r="I166" i="25"/>
  <c r="F166" i="25"/>
  <c r="C166" i="25"/>
  <c r="K166" i="25"/>
  <c r="H138" i="25"/>
  <c r="I138" i="25"/>
  <c r="G138" i="25"/>
  <c r="D138" i="25"/>
  <c r="K138" i="25"/>
  <c r="C138" i="25"/>
  <c r="F138" i="25"/>
  <c r="H171" i="26"/>
  <c r="J171" i="26"/>
  <c r="G171" i="26"/>
  <c r="I171" i="26"/>
  <c r="I117" i="25"/>
  <c r="K117" i="25"/>
  <c r="J117" i="25"/>
  <c r="D117" i="25"/>
  <c r="E117" i="25"/>
  <c r="G117" i="25"/>
  <c r="C117" i="25"/>
  <c r="H129" i="25"/>
  <c r="G129" i="25"/>
  <c r="J129" i="25"/>
  <c r="K129" i="25"/>
  <c r="E129" i="25"/>
  <c r="D129" i="25"/>
  <c r="I129" i="25"/>
  <c r="C129" i="25"/>
  <c r="J67" i="26"/>
  <c r="D67" i="26"/>
  <c r="I67" i="26"/>
  <c r="C67" i="26"/>
  <c r="H67" i="26"/>
  <c r="E67" i="26"/>
  <c r="G67" i="26"/>
  <c r="K67" i="26"/>
  <c r="F67" i="26"/>
  <c r="F102" i="25"/>
  <c r="C102" i="25"/>
  <c r="I102" i="25"/>
  <c r="D26" i="25"/>
  <c r="F26" i="25"/>
  <c r="C26" i="25"/>
  <c r="K26" i="25"/>
  <c r="F135" i="25"/>
  <c r="C135" i="25"/>
  <c r="I135" i="25"/>
  <c r="G135" i="25"/>
  <c r="E135" i="25"/>
  <c r="D135" i="25"/>
  <c r="K135" i="25"/>
  <c r="H135" i="25"/>
  <c r="J135" i="25"/>
  <c r="D65" i="25"/>
  <c r="I65" i="25"/>
  <c r="F65" i="25"/>
  <c r="G65" i="25"/>
  <c r="H65" i="25"/>
  <c r="K65" i="25"/>
  <c r="C65" i="25"/>
  <c r="E65" i="25"/>
  <c r="J65" i="25"/>
  <c r="H61" i="26"/>
  <c r="I61" i="26"/>
  <c r="G61" i="26"/>
  <c r="K61" i="26"/>
  <c r="D61" i="26"/>
  <c r="F61" i="26"/>
  <c r="C61" i="26"/>
  <c r="J61" i="26"/>
  <c r="I80" i="26"/>
  <c r="F129" i="25"/>
  <c r="H168" i="25"/>
  <c r="V9" i="27"/>
  <c r="Q9" i="27" s="1"/>
  <c r="V25" i="27"/>
  <c r="V13" i="27"/>
  <c r="V29" i="27"/>
  <c r="V52" i="28"/>
  <c r="V33" i="27"/>
  <c r="V49" i="27"/>
  <c r="M49" i="27" s="1"/>
  <c r="V66" i="27"/>
  <c r="V82" i="27"/>
  <c r="V98" i="27"/>
  <c r="Q98" i="27" s="1"/>
  <c r="V114" i="27"/>
  <c r="T114" i="27" s="1"/>
  <c r="V130" i="27"/>
  <c r="R130" i="27" s="1"/>
  <c r="V146" i="27"/>
  <c r="V162" i="27"/>
  <c r="V2" i="27"/>
  <c r="Q2" i="27" s="1"/>
  <c r="V26" i="27"/>
  <c r="R26" i="27" s="1"/>
  <c r="V50" i="27"/>
  <c r="S50" i="27" s="1"/>
  <c r="V63" i="27"/>
  <c r="V75" i="27"/>
  <c r="U75" i="27" s="1"/>
  <c r="V87" i="27"/>
  <c r="U87" i="27" s="1"/>
  <c r="V99" i="27"/>
  <c r="V111" i="27"/>
  <c r="P111" i="27" s="1"/>
  <c r="V123" i="27"/>
  <c r="R123" i="27" s="1"/>
  <c r="V139" i="27"/>
  <c r="S139" i="27" s="1"/>
  <c r="V167" i="27"/>
  <c r="V3" i="27"/>
  <c r="O3" i="27" s="1"/>
  <c r="V27" i="27"/>
  <c r="V51" i="27"/>
  <c r="V76" i="27"/>
  <c r="V100" i="27"/>
  <c r="V124" i="27"/>
  <c r="M124" i="27" s="1"/>
  <c r="V148" i="27"/>
  <c r="Q148" i="27" s="1"/>
  <c r="V8" i="27"/>
  <c r="V137" i="27"/>
  <c r="V4" i="27"/>
  <c r="Q4" i="27" s="1"/>
  <c r="V28" i="27"/>
  <c r="T28" i="27" s="1"/>
  <c r="V53" i="27"/>
  <c r="V77" i="27"/>
  <c r="V101" i="27"/>
  <c r="S101" i="27" s="1"/>
  <c r="V125" i="27"/>
  <c r="V149" i="27"/>
  <c r="V16" i="27"/>
  <c r="S16" i="27" s="1"/>
  <c r="V121" i="27"/>
  <c r="V161" i="27"/>
  <c r="V23" i="27"/>
  <c r="V47" i="27"/>
  <c r="Q47" i="27" s="1"/>
  <c r="V72" i="27"/>
  <c r="V96" i="27"/>
  <c r="V120" i="27"/>
  <c r="V144" i="27"/>
  <c r="N144" i="27" s="1"/>
  <c r="V176" i="27"/>
  <c r="V5" i="27"/>
  <c r="V37" i="27"/>
  <c r="V54" i="27"/>
  <c r="N54" i="27" s="1"/>
  <c r="V70" i="27"/>
  <c r="V86" i="27"/>
  <c r="V102" i="27"/>
  <c r="N102" i="27" s="1"/>
  <c r="V118" i="27"/>
  <c r="S118" i="27" s="1"/>
  <c r="V134" i="27"/>
  <c r="S134" i="27" s="1"/>
  <c r="V150" i="27"/>
  <c r="V166" i="27"/>
  <c r="N166" i="27" s="1"/>
  <c r="V6" i="27"/>
  <c r="P6" i="27" s="1"/>
  <c r="V18" i="27"/>
  <c r="V30" i="27"/>
  <c r="V42" i="27"/>
  <c r="S42" i="27" s="1"/>
  <c r="V55" i="27"/>
  <c r="N55" i="27" s="1"/>
  <c r="V67" i="27"/>
  <c r="T67" i="27" s="1"/>
  <c r="V79" i="27"/>
  <c r="V103" i="27"/>
  <c r="V115" i="27"/>
  <c r="V127" i="27"/>
  <c r="P127" i="27" s="1"/>
  <c r="V143" i="27"/>
  <c r="R143" i="27" s="1"/>
  <c r="V155" i="27"/>
  <c r="V171" i="27"/>
  <c r="O171" i="27" s="1"/>
  <c r="V11" i="27"/>
  <c r="V35" i="27"/>
  <c r="M35" i="27" s="1"/>
  <c r="V60" i="27"/>
  <c r="V108" i="27"/>
  <c r="T108" i="27" s="1"/>
  <c r="V132" i="27"/>
  <c r="V156" i="27"/>
  <c r="V32" i="27"/>
  <c r="S32" i="27" s="1"/>
  <c r="V89" i="27"/>
  <c r="R89" i="27" s="1"/>
  <c r="V153" i="27"/>
  <c r="R153" i="27" s="1"/>
  <c r="V12" i="27"/>
  <c r="V36" i="27"/>
  <c r="V61" i="27"/>
  <c r="N61" i="27" s="1"/>
  <c r="V109" i="27"/>
  <c r="V133" i="27"/>
  <c r="V157" i="27"/>
  <c r="V24" i="27"/>
  <c r="V73" i="27"/>
  <c r="V129" i="27"/>
  <c r="V7" i="27"/>
  <c r="P7" i="27" s="1"/>
  <c r="V31" i="27"/>
  <c r="V56" i="27"/>
  <c r="V104" i="27"/>
  <c r="V128" i="27"/>
  <c r="V152" i="27"/>
  <c r="M152" i="27" s="1"/>
  <c r="V177" i="27"/>
  <c r="Q177" i="27" s="1"/>
  <c r="V21" i="27"/>
  <c r="V62" i="27"/>
  <c r="V94" i="27"/>
  <c r="V126" i="27"/>
  <c r="M126" i="27" s="1"/>
  <c r="V158" i="27"/>
  <c r="S158" i="27" s="1"/>
  <c r="V14" i="27"/>
  <c r="V38" i="27"/>
  <c r="V59" i="27"/>
  <c r="V83" i="27"/>
  <c r="P83" i="27" s="1"/>
  <c r="V107" i="27"/>
  <c r="P107" i="27" s="1"/>
  <c r="V135" i="27"/>
  <c r="Q135" i="27" s="1"/>
  <c r="V163" i="27"/>
  <c r="V19" i="27"/>
  <c r="V68" i="27"/>
  <c r="V116" i="27"/>
  <c r="S116" i="27" s="1"/>
  <c r="V172" i="27"/>
  <c r="U172" i="27" s="1"/>
  <c r="V113" i="27"/>
  <c r="V20" i="27"/>
  <c r="U20" i="27" s="1"/>
  <c r="V69" i="27"/>
  <c r="S69" i="27" s="1"/>
  <c r="V117" i="27"/>
  <c r="P117" i="27" s="1"/>
  <c r="V173" i="27"/>
  <c r="V105" i="27"/>
  <c r="V15" i="27"/>
  <c r="V64" i="27"/>
  <c r="U64" i="27" s="1"/>
  <c r="V112" i="27"/>
  <c r="V168" i="27"/>
  <c r="P168" i="27" s="1"/>
  <c r="V41" i="27"/>
  <c r="N41" i="27" s="1"/>
  <c r="V74" i="27"/>
  <c r="V106" i="27"/>
  <c r="O106" i="27" s="1"/>
  <c r="V138" i="27"/>
  <c r="V170" i="27"/>
  <c r="Q170" i="27" s="1"/>
  <c r="V22" i="27"/>
  <c r="V46" i="27"/>
  <c r="V71" i="27"/>
  <c r="V91" i="27"/>
  <c r="V119" i="27"/>
  <c r="V147" i="27"/>
  <c r="N147" i="27" s="1"/>
  <c r="V175" i="27"/>
  <c r="V43" i="27"/>
  <c r="V84" i="27"/>
  <c r="V140" i="27"/>
  <c r="V48" i="27"/>
  <c r="V169" i="27"/>
  <c r="V44" i="27"/>
  <c r="R44" i="27" s="1"/>
  <c r="V85" i="27"/>
  <c r="O85" i="27" s="1"/>
  <c r="V141" i="27"/>
  <c r="T141" i="27" s="1"/>
  <c r="V40" i="27"/>
  <c r="V145" i="27"/>
  <c r="V39" i="27"/>
  <c r="V80" i="27"/>
  <c r="V136" i="27"/>
  <c r="P136" i="27" s="1"/>
  <c r="V58" i="27"/>
  <c r="V122" i="27"/>
  <c r="V10" i="27"/>
  <c r="V159" i="27"/>
  <c r="T159" i="27" s="1"/>
  <c r="V164" i="27"/>
  <c r="V81" i="27"/>
  <c r="V160" i="27"/>
  <c r="V78" i="27"/>
  <c r="V142" i="27"/>
  <c r="O142" i="27" s="1"/>
  <c r="V92" i="27"/>
  <c r="V65" i="27"/>
  <c r="U65" i="27" s="1"/>
  <c r="V88" i="27"/>
  <c r="V17" i="27"/>
  <c r="V154" i="27"/>
  <c r="T154" i="27" s="1"/>
  <c r="V97" i="27"/>
  <c r="U97" i="27" s="1"/>
  <c r="V165" i="27"/>
  <c r="V45" i="27"/>
  <c r="V174" i="27"/>
  <c r="V95" i="27"/>
  <c r="V57" i="27"/>
  <c r="N57" i="27" s="1"/>
  <c r="V110" i="27"/>
  <c r="Q110" i="27" s="1"/>
  <c r="V151" i="27"/>
  <c r="T151" i="27" s="1"/>
  <c r="V93" i="27"/>
  <c r="M93" i="27" s="1"/>
  <c r="V34" i="27"/>
  <c r="N34" i="27" s="1"/>
  <c r="V90" i="27"/>
  <c r="S90" i="27" s="1"/>
  <c r="V131" i="27"/>
  <c r="AP146" i="25"/>
  <c r="AD146" i="25" s="1"/>
  <c r="AP108" i="25"/>
  <c r="AA108" i="25" s="1"/>
  <c r="AP15" i="25"/>
  <c r="AK15" i="25" s="1"/>
  <c r="H160" i="25"/>
  <c r="G160" i="25"/>
  <c r="E160" i="25"/>
  <c r="I160" i="25"/>
  <c r="C160" i="25"/>
  <c r="K160" i="25"/>
  <c r="R160" i="25"/>
  <c r="F160" i="25"/>
  <c r="J160" i="25"/>
  <c r="D160" i="25"/>
  <c r="F125" i="25"/>
  <c r="I125" i="25"/>
  <c r="H125" i="25"/>
  <c r="G125" i="25"/>
  <c r="K125" i="25"/>
  <c r="J125" i="25"/>
  <c r="C125" i="25"/>
  <c r="E125" i="25"/>
  <c r="E114" i="25"/>
  <c r="H114" i="25"/>
  <c r="J114" i="25"/>
  <c r="D114" i="25"/>
  <c r="C114" i="25"/>
  <c r="I114" i="25"/>
  <c r="G114" i="25"/>
  <c r="F114" i="25"/>
  <c r="K114" i="25"/>
  <c r="K172" i="25"/>
  <c r="H172" i="25"/>
  <c r="F172" i="25"/>
  <c r="J172" i="25"/>
  <c r="D172" i="25"/>
  <c r="G172" i="25"/>
  <c r="I172" i="25"/>
  <c r="C172" i="25"/>
  <c r="E172" i="25"/>
  <c r="Q62" i="25"/>
  <c r="S62" i="25"/>
  <c r="N62" i="25"/>
  <c r="E62" i="25"/>
  <c r="P62" i="25"/>
  <c r="R62" i="25"/>
  <c r="T62" i="25"/>
  <c r="O62" i="25"/>
  <c r="H62" i="25"/>
  <c r="M62" i="25"/>
  <c r="I62" i="25"/>
  <c r="C62" i="25"/>
  <c r="U62" i="25"/>
  <c r="G62" i="25"/>
  <c r="J62" i="25"/>
  <c r="K62" i="25"/>
  <c r="D62" i="25"/>
  <c r="F62" i="25"/>
  <c r="I103" i="25"/>
  <c r="F103" i="25"/>
  <c r="J103" i="25"/>
  <c r="C103" i="25"/>
  <c r="G103" i="25"/>
  <c r="H103" i="25"/>
  <c r="K103" i="25"/>
  <c r="D103" i="25"/>
  <c r="E103" i="25"/>
  <c r="H90" i="25"/>
  <c r="J90" i="25"/>
  <c r="I90" i="25"/>
  <c r="G90" i="25"/>
  <c r="K90" i="25"/>
  <c r="E14" i="25"/>
  <c r="F14" i="25"/>
  <c r="J14" i="25"/>
  <c r="K14" i="25"/>
  <c r="H14" i="25"/>
  <c r="H123" i="25"/>
  <c r="I123" i="25"/>
  <c r="E123" i="25"/>
  <c r="F123" i="25"/>
  <c r="C123" i="25"/>
  <c r="D123" i="25"/>
  <c r="J123" i="25"/>
  <c r="G123" i="25"/>
  <c r="K123" i="25"/>
  <c r="D47" i="25"/>
  <c r="I47" i="25"/>
  <c r="G47" i="25"/>
  <c r="J47" i="25"/>
  <c r="K47" i="25"/>
  <c r="H47" i="25"/>
  <c r="F47" i="25"/>
  <c r="E47" i="25"/>
  <c r="C47" i="25"/>
  <c r="E142" i="25"/>
  <c r="H142" i="25"/>
  <c r="D142" i="25"/>
  <c r="I142" i="25"/>
  <c r="F142" i="25"/>
  <c r="C142" i="25"/>
  <c r="G142" i="25"/>
  <c r="K142" i="25"/>
  <c r="J142" i="25"/>
  <c r="H109" i="25"/>
  <c r="D109" i="25"/>
  <c r="I109" i="25"/>
  <c r="K109" i="25"/>
  <c r="E109" i="25"/>
  <c r="C109" i="25"/>
  <c r="J109" i="25"/>
  <c r="G109" i="25"/>
  <c r="S106" i="25"/>
  <c r="E106" i="25"/>
  <c r="I106" i="25"/>
  <c r="P106" i="25"/>
  <c r="J106" i="25"/>
  <c r="M106" i="25"/>
  <c r="K106" i="25"/>
  <c r="H106" i="25"/>
  <c r="U106" i="25"/>
  <c r="T106" i="25"/>
  <c r="F106" i="25"/>
  <c r="R106" i="25"/>
  <c r="O106" i="25"/>
  <c r="D106" i="25"/>
  <c r="C106" i="25"/>
  <c r="G106" i="25"/>
  <c r="Q106" i="25"/>
  <c r="K167" i="25"/>
  <c r="J167" i="25"/>
  <c r="D167" i="25"/>
  <c r="C167" i="25"/>
  <c r="H167" i="25"/>
  <c r="G167" i="25"/>
  <c r="I167" i="25"/>
  <c r="E167" i="25"/>
  <c r="D31" i="25"/>
  <c r="H31" i="25"/>
  <c r="K31" i="25"/>
  <c r="E31" i="25"/>
  <c r="F31" i="25"/>
  <c r="J31" i="25"/>
  <c r="C31" i="25"/>
  <c r="G31" i="25"/>
  <c r="D95" i="25"/>
  <c r="I95" i="25"/>
  <c r="F95" i="25"/>
  <c r="J95" i="25"/>
  <c r="C95" i="25"/>
  <c r="H95" i="25"/>
  <c r="K95" i="25"/>
  <c r="E95" i="25"/>
  <c r="G95" i="25"/>
  <c r="E152" i="25"/>
  <c r="I152" i="25"/>
  <c r="G152" i="25"/>
  <c r="D152" i="25"/>
  <c r="K152" i="25"/>
  <c r="E86" i="25"/>
  <c r="C86" i="25"/>
  <c r="K86" i="25"/>
  <c r="E10" i="25"/>
  <c r="J10" i="25"/>
  <c r="C10" i="25"/>
  <c r="K10" i="25"/>
  <c r="I119" i="25"/>
  <c r="J119" i="25"/>
  <c r="D119" i="25"/>
  <c r="H119" i="25"/>
  <c r="G119" i="25"/>
  <c r="K119" i="25"/>
  <c r="E119" i="25"/>
  <c r="F119" i="25"/>
  <c r="C119" i="25"/>
  <c r="I41" i="25"/>
  <c r="K41" i="25"/>
  <c r="J41" i="25"/>
  <c r="C41" i="25"/>
  <c r="H41" i="25"/>
  <c r="G41" i="25"/>
  <c r="D41" i="25"/>
  <c r="E41" i="25"/>
  <c r="F41" i="25"/>
  <c r="V7" i="24"/>
  <c r="V64" i="24"/>
  <c r="V128" i="24"/>
  <c r="U128" i="24" s="1"/>
  <c r="V16" i="24"/>
  <c r="V81" i="24"/>
  <c r="V145" i="24"/>
  <c r="Q145" i="24" s="1"/>
  <c r="V62" i="24"/>
  <c r="U62" i="24" s="1"/>
  <c r="V142" i="24"/>
  <c r="V59" i="24"/>
  <c r="V171" i="24"/>
  <c r="V79" i="24"/>
  <c r="V175" i="24"/>
  <c r="V82" i="24"/>
  <c r="V162" i="24"/>
  <c r="V23" i="24"/>
  <c r="V88" i="24"/>
  <c r="Q88" i="24" s="1"/>
  <c r="V152" i="24"/>
  <c r="V40" i="24"/>
  <c r="V105" i="24"/>
  <c r="V169" i="24"/>
  <c r="V78" i="24"/>
  <c r="V174" i="24"/>
  <c r="V75" i="24"/>
  <c r="S75" i="24" s="1"/>
  <c r="V14" i="24"/>
  <c r="V111" i="24"/>
  <c r="V17" i="24"/>
  <c r="V98" i="24"/>
  <c r="Q98" i="24" s="1"/>
  <c r="V55" i="24"/>
  <c r="N55" i="24" s="1"/>
  <c r="V8" i="24"/>
  <c r="V137" i="24"/>
  <c r="O137" i="24" s="1"/>
  <c r="V126" i="24"/>
  <c r="V139" i="24"/>
  <c r="O139" i="24" s="1"/>
  <c r="V143" i="24"/>
  <c r="V146" i="24"/>
  <c r="R146" i="24" s="1"/>
  <c r="V96" i="24"/>
  <c r="V48" i="24"/>
  <c r="V177" i="24"/>
  <c r="V10" i="24"/>
  <c r="O10" i="24" s="1"/>
  <c r="V46" i="24"/>
  <c r="V33" i="24"/>
  <c r="V120" i="24"/>
  <c r="V45" i="24"/>
  <c r="R45" i="24" s="1"/>
  <c r="V63" i="24"/>
  <c r="V160" i="24"/>
  <c r="M160" i="24" s="1"/>
  <c r="V110" i="24"/>
  <c r="V127" i="24"/>
  <c r="V31" i="24"/>
  <c r="V91" i="24"/>
  <c r="V73" i="24"/>
  <c r="N73" i="24" s="1"/>
  <c r="V66" i="24"/>
  <c r="O66" i="24" s="1"/>
  <c r="V26" i="24"/>
  <c r="V130" i="24"/>
  <c r="U130" i="24" s="1"/>
  <c r="V113" i="24"/>
  <c r="E108" i="25"/>
  <c r="H52" i="25"/>
  <c r="H117" i="25"/>
  <c r="D133" i="25"/>
  <c r="AP28" i="25"/>
  <c r="AP143" i="25"/>
  <c r="AG48" i="25"/>
  <c r="X66" i="25"/>
  <c r="AJ27" i="25"/>
  <c r="AE27" i="25"/>
  <c r="AM66" i="25"/>
  <c r="AE66" i="25"/>
  <c r="AH66" i="25"/>
  <c r="AO66" i="25"/>
  <c r="AM92" i="25"/>
  <c r="AM48" i="25"/>
  <c r="AN48" i="25"/>
  <c r="AL48" i="25"/>
  <c r="W48" i="25"/>
  <c r="AJ65" i="25"/>
  <c r="AB65" i="25"/>
  <c r="X65" i="25"/>
  <c r="AD65" i="25"/>
  <c r="AJ66" i="25"/>
  <c r="AL66" i="25"/>
  <c r="Y66" i="25"/>
  <c r="AG66" i="25"/>
  <c r="AE48" i="25"/>
  <c r="AK48" i="25"/>
  <c r="AO48" i="25"/>
  <c r="X48" i="25"/>
  <c r="AH48" i="25"/>
  <c r="AE65" i="25"/>
  <c r="AH133" i="25"/>
  <c r="AN65" i="25"/>
  <c r="Y65" i="25"/>
  <c r="Z65" i="25"/>
  <c r="AL65" i="25"/>
  <c r="AO65" i="25"/>
  <c r="AA66" i="25"/>
  <c r="AF66" i="25"/>
  <c r="AK66" i="25"/>
  <c r="AH92" i="25"/>
  <c r="AE92" i="25"/>
  <c r="Z92" i="25"/>
  <c r="AA92" i="25"/>
  <c r="Y92" i="25"/>
  <c r="AC48" i="25"/>
  <c r="AD48" i="25"/>
  <c r="Y48" i="25"/>
  <c r="AM65" i="25"/>
  <c r="AC65" i="25"/>
  <c r="AK65" i="25"/>
  <c r="AA65" i="25"/>
  <c r="AP86" i="25"/>
  <c r="AK86" i="25" s="1"/>
  <c r="N86" i="25"/>
  <c r="S86" i="25"/>
  <c r="O86" i="25"/>
  <c r="M86" i="25"/>
  <c r="P86" i="25"/>
  <c r="T86" i="25"/>
  <c r="Q86" i="25"/>
  <c r="U86" i="25"/>
  <c r="R86" i="25"/>
  <c r="AP58" i="25"/>
  <c r="AM58" i="25" s="1"/>
  <c r="Q58" i="25"/>
  <c r="N58" i="25"/>
  <c r="S58" i="25"/>
  <c r="P58" i="25"/>
  <c r="R58" i="25"/>
  <c r="T58" i="25"/>
  <c r="O58" i="25"/>
  <c r="U58" i="25"/>
  <c r="M58" i="25"/>
  <c r="AP169" i="25"/>
  <c r="AJ169" i="25" s="1"/>
  <c r="O169" i="25"/>
  <c r="R169" i="25"/>
  <c r="M169" i="25"/>
  <c r="S169" i="25"/>
  <c r="U169" i="25"/>
  <c r="T169" i="25"/>
  <c r="N169" i="25"/>
  <c r="Q169" i="25"/>
  <c r="P169" i="25"/>
  <c r="AP24" i="25"/>
  <c r="AI24" i="25" s="1"/>
  <c r="S24" i="25"/>
  <c r="N24" i="25"/>
  <c r="Q24" i="25"/>
  <c r="T24" i="25"/>
  <c r="U24" i="25"/>
  <c r="M24" i="25"/>
  <c r="O24" i="25"/>
  <c r="P24" i="25"/>
  <c r="R24" i="25"/>
  <c r="AP87" i="25"/>
  <c r="S87" i="25"/>
  <c r="N87" i="25"/>
  <c r="Q87" i="25"/>
  <c r="U87" i="25"/>
  <c r="O87" i="25"/>
  <c r="P87" i="25"/>
  <c r="R87" i="25"/>
  <c r="T87" i="25"/>
  <c r="M87" i="25"/>
  <c r="AP81" i="25"/>
  <c r="U81" i="25"/>
  <c r="M81" i="25"/>
  <c r="R81" i="25"/>
  <c r="O81" i="25"/>
  <c r="N81" i="25"/>
  <c r="Q81" i="25"/>
  <c r="P81" i="25"/>
  <c r="S81" i="25"/>
  <c r="T81" i="25"/>
  <c r="AP140" i="25"/>
  <c r="AA140" i="25" s="1"/>
  <c r="S140" i="25"/>
  <c r="N140" i="25"/>
  <c r="Q140" i="25"/>
  <c r="P140" i="25"/>
  <c r="U140" i="25"/>
  <c r="T140" i="25"/>
  <c r="R140" i="25"/>
  <c r="O140" i="25"/>
  <c r="M140" i="25"/>
  <c r="AP135" i="25"/>
  <c r="AJ135" i="25" s="1"/>
  <c r="M135" i="25"/>
  <c r="R135" i="25"/>
  <c r="O135" i="25"/>
  <c r="S135" i="25"/>
  <c r="N135" i="25"/>
  <c r="Q135" i="25"/>
  <c r="U135" i="25"/>
  <c r="P135" i="25"/>
  <c r="T135" i="25"/>
  <c r="AP114" i="25"/>
  <c r="S114" i="25"/>
  <c r="N114" i="25"/>
  <c r="Q114" i="25"/>
  <c r="U114" i="25"/>
  <c r="O114" i="25"/>
  <c r="P114" i="25"/>
  <c r="R114" i="25"/>
  <c r="T114" i="25"/>
  <c r="M114" i="25"/>
  <c r="AP168" i="25"/>
  <c r="AF168" i="25" s="1"/>
  <c r="N168" i="25"/>
  <c r="S168" i="25"/>
  <c r="U168" i="25"/>
  <c r="P168" i="25"/>
  <c r="R168" i="25"/>
  <c r="O168" i="25"/>
  <c r="T168" i="25"/>
  <c r="M168" i="25"/>
  <c r="Q168" i="25"/>
  <c r="AP23" i="25"/>
  <c r="AE23" i="25" s="1"/>
  <c r="Q23" i="25"/>
  <c r="M23" i="25"/>
  <c r="O23" i="25"/>
  <c r="R23" i="25"/>
  <c r="U23" i="25"/>
  <c r="N23" i="25"/>
  <c r="S23" i="25"/>
  <c r="T23" i="25"/>
  <c r="P23" i="25"/>
  <c r="AP128" i="25"/>
  <c r="AM128" i="25" s="1"/>
  <c r="N128" i="25"/>
  <c r="S128" i="25"/>
  <c r="P128" i="25"/>
  <c r="T128" i="25"/>
  <c r="R128" i="25"/>
  <c r="U128" i="25"/>
  <c r="M128" i="25"/>
  <c r="Q128" i="25"/>
  <c r="O128" i="25"/>
  <c r="AP107" i="25"/>
  <c r="W107" i="25" s="1"/>
  <c r="S107" i="25"/>
  <c r="U107" i="25"/>
  <c r="N107" i="25"/>
  <c r="Q107" i="25"/>
  <c r="O107" i="25"/>
  <c r="M107" i="25"/>
  <c r="P107" i="25"/>
  <c r="T107" i="25"/>
  <c r="R107" i="25"/>
  <c r="AP9" i="25"/>
  <c r="U9" i="25"/>
  <c r="N9" i="25"/>
  <c r="R9" i="25"/>
  <c r="Q9" i="25"/>
  <c r="S9" i="25"/>
  <c r="M9" i="25"/>
  <c r="O9" i="25"/>
  <c r="P9" i="25"/>
  <c r="T9" i="25"/>
  <c r="AP45" i="25"/>
  <c r="AO45" i="25" s="1"/>
  <c r="R45" i="25"/>
  <c r="M45" i="25"/>
  <c r="O45" i="25"/>
  <c r="S45" i="25"/>
  <c r="Q45" i="25"/>
  <c r="U45" i="25"/>
  <c r="N45" i="25"/>
  <c r="P45" i="25"/>
  <c r="T45" i="25"/>
  <c r="AP109" i="25"/>
  <c r="Z109" i="25" s="1"/>
  <c r="M109" i="25"/>
  <c r="R109" i="25"/>
  <c r="N109" i="25"/>
  <c r="S109" i="25"/>
  <c r="O109" i="25"/>
  <c r="T109" i="25"/>
  <c r="Q109" i="25"/>
  <c r="U109" i="25"/>
  <c r="P109" i="25"/>
  <c r="AP91" i="25"/>
  <c r="AN91" i="25" s="1"/>
  <c r="S91" i="25"/>
  <c r="N91" i="25"/>
  <c r="Q91" i="25"/>
  <c r="U91" i="25"/>
  <c r="O91" i="25"/>
  <c r="P91" i="25"/>
  <c r="T91" i="25"/>
  <c r="R91" i="25"/>
  <c r="M91" i="25"/>
  <c r="AP94" i="25"/>
  <c r="S94" i="25"/>
  <c r="N94" i="25"/>
  <c r="O94" i="25"/>
  <c r="T94" i="25"/>
  <c r="R94" i="25"/>
  <c r="M94" i="25"/>
  <c r="U94" i="25"/>
  <c r="P94" i="25"/>
  <c r="Q94" i="25"/>
  <c r="H81" i="24"/>
  <c r="K81" i="24"/>
  <c r="C81" i="24"/>
  <c r="G81" i="24"/>
  <c r="J81" i="24"/>
  <c r="I81" i="24"/>
  <c r="E81" i="24"/>
  <c r="D81" i="24"/>
  <c r="F81" i="24"/>
  <c r="F168" i="24"/>
  <c r="K168" i="24"/>
  <c r="J168" i="24"/>
  <c r="C168" i="24"/>
  <c r="E168" i="24"/>
  <c r="G168" i="24"/>
  <c r="D168" i="24"/>
  <c r="H168" i="24"/>
  <c r="I168" i="24"/>
  <c r="AP103" i="25"/>
  <c r="X103" i="25" s="1"/>
  <c r="O103" i="25"/>
  <c r="Q103" i="25"/>
  <c r="S103" i="25"/>
  <c r="N103" i="25"/>
  <c r="U103" i="25"/>
  <c r="P103" i="25"/>
  <c r="R103" i="25"/>
  <c r="T103" i="25"/>
  <c r="M103" i="25"/>
  <c r="AP120" i="25"/>
  <c r="AJ120" i="25" s="1"/>
  <c r="Q120" i="25"/>
  <c r="N120" i="25"/>
  <c r="R120" i="25"/>
  <c r="S120" i="25"/>
  <c r="M120" i="25"/>
  <c r="U120" i="25"/>
  <c r="P120" i="25"/>
  <c r="T120" i="25"/>
  <c r="O120" i="25"/>
  <c r="D126" i="24"/>
  <c r="F126" i="24"/>
  <c r="I126" i="24"/>
  <c r="H126" i="24"/>
  <c r="G126" i="24"/>
  <c r="J126" i="24"/>
  <c r="K126" i="24"/>
  <c r="E126" i="24"/>
  <c r="C126" i="24"/>
  <c r="F50" i="24"/>
  <c r="H50" i="24"/>
  <c r="I50" i="24"/>
  <c r="D50" i="24"/>
  <c r="K50" i="24"/>
  <c r="E50" i="24"/>
  <c r="C50" i="24"/>
  <c r="G50" i="24"/>
  <c r="J50" i="24"/>
  <c r="F132" i="24"/>
  <c r="G132" i="24"/>
  <c r="K132" i="24"/>
  <c r="J132" i="24"/>
  <c r="E132" i="24"/>
  <c r="H132" i="24"/>
  <c r="I132" i="24"/>
  <c r="D132" i="24"/>
  <c r="C132" i="24"/>
  <c r="E71" i="24"/>
  <c r="D71" i="24"/>
  <c r="H71" i="24"/>
  <c r="I71" i="24"/>
  <c r="J71" i="24"/>
  <c r="G71" i="24"/>
  <c r="K71" i="24"/>
  <c r="F71" i="24"/>
  <c r="C71" i="24"/>
  <c r="I74" i="24"/>
  <c r="F74" i="24"/>
  <c r="H74" i="24"/>
  <c r="D74" i="24"/>
  <c r="E74" i="24"/>
  <c r="C74" i="24"/>
  <c r="G74" i="24"/>
  <c r="K74" i="24"/>
  <c r="J74" i="24"/>
  <c r="H109" i="24"/>
  <c r="K109" i="24"/>
  <c r="F109" i="24"/>
  <c r="C109" i="24"/>
  <c r="G109" i="24"/>
  <c r="E109" i="24"/>
  <c r="I109" i="24"/>
  <c r="D109" i="24"/>
  <c r="J109" i="24"/>
  <c r="F76" i="24"/>
  <c r="C76" i="24"/>
  <c r="G76" i="24"/>
  <c r="E76" i="24"/>
  <c r="J76" i="24"/>
  <c r="I76" i="24"/>
  <c r="K76" i="24"/>
  <c r="D76" i="24"/>
  <c r="H76" i="24"/>
  <c r="F88" i="24"/>
  <c r="K88" i="24"/>
  <c r="C88" i="24"/>
  <c r="E88" i="24"/>
  <c r="D88" i="24"/>
  <c r="J88" i="24"/>
  <c r="H88" i="24"/>
  <c r="G88" i="24"/>
  <c r="I88" i="24"/>
  <c r="H18" i="24"/>
  <c r="J18" i="24"/>
  <c r="E18" i="24"/>
  <c r="I18" i="24"/>
  <c r="C18" i="24"/>
  <c r="D18" i="24"/>
  <c r="G18" i="24"/>
  <c r="F18" i="24"/>
  <c r="K18" i="24"/>
  <c r="I134" i="24"/>
  <c r="D134" i="24"/>
  <c r="H134" i="24"/>
  <c r="F134" i="24"/>
  <c r="G134" i="24"/>
  <c r="K134" i="24"/>
  <c r="J134" i="24"/>
  <c r="C134" i="24"/>
  <c r="E134" i="24"/>
  <c r="J5" i="24"/>
  <c r="D5" i="24"/>
  <c r="F5" i="24"/>
  <c r="H5" i="24"/>
  <c r="C5" i="24"/>
  <c r="I5" i="24"/>
  <c r="K5" i="24"/>
  <c r="G5" i="24"/>
  <c r="E5" i="24"/>
  <c r="F40" i="24"/>
  <c r="K40" i="24"/>
  <c r="E40" i="24"/>
  <c r="C40" i="24"/>
  <c r="G40" i="24"/>
  <c r="I40" i="24"/>
  <c r="D40" i="24"/>
  <c r="J40" i="24"/>
  <c r="H40" i="24"/>
  <c r="I26" i="24"/>
  <c r="F26" i="24"/>
  <c r="H26" i="24"/>
  <c r="D26" i="24"/>
  <c r="K26" i="24"/>
  <c r="J26" i="24"/>
  <c r="C26" i="24"/>
  <c r="E26" i="24"/>
  <c r="G26" i="24"/>
  <c r="F100" i="24"/>
  <c r="G100" i="24"/>
  <c r="K100" i="24"/>
  <c r="E100" i="24"/>
  <c r="H100" i="24"/>
  <c r="I100" i="24"/>
  <c r="C100" i="24"/>
  <c r="D100" i="24"/>
  <c r="J100" i="24"/>
  <c r="I54" i="24"/>
  <c r="H54" i="24"/>
  <c r="F54" i="24"/>
  <c r="C54" i="24"/>
  <c r="J54" i="24"/>
  <c r="G54" i="24"/>
  <c r="E54" i="24"/>
  <c r="D54" i="24"/>
  <c r="K54" i="24"/>
  <c r="H66" i="24"/>
  <c r="D66" i="24"/>
  <c r="I66" i="24"/>
  <c r="F66" i="24"/>
  <c r="C66" i="24"/>
  <c r="J66" i="24"/>
  <c r="G66" i="24"/>
  <c r="E66" i="24"/>
  <c r="K66" i="24"/>
  <c r="H101" i="24"/>
  <c r="K101" i="24"/>
  <c r="C101" i="24"/>
  <c r="E101" i="24"/>
  <c r="F101" i="24"/>
  <c r="G101" i="24"/>
  <c r="I101" i="24"/>
  <c r="J101" i="24"/>
  <c r="D101" i="24"/>
  <c r="I40" i="27"/>
  <c r="F40" i="27"/>
  <c r="H40" i="27"/>
  <c r="K40" i="27"/>
  <c r="C40" i="27"/>
  <c r="D40" i="27"/>
  <c r="G40" i="27"/>
  <c r="E40" i="27"/>
  <c r="J40" i="27"/>
  <c r="J37" i="27"/>
  <c r="F37" i="27"/>
  <c r="C37" i="27"/>
  <c r="E37" i="27"/>
  <c r="H37" i="27"/>
  <c r="K37" i="27"/>
  <c r="G37" i="27"/>
  <c r="D37" i="27"/>
  <c r="I37" i="27"/>
  <c r="F36" i="27"/>
  <c r="I36" i="27"/>
  <c r="E36" i="27"/>
  <c r="C36" i="27"/>
  <c r="H36" i="27"/>
  <c r="K36" i="27"/>
  <c r="D36" i="27"/>
  <c r="G36" i="27"/>
  <c r="J36" i="27"/>
  <c r="C56" i="27"/>
  <c r="F56" i="27"/>
  <c r="J56" i="27"/>
  <c r="E56" i="27"/>
  <c r="I56" i="27"/>
  <c r="H56" i="27"/>
  <c r="K56" i="27"/>
  <c r="D56" i="27"/>
  <c r="G56" i="27"/>
  <c r="C95" i="27"/>
  <c r="E95" i="27"/>
  <c r="I95" i="27"/>
  <c r="H95" i="27"/>
  <c r="K95" i="27"/>
  <c r="F95" i="27"/>
  <c r="D95" i="27"/>
  <c r="G95" i="27"/>
  <c r="J95" i="27"/>
  <c r="F32" i="27"/>
  <c r="E32" i="27"/>
  <c r="I32" i="27"/>
  <c r="C32" i="27"/>
  <c r="H32" i="27"/>
  <c r="K32" i="27"/>
  <c r="D32" i="27"/>
  <c r="G32" i="27"/>
  <c r="J32" i="27"/>
  <c r="C29" i="27"/>
  <c r="J29" i="27"/>
  <c r="F29" i="27"/>
  <c r="E29" i="27"/>
  <c r="H29" i="27"/>
  <c r="K29" i="27"/>
  <c r="G29" i="27"/>
  <c r="I29" i="27"/>
  <c r="D29" i="27"/>
  <c r="F28" i="27"/>
  <c r="E28" i="27"/>
  <c r="I28" i="27"/>
  <c r="C28" i="27"/>
  <c r="H28" i="27"/>
  <c r="K28" i="27"/>
  <c r="D28" i="27"/>
  <c r="G28" i="27"/>
  <c r="J28" i="27"/>
  <c r="J51" i="27"/>
  <c r="C51" i="27"/>
  <c r="F51" i="27"/>
  <c r="E51" i="27"/>
  <c r="I51" i="27"/>
  <c r="H51" i="27"/>
  <c r="K51" i="27"/>
  <c r="G51" i="27"/>
  <c r="D51" i="27"/>
  <c r="J91" i="27"/>
  <c r="E91" i="27"/>
  <c r="C91" i="27"/>
  <c r="H91" i="27"/>
  <c r="K91" i="27"/>
  <c r="I91" i="27"/>
  <c r="D91" i="27"/>
  <c r="G91" i="27"/>
  <c r="F91" i="27"/>
  <c r="E57" i="27"/>
  <c r="F57" i="27"/>
  <c r="H57" i="27"/>
  <c r="K57" i="27"/>
  <c r="D57" i="27"/>
  <c r="G57" i="27"/>
  <c r="I57" i="27"/>
  <c r="C57" i="27"/>
  <c r="J57" i="27"/>
  <c r="C54" i="27"/>
  <c r="J54" i="27"/>
  <c r="I54" i="27"/>
  <c r="H54" i="27"/>
  <c r="K54" i="27"/>
  <c r="G54" i="27"/>
  <c r="F54" i="27"/>
  <c r="D54" i="27"/>
  <c r="E54" i="27"/>
  <c r="I53" i="27"/>
  <c r="C53" i="27"/>
  <c r="E53" i="27"/>
  <c r="H53" i="27"/>
  <c r="K53" i="27"/>
  <c r="D53" i="27"/>
  <c r="G53" i="27"/>
  <c r="F53" i="27"/>
  <c r="J53" i="27"/>
  <c r="C64" i="27"/>
  <c r="J64" i="27"/>
  <c r="F64" i="27"/>
  <c r="E64" i="27"/>
  <c r="I64" i="27"/>
  <c r="H64" i="27"/>
  <c r="K64" i="27"/>
  <c r="D64" i="27"/>
  <c r="G64" i="27"/>
  <c r="E103" i="27"/>
  <c r="I103" i="27"/>
  <c r="H103" i="27"/>
  <c r="K103" i="27"/>
  <c r="J103" i="27"/>
  <c r="F103" i="27"/>
  <c r="D103" i="27"/>
  <c r="G103" i="27"/>
  <c r="C103" i="27"/>
  <c r="E176" i="27"/>
  <c r="J176" i="27"/>
  <c r="I176" i="27"/>
  <c r="F176" i="27"/>
  <c r="C176" i="27"/>
  <c r="H176" i="27"/>
  <c r="G176" i="27"/>
  <c r="K176" i="27"/>
  <c r="D176" i="27"/>
  <c r="J110" i="27"/>
  <c r="C110" i="27"/>
  <c r="F110" i="27"/>
  <c r="E110" i="27"/>
  <c r="I110" i="27"/>
  <c r="H110" i="27"/>
  <c r="K110" i="27"/>
  <c r="G110" i="27"/>
  <c r="D110" i="27"/>
  <c r="E109" i="27"/>
  <c r="I109" i="27"/>
  <c r="J109" i="27"/>
  <c r="C109" i="27"/>
  <c r="H109" i="27"/>
  <c r="K109" i="27"/>
  <c r="D109" i="27"/>
  <c r="G109" i="27"/>
  <c r="F109" i="27"/>
  <c r="F92" i="27"/>
  <c r="J92" i="27"/>
  <c r="C92" i="27"/>
  <c r="E92" i="27"/>
  <c r="H92" i="27"/>
  <c r="K92" i="27"/>
  <c r="I92" i="27"/>
  <c r="G92" i="27"/>
  <c r="D92" i="27"/>
  <c r="I131" i="27"/>
  <c r="J131" i="27"/>
  <c r="H131" i="27"/>
  <c r="K131" i="27"/>
  <c r="C131" i="27"/>
  <c r="D131" i="27"/>
  <c r="G131" i="27"/>
  <c r="E131" i="27"/>
  <c r="F131" i="27"/>
  <c r="AP30" i="25"/>
  <c r="AM30" i="25" s="1"/>
  <c r="N30" i="25"/>
  <c r="M30" i="25"/>
  <c r="P30" i="25"/>
  <c r="R30" i="25"/>
  <c r="S30" i="25"/>
  <c r="Q30" i="25"/>
  <c r="T30" i="25"/>
  <c r="O30" i="25"/>
  <c r="U30" i="25"/>
  <c r="AP90" i="25"/>
  <c r="AK90" i="25" s="1"/>
  <c r="S90" i="25"/>
  <c r="N90" i="25"/>
  <c r="O90" i="25"/>
  <c r="P90" i="25"/>
  <c r="T90" i="25"/>
  <c r="R90" i="25"/>
  <c r="Q90" i="25"/>
  <c r="M90" i="25"/>
  <c r="U90" i="25"/>
  <c r="S111" i="25"/>
  <c r="AP111" i="25"/>
  <c r="Q111" i="25"/>
  <c r="N111" i="25"/>
  <c r="O111" i="25"/>
  <c r="U111" i="25"/>
  <c r="M111" i="25"/>
  <c r="P111" i="25"/>
  <c r="T111" i="25"/>
  <c r="R111" i="25"/>
  <c r="AP100" i="25"/>
  <c r="O100" i="25"/>
  <c r="N100" i="25"/>
  <c r="U100" i="25"/>
  <c r="Q100" i="25"/>
  <c r="M100" i="25"/>
  <c r="S100" i="25"/>
  <c r="P100" i="25"/>
  <c r="T100" i="25"/>
  <c r="R100" i="25"/>
  <c r="S153" i="25"/>
  <c r="AP153" i="25"/>
  <c r="R153" i="25"/>
  <c r="O153" i="25"/>
  <c r="N153" i="25"/>
  <c r="M153" i="25"/>
  <c r="P153" i="25"/>
  <c r="U153" i="25"/>
  <c r="T153" i="25"/>
  <c r="Q153" i="25"/>
  <c r="AP11" i="25"/>
  <c r="AD11" i="25" s="1"/>
  <c r="N11" i="25"/>
  <c r="Q11" i="25"/>
  <c r="O11" i="25"/>
  <c r="R11" i="25"/>
  <c r="U11" i="25"/>
  <c r="S11" i="25"/>
  <c r="M11" i="25"/>
  <c r="P11" i="25"/>
  <c r="T11" i="25"/>
  <c r="AP112" i="25"/>
  <c r="R112" i="25"/>
  <c r="O112" i="25"/>
  <c r="Q112" i="25"/>
  <c r="U112" i="25"/>
  <c r="S112" i="25"/>
  <c r="N112" i="25"/>
  <c r="M112" i="25"/>
  <c r="P112" i="25"/>
  <c r="T112" i="25"/>
  <c r="AP89" i="25"/>
  <c r="AE89" i="25" s="1"/>
  <c r="O89" i="25"/>
  <c r="N89" i="25"/>
  <c r="M89" i="25"/>
  <c r="R89" i="25"/>
  <c r="S89" i="25"/>
  <c r="Q89" i="25"/>
  <c r="U89" i="25"/>
  <c r="P89" i="25"/>
  <c r="T89" i="25"/>
  <c r="AP49" i="26"/>
  <c r="Z49" i="26" s="1"/>
  <c r="N49" i="26"/>
  <c r="Q49" i="26"/>
  <c r="S49" i="26"/>
  <c r="O49" i="26"/>
  <c r="U49" i="26"/>
  <c r="T49" i="26"/>
  <c r="M49" i="26"/>
  <c r="P49" i="26"/>
  <c r="R49" i="26"/>
  <c r="AP36" i="25"/>
  <c r="AB36" i="25" s="1"/>
  <c r="Q36" i="25"/>
  <c r="S36" i="25"/>
  <c r="P36" i="25"/>
  <c r="O36" i="25"/>
  <c r="R36" i="25"/>
  <c r="T36" i="25"/>
  <c r="U36" i="25"/>
  <c r="N36" i="25"/>
  <c r="M36" i="25"/>
  <c r="AP99" i="25"/>
  <c r="AJ99" i="25" s="1"/>
  <c r="Q99" i="25"/>
  <c r="U99" i="25"/>
  <c r="O99" i="25"/>
  <c r="S99" i="25"/>
  <c r="N99" i="25"/>
  <c r="R99" i="25"/>
  <c r="P99" i="25"/>
  <c r="M99" i="25"/>
  <c r="T99" i="25"/>
  <c r="AP116" i="25"/>
  <c r="AI116" i="25" s="1"/>
  <c r="M116" i="25"/>
  <c r="O116" i="25"/>
  <c r="N116" i="25"/>
  <c r="R116" i="25"/>
  <c r="U116" i="25"/>
  <c r="Q116" i="25"/>
  <c r="S116" i="25"/>
  <c r="P116" i="25"/>
  <c r="T116" i="25"/>
  <c r="AP176" i="25"/>
  <c r="AB176" i="25" s="1"/>
  <c r="S176" i="25"/>
  <c r="N176" i="25"/>
  <c r="Q176" i="25"/>
  <c r="O176" i="25"/>
  <c r="R176" i="25"/>
  <c r="P176" i="25"/>
  <c r="M176" i="25"/>
  <c r="T176" i="25"/>
  <c r="U176" i="25"/>
  <c r="AP151" i="25"/>
  <c r="S151" i="25"/>
  <c r="O151" i="25"/>
  <c r="Q151" i="25"/>
  <c r="R151" i="25"/>
  <c r="N151" i="25"/>
  <c r="M151" i="25"/>
  <c r="U151" i="25"/>
  <c r="P151" i="25"/>
  <c r="T151" i="25"/>
  <c r="AP122" i="25"/>
  <c r="AC122" i="25" s="1"/>
  <c r="S122" i="25"/>
  <c r="N122" i="25"/>
  <c r="Q122" i="25"/>
  <c r="U122" i="25"/>
  <c r="T122" i="25"/>
  <c r="M122" i="25"/>
  <c r="O122" i="25"/>
  <c r="P122" i="25"/>
  <c r="R122" i="25"/>
  <c r="S177" i="25"/>
  <c r="AP177" i="25"/>
  <c r="AC177" i="25" s="1"/>
  <c r="O177" i="25"/>
  <c r="R177" i="25"/>
  <c r="N177" i="25"/>
  <c r="U177" i="25"/>
  <c r="M177" i="25"/>
  <c r="T177" i="25"/>
  <c r="Q177" i="25"/>
  <c r="P177" i="25"/>
  <c r="AP31" i="25"/>
  <c r="AD31" i="25" s="1"/>
  <c r="O31" i="25"/>
  <c r="S31" i="25"/>
  <c r="N31" i="25"/>
  <c r="Q31" i="25"/>
  <c r="U31" i="25"/>
  <c r="M31" i="25"/>
  <c r="P31" i="25"/>
  <c r="R31" i="25"/>
  <c r="T31" i="25"/>
  <c r="AP174" i="25"/>
  <c r="AK174" i="25" s="1"/>
  <c r="Q174" i="25"/>
  <c r="S174" i="25"/>
  <c r="N174" i="25"/>
  <c r="U174" i="25"/>
  <c r="P174" i="25"/>
  <c r="O174" i="25"/>
  <c r="T174" i="25"/>
  <c r="R174" i="25"/>
  <c r="M174" i="25"/>
  <c r="J14" i="24"/>
  <c r="I14" i="24"/>
  <c r="H14" i="24"/>
  <c r="E14" i="24"/>
  <c r="D14" i="24"/>
  <c r="G14" i="24"/>
  <c r="C14" i="24"/>
  <c r="F14" i="24"/>
  <c r="K14" i="24"/>
  <c r="AP80" i="26"/>
  <c r="AD80" i="26" s="1"/>
  <c r="U80" i="26"/>
  <c r="M80" i="26"/>
  <c r="R80" i="26"/>
  <c r="N80" i="26"/>
  <c r="Q80" i="26"/>
  <c r="O80" i="26"/>
  <c r="S80" i="26"/>
  <c r="P80" i="26"/>
  <c r="T80" i="26"/>
  <c r="F32" i="24"/>
  <c r="C32" i="24"/>
  <c r="E32" i="24"/>
  <c r="G32" i="24"/>
  <c r="K32" i="24"/>
  <c r="I32" i="24"/>
  <c r="D32" i="24"/>
  <c r="H32" i="24"/>
  <c r="J32" i="24"/>
  <c r="F72" i="24"/>
  <c r="K72" i="24"/>
  <c r="C72" i="24"/>
  <c r="E72" i="24"/>
  <c r="D72" i="24"/>
  <c r="H72" i="24"/>
  <c r="I72" i="24"/>
  <c r="J72" i="24"/>
  <c r="G72" i="24"/>
  <c r="F92" i="24"/>
  <c r="C92" i="24"/>
  <c r="G92" i="24"/>
  <c r="E92" i="24"/>
  <c r="K92" i="24"/>
  <c r="I92" i="24"/>
  <c r="D92" i="24"/>
  <c r="H92" i="24"/>
  <c r="J92" i="24"/>
  <c r="F96" i="24"/>
  <c r="C96" i="24"/>
  <c r="G96" i="24"/>
  <c r="K96" i="24"/>
  <c r="E96" i="24"/>
  <c r="D96" i="24"/>
  <c r="J96" i="24"/>
  <c r="H96" i="24"/>
  <c r="I96" i="24"/>
  <c r="F42" i="24"/>
  <c r="I42" i="24"/>
  <c r="H42" i="24"/>
  <c r="D42" i="24"/>
  <c r="K42" i="24"/>
  <c r="J42" i="24"/>
  <c r="C42" i="24"/>
  <c r="E42" i="24"/>
  <c r="G42" i="24"/>
  <c r="H138" i="24"/>
  <c r="I138" i="24"/>
  <c r="D138" i="24"/>
  <c r="F138" i="24"/>
  <c r="E138" i="24"/>
  <c r="C138" i="24"/>
  <c r="G138" i="24"/>
  <c r="J138" i="24"/>
  <c r="K138" i="24"/>
  <c r="H9" i="24"/>
  <c r="D9" i="24"/>
  <c r="F9" i="24"/>
  <c r="J9" i="24"/>
  <c r="C9" i="24"/>
  <c r="I9" i="24"/>
  <c r="K9" i="24"/>
  <c r="G9" i="24"/>
  <c r="E9" i="24"/>
  <c r="F44" i="24"/>
  <c r="E44" i="24"/>
  <c r="C44" i="24"/>
  <c r="G44" i="24"/>
  <c r="H44" i="24"/>
  <c r="J44" i="24"/>
  <c r="I44" i="24"/>
  <c r="K44" i="24"/>
  <c r="D44" i="24"/>
  <c r="F34" i="24"/>
  <c r="I34" i="24"/>
  <c r="H34" i="24"/>
  <c r="D34" i="24"/>
  <c r="K34" i="24"/>
  <c r="E34" i="24"/>
  <c r="C34" i="24"/>
  <c r="G34" i="24"/>
  <c r="J34" i="24"/>
  <c r="F116" i="24"/>
  <c r="G116" i="24"/>
  <c r="K116" i="24"/>
  <c r="J116" i="24"/>
  <c r="E116" i="24"/>
  <c r="C116" i="24"/>
  <c r="H116" i="24"/>
  <c r="I116" i="24"/>
  <c r="D116" i="24"/>
  <c r="E63" i="24"/>
  <c r="J63" i="24"/>
  <c r="D63" i="24"/>
  <c r="H63" i="24"/>
  <c r="I63" i="24"/>
  <c r="F63" i="24"/>
  <c r="C63" i="24"/>
  <c r="G63" i="24"/>
  <c r="K63" i="24"/>
  <c r="D70" i="24"/>
  <c r="H70" i="24"/>
  <c r="F70" i="24"/>
  <c r="I70" i="24"/>
  <c r="G70" i="24"/>
  <c r="K70" i="24"/>
  <c r="J70" i="24"/>
  <c r="C70" i="24"/>
  <c r="E70" i="24"/>
  <c r="H105" i="24"/>
  <c r="K105" i="24"/>
  <c r="C105" i="24"/>
  <c r="D105" i="24"/>
  <c r="J105" i="24"/>
  <c r="F105" i="24"/>
  <c r="E105" i="24"/>
  <c r="G105" i="24"/>
  <c r="I105" i="24"/>
  <c r="F68" i="24"/>
  <c r="G68" i="24"/>
  <c r="K68" i="24"/>
  <c r="E68" i="24"/>
  <c r="C68" i="24"/>
  <c r="H68" i="24"/>
  <c r="J68" i="24"/>
  <c r="I68" i="24"/>
  <c r="D68" i="24"/>
  <c r="F80" i="24"/>
  <c r="C80" i="24"/>
  <c r="G80" i="24"/>
  <c r="K80" i="24"/>
  <c r="E80" i="24"/>
  <c r="D80" i="24"/>
  <c r="J80" i="24"/>
  <c r="I80" i="24"/>
  <c r="H80" i="24"/>
  <c r="E175" i="24"/>
  <c r="J175" i="24"/>
  <c r="D175" i="24"/>
  <c r="H175" i="24"/>
  <c r="I175" i="24"/>
  <c r="F175" i="24"/>
  <c r="C175" i="24"/>
  <c r="G175" i="24"/>
  <c r="K175" i="24"/>
  <c r="I130" i="24"/>
  <c r="F130" i="24"/>
  <c r="H130" i="24"/>
  <c r="D130" i="24"/>
  <c r="C130" i="24"/>
  <c r="J130" i="24"/>
  <c r="G130" i="24"/>
  <c r="E130" i="24"/>
  <c r="K130" i="24"/>
  <c r="H165" i="24"/>
  <c r="K165" i="24"/>
  <c r="F165" i="24"/>
  <c r="C165" i="24"/>
  <c r="E165" i="24"/>
  <c r="G165" i="24"/>
  <c r="I165" i="24"/>
  <c r="J165" i="24"/>
  <c r="D165" i="24"/>
  <c r="F36" i="24"/>
  <c r="G36" i="24"/>
  <c r="E36" i="24"/>
  <c r="K36" i="24"/>
  <c r="C36" i="24"/>
  <c r="J36" i="24"/>
  <c r="I36" i="24"/>
  <c r="H36" i="24"/>
  <c r="D36" i="24"/>
  <c r="G167" i="27"/>
  <c r="K167" i="27"/>
  <c r="J167" i="27"/>
  <c r="D167" i="27"/>
  <c r="C167" i="27"/>
  <c r="I167" i="27"/>
  <c r="H167" i="27"/>
  <c r="F167" i="27"/>
  <c r="E167" i="27"/>
  <c r="F166" i="27"/>
  <c r="E166" i="27"/>
  <c r="I166" i="27"/>
  <c r="J166" i="27"/>
  <c r="G166" i="27"/>
  <c r="K166" i="27"/>
  <c r="D166" i="27"/>
  <c r="C166" i="27"/>
  <c r="H166" i="27"/>
  <c r="K165" i="27"/>
  <c r="I165" i="27"/>
  <c r="D165" i="27"/>
  <c r="C165" i="27"/>
  <c r="H165" i="27"/>
  <c r="F165" i="27"/>
  <c r="J165" i="27"/>
  <c r="E165" i="27"/>
  <c r="G165" i="27"/>
  <c r="J120" i="27"/>
  <c r="F120" i="27"/>
  <c r="C120" i="27"/>
  <c r="E120" i="27"/>
  <c r="H120" i="27"/>
  <c r="K120" i="27"/>
  <c r="D120" i="27"/>
  <c r="G120" i="27"/>
  <c r="I120" i="27"/>
  <c r="F159" i="27"/>
  <c r="J159" i="27"/>
  <c r="G159" i="27"/>
  <c r="K159" i="27"/>
  <c r="I159" i="27"/>
  <c r="D159" i="27"/>
  <c r="E159" i="27"/>
  <c r="C159" i="27"/>
  <c r="H159" i="27"/>
  <c r="F30" i="27"/>
  <c r="E30" i="27"/>
  <c r="J30" i="27"/>
  <c r="H30" i="27"/>
  <c r="K30" i="27"/>
  <c r="I30" i="27"/>
  <c r="D30" i="27"/>
  <c r="G30" i="27"/>
  <c r="C30" i="27"/>
  <c r="J161" i="27"/>
  <c r="G161" i="27"/>
  <c r="F161" i="27"/>
  <c r="K161" i="27"/>
  <c r="I161" i="27"/>
  <c r="D161" i="27"/>
  <c r="C161" i="27"/>
  <c r="H161" i="27"/>
  <c r="E161" i="27"/>
  <c r="F158" i="27"/>
  <c r="I158" i="27"/>
  <c r="J158" i="27"/>
  <c r="G158" i="27"/>
  <c r="K158" i="27"/>
  <c r="D158" i="27"/>
  <c r="E158" i="27"/>
  <c r="C158" i="27"/>
  <c r="H158" i="27"/>
  <c r="I157" i="27"/>
  <c r="D157" i="27"/>
  <c r="F157" i="27"/>
  <c r="C157" i="27"/>
  <c r="H157" i="27"/>
  <c r="G157" i="27"/>
  <c r="J157" i="27"/>
  <c r="E157" i="27"/>
  <c r="K157" i="27"/>
  <c r="J116" i="27"/>
  <c r="F116" i="27"/>
  <c r="C116" i="27"/>
  <c r="E116" i="27"/>
  <c r="H116" i="27"/>
  <c r="K116" i="27"/>
  <c r="I116" i="27"/>
  <c r="G116" i="27"/>
  <c r="D116" i="27"/>
  <c r="I155" i="27"/>
  <c r="F155" i="27"/>
  <c r="J155" i="27"/>
  <c r="D155" i="27"/>
  <c r="E155" i="27"/>
  <c r="C155" i="27"/>
  <c r="H155" i="27"/>
  <c r="G155" i="27"/>
  <c r="K155" i="27"/>
  <c r="F26" i="27"/>
  <c r="E26" i="27"/>
  <c r="I26" i="27"/>
  <c r="J26" i="27"/>
  <c r="H26" i="27"/>
  <c r="K26" i="27"/>
  <c r="D26" i="27"/>
  <c r="G26" i="27"/>
  <c r="C26" i="27"/>
  <c r="J175" i="27"/>
  <c r="G175" i="27"/>
  <c r="K175" i="27"/>
  <c r="F175" i="27"/>
  <c r="I175" i="27"/>
  <c r="D175" i="27"/>
  <c r="C175" i="27"/>
  <c r="H175" i="27"/>
  <c r="E175" i="27"/>
  <c r="J174" i="27"/>
  <c r="I174" i="27"/>
  <c r="E174" i="27"/>
  <c r="G174" i="27"/>
  <c r="F174" i="27"/>
  <c r="K174" i="27"/>
  <c r="D174" i="27"/>
  <c r="H174" i="27"/>
  <c r="C174" i="27"/>
  <c r="K173" i="27"/>
  <c r="F173" i="27"/>
  <c r="I173" i="27"/>
  <c r="D173" i="27"/>
  <c r="C173" i="27"/>
  <c r="H173" i="27"/>
  <c r="J173" i="27"/>
  <c r="E173" i="27"/>
  <c r="G173" i="27"/>
  <c r="C128" i="27"/>
  <c r="J128" i="27"/>
  <c r="F128" i="27"/>
  <c r="E128" i="27"/>
  <c r="H128" i="27"/>
  <c r="K128" i="27"/>
  <c r="D128" i="27"/>
  <c r="I128" i="27"/>
  <c r="G128" i="27"/>
  <c r="D52" i="28"/>
  <c r="C52" i="28"/>
  <c r="H52" i="28"/>
  <c r="G52" i="28"/>
  <c r="K52" i="28"/>
  <c r="I52" i="28"/>
  <c r="E52" i="28"/>
  <c r="J52" i="28"/>
  <c r="F52" i="28"/>
  <c r="F38" i="27"/>
  <c r="E38" i="27"/>
  <c r="J38" i="27"/>
  <c r="H38" i="27"/>
  <c r="K38" i="27"/>
  <c r="I38" i="27"/>
  <c r="D38" i="27"/>
  <c r="G38" i="27"/>
  <c r="C38" i="27"/>
  <c r="E113" i="27"/>
  <c r="I113" i="27"/>
  <c r="J113" i="27"/>
  <c r="F113" i="27"/>
  <c r="H113" i="27"/>
  <c r="K113" i="27"/>
  <c r="C113" i="27"/>
  <c r="D113" i="27"/>
  <c r="G113" i="27"/>
  <c r="F122" i="27"/>
  <c r="C122" i="27"/>
  <c r="E122" i="27"/>
  <c r="I122" i="27"/>
  <c r="H122" i="27"/>
  <c r="K122" i="27"/>
  <c r="J122" i="27"/>
  <c r="G122" i="27"/>
  <c r="D122" i="27"/>
  <c r="J130" i="27"/>
  <c r="C130" i="27"/>
  <c r="F130" i="27"/>
  <c r="E130" i="27"/>
  <c r="I130" i="27"/>
  <c r="H130" i="27"/>
  <c r="K130" i="27"/>
  <c r="G130" i="27"/>
  <c r="D130" i="27"/>
  <c r="J156" i="27"/>
  <c r="E156" i="27"/>
  <c r="I156" i="27"/>
  <c r="K156" i="27"/>
  <c r="F156" i="27"/>
  <c r="D156" i="27"/>
  <c r="C156" i="27"/>
  <c r="H156" i="27"/>
  <c r="G156" i="27"/>
  <c r="J27" i="27"/>
  <c r="F27" i="27"/>
  <c r="C27" i="27"/>
  <c r="E27" i="27"/>
  <c r="I27" i="27"/>
  <c r="H27" i="27"/>
  <c r="K27" i="27"/>
  <c r="G27" i="27"/>
  <c r="D27" i="27"/>
  <c r="E67" i="27"/>
  <c r="I67" i="27"/>
  <c r="C67" i="27"/>
  <c r="H67" i="27"/>
  <c r="K67" i="27"/>
  <c r="J67" i="27"/>
  <c r="D67" i="27"/>
  <c r="G67" i="27"/>
  <c r="F67" i="27"/>
  <c r="AP159" i="26"/>
  <c r="N159" i="26"/>
  <c r="Q159" i="26"/>
  <c r="M159" i="26"/>
  <c r="S159" i="26"/>
  <c r="P159" i="26"/>
  <c r="O159" i="26"/>
  <c r="R159" i="26"/>
  <c r="U159" i="26"/>
  <c r="T159" i="26"/>
  <c r="AP55" i="25"/>
  <c r="AA55" i="25" s="1"/>
  <c r="S55" i="25"/>
  <c r="O55" i="25"/>
  <c r="R55" i="25"/>
  <c r="Q55" i="25"/>
  <c r="N55" i="25"/>
  <c r="M55" i="25"/>
  <c r="U55" i="25"/>
  <c r="P55" i="25"/>
  <c r="T55" i="25"/>
  <c r="AP22" i="25"/>
  <c r="AF22" i="25" s="1"/>
  <c r="Q22" i="25"/>
  <c r="S22" i="25"/>
  <c r="P22" i="25"/>
  <c r="R22" i="25"/>
  <c r="T22" i="25"/>
  <c r="O22" i="25"/>
  <c r="U22" i="25"/>
  <c r="N22" i="25"/>
  <c r="M22" i="25"/>
  <c r="AP29" i="25"/>
  <c r="R29" i="25"/>
  <c r="N29" i="25"/>
  <c r="Q29" i="25"/>
  <c r="U29" i="25"/>
  <c r="S29" i="25"/>
  <c r="M29" i="25"/>
  <c r="O29" i="25"/>
  <c r="P29" i="25"/>
  <c r="T29" i="25"/>
  <c r="AP85" i="25"/>
  <c r="R85" i="25"/>
  <c r="O85" i="25"/>
  <c r="N85" i="25"/>
  <c r="S85" i="25"/>
  <c r="M85" i="25"/>
  <c r="U85" i="25"/>
  <c r="Q85" i="25"/>
  <c r="P85" i="25"/>
  <c r="T85" i="25"/>
  <c r="AP154" i="25"/>
  <c r="Q154" i="25"/>
  <c r="N154" i="25"/>
  <c r="S154" i="25"/>
  <c r="R154" i="25"/>
  <c r="P154" i="25"/>
  <c r="M154" i="25"/>
  <c r="U154" i="25"/>
  <c r="T154" i="25"/>
  <c r="O154" i="25"/>
  <c r="AP88" i="25"/>
  <c r="AK88" i="25" s="1"/>
  <c r="Q88" i="25"/>
  <c r="U88" i="25"/>
  <c r="R88" i="25"/>
  <c r="O88" i="25"/>
  <c r="N88" i="25"/>
  <c r="M88" i="25"/>
  <c r="P88" i="25"/>
  <c r="T88" i="25"/>
  <c r="S88" i="25"/>
  <c r="AP12" i="25"/>
  <c r="AM12" i="25" s="1"/>
  <c r="N12" i="25"/>
  <c r="Q12" i="25"/>
  <c r="P12" i="25"/>
  <c r="O12" i="25"/>
  <c r="R12" i="25"/>
  <c r="T12" i="25"/>
  <c r="U12" i="25"/>
  <c r="M12" i="25"/>
  <c r="S12" i="25"/>
  <c r="AP141" i="25"/>
  <c r="O141" i="25"/>
  <c r="M141" i="25"/>
  <c r="S141" i="25"/>
  <c r="U141" i="25"/>
  <c r="P141" i="25"/>
  <c r="T141" i="25"/>
  <c r="Q141" i="25"/>
  <c r="N141" i="25"/>
  <c r="R141" i="25"/>
  <c r="AP72" i="25"/>
  <c r="Z72" i="25" s="1"/>
  <c r="Q72" i="25"/>
  <c r="N72" i="25"/>
  <c r="T72" i="25"/>
  <c r="S72" i="25"/>
  <c r="M72" i="25"/>
  <c r="O72" i="25"/>
  <c r="P72" i="25"/>
  <c r="U72" i="25"/>
  <c r="R72" i="25"/>
  <c r="AP164" i="26"/>
  <c r="N164" i="26"/>
  <c r="O164" i="26"/>
  <c r="U164" i="26"/>
  <c r="Q164" i="26"/>
  <c r="S164" i="26"/>
  <c r="M164" i="26"/>
  <c r="P164" i="26"/>
  <c r="T164" i="26"/>
  <c r="R164" i="26"/>
  <c r="AP64" i="26"/>
  <c r="AO64" i="26" s="1"/>
  <c r="M64" i="26"/>
  <c r="N64" i="26"/>
  <c r="Q64" i="26"/>
  <c r="S64" i="26"/>
  <c r="O64" i="26"/>
  <c r="U64" i="26"/>
  <c r="R64" i="26"/>
  <c r="P64" i="26"/>
  <c r="T64" i="26"/>
  <c r="AP42" i="25"/>
  <c r="AG42" i="25" s="1"/>
  <c r="S42" i="25"/>
  <c r="Q42" i="25"/>
  <c r="N42" i="25"/>
  <c r="T42" i="25"/>
  <c r="O42" i="25"/>
  <c r="U42" i="25"/>
  <c r="M42" i="25"/>
  <c r="P42" i="25"/>
  <c r="R42" i="25"/>
  <c r="AP175" i="25"/>
  <c r="AJ175" i="25" s="1"/>
  <c r="U175" i="25"/>
  <c r="S175" i="25"/>
  <c r="O175" i="25"/>
  <c r="Q175" i="25"/>
  <c r="N175" i="25"/>
  <c r="R175" i="25"/>
  <c r="M175" i="25"/>
  <c r="P175" i="25"/>
  <c r="T175" i="25"/>
  <c r="AP21" i="25"/>
  <c r="AE21" i="25" s="1"/>
  <c r="U21" i="25"/>
  <c r="R21" i="25"/>
  <c r="N21" i="25"/>
  <c r="M21" i="25"/>
  <c r="O21" i="25"/>
  <c r="S21" i="25"/>
  <c r="Q21" i="25"/>
  <c r="P21" i="25"/>
  <c r="T21" i="25"/>
  <c r="AP74" i="25"/>
  <c r="N74" i="25"/>
  <c r="Q74" i="25"/>
  <c r="S74" i="25"/>
  <c r="R74" i="25"/>
  <c r="M74" i="25"/>
  <c r="T74" i="25"/>
  <c r="O74" i="25"/>
  <c r="U74" i="25"/>
  <c r="P74" i="25"/>
  <c r="AP150" i="25"/>
  <c r="S150" i="25"/>
  <c r="Q150" i="25"/>
  <c r="N150" i="25"/>
  <c r="O150" i="25"/>
  <c r="T150" i="25"/>
  <c r="R150" i="25"/>
  <c r="M150" i="25"/>
  <c r="U150" i="25"/>
  <c r="P150" i="25"/>
  <c r="AP84" i="25"/>
  <c r="U84" i="25"/>
  <c r="R84" i="25"/>
  <c r="Q84" i="25"/>
  <c r="O84" i="25"/>
  <c r="M84" i="25"/>
  <c r="S84" i="25"/>
  <c r="N84" i="25"/>
  <c r="P84" i="25"/>
  <c r="T84" i="25"/>
  <c r="AP8" i="25"/>
  <c r="AH8" i="25" s="1"/>
  <c r="N8" i="25"/>
  <c r="Q8" i="25"/>
  <c r="S8" i="25"/>
  <c r="P8" i="25"/>
  <c r="O8" i="25"/>
  <c r="R8" i="25"/>
  <c r="T8" i="25"/>
  <c r="U8" i="25"/>
  <c r="M8" i="25"/>
  <c r="AP137" i="25"/>
  <c r="S137" i="25"/>
  <c r="N137" i="25"/>
  <c r="M137" i="25"/>
  <c r="R137" i="25"/>
  <c r="U137" i="25"/>
  <c r="P137" i="25"/>
  <c r="O137" i="25"/>
  <c r="T137" i="25"/>
  <c r="Q137" i="25"/>
  <c r="AP68" i="25"/>
  <c r="W68" i="25" s="1"/>
  <c r="N68" i="25"/>
  <c r="U68" i="25"/>
  <c r="S68" i="25"/>
  <c r="M68" i="25"/>
  <c r="O68" i="25"/>
  <c r="P68" i="25"/>
  <c r="R68" i="25"/>
  <c r="T68" i="25"/>
  <c r="Q68" i="25"/>
  <c r="AP104" i="26"/>
  <c r="AM104" i="26" s="1"/>
  <c r="M104" i="26"/>
  <c r="U104" i="26"/>
  <c r="R104" i="26"/>
  <c r="N104" i="26"/>
  <c r="Q104" i="26"/>
  <c r="O104" i="26"/>
  <c r="P104" i="26"/>
  <c r="T104" i="26"/>
  <c r="S104" i="26"/>
  <c r="AP60" i="25"/>
  <c r="AH60" i="25" s="1"/>
  <c r="S60" i="25"/>
  <c r="N60" i="25"/>
  <c r="Q60" i="25"/>
  <c r="T60" i="25"/>
  <c r="U60" i="25"/>
  <c r="M60" i="25"/>
  <c r="R60" i="25"/>
  <c r="O60" i="25"/>
  <c r="P60" i="25"/>
  <c r="AP102" i="25"/>
  <c r="AM102" i="25" s="1"/>
  <c r="N102" i="25"/>
  <c r="S102" i="25"/>
  <c r="O102" i="25"/>
  <c r="M102" i="25"/>
  <c r="P102" i="25"/>
  <c r="T102" i="25"/>
  <c r="Q102" i="25"/>
  <c r="R102" i="25"/>
  <c r="U102" i="25"/>
  <c r="AP124" i="25"/>
  <c r="S124" i="25"/>
  <c r="N124" i="25"/>
  <c r="Q124" i="25"/>
  <c r="P124" i="25"/>
  <c r="U124" i="25"/>
  <c r="T124" i="25"/>
  <c r="R124" i="25"/>
  <c r="O124" i="25"/>
  <c r="M124" i="25"/>
  <c r="AP79" i="25"/>
  <c r="AN79" i="25" s="1"/>
  <c r="N79" i="25"/>
  <c r="O79" i="25"/>
  <c r="S79" i="25"/>
  <c r="M79" i="25"/>
  <c r="R79" i="25"/>
  <c r="U79" i="25"/>
  <c r="Q79" i="25"/>
  <c r="P79" i="25"/>
  <c r="T79" i="25"/>
  <c r="AP127" i="25"/>
  <c r="N127" i="25"/>
  <c r="R127" i="25"/>
  <c r="O127" i="25"/>
  <c r="U127" i="25"/>
  <c r="M127" i="25"/>
  <c r="S127" i="25"/>
  <c r="Q127" i="25"/>
  <c r="P127" i="25"/>
  <c r="T127" i="25"/>
  <c r="AP2" i="25"/>
  <c r="AC2" i="25" s="1"/>
  <c r="P2" i="25"/>
  <c r="T2" i="25"/>
  <c r="O2" i="25"/>
  <c r="N2" i="25"/>
  <c r="U2" i="25"/>
  <c r="R2" i="25"/>
  <c r="M2" i="25"/>
  <c r="Q2" i="25"/>
  <c r="S2" i="25"/>
  <c r="AP110" i="25"/>
  <c r="AN110" i="25" s="1"/>
  <c r="N110" i="25"/>
  <c r="S110" i="25"/>
  <c r="Q110" i="25"/>
  <c r="U110" i="25"/>
  <c r="O110" i="25"/>
  <c r="P110" i="25"/>
  <c r="R110" i="25"/>
  <c r="M110" i="25"/>
  <c r="T110" i="25"/>
  <c r="AP32" i="25"/>
  <c r="Q32" i="25"/>
  <c r="N32" i="25"/>
  <c r="S32" i="25"/>
  <c r="M32" i="25"/>
  <c r="P32" i="25"/>
  <c r="O32" i="25"/>
  <c r="R32" i="25"/>
  <c r="U32" i="25"/>
  <c r="T32" i="25"/>
  <c r="AP163" i="25"/>
  <c r="AB163" i="25" s="1"/>
  <c r="U163" i="25"/>
  <c r="M163" i="25"/>
  <c r="N163" i="25"/>
  <c r="S163" i="25"/>
  <c r="R163" i="25"/>
  <c r="Q163" i="25"/>
  <c r="P163" i="25"/>
  <c r="O163" i="25"/>
  <c r="T163" i="25"/>
  <c r="AP95" i="25"/>
  <c r="AG95" i="25" s="1"/>
  <c r="O95" i="25"/>
  <c r="Q95" i="25"/>
  <c r="S95" i="25"/>
  <c r="N95" i="25"/>
  <c r="T95" i="25"/>
  <c r="U95" i="25"/>
  <c r="R95" i="25"/>
  <c r="M95" i="25"/>
  <c r="P95" i="25"/>
  <c r="AP19" i="25"/>
  <c r="AH19" i="25" s="1"/>
  <c r="Q19" i="25"/>
  <c r="S19" i="25"/>
  <c r="N19" i="25"/>
  <c r="M19" i="25"/>
  <c r="U19" i="25"/>
  <c r="R19" i="25"/>
  <c r="O19" i="25"/>
  <c r="P19" i="25"/>
  <c r="T19" i="25"/>
  <c r="AP145" i="25"/>
  <c r="R145" i="25"/>
  <c r="S145" i="25"/>
  <c r="N145" i="25"/>
  <c r="M145" i="25"/>
  <c r="T145" i="25"/>
  <c r="O145" i="25"/>
  <c r="Q145" i="25"/>
  <c r="P145" i="25"/>
  <c r="U145" i="25"/>
  <c r="AP93" i="25"/>
  <c r="AG93" i="25" s="1"/>
  <c r="O93" i="25"/>
  <c r="N93" i="25"/>
  <c r="R93" i="25"/>
  <c r="M93" i="25"/>
  <c r="S93" i="25"/>
  <c r="U93" i="25"/>
  <c r="P93" i="25"/>
  <c r="Q93" i="25"/>
  <c r="T93" i="25"/>
  <c r="AP6" i="25"/>
  <c r="AE6" i="25" s="1"/>
  <c r="N6" i="25"/>
  <c r="S6" i="25"/>
  <c r="T6" i="25"/>
  <c r="O6" i="25"/>
  <c r="U6" i="25"/>
  <c r="M6" i="25"/>
  <c r="R6" i="25"/>
  <c r="P6" i="25"/>
  <c r="Q6" i="25"/>
  <c r="H145" i="24"/>
  <c r="K145" i="24"/>
  <c r="F145" i="24"/>
  <c r="C145" i="24"/>
  <c r="G145" i="24"/>
  <c r="J145" i="24"/>
  <c r="I145" i="24"/>
  <c r="E145" i="24"/>
  <c r="D145" i="24"/>
  <c r="J143" i="24"/>
  <c r="E143" i="24"/>
  <c r="D143" i="24"/>
  <c r="H143" i="24"/>
  <c r="I143" i="24"/>
  <c r="F143" i="24"/>
  <c r="C143" i="24"/>
  <c r="G143" i="24"/>
  <c r="K143" i="24"/>
  <c r="H177" i="24"/>
  <c r="K177" i="24"/>
  <c r="F177" i="24"/>
  <c r="C177" i="24"/>
  <c r="J177" i="24"/>
  <c r="I177" i="24"/>
  <c r="E177" i="24"/>
  <c r="D177" i="24"/>
  <c r="G177" i="24"/>
  <c r="AP158" i="25"/>
  <c r="AK158" i="25" s="1"/>
  <c r="S158" i="25"/>
  <c r="Q158" i="25"/>
  <c r="N158" i="25"/>
  <c r="O158" i="25"/>
  <c r="R158" i="25"/>
  <c r="M158" i="25"/>
  <c r="P158" i="25"/>
  <c r="U158" i="25"/>
  <c r="T158" i="25"/>
  <c r="AP119" i="25"/>
  <c r="N119" i="25"/>
  <c r="Q119" i="25"/>
  <c r="S119" i="25"/>
  <c r="O119" i="25"/>
  <c r="U119" i="25"/>
  <c r="M119" i="25"/>
  <c r="P119" i="25"/>
  <c r="R119" i="25"/>
  <c r="T119" i="25"/>
  <c r="AP38" i="25"/>
  <c r="AK38" i="25" s="1"/>
  <c r="Q38" i="25"/>
  <c r="S38" i="25"/>
  <c r="N38" i="25"/>
  <c r="M38" i="25"/>
  <c r="P38" i="25"/>
  <c r="R38" i="25"/>
  <c r="T38" i="25"/>
  <c r="O38" i="25"/>
  <c r="U38" i="25"/>
  <c r="H97" i="24"/>
  <c r="K97" i="24"/>
  <c r="C97" i="24"/>
  <c r="G97" i="24"/>
  <c r="J97" i="24"/>
  <c r="I97" i="24"/>
  <c r="E97" i="24"/>
  <c r="D97" i="24"/>
  <c r="F97" i="24"/>
  <c r="D46" i="24"/>
  <c r="I46" i="24"/>
  <c r="H46" i="24"/>
  <c r="F46" i="24"/>
  <c r="C46" i="24"/>
  <c r="G46" i="24"/>
  <c r="K46" i="24"/>
  <c r="J46" i="24"/>
  <c r="E46" i="24"/>
  <c r="J10" i="24"/>
  <c r="H10" i="24"/>
  <c r="E10" i="24"/>
  <c r="I10" i="24"/>
  <c r="C10" i="24"/>
  <c r="D10" i="24"/>
  <c r="G10" i="24"/>
  <c r="F10" i="24"/>
  <c r="K10" i="24"/>
  <c r="D35" i="24"/>
  <c r="J35" i="24"/>
  <c r="H35" i="24"/>
  <c r="E35" i="24"/>
  <c r="I35" i="24"/>
  <c r="C35" i="24"/>
  <c r="G35" i="24"/>
  <c r="K35" i="24"/>
  <c r="F35" i="24"/>
  <c r="H58" i="23"/>
  <c r="C58" i="23"/>
  <c r="G58" i="23"/>
  <c r="K58" i="23"/>
  <c r="F58" i="23"/>
  <c r="I58" i="23"/>
  <c r="J58" i="23"/>
  <c r="D58" i="23"/>
  <c r="E58" i="23"/>
  <c r="F64" i="24"/>
  <c r="C64" i="24"/>
  <c r="G64" i="24"/>
  <c r="K64" i="24"/>
  <c r="E64" i="24"/>
  <c r="D64" i="24"/>
  <c r="J64" i="24"/>
  <c r="H64" i="24"/>
  <c r="I64" i="24"/>
  <c r="F60" i="24"/>
  <c r="C60" i="24"/>
  <c r="G60" i="24"/>
  <c r="E60" i="24"/>
  <c r="J60" i="24"/>
  <c r="I60" i="24"/>
  <c r="D60" i="24"/>
  <c r="H60" i="24"/>
  <c r="K60" i="24"/>
  <c r="E167" i="24"/>
  <c r="D167" i="24"/>
  <c r="H167" i="24"/>
  <c r="I167" i="24"/>
  <c r="J167" i="24"/>
  <c r="G167" i="24"/>
  <c r="K167" i="24"/>
  <c r="F167" i="24"/>
  <c r="C167" i="24"/>
  <c r="H38" i="24"/>
  <c r="F38" i="24"/>
  <c r="I38" i="24"/>
  <c r="D38" i="24"/>
  <c r="C38" i="24"/>
  <c r="J38" i="24"/>
  <c r="G38" i="24"/>
  <c r="E38" i="24"/>
  <c r="K38" i="24"/>
  <c r="D122" i="24"/>
  <c r="F122" i="24"/>
  <c r="H122" i="24"/>
  <c r="I122" i="24"/>
  <c r="E122" i="24"/>
  <c r="C122" i="24"/>
  <c r="G122" i="24"/>
  <c r="J122" i="24"/>
  <c r="K122" i="24"/>
  <c r="H57" i="24"/>
  <c r="C57" i="24"/>
  <c r="K57" i="24"/>
  <c r="F57" i="24"/>
  <c r="G57" i="24"/>
  <c r="I57" i="24"/>
  <c r="J57" i="24"/>
  <c r="D57" i="24"/>
  <c r="E57" i="24"/>
  <c r="K157" i="24"/>
  <c r="F157" i="24"/>
  <c r="H157" i="24"/>
  <c r="C157" i="24"/>
  <c r="G157" i="24"/>
  <c r="E157" i="24"/>
  <c r="I157" i="24"/>
  <c r="D157" i="24"/>
  <c r="J157" i="24"/>
  <c r="H93" i="24"/>
  <c r="K93" i="24"/>
  <c r="C93" i="24"/>
  <c r="E93" i="24"/>
  <c r="I93" i="24"/>
  <c r="F93" i="24"/>
  <c r="D93" i="24"/>
  <c r="G93" i="24"/>
  <c r="J93" i="24"/>
  <c r="F28" i="24"/>
  <c r="E28" i="24"/>
  <c r="C28" i="24"/>
  <c r="G28" i="24"/>
  <c r="K28" i="24"/>
  <c r="H28" i="24"/>
  <c r="I28" i="24"/>
  <c r="J28" i="24"/>
  <c r="D28" i="24"/>
  <c r="D19" i="24"/>
  <c r="H19" i="24"/>
  <c r="C19" i="24"/>
  <c r="F19" i="24"/>
  <c r="I19" i="24"/>
  <c r="J19" i="24"/>
  <c r="E19" i="24"/>
  <c r="K19" i="24"/>
  <c r="G19" i="24"/>
  <c r="F176" i="24"/>
  <c r="C176" i="24"/>
  <c r="G176" i="24"/>
  <c r="J176" i="24"/>
  <c r="K176" i="24"/>
  <c r="E176" i="24"/>
  <c r="D176" i="24"/>
  <c r="I176" i="24"/>
  <c r="H176" i="24"/>
  <c r="E55" i="24"/>
  <c r="D55" i="24"/>
  <c r="H55" i="24"/>
  <c r="I55" i="24"/>
  <c r="J55" i="24"/>
  <c r="F55" i="24"/>
  <c r="C55" i="24"/>
  <c r="G55" i="24"/>
  <c r="K55" i="24"/>
  <c r="D43" i="24"/>
  <c r="H43" i="24"/>
  <c r="E43" i="24"/>
  <c r="J43" i="24"/>
  <c r="I43" i="24"/>
  <c r="K43" i="24"/>
  <c r="F43" i="24"/>
  <c r="C43" i="24"/>
  <c r="G43" i="24"/>
  <c r="J159" i="24"/>
  <c r="E159" i="24"/>
  <c r="D159" i="24"/>
  <c r="I159" i="24"/>
  <c r="H159" i="24"/>
  <c r="F159" i="24"/>
  <c r="C159" i="24"/>
  <c r="G159" i="24"/>
  <c r="K159" i="24"/>
  <c r="H30" i="24"/>
  <c r="D30" i="24"/>
  <c r="I30" i="24"/>
  <c r="F30" i="24"/>
  <c r="C30" i="24"/>
  <c r="G30" i="24"/>
  <c r="K30" i="24"/>
  <c r="J30" i="24"/>
  <c r="E30" i="24"/>
  <c r="H118" i="24"/>
  <c r="F118" i="24"/>
  <c r="I118" i="24"/>
  <c r="D118" i="24"/>
  <c r="G118" i="24"/>
  <c r="K118" i="24"/>
  <c r="J118" i="24"/>
  <c r="C118" i="24"/>
  <c r="E118" i="24"/>
  <c r="C53" i="24"/>
  <c r="K53" i="24"/>
  <c r="J53" i="24"/>
  <c r="I53" i="24"/>
  <c r="H53" i="24"/>
  <c r="E53" i="24"/>
  <c r="D53" i="24"/>
  <c r="F53" i="24"/>
  <c r="G53" i="24"/>
  <c r="H153" i="24"/>
  <c r="K153" i="24"/>
  <c r="F153" i="24"/>
  <c r="C153" i="24"/>
  <c r="D153" i="24"/>
  <c r="J153" i="24"/>
  <c r="E153" i="24"/>
  <c r="I153" i="24"/>
  <c r="G153" i="24"/>
  <c r="H89" i="24"/>
  <c r="K89" i="24"/>
  <c r="C89" i="24"/>
  <c r="G89" i="24"/>
  <c r="D89" i="24"/>
  <c r="J89" i="24"/>
  <c r="E89" i="24"/>
  <c r="F89" i="24"/>
  <c r="I89" i="24"/>
  <c r="F24" i="24"/>
  <c r="K24" i="24"/>
  <c r="E24" i="24"/>
  <c r="C24" i="24"/>
  <c r="I24" i="24"/>
  <c r="G24" i="24"/>
  <c r="J24" i="24"/>
  <c r="D24" i="24"/>
  <c r="H24" i="24"/>
  <c r="J11" i="24"/>
  <c r="C11" i="24"/>
  <c r="F11" i="24"/>
  <c r="D11" i="24"/>
  <c r="H11" i="24"/>
  <c r="I11" i="24"/>
  <c r="E11" i="24"/>
  <c r="K11" i="24"/>
  <c r="G11" i="24"/>
  <c r="F172" i="24"/>
  <c r="C172" i="24"/>
  <c r="J172" i="24"/>
  <c r="G172" i="24"/>
  <c r="E172" i="24"/>
  <c r="I172" i="24"/>
  <c r="D172" i="24"/>
  <c r="H172" i="24"/>
  <c r="K172" i="24"/>
  <c r="E47" i="24"/>
  <c r="J47" i="24"/>
  <c r="D47" i="24"/>
  <c r="H47" i="24"/>
  <c r="I47" i="24"/>
  <c r="G47" i="24"/>
  <c r="K47" i="24"/>
  <c r="F47" i="24"/>
  <c r="C47" i="24"/>
  <c r="H27" i="24"/>
  <c r="D27" i="24"/>
  <c r="J27" i="24"/>
  <c r="E27" i="24"/>
  <c r="I27" i="24"/>
  <c r="K27" i="24"/>
  <c r="F27" i="24"/>
  <c r="C27" i="24"/>
  <c r="G27" i="24"/>
  <c r="H151" i="24"/>
  <c r="E151" i="24"/>
  <c r="J151" i="24"/>
  <c r="I151" i="24"/>
  <c r="G151" i="24"/>
  <c r="K151" i="24"/>
  <c r="F151" i="24"/>
  <c r="D151" i="24"/>
  <c r="C151" i="24"/>
  <c r="I22" i="24"/>
  <c r="H22" i="24"/>
  <c r="F22" i="24"/>
  <c r="D22" i="24"/>
  <c r="C22" i="24"/>
  <c r="J22" i="24"/>
  <c r="G22" i="24"/>
  <c r="E22" i="24"/>
  <c r="K22" i="24"/>
  <c r="H114" i="24"/>
  <c r="I114" i="24"/>
  <c r="D114" i="24"/>
  <c r="F114" i="24"/>
  <c r="C114" i="24"/>
  <c r="J114" i="24"/>
  <c r="G114" i="24"/>
  <c r="E114" i="24"/>
  <c r="K114" i="24"/>
  <c r="H49" i="24"/>
  <c r="C49" i="24"/>
  <c r="K49" i="24"/>
  <c r="F49" i="24"/>
  <c r="D49" i="24"/>
  <c r="G49" i="24"/>
  <c r="J49" i="24"/>
  <c r="I49" i="24"/>
  <c r="E49" i="24"/>
  <c r="H149" i="24"/>
  <c r="K149" i="24"/>
  <c r="F149" i="24"/>
  <c r="C149" i="24"/>
  <c r="E149" i="24"/>
  <c r="G149" i="24"/>
  <c r="I149" i="24"/>
  <c r="D149" i="24"/>
  <c r="J149" i="24"/>
  <c r="H85" i="24"/>
  <c r="K85" i="24"/>
  <c r="C85" i="24"/>
  <c r="E85" i="24"/>
  <c r="F85" i="24"/>
  <c r="G85" i="24"/>
  <c r="I85" i="24"/>
  <c r="J85" i="24"/>
  <c r="D85" i="24"/>
  <c r="D20" i="24"/>
  <c r="I20" i="24"/>
  <c r="F20" i="24"/>
  <c r="J20" i="24"/>
  <c r="E20" i="24"/>
  <c r="H20" i="24"/>
  <c r="G20" i="24"/>
  <c r="C20" i="24"/>
  <c r="K20" i="24"/>
  <c r="C122" i="19"/>
  <c r="H122" i="19"/>
  <c r="G122" i="19"/>
  <c r="F122" i="19"/>
  <c r="K122" i="19"/>
  <c r="J122" i="19"/>
  <c r="D122" i="19"/>
  <c r="E122" i="19"/>
  <c r="I122" i="19"/>
  <c r="I143" i="19"/>
  <c r="E143" i="19"/>
  <c r="G143" i="19"/>
  <c r="F143" i="19"/>
  <c r="K143" i="19"/>
  <c r="J143" i="19"/>
  <c r="D143" i="19"/>
  <c r="C143" i="19"/>
  <c r="H143" i="19"/>
  <c r="J8" i="21"/>
  <c r="I8" i="21"/>
  <c r="K8" i="21"/>
  <c r="G8" i="21"/>
  <c r="D8" i="21"/>
  <c r="F8" i="21"/>
  <c r="E8" i="21"/>
  <c r="C8" i="21"/>
  <c r="H8" i="21"/>
  <c r="E137" i="27"/>
  <c r="J137" i="27"/>
  <c r="F137" i="27"/>
  <c r="H137" i="27"/>
  <c r="K137" i="27"/>
  <c r="D137" i="27"/>
  <c r="G137" i="27"/>
  <c r="I137" i="27"/>
  <c r="C137" i="27"/>
  <c r="F8" i="27"/>
  <c r="E8" i="27"/>
  <c r="C8" i="27"/>
  <c r="H8" i="27"/>
  <c r="K8" i="27"/>
  <c r="I8" i="27"/>
  <c r="D8" i="27"/>
  <c r="G8" i="27"/>
  <c r="J8" i="27"/>
  <c r="J134" i="27"/>
  <c r="F134" i="27"/>
  <c r="I134" i="27"/>
  <c r="E134" i="27"/>
  <c r="H134" i="27"/>
  <c r="K134" i="27"/>
  <c r="G134" i="27"/>
  <c r="C134" i="27"/>
  <c r="D134" i="27"/>
  <c r="J5" i="27"/>
  <c r="C5" i="27"/>
  <c r="F5" i="27"/>
  <c r="E5" i="27"/>
  <c r="H5" i="27"/>
  <c r="K5" i="27"/>
  <c r="G5" i="27"/>
  <c r="D5" i="27"/>
  <c r="I5" i="27"/>
  <c r="J133" i="27"/>
  <c r="E133" i="27"/>
  <c r="H133" i="27"/>
  <c r="K133" i="27"/>
  <c r="I133" i="27"/>
  <c r="D133" i="27"/>
  <c r="G133" i="27"/>
  <c r="C133" i="27"/>
  <c r="F133" i="27"/>
  <c r="F4" i="27"/>
  <c r="E4" i="27"/>
  <c r="I4" i="27"/>
  <c r="C4" i="27"/>
  <c r="H4" i="27"/>
  <c r="K4" i="27"/>
  <c r="D4" i="27"/>
  <c r="G4" i="27"/>
  <c r="J4" i="27"/>
  <c r="F104" i="27"/>
  <c r="C104" i="27"/>
  <c r="J104" i="27"/>
  <c r="E104" i="27"/>
  <c r="I104" i="27"/>
  <c r="H104" i="27"/>
  <c r="K104" i="27"/>
  <c r="D104" i="27"/>
  <c r="G104" i="27"/>
  <c r="F39" i="27"/>
  <c r="J39" i="27"/>
  <c r="E39" i="27"/>
  <c r="C39" i="27"/>
  <c r="I39" i="27"/>
  <c r="H39" i="27"/>
  <c r="K39" i="27"/>
  <c r="D39" i="27"/>
  <c r="G39" i="27"/>
  <c r="E143" i="27"/>
  <c r="I143" i="27"/>
  <c r="J143" i="27"/>
  <c r="H143" i="27"/>
  <c r="K143" i="27"/>
  <c r="C143" i="27"/>
  <c r="F143" i="27"/>
  <c r="D143" i="27"/>
  <c r="G143" i="27"/>
  <c r="I79" i="27"/>
  <c r="C79" i="27"/>
  <c r="H79" i="27"/>
  <c r="K79" i="27"/>
  <c r="F79" i="27"/>
  <c r="D79" i="27"/>
  <c r="G79" i="27"/>
  <c r="E79" i="27"/>
  <c r="J79" i="27"/>
  <c r="F14" i="27"/>
  <c r="I14" i="27"/>
  <c r="J14" i="27"/>
  <c r="H14" i="27"/>
  <c r="K14" i="27"/>
  <c r="D14" i="27"/>
  <c r="G14" i="27"/>
  <c r="E14" i="27"/>
  <c r="C14" i="27"/>
  <c r="J129" i="27"/>
  <c r="C129" i="27"/>
  <c r="F129" i="27"/>
  <c r="H129" i="27"/>
  <c r="K129" i="27"/>
  <c r="D129" i="27"/>
  <c r="G129" i="27"/>
  <c r="E129" i="27"/>
  <c r="I129" i="27"/>
  <c r="J168" i="27"/>
  <c r="I168" i="27"/>
  <c r="F168" i="27"/>
  <c r="E168" i="27"/>
  <c r="C168" i="27"/>
  <c r="H168" i="27"/>
  <c r="G168" i="27"/>
  <c r="K168" i="27"/>
  <c r="D168" i="27"/>
  <c r="J126" i="27"/>
  <c r="F126" i="27"/>
  <c r="C126" i="27"/>
  <c r="E126" i="27"/>
  <c r="I126" i="27"/>
  <c r="H126" i="27"/>
  <c r="K126" i="27"/>
  <c r="G126" i="27"/>
  <c r="D126" i="27"/>
  <c r="I172" i="27"/>
  <c r="E172" i="27"/>
  <c r="F172" i="27"/>
  <c r="K172" i="27"/>
  <c r="D172" i="27"/>
  <c r="C172" i="27"/>
  <c r="H172" i="27"/>
  <c r="J172" i="27"/>
  <c r="G172" i="27"/>
  <c r="E125" i="27"/>
  <c r="I125" i="27"/>
  <c r="J125" i="27"/>
  <c r="H125" i="27"/>
  <c r="K125" i="27"/>
  <c r="D125" i="27"/>
  <c r="G125" i="27"/>
  <c r="F125" i="27"/>
  <c r="C125" i="27"/>
  <c r="I164" i="27"/>
  <c r="F164" i="27"/>
  <c r="E164" i="27"/>
  <c r="J164" i="27"/>
  <c r="K164" i="27"/>
  <c r="D164" i="27"/>
  <c r="C164" i="27"/>
  <c r="H164" i="27"/>
  <c r="G164" i="27"/>
  <c r="C100" i="27"/>
  <c r="F100" i="27"/>
  <c r="J100" i="27"/>
  <c r="E100" i="27"/>
  <c r="I100" i="27"/>
  <c r="H100" i="27"/>
  <c r="K100" i="27"/>
  <c r="G100" i="27"/>
  <c r="D100" i="27"/>
  <c r="C35" i="27"/>
  <c r="J35" i="27"/>
  <c r="E35" i="27"/>
  <c r="F35" i="27"/>
  <c r="I35" i="27"/>
  <c r="H35" i="27"/>
  <c r="K35" i="27"/>
  <c r="G35" i="27"/>
  <c r="D35" i="27"/>
  <c r="E139" i="27"/>
  <c r="I139" i="27"/>
  <c r="J139" i="27"/>
  <c r="C139" i="27"/>
  <c r="H139" i="27"/>
  <c r="K139" i="27"/>
  <c r="D139" i="27"/>
  <c r="G139" i="27"/>
  <c r="F139" i="27"/>
  <c r="I75" i="27"/>
  <c r="H75" i="27"/>
  <c r="K75" i="27"/>
  <c r="E75" i="27"/>
  <c r="J75" i="27"/>
  <c r="D75" i="27"/>
  <c r="G75" i="27"/>
  <c r="C75" i="27"/>
  <c r="F75" i="27"/>
  <c r="E10" i="27"/>
  <c r="F10" i="27"/>
  <c r="I10" i="27"/>
  <c r="J10" i="27"/>
  <c r="H10" i="27"/>
  <c r="K10" i="27"/>
  <c r="D10" i="27"/>
  <c r="G10" i="27"/>
  <c r="C10" i="27"/>
  <c r="J153" i="27"/>
  <c r="F153" i="27"/>
  <c r="I153" i="27"/>
  <c r="K153" i="27"/>
  <c r="D153" i="27"/>
  <c r="C153" i="27"/>
  <c r="H153" i="27"/>
  <c r="G153" i="27"/>
  <c r="E153" i="27"/>
  <c r="F24" i="27"/>
  <c r="E24" i="27"/>
  <c r="C24" i="27"/>
  <c r="H24" i="27"/>
  <c r="K24" i="27"/>
  <c r="D24" i="27"/>
  <c r="G24" i="27"/>
  <c r="J24" i="27"/>
  <c r="I24" i="27"/>
  <c r="J150" i="27"/>
  <c r="F150" i="27"/>
  <c r="E150" i="27"/>
  <c r="C150" i="27"/>
  <c r="I150" i="27"/>
  <c r="H150" i="27"/>
  <c r="K150" i="27"/>
  <c r="G150" i="27"/>
  <c r="D150" i="27"/>
  <c r="J21" i="27"/>
  <c r="C21" i="27"/>
  <c r="F21" i="27"/>
  <c r="E21" i="27"/>
  <c r="H21" i="27"/>
  <c r="K21" i="27"/>
  <c r="G21" i="27"/>
  <c r="D21" i="27"/>
  <c r="I21" i="27"/>
  <c r="I149" i="27"/>
  <c r="J149" i="27"/>
  <c r="C149" i="27"/>
  <c r="H149" i="27"/>
  <c r="K149" i="27"/>
  <c r="E149" i="27"/>
  <c r="D149" i="27"/>
  <c r="G149" i="27"/>
  <c r="F149" i="27"/>
  <c r="F20" i="27"/>
  <c r="E20" i="27"/>
  <c r="I20" i="27"/>
  <c r="C20" i="27"/>
  <c r="H20" i="27"/>
  <c r="K20" i="27"/>
  <c r="D20" i="27"/>
  <c r="G20" i="27"/>
  <c r="J20" i="27"/>
  <c r="C112" i="27"/>
  <c r="J112" i="27"/>
  <c r="F112" i="27"/>
  <c r="E112" i="27"/>
  <c r="H112" i="27"/>
  <c r="K112" i="27"/>
  <c r="D112" i="27"/>
  <c r="I112" i="27"/>
  <c r="G112" i="27"/>
  <c r="J47" i="27"/>
  <c r="C47" i="27"/>
  <c r="F47" i="27"/>
  <c r="E47" i="27"/>
  <c r="I47" i="27"/>
  <c r="H47" i="27"/>
  <c r="K47" i="27"/>
  <c r="D47" i="27"/>
  <c r="G47" i="27"/>
  <c r="E151" i="27"/>
  <c r="C151" i="27"/>
  <c r="J151" i="27"/>
  <c r="H151" i="27"/>
  <c r="K151" i="27"/>
  <c r="F151" i="27"/>
  <c r="D151" i="27"/>
  <c r="G151" i="27"/>
  <c r="I151" i="27"/>
  <c r="J87" i="27"/>
  <c r="C87" i="27"/>
  <c r="H87" i="27"/>
  <c r="K87" i="27"/>
  <c r="F87" i="27"/>
  <c r="D87" i="27"/>
  <c r="G87" i="27"/>
  <c r="E87" i="27"/>
  <c r="I87" i="27"/>
  <c r="F22" i="27"/>
  <c r="I22" i="27"/>
  <c r="J22" i="27"/>
  <c r="H22" i="27"/>
  <c r="K22" i="27"/>
  <c r="E22" i="27"/>
  <c r="D22" i="27"/>
  <c r="G22" i="27"/>
  <c r="C22" i="27"/>
  <c r="J90" i="27"/>
  <c r="F90" i="27"/>
  <c r="C90" i="27"/>
  <c r="I90" i="27"/>
  <c r="H90" i="27"/>
  <c r="K90" i="27"/>
  <c r="G90" i="27"/>
  <c r="D90" i="27"/>
  <c r="E90" i="27"/>
  <c r="J81" i="27"/>
  <c r="C81" i="27"/>
  <c r="F81" i="27"/>
  <c r="H81" i="27"/>
  <c r="K81" i="27"/>
  <c r="E81" i="27"/>
  <c r="D81" i="27"/>
  <c r="G81" i="27"/>
  <c r="I81" i="27"/>
  <c r="F25" i="27"/>
  <c r="C25" i="27"/>
  <c r="J25" i="27"/>
  <c r="E25" i="27"/>
  <c r="H25" i="27"/>
  <c r="K25" i="27"/>
  <c r="I25" i="27"/>
  <c r="G25" i="27"/>
  <c r="D25" i="27"/>
  <c r="C78" i="27"/>
  <c r="J78" i="27"/>
  <c r="F78" i="27"/>
  <c r="E78" i="27"/>
  <c r="I78" i="27"/>
  <c r="H78" i="27"/>
  <c r="K78" i="27"/>
  <c r="G78" i="27"/>
  <c r="D78" i="27"/>
  <c r="F33" i="27"/>
  <c r="J33" i="27"/>
  <c r="C33" i="27"/>
  <c r="E33" i="27"/>
  <c r="H33" i="27"/>
  <c r="K33" i="27"/>
  <c r="I33" i="27"/>
  <c r="G33" i="27"/>
  <c r="D33" i="27"/>
  <c r="J77" i="27"/>
  <c r="I77" i="27"/>
  <c r="H77" i="27"/>
  <c r="K77" i="27"/>
  <c r="C77" i="27"/>
  <c r="D77" i="27"/>
  <c r="G77" i="27"/>
  <c r="F77" i="27"/>
  <c r="E77" i="27"/>
  <c r="J140" i="27"/>
  <c r="F140" i="27"/>
  <c r="E140" i="27"/>
  <c r="C140" i="27"/>
  <c r="I140" i="27"/>
  <c r="H140" i="27"/>
  <c r="K140" i="27"/>
  <c r="G140" i="27"/>
  <c r="D140" i="27"/>
  <c r="F76" i="27"/>
  <c r="J76" i="27"/>
  <c r="C76" i="27"/>
  <c r="E76" i="27"/>
  <c r="I76" i="27"/>
  <c r="H76" i="27"/>
  <c r="K76" i="27"/>
  <c r="G76" i="27"/>
  <c r="D76" i="27"/>
  <c r="C11" i="27"/>
  <c r="F11" i="27"/>
  <c r="E11" i="27"/>
  <c r="J11" i="27"/>
  <c r="I11" i="27"/>
  <c r="H11" i="27"/>
  <c r="K11" i="27"/>
  <c r="G11" i="27"/>
  <c r="D11" i="27"/>
  <c r="I115" i="27"/>
  <c r="C115" i="27"/>
  <c r="H115" i="27"/>
  <c r="K115" i="27"/>
  <c r="D115" i="27"/>
  <c r="G115" i="27"/>
  <c r="J115" i="27"/>
  <c r="F115" i="27"/>
  <c r="E115" i="27"/>
  <c r="F50" i="27"/>
  <c r="C50" i="27"/>
  <c r="J50" i="27"/>
  <c r="H50" i="27"/>
  <c r="K50" i="27"/>
  <c r="D50" i="27"/>
  <c r="G50" i="27"/>
  <c r="E50" i="27"/>
  <c r="I50" i="27"/>
  <c r="AP172" i="25"/>
  <c r="N172" i="25"/>
  <c r="S172" i="25"/>
  <c r="T172" i="25"/>
  <c r="O172" i="25"/>
  <c r="R172" i="25"/>
  <c r="Q172" i="25"/>
  <c r="P172" i="25"/>
  <c r="M172" i="25"/>
  <c r="U172" i="25"/>
  <c r="AP26" i="25"/>
  <c r="AM26" i="25" s="1"/>
  <c r="S26" i="25"/>
  <c r="N26" i="25"/>
  <c r="Q26" i="25"/>
  <c r="P26" i="25"/>
  <c r="R26" i="25"/>
  <c r="T26" i="25"/>
  <c r="O26" i="25"/>
  <c r="U26" i="25"/>
  <c r="M26" i="25"/>
  <c r="AP147" i="25"/>
  <c r="Y147" i="25" s="1"/>
  <c r="Q147" i="25"/>
  <c r="S147" i="25"/>
  <c r="U147" i="25"/>
  <c r="N147" i="25"/>
  <c r="R147" i="25"/>
  <c r="M147" i="25"/>
  <c r="P147" i="25"/>
  <c r="O147" i="25"/>
  <c r="T147" i="25"/>
  <c r="AP5" i="25"/>
  <c r="AE5" i="25" s="1"/>
  <c r="N5" i="25"/>
  <c r="M5" i="25"/>
  <c r="R5" i="25"/>
  <c r="S5" i="25"/>
  <c r="Q5" i="25"/>
  <c r="U5" i="25"/>
  <c r="O5" i="25"/>
  <c r="P5" i="25"/>
  <c r="T5" i="25"/>
  <c r="AP54" i="25"/>
  <c r="S54" i="25"/>
  <c r="N54" i="25"/>
  <c r="Q54" i="25"/>
  <c r="M54" i="25"/>
  <c r="P54" i="25"/>
  <c r="R54" i="25"/>
  <c r="T54" i="25"/>
  <c r="O54" i="25"/>
  <c r="U54" i="25"/>
  <c r="AP142" i="25"/>
  <c r="AJ142" i="25" s="1"/>
  <c r="S142" i="25"/>
  <c r="Q142" i="25"/>
  <c r="N142" i="25"/>
  <c r="T142" i="25"/>
  <c r="R142" i="25"/>
  <c r="U142" i="25"/>
  <c r="M142" i="25"/>
  <c r="O142" i="25"/>
  <c r="P142" i="25"/>
  <c r="AP73" i="25"/>
  <c r="R73" i="25"/>
  <c r="U73" i="25"/>
  <c r="N73" i="25"/>
  <c r="Q73" i="25"/>
  <c r="O73" i="25"/>
  <c r="M73" i="25"/>
  <c r="P73" i="25"/>
  <c r="T73" i="25"/>
  <c r="S73" i="25"/>
  <c r="AP171" i="26"/>
  <c r="AJ171" i="26" s="1"/>
  <c r="S171" i="26"/>
  <c r="Q171" i="26"/>
  <c r="N171" i="26"/>
  <c r="M171" i="26"/>
  <c r="P171" i="26"/>
  <c r="O171" i="26"/>
  <c r="R171" i="26"/>
  <c r="T171" i="26"/>
  <c r="U171" i="26"/>
  <c r="AP129" i="25"/>
  <c r="AD129" i="25" s="1"/>
  <c r="S129" i="25"/>
  <c r="O129" i="25"/>
  <c r="M129" i="25"/>
  <c r="N129" i="25"/>
  <c r="R129" i="25"/>
  <c r="U129" i="25"/>
  <c r="T129" i="25"/>
  <c r="Q129" i="25"/>
  <c r="P129" i="25"/>
  <c r="AP56" i="25"/>
  <c r="AM56" i="25" s="1"/>
  <c r="N56" i="25"/>
  <c r="Q56" i="25"/>
  <c r="S56" i="25"/>
  <c r="T56" i="25"/>
  <c r="U56" i="25"/>
  <c r="M56" i="25"/>
  <c r="R56" i="25"/>
  <c r="O56" i="25"/>
  <c r="P56" i="25"/>
  <c r="AP51" i="26"/>
  <c r="AA51" i="26" s="1"/>
  <c r="S51" i="26"/>
  <c r="N51" i="26"/>
  <c r="M51" i="26"/>
  <c r="R51" i="26"/>
  <c r="P51" i="26"/>
  <c r="O51" i="26"/>
  <c r="Q51" i="26"/>
  <c r="U51" i="26"/>
  <c r="T51" i="26"/>
  <c r="AP162" i="25"/>
  <c r="S162" i="25"/>
  <c r="N162" i="25"/>
  <c r="U162" i="25"/>
  <c r="M162" i="25"/>
  <c r="O162" i="25"/>
  <c r="P162" i="25"/>
  <c r="T162" i="25"/>
  <c r="R162" i="25"/>
  <c r="Q162" i="25"/>
  <c r="AP18" i="25"/>
  <c r="AB18" i="25" s="1"/>
  <c r="Q18" i="25"/>
  <c r="N18" i="25"/>
  <c r="P18" i="25"/>
  <c r="R18" i="25"/>
  <c r="S18" i="25"/>
  <c r="T18" i="25"/>
  <c r="O18" i="25"/>
  <c r="U18" i="25"/>
  <c r="M18" i="25"/>
  <c r="AP139" i="25"/>
  <c r="AI139" i="25" s="1"/>
  <c r="Q139" i="25"/>
  <c r="R139" i="25"/>
  <c r="O139" i="25"/>
  <c r="S139" i="25"/>
  <c r="N139" i="25"/>
  <c r="M139" i="25"/>
  <c r="U139" i="25"/>
  <c r="P139" i="25"/>
  <c r="T139" i="25"/>
  <c r="AP156" i="26"/>
  <c r="Y156" i="26" s="1"/>
  <c r="O156" i="26"/>
  <c r="M156" i="26"/>
  <c r="S156" i="26"/>
  <c r="R156" i="26"/>
  <c r="Q156" i="26"/>
  <c r="U156" i="26"/>
  <c r="P156" i="26"/>
  <c r="T156" i="26"/>
  <c r="N156" i="26"/>
  <c r="AP41" i="25"/>
  <c r="N41" i="25"/>
  <c r="U41" i="25"/>
  <c r="S41" i="25"/>
  <c r="Q41" i="25"/>
  <c r="O41" i="25"/>
  <c r="M41" i="25"/>
  <c r="R41" i="25"/>
  <c r="P41" i="25"/>
  <c r="T41" i="25"/>
  <c r="AP138" i="25"/>
  <c r="AO138" i="25" s="1"/>
  <c r="Q138" i="25"/>
  <c r="S138" i="25"/>
  <c r="N138" i="25"/>
  <c r="R138" i="25"/>
  <c r="P138" i="25"/>
  <c r="M138" i="25"/>
  <c r="U138" i="25"/>
  <c r="T138" i="25"/>
  <c r="O138" i="25"/>
  <c r="AP69" i="25"/>
  <c r="O69" i="25"/>
  <c r="Q69" i="25"/>
  <c r="U69" i="25"/>
  <c r="M69" i="25"/>
  <c r="N69" i="25"/>
  <c r="R69" i="25"/>
  <c r="S69" i="25"/>
  <c r="P69" i="25"/>
  <c r="T69" i="25"/>
  <c r="AP105" i="26"/>
  <c r="AI105" i="26" s="1"/>
  <c r="S105" i="26"/>
  <c r="T105" i="26"/>
  <c r="O105" i="26"/>
  <c r="U105" i="26"/>
  <c r="Q105" i="26"/>
  <c r="N105" i="26"/>
  <c r="M105" i="26"/>
  <c r="P105" i="26"/>
  <c r="R105" i="26"/>
  <c r="AP125" i="25"/>
  <c r="Y125" i="25" s="1"/>
  <c r="S125" i="25"/>
  <c r="N125" i="25"/>
  <c r="M125" i="25"/>
  <c r="R125" i="25"/>
  <c r="U125" i="25"/>
  <c r="P125" i="25"/>
  <c r="O125" i="25"/>
  <c r="T125" i="25"/>
  <c r="Q125" i="25"/>
  <c r="AP52" i="25"/>
  <c r="AK52" i="25" s="1"/>
  <c r="N52" i="25"/>
  <c r="Q52" i="25"/>
  <c r="P52" i="25"/>
  <c r="O52" i="25"/>
  <c r="R52" i="25"/>
  <c r="S52" i="25"/>
  <c r="T52" i="25"/>
  <c r="U52" i="25"/>
  <c r="M52" i="25"/>
  <c r="AP43" i="26"/>
  <c r="P43" i="26"/>
  <c r="O43" i="26"/>
  <c r="Q43" i="26"/>
  <c r="T43" i="26"/>
  <c r="U43" i="26"/>
  <c r="N43" i="26"/>
  <c r="M43" i="26"/>
  <c r="R43" i="26"/>
  <c r="S43" i="26"/>
  <c r="AP14" i="25"/>
  <c r="Y14" i="25" s="1"/>
  <c r="N14" i="25"/>
  <c r="M14" i="25"/>
  <c r="S14" i="25"/>
  <c r="P14" i="25"/>
  <c r="R14" i="25"/>
  <c r="T14" i="25"/>
  <c r="O14" i="25"/>
  <c r="Q14" i="25"/>
  <c r="U14" i="25"/>
  <c r="AP75" i="25"/>
  <c r="AF75" i="25" s="1"/>
  <c r="R75" i="25"/>
  <c r="M75" i="25"/>
  <c r="O75" i="25"/>
  <c r="Q75" i="25"/>
  <c r="S75" i="25"/>
  <c r="P75" i="25"/>
  <c r="U75" i="25"/>
  <c r="T75" i="25"/>
  <c r="N75" i="25"/>
  <c r="AP71" i="25"/>
  <c r="AN71" i="25" s="1"/>
  <c r="R71" i="25"/>
  <c r="S71" i="25"/>
  <c r="M71" i="25"/>
  <c r="P71" i="25"/>
  <c r="O71" i="25"/>
  <c r="T71" i="25"/>
  <c r="U71" i="25"/>
  <c r="Q71" i="25"/>
  <c r="N71" i="25"/>
  <c r="AP47" i="25"/>
  <c r="AE47" i="25" s="1"/>
  <c r="U47" i="25"/>
  <c r="O47" i="25"/>
  <c r="N47" i="25"/>
  <c r="Q47" i="25"/>
  <c r="R47" i="25"/>
  <c r="M47" i="25"/>
  <c r="S47" i="25"/>
  <c r="P47" i="25"/>
  <c r="T47" i="25"/>
  <c r="AP101" i="25"/>
  <c r="AG101" i="25" s="1"/>
  <c r="M101" i="25"/>
  <c r="N101" i="25"/>
  <c r="O101" i="25"/>
  <c r="S101" i="25"/>
  <c r="R101" i="25"/>
  <c r="U101" i="25"/>
  <c r="Q101" i="25"/>
  <c r="P101" i="25"/>
  <c r="T101" i="25"/>
  <c r="AP165" i="25"/>
  <c r="AG165" i="25" s="1"/>
  <c r="S165" i="25"/>
  <c r="N165" i="25"/>
  <c r="O165" i="25"/>
  <c r="U165" i="25"/>
  <c r="M165" i="25"/>
  <c r="P165" i="25"/>
  <c r="R165" i="25"/>
  <c r="T165" i="25"/>
  <c r="Q165" i="25"/>
  <c r="AP96" i="25"/>
  <c r="AJ96" i="25" s="1"/>
  <c r="O96" i="25"/>
  <c r="R96" i="25"/>
  <c r="N96" i="25"/>
  <c r="Q96" i="25"/>
  <c r="U96" i="25"/>
  <c r="P96" i="25"/>
  <c r="M96" i="25"/>
  <c r="S96" i="25"/>
  <c r="T96" i="25"/>
  <c r="AP20" i="25"/>
  <c r="AI20" i="25" s="1"/>
  <c r="Q20" i="25"/>
  <c r="S20" i="25"/>
  <c r="T20" i="25"/>
  <c r="U20" i="25"/>
  <c r="M20" i="25"/>
  <c r="N20" i="25"/>
  <c r="R20" i="25"/>
  <c r="O20" i="25"/>
  <c r="P20" i="25"/>
  <c r="AP149" i="25"/>
  <c r="N149" i="25"/>
  <c r="O149" i="25"/>
  <c r="U149" i="25"/>
  <c r="S149" i="25"/>
  <c r="M149" i="25"/>
  <c r="R149" i="25"/>
  <c r="P149" i="25"/>
  <c r="Q149" i="25"/>
  <c r="T149" i="25"/>
  <c r="AP82" i="25"/>
  <c r="AI82" i="25" s="1"/>
  <c r="S82" i="25"/>
  <c r="N82" i="25"/>
  <c r="R82" i="25"/>
  <c r="P82" i="25"/>
  <c r="T82" i="25"/>
  <c r="M82" i="25"/>
  <c r="Q82" i="25"/>
  <c r="O82" i="25"/>
  <c r="U82" i="25"/>
  <c r="AP7" i="25"/>
  <c r="AM7" i="25" s="1"/>
  <c r="S7" i="25"/>
  <c r="Q7" i="25"/>
  <c r="M7" i="25"/>
  <c r="O7" i="25"/>
  <c r="U7" i="25"/>
  <c r="R7" i="25"/>
  <c r="N7" i="25"/>
  <c r="T7" i="25"/>
  <c r="P7" i="25"/>
  <c r="AP4" i="25"/>
  <c r="AI4" i="25" s="1"/>
  <c r="N4" i="25"/>
  <c r="S4" i="25"/>
  <c r="Q4" i="25"/>
  <c r="M4" i="25"/>
  <c r="P4" i="25"/>
  <c r="O4" i="25"/>
  <c r="R4" i="25"/>
  <c r="U4" i="25"/>
  <c r="T4" i="25"/>
  <c r="AP13" i="25"/>
  <c r="AL13" i="25" s="1"/>
  <c r="S13" i="25"/>
  <c r="Q13" i="25"/>
  <c r="U13" i="25"/>
  <c r="N13" i="25"/>
  <c r="O13" i="25"/>
  <c r="R13" i="25"/>
  <c r="P13" i="25"/>
  <c r="T13" i="25"/>
  <c r="M13" i="25"/>
  <c r="H45" i="24"/>
  <c r="C45" i="24"/>
  <c r="K45" i="24"/>
  <c r="G45" i="24"/>
  <c r="J45" i="24"/>
  <c r="E45" i="24"/>
  <c r="I45" i="24"/>
  <c r="D45" i="24"/>
  <c r="F45" i="24"/>
  <c r="J3" i="24"/>
  <c r="D3" i="24"/>
  <c r="H3" i="24"/>
  <c r="F3" i="24"/>
  <c r="I3" i="24"/>
  <c r="C3" i="24"/>
  <c r="K3" i="24"/>
  <c r="G3" i="24"/>
  <c r="E3" i="24"/>
  <c r="AP16" i="25"/>
  <c r="AH16" i="25" s="1"/>
  <c r="Q16" i="25"/>
  <c r="N16" i="25"/>
  <c r="T16" i="25"/>
  <c r="U16" i="25"/>
  <c r="S16" i="25"/>
  <c r="M16" i="25"/>
  <c r="O16" i="25"/>
  <c r="P16" i="25"/>
  <c r="R16" i="25"/>
  <c r="AP37" i="25"/>
  <c r="AI37" i="25" s="1"/>
  <c r="M37" i="25"/>
  <c r="N37" i="25"/>
  <c r="Q37" i="25"/>
  <c r="R37" i="25"/>
  <c r="U37" i="25"/>
  <c r="S37" i="25"/>
  <c r="O37" i="25"/>
  <c r="P37" i="25"/>
  <c r="T37" i="25"/>
  <c r="H161" i="24"/>
  <c r="K161" i="24"/>
  <c r="F161" i="24"/>
  <c r="C161" i="24"/>
  <c r="G161" i="24"/>
  <c r="J161" i="24"/>
  <c r="I161" i="24"/>
  <c r="E161" i="24"/>
  <c r="D161" i="24"/>
  <c r="J171" i="24"/>
  <c r="E171" i="24"/>
  <c r="H171" i="24"/>
  <c r="I171" i="24"/>
  <c r="D171" i="24"/>
  <c r="C171" i="24"/>
  <c r="G171" i="24"/>
  <c r="K171" i="24"/>
  <c r="F171" i="24"/>
  <c r="J51" i="24"/>
  <c r="H51" i="24"/>
  <c r="D51" i="24"/>
  <c r="E51" i="24"/>
  <c r="I51" i="24"/>
  <c r="C51" i="24"/>
  <c r="G51" i="24"/>
  <c r="K51" i="24"/>
  <c r="F51" i="24"/>
  <c r="H169" i="24"/>
  <c r="K169" i="24"/>
  <c r="F169" i="24"/>
  <c r="C169" i="24"/>
  <c r="D169" i="24"/>
  <c r="J169" i="24"/>
  <c r="E169" i="24"/>
  <c r="G169" i="24"/>
  <c r="I169" i="24"/>
  <c r="F160" i="24"/>
  <c r="C160" i="24"/>
  <c r="G160" i="24"/>
  <c r="J160" i="24"/>
  <c r="K160" i="24"/>
  <c r="E160" i="24"/>
  <c r="D160" i="24"/>
  <c r="I160" i="24"/>
  <c r="H160" i="24"/>
  <c r="J31" i="24"/>
  <c r="E31" i="24"/>
  <c r="H31" i="24"/>
  <c r="I31" i="24"/>
  <c r="G31" i="24"/>
  <c r="K31" i="24"/>
  <c r="D31" i="24"/>
  <c r="F31" i="24"/>
  <c r="C31" i="24"/>
  <c r="H173" i="24"/>
  <c r="K173" i="24"/>
  <c r="F173" i="24"/>
  <c r="C173" i="24"/>
  <c r="G173" i="24"/>
  <c r="E173" i="24"/>
  <c r="I173" i="24"/>
  <c r="D173" i="24"/>
  <c r="J173" i="24"/>
  <c r="E135" i="24"/>
  <c r="D135" i="24"/>
  <c r="J135" i="24"/>
  <c r="H135" i="24"/>
  <c r="I135" i="24"/>
  <c r="G135" i="24"/>
  <c r="K135" i="24"/>
  <c r="F135" i="24"/>
  <c r="C135" i="24"/>
  <c r="J6" i="24"/>
  <c r="I6" i="24"/>
  <c r="H6" i="24"/>
  <c r="D6" i="24"/>
  <c r="G6" i="24"/>
  <c r="C6" i="24"/>
  <c r="F6" i="24"/>
  <c r="K6" i="24"/>
  <c r="E6" i="24"/>
  <c r="F106" i="24"/>
  <c r="I106" i="24"/>
  <c r="H106" i="24"/>
  <c r="D106" i="24"/>
  <c r="E106" i="24"/>
  <c r="C106" i="24"/>
  <c r="G106" i="24"/>
  <c r="K106" i="24"/>
  <c r="J106" i="24"/>
  <c r="H41" i="24"/>
  <c r="C41" i="24"/>
  <c r="K41" i="24"/>
  <c r="F41" i="24"/>
  <c r="I41" i="24"/>
  <c r="G41" i="24"/>
  <c r="J41" i="24"/>
  <c r="D41" i="24"/>
  <c r="E41" i="24"/>
  <c r="H141" i="24"/>
  <c r="K141" i="24"/>
  <c r="F141" i="24"/>
  <c r="C141" i="24"/>
  <c r="E141" i="24"/>
  <c r="I141" i="24"/>
  <c r="D141" i="24"/>
  <c r="G141" i="24"/>
  <c r="J141" i="24"/>
  <c r="H77" i="24"/>
  <c r="K77" i="24"/>
  <c r="C77" i="24"/>
  <c r="G77" i="24"/>
  <c r="E77" i="24"/>
  <c r="I77" i="24"/>
  <c r="D77" i="24"/>
  <c r="F77" i="24"/>
  <c r="J77" i="24"/>
  <c r="D12" i="24"/>
  <c r="F12" i="24"/>
  <c r="J12" i="24"/>
  <c r="H12" i="24"/>
  <c r="G12" i="24"/>
  <c r="E12" i="24"/>
  <c r="C12" i="24"/>
  <c r="I12" i="24"/>
  <c r="K12" i="24"/>
  <c r="E155" i="24"/>
  <c r="H155" i="24"/>
  <c r="D155" i="24"/>
  <c r="J155" i="24"/>
  <c r="I155" i="24"/>
  <c r="C155" i="24"/>
  <c r="G155" i="24"/>
  <c r="K155" i="24"/>
  <c r="F155" i="24"/>
  <c r="K152" i="24"/>
  <c r="J152" i="24"/>
  <c r="C152" i="24"/>
  <c r="E152" i="24"/>
  <c r="F152" i="24"/>
  <c r="D152" i="24"/>
  <c r="G152" i="24"/>
  <c r="H152" i="24"/>
  <c r="I152" i="24"/>
  <c r="J23" i="24"/>
  <c r="D23" i="24"/>
  <c r="E23" i="24"/>
  <c r="I23" i="24"/>
  <c r="F23" i="24"/>
  <c r="C23" i="24"/>
  <c r="G23" i="24"/>
  <c r="K23" i="24"/>
  <c r="H23" i="24"/>
  <c r="E163" i="24"/>
  <c r="J163" i="24"/>
  <c r="H163" i="24"/>
  <c r="D163" i="24"/>
  <c r="I163" i="24"/>
  <c r="K163" i="24"/>
  <c r="F163" i="24"/>
  <c r="C163" i="24"/>
  <c r="G163" i="24"/>
  <c r="J127" i="24"/>
  <c r="D127" i="24"/>
  <c r="E127" i="24"/>
  <c r="H127" i="24"/>
  <c r="I127" i="24"/>
  <c r="F127" i="24"/>
  <c r="C127" i="24"/>
  <c r="G127" i="24"/>
  <c r="K127" i="24"/>
  <c r="D166" i="24"/>
  <c r="H166" i="24"/>
  <c r="I166" i="24"/>
  <c r="G166" i="24"/>
  <c r="F166" i="24"/>
  <c r="K166" i="24"/>
  <c r="J166" i="24"/>
  <c r="C166" i="24"/>
  <c r="E166" i="24"/>
  <c r="D102" i="24"/>
  <c r="H102" i="24"/>
  <c r="F102" i="24"/>
  <c r="I102" i="24"/>
  <c r="G102" i="24"/>
  <c r="K102" i="24"/>
  <c r="J102" i="24"/>
  <c r="E102" i="24"/>
  <c r="C102" i="24"/>
  <c r="H37" i="24"/>
  <c r="C37" i="24"/>
  <c r="K37" i="24"/>
  <c r="G37" i="24"/>
  <c r="J37" i="24"/>
  <c r="I37" i="24"/>
  <c r="E37" i="24"/>
  <c r="D37" i="24"/>
  <c r="F37" i="24"/>
  <c r="K137" i="24"/>
  <c r="F137" i="24"/>
  <c r="C137" i="24"/>
  <c r="D137" i="24"/>
  <c r="H137" i="24"/>
  <c r="J137" i="24"/>
  <c r="E137" i="24"/>
  <c r="I137" i="24"/>
  <c r="G137" i="24"/>
  <c r="H73" i="24"/>
  <c r="K73" i="24"/>
  <c r="C73" i="24"/>
  <c r="D73" i="24"/>
  <c r="F73" i="24"/>
  <c r="J73" i="24"/>
  <c r="G73" i="24"/>
  <c r="E73" i="24"/>
  <c r="I73" i="24"/>
  <c r="F8" i="24"/>
  <c r="J8" i="24"/>
  <c r="H8" i="24"/>
  <c r="G8" i="24"/>
  <c r="E8" i="24"/>
  <c r="C8" i="24"/>
  <c r="D8" i="24"/>
  <c r="I8" i="24"/>
  <c r="K8" i="24"/>
  <c r="J139" i="24"/>
  <c r="E139" i="24"/>
  <c r="D139" i="24"/>
  <c r="H139" i="24"/>
  <c r="I139" i="24"/>
  <c r="C139" i="24"/>
  <c r="G139" i="24"/>
  <c r="K139" i="24"/>
  <c r="F139" i="24"/>
  <c r="F144" i="24"/>
  <c r="C144" i="24"/>
  <c r="G144" i="24"/>
  <c r="J144" i="24"/>
  <c r="K144" i="24"/>
  <c r="E144" i="24"/>
  <c r="D144" i="24"/>
  <c r="H144" i="24"/>
  <c r="I144" i="24"/>
  <c r="H15" i="24"/>
  <c r="F15" i="24"/>
  <c r="C15" i="24"/>
  <c r="D15" i="24"/>
  <c r="J15" i="24"/>
  <c r="I15" i="24"/>
  <c r="K15" i="24"/>
  <c r="G15" i="24"/>
  <c r="E15" i="24"/>
  <c r="J147" i="24"/>
  <c r="E147" i="24"/>
  <c r="D147" i="24"/>
  <c r="H147" i="24"/>
  <c r="I147" i="24"/>
  <c r="K147" i="24"/>
  <c r="F147" i="24"/>
  <c r="C147" i="24"/>
  <c r="G147" i="24"/>
  <c r="E119" i="24"/>
  <c r="J119" i="24"/>
  <c r="D119" i="24"/>
  <c r="I119" i="24"/>
  <c r="H119" i="24"/>
  <c r="G119" i="24"/>
  <c r="K119" i="24"/>
  <c r="F119" i="24"/>
  <c r="C119" i="24"/>
  <c r="I162" i="24"/>
  <c r="H162" i="24"/>
  <c r="D162" i="24"/>
  <c r="F162" i="24"/>
  <c r="C162" i="24"/>
  <c r="J162" i="24"/>
  <c r="G162" i="24"/>
  <c r="E162" i="24"/>
  <c r="K162" i="24"/>
  <c r="D98" i="24"/>
  <c r="I98" i="24"/>
  <c r="F98" i="24"/>
  <c r="H98" i="24"/>
  <c r="C98" i="24"/>
  <c r="J98" i="24"/>
  <c r="G98" i="24"/>
  <c r="E98" i="24"/>
  <c r="K98" i="24"/>
  <c r="H33" i="24"/>
  <c r="C33" i="24"/>
  <c r="K33" i="24"/>
  <c r="D33" i="24"/>
  <c r="F33" i="24"/>
  <c r="G33" i="24"/>
  <c r="J33" i="24"/>
  <c r="E33" i="24"/>
  <c r="I33" i="24"/>
  <c r="H133" i="24"/>
  <c r="K133" i="24"/>
  <c r="F133" i="24"/>
  <c r="C133" i="24"/>
  <c r="G133" i="24"/>
  <c r="E133" i="24"/>
  <c r="I133" i="24"/>
  <c r="J133" i="24"/>
  <c r="D133" i="24"/>
  <c r="H69" i="24"/>
  <c r="K69" i="24"/>
  <c r="C69" i="24"/>
  <c r="G69" i="24"/>
  <c r="E69" i="24"/>
  <c r="I69" i="24"/>
  <c r="D69" i="24"/>
  <c r="J69" i="24"/>
  <c r="F69" i="24"/>
  <c r="D4" i="24"/>
  <c r="F4" i="24"/>
  <c r="J4" i="24"/>
  <c r="H4" i="24"/>
  <c r="G4" i="24"/>
  <c r="E4" i="24"/>
  <c r="C4" i="24"/>
  <c r="I4" i="24"/>
  <c r="K4" i="24"/>
  <c r="J162" i="27"/>
  <c r="I162" i="27"/>
  <c r="F162" i="27"/>
  <c r="E162" i="27"/>
  <c r="D162" i="27"/>
  <c r="C162" i="27"/>
  <c r="H162" i="27"/>
  <c r="G162" i="27"/>
  <c r="K162" i="27"/>
  <c r="J105" i="27"/>
  <c r="F105" i="27"/>
  <c r="H105" i="27"/>
  <c r="K105" i="27"/>
  <c r="C105" i="27"/>
  <c r="E105" i="27"/>
  <c r="D105" i="27"/>
  <c r="G105" i="27"/>
  <c r="I105" i="27"/>
  <c r="F98" i="27"/>
  <c r="C98" i="27"/>
  <c r="J98" i="27"/>
  <c r="E98" i="27"/>
  <c r="H98" i="27"/>
  <c r="K98" i="27"/>
  <c r="I98" i="27"/>
  <c r="G98" i="27"/>
  <c r="D98" i="27"/>
  <c r="J102" i="27"/>
  <c r="C102" i="27"/>
  <c r="F102" i="27"/>
  <c r="I102" i="27"/>
  <c r="H102" i="27"/>
  <c r="K102" i="27"/>
  <c r="G102" i="27"/>
  <c r="E102" i="27"/>
  <c r="D102" i="27"/>
  <c r="C106" i="27"/>
  <c r="F106" i="27"/>
  <c r="J106" i="27"/>
  <c r="E106" i="27"/>
  <c r="I106" i="27"/>
  <c r="H106" i="27"/>
  <c r="K106" i="27"/>
  <c r="G106" i="27"/>
  <c r="D106" i="27"/>
  <c r="J101" i="27"/>
  <c r="I101" i="27"/>
  <c r="H101" i="27"/>
  <c r="K101" i="27"/>
  <c r="D101" i="27"/>
  <c r="G101" i="27"/>
  <c r="F101" i="27"/>
  <c r="E101" i="27"/>
  <c r="C101" i="27"/>
  <c r="J152" i="27"/>
  <c r="F152" i="27"/>
  <c r="I152" i="27"/>
  <c r="E152" i="27"/>
  <c r="C152" i="27"/>
  <c r="H152" i="27"/>
  <c r="G152" i="27"/>
  <c r="K152" i="27"/>
  <c r="D152" i="27"/>
  <c r="J88" i="27"/>
  <c r="C88" i="27"/>
  <c r="F88" i="27"/>
  <c r="E88" i="27"/>
  <c r="I88" i="27"/>
  <c r="H88" i="27"/>
  <c r="K88" i="27"/>
  <c r="D88" i="27"/>
  <c r="G88" i="27"/>
  <c r="F23" i="27"/>
  <c r="J23" i="27"/>
  <c r="C23" i="27"/>
  <c r="E23" i="27"/>
  <c r="I23" i="27"/>
  <c r="H23" i="27"/>
  <c r="K23" i="27"/>
  <c r="D23" i="27"/>
  <c r="G23" i="27"/>
  <c r="I127" i="27"/>
  <c r="E127" i="27"/>
  <c r="H127" i="27"/>
  <c r="K127" i="27"/>
  <c r="F127" i="27"/>
  <c r="D127" i="27"/>
  <c r="G127" i="27"/>
  <c r="J127" i="27"/>
  <c r="C127" i="27"/>
  <c r="I63" i="27"/>
  <c r="H63" i="27"/>
  <c r="K63" i="27"/>
  <c r="E63" i="27"/>
  <c r="C63" i="27"/>
  <c r="J63" i="27"/>
  <c r="F63" i="27"/>
  <c r="D63" i="27"/>
  <c r="G63" i="27"/>
  <c r="I138" i="27"/>
  <c r="C138" i="27"/>
  <c r="F138" i="27"/>
  <c r="J138" i="27"/>
  <c r="H138" i="27"/>
  <c r="K138" i="27"/>
  <c r="E138" i="27"/>
  <c r="G138" i="27"/>
  <c r="D138" i="27"/>
  <c r="J97" i="27"/>
  <c r="C97" i="27"/>
  <c r="F97" i="27"/>
  <c r="H97" i="27"/>
  <c r="K97" i="27"/>
  <c r="E97" i="27"/>
  <c r="D97" i="27"/>
  <c r="G97" i="27"/>
  <c r="I97" i="27"/>
  <c r="F74" i="27"/>
  <c r="J74" i="27"/>
  <c r="C74" i="27"/>
  <c r="I74" i="27"/>
  <c r="H74" i="27"/>
  <c r="K74" i="27"/>
  <c r="E74" i="27"/>
  <c r="G74" i="27"/>
  <c r="D74" i="27"/>
  <c r="F94" i="27"/>
  <c r="J94" i="27"/>
  <c r="C94" i="27"/>
  <c r="E94" i="27"/>
  <c r="I94" i="27"/>
  <c r="H94" i="27"/>
  <c r="K94" i="27"/>
  <c r="G94" i="27"/>
  <c r="D94" i="27"/>
  <c r="C82" i="27"/>
  <c r="J82" i="27"/>
  <c r="F82" i="27"/>
  <c r="E82" i="27"/>
  <c r="I82" i="27"/>
  <c r="H82" i="27"/>
  <c r="K82" i="27"/>
  <c r="G82" i="27"/>
  <c r="D82" i="27"/>
  <c r="J93" i="27"/>
  <c r="C93" i="27"/>
  <c r="I93" i="27"/>
  <c r="H93" i="27"/>
  <c r="K93" i="27"/>
  <c r="D93" i="27"/>
  <c r="G93" i="27"/>
  <c r="F93" i="27"/>
  <c r="E93" i="27"/>
  <c r="J148" i="27"/>
  <c r="C148" i="27"/>
  <c r="F148" i="27"/>
  <c r="E148" i="27"/>
  <c r="H148" i="27"/>
  <c r="K148" i="27"/>
  <c r="G148" i="27"/>
  <c r="I148" i="27"/>
  <c r="D148" i="27"/>
  <c r="C84" i="27"/>
  <c r="J84" i="27"/>
  <c r="F84" i="27"/>
  <c r="I84" i="27"/>
  <c r="H84" i="27"/>
  <c r="K84" i="27"/>
  <c r="G84" i="27"/>
  <c r="E84" i="27"/>
  <c r="D84" i="27"/>
  <c r="C19" i="27"/>
  <c r="J19" i="27"/>
  <c r="E19" i="27"/>
  <c r="F19" i="27"/>
  <c r="I19" i="27"/>
  <c r="H19" i="27"/>
  <c r="K19" i="27"/>
  <c r="G19" i="27"/>
  <c r="D19" i="27"/>
  <c r="E123" i="27"/>
  <c r="I123" i="27"/>
  <c r="H123" i="27"/>
  <c r="K123" i="27"/>
  <c r="C123" i="27"/>
  <c r="D123" i="27"/>
  <c r="G123" i="27"/>
  <c r="J123" i="27"/>
  <c r="F123" i="27"/>
  <c r="E59" i="27"/>
  <c r="C59" i="27"/>
  <c r="I59" i="27"/>
  <c r="H59" i="27"/>
  <c r="K59" i="27"/>
  <c r="J59" i="27"/>
  <c r="D59" i="27"/>
  <c r="G59" i="27"/>
  <c r="F59" i="27"/>
  <c r="E121" i="27"/>
  <c r="I121" i="27"/>
  <c r="J121" i="27"/>
  <c r="F121" i="27"/>
  <c r="H121" i="27"/>
  <c r="K121" i="27"/>
  <c r="D121" i="27"/>
  <c r="G121" i="27"/>
  <c r="C121" i="27"/>
  <c r="E146" i="27"/>
  <c r="J146" i="27"/>
  <c r="I146" i="27"/>
  <c r="F146" i="27"/>
  <c r="C146" i="27"/>
  <c r="H146" i="27"/>
  <c r="K146" i="27"/>
  <c r="G146" i="27"/>
  <c r="D146" i="27"/>
  <c r="F118" i="27"/>
  <c r="C118" i="27"/>
  <c r="J118" i="27"/>
  <c r="E118" i="27"/>
  <c r="I118" i="27"/>
  <c r="H118" i="27"/>
  <c r="K118" i="27"/>
  <c r="G118" i="27"/>
  <c r="D118" i="27"/>
  <c r="F154" i="27"/>
  <c r="J154" i="27"/>
  <c r="E154" i="27"/>
  <c r="I154" i="27"/>
  <c r="D154" i="27"/>
  <c r="C154" i="27"/>
  <c r="H154" i="27"/>
  <c r="G154" i="27"/>
  <c r="K154" i="27"/>
  <c r="E117" i="27"/>
  <c r="C117" i="27"/>
  <c r="J117" i="27"/>
  <c r="H117" i="27"/>
  <c r="K117" i="27"/>
  <c r="D117" i="27"/>
  <c r="G117" i="27"/>
  <c r="I117" i="27"/>
  <c r="F117" i="27"/>
  <c r="F160" i="27"/>
  <c r="I160" i="27"/>
  <c r="J160" i="27"/>
  <c r="E160" i="27"/>
  <c r="C160" i="27"/>
  <c r="H160" i="27"/>
  <c r="G160" i="27"/>
  <c r="K160" i="27"/>
  <c r="D160" i="27"/>
  <c r="J96" i="27"/>
  <c r="F96" i="27"/>
  <c r="C96" i="27"/>
  <c r="I96" i="27"/>
  <c r="H96" i="27"/>
  <c r="K96" i="27"/>
  <c r="E96" i="27"/>
  <c r="D96" i="27"/>
  <c r="G96" i="27"/>
  <c r="C31" i="27"/>
  <c r="F31" i="27"/>
  <c r="E31" i="27"/>
  <c r="I31" i="27"/>
  <c r="J31" i="27"/>
  <c r="H31" i="27"/>
  <c r="K31" i="27"/>
  <c r="D31" i="27"/>
  <c r="G31" i="27"/>
  <c r="E135" i="27"/>
  <c r="C135" i="27"/>
  <c r="J135" i="27"/>
  <c r="I135" i="27"/>
  <c r="H135" i="27"/>
  <c r="K135" i="27"/>
  <c r="F135" i="27"/>
  <c r="D135" i="27"/>
  <c r="G135" i="27"/>
  <c r="E71" i="27"/>
  <c r="C71" i="27"/>
  <c r="H71" i="27"/>
  <c r="K71" i="27"/>
  <c r="I71" i="27"/>
  <c r="J71" i="27"/>
  <c r="F71" i="27"/>
  <c r="D71" i="27"/>
  <c r="G71" i="27"/>
  <c r="F6" i="27"/>
  <c r="I6" i="27"/>
  <c r="J6" i="27"/>
  <c r="H6" i="27"/>
  <c r="K6" i="27"/>
  <c r="D6" i="27"/>
  <c r="G6" i="27"/>
  <c r="C6" i="27"/>
  <c r="E6" i="27"/>
  <c r="F171" i="27"/>
  <c r="J171" i="27"/>
  <c r="C171" i="27"/>
  <c r="H171" i="27"/>
  <c r="E171" i="27"/>
  <c r="G171" i="27"/>
  <c r="K171" i="27"/>
  <c r="D171" i="27"/>
  <c r="I171" i="27"/>
  <c r="F48" i="27"/>
  <c r="E48" i="27"/>
  <c r="I48" i="27"/>
  <c r="H48" i="27"/>
  <c r="K48" i="27"/>
  <c r="D48" i="27"/>
  <c r="G48" i="27"/>
  <c r="C48" i="27"/>
  <c r="J48" i="27"/>
  <c r="J170" i="27"/>
  <c r="F170" i="27"/>
  <c r="E170" i="27"/>
  <c r="D170" i="27"/>
  <c r="C170" i="27"/>
  <c r="H170" i="27"/>
  <c r="I170" i="27"/>
  <c r="G170" i="27"/>
  <c r="K170" i="27"/>
  <c r="C45" i="27"/>
  <c r="F45" i="27"/>
  <c r="J45" i="27"/>
  <c r="E45" i="27"/>
  <c r="H45" i="27"/>
  <c r="K45" i="27"/>
  <c r="G45" i="27"/>
  <c r="I45" i="27"/>
  <c r="D45" i="27"/>
  <c r="I169" i="27"/>
  <c r="D169" i="27"/>
  <c r="F169" i="27"/>
  <c r="C169" i="27"/>
  <c r="H169" i="27"/>
  <c r="J169" i="27"/>
  <c r="G169" i="27"/>
  <c r="K169" i="27"/>
  <c r="E169" i="27"/>
  <c r="F44" i="27"/>
  <c r="E44" i="27"/>
  <c r="I44" i="27"/>
  <c r="H44" i="27"/>
  <c r="K44" i="27"/>
  <c r="D44" i="27"/>
  <c r="G44" i="27"/>
  <c r="C44" i="27"/>
  <c r="J44" i="27"/>
  <c r="J124" i="27"/>
  <c r="F124" i="27"/>
  <c r="C124" i="27"/>
  <c r="E124" i="27"/>
  <c r="H124" i="27"/>
  <c r="K124" i="27"/>
  <c r="G124" i="27"/>
  <c r="I124" i="27"/>
  <c r="D124" i="27"/>
  <c r="C60" i="27"/>
  <c r="F60" i="27"/>
  <c r="J60" i="27"/>
  <c r="E60" i="27"/>
  <c r="I60" i="27"/>
  <c r="H60" i="27"/>
  <c r="K60" i="27"/>
  <c r="G60" i="27"/>
  <c r="D60" i="27"/>
  <c r="I163" i="27"/>
  <c r="D163" i="27"/>
  <c r="J163" i="27"/>
  <c r="C163" i="27"/>
  <c r="H163" i="27"/>
  <c r="F163" i="27"/>
  <c r="G163" i="27"/>
  <c r="E163" i="27"/>
  <c r="K163" i="27"/>
  <c r="I99" i="27"/>
  <c r="C99" i="27"/>
  <c r="J99" i="27"/>
  <c r="H99" i="27"/>
  <c r="K99" i="27"/>
  <c r="D99" i="27"/>
  <c r="G99" i="27"/>
  <c r="E99" i="27"/>
  <c r="F99" i="27"/>
  <c r="F34" i="27"/>
  <c r="E34" i="27"/>
  <c r="I34" i="27"/>
  <c r="J34" i="27"/>
  <c r="H34" i="27"/>
  <c r="K34" i="27"/>
  <c r="D34" i="27"/>
  <c r="G34" i="27"/>
  <c r="C34" i="27"/>
  <c r="AP148" i="25"/>
  <c r="AE148" i="25" s="1"/>
  <c r="S148" i="25"/>
  <c r="N148" i="25"/>
  <c r="T148" i="25"/>
  <c r="R148" i="25"/>
  <c r="Q148" i="25"/>
  <c r="M148" i="25"/>
  <c r="U148" i="25"/>
  <c r="O148" i="25"/>
  <c r="P148" i="25"/>
  <c r="AP144" i="25"/>
  <c r="AE144" i="25" s="1"/>
  <c r="S144" i="25"/>
  <c r="P144" i="25"/>
  <c r="N144" i="25"/>
  <c r="T144" i="25"/>
  <c r="R144" i="25"/>
  <c r="U144" i="25"/>
  <c r="M144" i="25"/>
  <c r="Q144" i="25"/>
  <c r="O144" i="25"/>
  <c r="AP83" i="26"/>
  <c r="Z83" i="26" s="1"/>
  <c r="S83" i="26"/>
  <c r="N83" i="26"/>
  <c r="P83" i="26"/>
  <c r="O83" i="26"/>
  <c r="Q83" i="26"/>
  <c r="T83" i="26"/>
  <c r="U83" i="26"/>
  <c r="M83" i="26"/>
  <c r="R83" i="26"/>
  <c r="AP123" i="25"/>
  <c r="AG123" i="25" s="1"/>
  <c r="U123" i="25"/>
  <c r="O123" i="25"/>
  <c r="N123" i="25"/>
  <c r="Q123" i="25"/>
  <c r="M123" i="25"/>
  <c r="P123" i="25"/>
  <c r="T123" i="25"/>
  <c r="R123" i="25"/>
  <c r="S123" i="25"/>
  <c r="AP170" i="25"/>
  <c r="N170" i="25"/>
  <c r="Q170" i="25"/>
  <c r="S170" i="25"/>
  <c r="U170" i="25"/>
  <c r="M170" i="25"/>
  <c r="O170" i="25"/>
  <c r="P170" i="25"/>
  <c r="T170" i="25"/>
  <c r="R170" i="25"/>
  <c r="AP25" i="25"/>
  <c r="U25" i="25"/>
  <c r="N25" i="25"/>
  <c r="Q25" i="25"/>
  <c r="O25" i="25"/>
  <c r="M25" i="25"/>
  <c r="S25" i="25"/>
  <c r="R25" i="25"/>
  <c r="P25" i="25"/>
  <c r="T25" i="25"/>
  <c r="AP130" i="25"/>
  <c r="AF130" i="25" s="1"/>
  <c r="S130" i="25"/>
  <c r="N130" i="25"/>
  <c r="U130" i="25"/>
  <c r="R130" i="25"/>
  <c r="O130" i="25"/>
  <c r="P130" i="25"/>
  <c r="M130" i="25"/>
  <c r="Q130" i="25"/>
  <c r="T130" i="25"/>
  <c r="AP57" i="25"/>
  <c r="AH57" i="25" s="1"/>
  <c r="U57" i="25"/>
  <c r="Q57" i="25"/>
  <c r="O57" i="25"/>
  <c r="M57" i="25"/>
  <c r="R57" i="25"/>
  <c r="N57" i="25"/>
  <c r="S57" i="25"/>
  <c r="P57" i="25"/>
  <c r="T57" i="25"/>
  <c r="AP59" i="26"/>
  <c r="AB59" i="26" s="1"/>
  <c r="R59" i="26"/>
  <c r="P59" i="26"/>
  <c r="O59" i="26"/>
  <c r="Q59" i="26"/>
  <c r="N59" i="26"/>
  <c r="T59" i="26"/>
  <c r="U59" i="26"/>
  <c r="M59" i="26"/>
  <c r="S59" i="26"/>
  <c r="O117" i="25"/>
  <c r="AP117" i="25"/>
  <c r="AG117" i="25" s="1"/>
  <c r="R117" i="25"/>
  <c r="S117" i="25"/>
  <c r="N117" i="25"/>
  <c r="T117" i="25"/>
  <c r="U117" i="25"/>
  <c r="Q117" i="25"/>
  <c r="P117" i="25"/>
  <c r="M117" i="25"/>
  <c r="AP39" i="25"/>
  <c r="AE39" i="25" s="1"/>
  <c r="R39" i="25"/>
  <c r="Q39" i="25"/>
  <c r="S39" i="25"/>
  <c r="O39" i="25"/>
  <c r="M39" i="25"/>
  <c r="U39" i="25"/>
  <c r="N39" i="25"/>
  <c r="T39" i="25"/>
  <c r="P39" i="25"/>
  <c r="AP132" i="25"/>
  <c r="AD132" i="25" s="1"/>
  <c r="S132" i="25"/>
  <c r="N132" i="25"/>
  <c r="T132" i="25"/>
  <c r="R132" i="25"/>
  <c r="Q132" i="25"/>
  <c r="M132" i="25"/>
  <c r="U132" i="25"/>
  <c r="O132" i="25"/>
  <c r="P132" i="25"/>
  <c r="AP136" i="25"/>
  <c r="AA136" i="25" s="1"/>
  <c r="S136" i="25"/>
  <c r="N136" i="25"/>
  <c r="M136" i="25"/>
  <c r="U136" i="25"/>
  <c r="P136" i="25"/>
  <c r="Q136" i="25"/>
  <c r="O136" i="25"/>
  <c r="R136" i="25"/>
  <c r="T136" i="25"/>
  <c r="M50" i="26"/>
  <c r="AP50" i="26"/>
  <c r="AM50" i="26" s="1"/>
  <c r="U50" i="26"/>
  <c r="O50" i="26"/>
  <c r="N50" i="26"/>
  <c r="S50" i="26"/>
  <c r="Q50" i="26"/>
  <c r="R50" i="26"/>
  <c r="P50" i="26"/>
  <c r="T50" i="26"/>
  <c r="AP115" i="25"/>
  <c r="N115" i="25"/>
  <c r="U115" i="25"/>
  <c r="O115" i="25"/>
  <c r="Q115" i="25"/>
  <c r="M115" i="25"/>
  <c r="T115" i="25"/>
  <c r="P115" i="25"/>
  <c r="S115" i="25"/>
  <c r="R115" i="25"/>
  <c r="AP161" i="25"/>
  <c r="AO161" i="25" s="1"/>
  <c r="M161" i="25"/>
  <c r="U161" i="25"/>
  <c r="O161" i="25"/>
  <c r="S161" i="25"/>
  <c r="N161" i="25"/>
  <c r="R161" i="25"/>
  <c r="T161" i="25"/>
  <c r="Q161" i="25"/>
  <c r="P161" i="25"/>
  <c r="AP17" i="25"/>
  <c r="O17" i="25"/>
  <c r="N17" i="25"/>
  <c r="M17" i="25"/>
  <c r="U17" i="25"/>
  <c r="Q17" i="25"/>
  <c r="S17" i="25"/>
  <c r="R17" i="25"/>
  <c r="P17" i="25"/>
  <c r="T17" i="25"/>
  <c r="AP126" i="25"/>
  <c r="AM126" i="25" s="1"/>
  <c r="Q126" i="25"/>
  <c r="N126" i="25"/>
  <c r="S126" i="25"/>
  <c r="T126" i="25"/>
  <c r="R126" i="25"/>
  <c r="U126" i="25"/>
  <c r="M126" i="25"/>
  <c r="O126" i="25"/>
  <c r="P126" i="25"/>
  <c r="AP53" i="25"/>
  <c r="R53" i="25"/>
  <c r="N53" i="25"/>
  <c r="Q53" i="25"/>
  <c r="O53" i="25"/>
  <c r="M53" i="25"/>
  <c r="S53" i="25"/>
  <c r="U53" i="25"/>
  <c r="P53" i="25"/>
  <c r="T53" i="25"/>
  <c r="AP46" i="26"/>
  <c r="AD46" i="26" s="1"/>
  <c r="S46" i="26"/>
  <c r="O46" i="26"/>
  <c r="M46" i="26"/>
  <c r="N46" i="26"/>
  <c r="Q46" i="26"/>
  <c r="R46" i="26"/>
  <c r="U46" i="26"/>
  <c r="P46" i="26"/>
  <c r="T46" i="26"/>
  <c r="AP113" i="25"/>
  <c r="AB113" i="25" s="1"/>
  <c r="N113" i="25"/>
  <c r="O113" i="25"/>
  <c r="S113" i="25"/>
  <c r="R113" i="25"/>
  <c r="M113" i="25"/>
  <c r="T113" i="25"/>
  <c r="U113" i="25"/>
  <c r="Q113" i="25"/>
  <c r="P113" i="25"/>
  <c r="AP35" i="25"/>
  <c r="AJ35" i="25" s="1"/>
  <c r="M35" i="25"/>
  <c r="Q35" i="25"/>
  <c r="R35" i="25"/>
  <c r="U35" i="25"/>
  <c r="S35" i="25"/>
  <c r="N35" i="25"/>
  <c r="O35" i="25"/>
  <c r="P35" i="25"/>
  <c r="T35" i="25"/>
  <c r="AP167" i="25"/>
  <c r="X167" i="25" s="1"/>
  <c r="Q167" i="25"/>
  <c r="R167" i="25"/>
  <c r="O167" i="25"/>
  <c r="M167" i="25"/>
  <c r="N167" i="25"/>
  <c r="S167" i="25"/>
  <c r="U167" i="25"/>
  <c r="P167" i="25"/>
  <c r="T167" i="25"/>
  <c r="AP152" i="25"/>
  <c r="AI152" i="25" s="1"/>
  <c r="S152" i="25"/>
  <c r="N152" i="25"/>
  <c r="M152" i="25"/>
  <c r="U152" i="25"/>
  <c r="P152" i="25"/>
  <c r="Q152" i="25"/>
  <c r="O152" i="25"/>
  <c r="T152" i="25"/>
  <c r="R152" i="25"/>
  <c r="AP10" i="25"/>
  <c r="S10" i="25"/>
  <c r="N10" i="25"/>
  <c r="Q10" i="25"/>
  <c r="M10" i="25"/>
  <c r="P10" i="25"/>
  <c r="R10" i="25"/>
  <c r="T10" i="25"/>
  <c r="O10" i="25"/>
  <c r="U10" i="25"/>
  <c r="AP131" i="25"/>
  <c r="AC131" i="25" s="1"/>
  <c r="N131" i="25"/>
  <c r="U131" i="25"/>
  <c r="M131" i="25"/>
  <c r="R131" i="25"/>
  <c r="O131" i="25"/>
  <c r="S131" i="25"/>
  <c r="Q131" i="25"/>
  <c r="P131" i="25"/>
  <c r="T131" i="25"/>
  <c r="AP61" i="26"/>
  <c r="W61" i="26" s="1"/>
  <c r="N61" i="26"/>
  <c r="O61" i="26"/>
  <c r="Q61" i="26"/>
  <c r="U61" i="26"/>
  <c r="S61" i="26"/>
  <c r="M61" i="26"/>
  <c r="P61" i="26"/>
  <c r="T61" i="26"/>
  <c r="R61" i="26"/>
  <c r="AP33" i="25"/>
  <c r="O33" i="25"/>
  <c r="N33" i="25"/>
  <c r="R33" i="25"/>
  <c r="Q33" i="25"/>
  <c r="S33" i="25"/>
  <c r="U33" i="25"/>
  <c r="M33" i="25"/>
  <c r="P33" i="25"/>
  <c r="T33" i="25"/>
  <c r="AP134" i="25"/>
  <c r="AD134" i="25" s="1"/>
  <c r="Q134" i="25"/>
  <c r="N134" i="25"/>
  <c r="S134" i="25"/>
  <c r="O134" i="25"/>
  <c r="T134" i="25"/>
  <c r="R134" i="25"/>
  <c r="M134" i="25"/>
  <c r="U134" i="25"/>
  <c r="P134" i="25"/>
  <c r="AP63" i="25"/>
  <c r="AF63" i="25" s="1"/>
  <c r="N63" i="25"/>
  <c r="S63" i="25"/>
  <c r="U63" i="25"/>
  <c r="M63" i="25"/>
  <c r="O63" i="25"/>
  <c r="Q63" i="25"/>
  <c r="R63" i="25"/>
  <c r="P63" i="25"/>
  <c r="T63" i="25"/>
  <c r="AP78" i="26"/>
  <c r="AD78" i="26" s="1"/>
  <c r="R78" i="26"/>
  <c r="N78" i="26"/>
  <c r="Q78" i="26"/>
  <c r="U78" i="26"/>
  <c r="O78" i="26"/>
  <c r="S78" i="26"/>
  <c r="M78" i="26"/>
  <c r="T78" i="26"/>
  <c r="P78" i="26"/>
  <c r="R121" i="25"/>
  <c r="AP121" i="25"/>
  <c r="AD121" i="25" s="1"/>
  <c r="O121" i="25"/>
  <c r="N121" i="25"/>
  <c r="M121" i="25"/>
  <c r="S121" i="25"/>
  <c r="T121" i="25"/>
  <c r="Q121" i="25"/>
  <c r="U121" i="25"/>
  <c r="P121" i="25"/>
  <c r="AP44" i="25"/>
  <c r="AK44" i="25" s="1"/>
  <c r="Q44" i="25"/>
  <c r="S44" i="25"/>
  <c r="N44" i="25"/>
  <c r="M44" i="25"/>
  <c r="P44" i="25"/>
  <c r="O44" i="25"/>
  <c r="R44" i="25"/>
  <c r="U44" i="25"/>
  <c r="T44" i="25"/>
  <c r="V3" i="21"/>
  <c r="V11" i="21"/>
  <c r="V19" i="21"/>
  <c r="V27" i="21"/>
  <c r="V35" i="21"/>
  <c r="V43" i="21"/>
  <c r="V51" i="21"/>
  <c r="V59" i="19"/>
  <c r="V67" i="19"/>
  <c r="V75" i="19"/>
  <c r="V83" i="19"/>
  <c r="V91" i="19"/>
  <c r="V99" i="19"/>
  <c r="V107" i="19"/>
  <c r="V115" i="19"/>
  <c r="V123" i="19"/>
  <c r="V131" i="19"/>
  <c r="V139" i="19"/>
  <c r="V147" i="19"/>
  <c r="V155" i="19"/>
  <c r="V163" i="19"/>
  <c r="V171" i="19"/>
  <c r="V4" i="21"/>
  <c r="V12" i="21"/>
  <c r="V20" i="21"/>
  <c r="V28" i="21"/>
  <c r="V36" i="21"/>
  <c r="V44" i="21"/>
  <c r="V52" i="21"/>
  <c r="V60" i="19"/>
  <c r="V68" i="19"/>
  <c r="V76" i="19"/>
  <c r="V84" i="19"/>
  <c r="V92" i="19"/>
  <c r="V100" i="19"/>
  <c r="V108" i="19"/>
  <c r="V116" i="19"/>
  <c r="V124" i="19"/>
  <c r="V132" i="19"/>
  <c r="V140" i="19"/>
  <c r="V148" i="19"/>
  <c r="V156" i="19"/>
  <c r="V164" i="19"/>
  <c r="V172" i="19"/>
  <c r="V5" i="21"/>
  <c r="V13" i="21"/>
  <c r="V21" i="21"/>
  <c r="V29" i="21"/>
  <c r="V37" i="21"/>
  <c r="V45" i="21"/>
  <c r="V2" i="21"/>
  <c r="V53" i="19"/>
  <c r="V61" i="19"/>
  <c r="V69" i="19"/>
  <c r="V77" i="19"/>
  <c r="V85" i="19"/>
  <c r="V93" i="19"/>
  <c r="V101" i="19"/>
  <c r="V109" i="19"/>
  <c r="V117" i="19"/>
  <c r="V125" i="19"/>
  <c r="V133" i="19"/>
  <c r="V141" i="19"/>
  <c r="V149" i="19"/>
  <c r="V157" i="19"/>
  <c r="V165" i="19"/>
  <c r="V173" i="19"/>
  <c r="V6" i="21"/>
  <c r="V38" i="21"/>
  <c r="V82" i="19"/>
  <c r="V114" i="19"/>
  <c r="V146" i="19"/>
  <c r="V18" i="21"/>
  <c r="V126" i="19"/>
  <c r="V10" i="21"/>
  <c r="V42" i="21"/>
  <c r="V70" i="19"/>
  <c r="V102" i="19"/>
  <c r="V134" i="19"/>
  <c r="V166" i="19"/>
  <c r="V94" i="19"/>
  <c r="V14" i="21"/>
  <c r="V46" i="21"/>
  <c r="V74" i="19"/>
  <c r="V106" i="19"/>
  <c r="V138" i="19"/>
  <c r="V170" i="19"/>
  <c r="V78" i="19"/>
  <c r="V142" i="19"/>
  <c r="V7" i="21"/>
  <c r="V15" i="21"/>
  <c r="V23" i="21"/>
  <c r="V31" i="21"/>
  <c r="V39" i="21"/>
  <c r="V47" i="21"/>
  <c r="V55" i="19"/>
  <c r="V63" i="19"/>
  <c r="V71" i="19"/>
  <c r="V79" i="19"/>
  <c r="V87" i="19"/>
  <c r="V95" i="19"/>
  <c r="V103" i="19"/>
  <c r="V111" i="19"/>
  <c r="V119" i="19"/>
  <c r="V127" i="19"/>
  <c r="V135" i="19"/>
  <c r="V143" i="19"/>
  <c r="P143" i="19" s="1"/>
  <c r="V151" i="19"/>
  <c r="V159" i="19"/>
  <c r="V167" i="19"/>
  <c r="V175" i="19"/>
  <c r="V8" i="21"/>
  <c r="V16" i="21"/>
  <c r="V24" i="21"/>
  <c r="V32" i="21"/>
  <c r="V40" i="21"/>
  <c r="V48" i="21"/>
  <c r="V56" i="19"/>
  <c r="V64" i="19"/>
  <c r="V72" i="19"/>
  <c r="V80" i="19"/>
  <c r="V88" i="19"/>
  <c r="V96" i="19"/>
  <c r="V104" i="19"/>
  <c r="V112" i="19"/>
  <c r="V120" i="19"/>
  <c r="V128" i="19"/>
  <c r="V136" i="19"/>
  <c r="V144" i="19"/>
  <c r="V152" i="19"/>
  <c r="V160" i="19"/>
  <c r="V168" i="19"/>
  <c r="V176" i="19"/>
  <c r="V9" i="21"/>
  <c r="V17" i="21"/>
  <c r="V25" i="21"/>
  <c r="V33" i="21"/>
  <c r="V41" i="21"/>
  <c r="V49" i="21"/>
  <c r="V65" i="19"/>
  <c r="V97" i="19"/>
  <c r="V129" i="19"/>
  <c r="V161" i="19"/>
  <c r="V66" i="19"/>
  <c r="T66" i="19" s="1"/>
  <c r="V62" i="19"/>
  <c r="V86" i="19"/>
  <c r="V174" i="19"/>
  <c r="V122" i="19"/>
  <c r="V73" i="19"/>
  <c r="V105" i="19"/>
  <c r="V137" i="19"/>
  <c r="V169" i="19"/>
  <c r="V98" i="19"/>
  <c r="V158" i="19"/>
  <c r="V118" i="19"/>
  <c r="V30" i="21"/>
  <c r="V154" i="19"/>
  <c r="V81" i="19"/>
  <c r="V113" i="19"/>
  <c r="V145" i="19"/>
  <c r="V177" i="19"/>
  <c r="V130" i="19"/>
  <c r="V26" i="21"/>
  <c r="V150" i="19"/>
  <c r="V58" i="19"/>
  <c r="V34" i="21"/>
  <c r="V57" i="19"/>
  <c r="V89" i="19"/>
  <c r="V121" i="19"/>
  <c r="V153" i="19"/>
  <c r="V22" i="21"/>
  <c r="V162" i="19"/>
  <c r="V54" i="19"/>
  <c r="V50" i="21"/>
  <c r="V90" i="19"/>
  <c r="V110" i="19"/>
  <c r="AP118" i="25"/>
  <c r="AG118" i="25" s="1"/>
  <c r="S118" i="25"/>
  <c r="N118" i="25"/>
  <c r="Q118" i="25"/>
  <c r="U118" i="25"/>
  <c r="P118" i="25"/>
  <c r="R118" i="25"/>
  <c r="O118" i="25"/>
  <c r="T118" i="25"/>
  <c r="M118" i="25"/>
  <c r="AP157" i="25"/>
  <c r="AF157" i="25" s="1"/>
  <c r="N157" i="25"/>
  <c r="O157" i="25"/>
  <c r="U157" i="25"/>
  <c r="R157" i="25"/>
  <c r="S157" i="25"/>
  <c r="M157" i="25"/>
  <c r="P157" i="25"/>
  <c r="Q157" i="25"/>
  <c r="T157" i="25"/>
  <c r="F16" i="24"/>
  <c r="D16" i="24"/>
  <c r="J16" i="24"/>
  <c r="H16" i="24"/>
  <c r="G16" i="24"/>
  <c r="E16" i="24"/>
  <c r="C16" i="24"/>
  <c r="I16" i="24"/>
  <c r="K16" i="24"/>
  <c r="F110" i="24"/>
  <c r="D110" i="24"/>
  <c r="I110" i="24"/>
  <c r="H110" i="24"/>
  <c r="G110" i="24"/>
  <c r="J110" i="24"/>
  <c r="K110" i="24"/>
  <c r="E110" i="24"/>
  <c r="C110" i="24"/>
  <c r="J39" i="24"/>
  <c r="E39" i="24"/>
  <c r="D39" i="24"/>
  <c r="H39" i="24"/>
  <c r="I39" i="24"/>
  <c r="F39" i="24"/>
  <c r="C39" i="24"/>
  <c r="G39" i="24"/>
  <c r="K39" i="24"/>
  <c r="AP67" i="26"/>
  <c r="AJ67" i="26" s="1"/>
  <c r="R67" i="26"/>
  <c r="N67" i="26"/>
  <c r="P67" i="26"/>
  <c r="O67" i="26"/>
  <c r="Q67" i="26"/>
  <c r="T67" i="26"/>
  <c r="U67" i="26"/>
  <c r="S67" i="26"/>
  <c r="M67" i="26"/>
  <c r="AP77" i="25"/>
  <c r="AG77" i="25" s="1"/>
  <c r="O77" i="25"/>
  <c r="S77" i="25"/>
  <c r="M77" i="25"/>
  <c r="R77" i="25"/>
  <c r="Q77" i="25"/>
  <c r="T77" i="25"/>
  <c r="U77" i="25"/>
  <c r="N77" i="25"/>
  <c r="P77" i="25"/>
  <c r="AP155" i="25"/>
  <c r="X155" i="25" s="1"/>
  <c r="R155" i="25"/>
  <c r="O155" i="25"/>
  <c r="S155" i="25"/>
  <c r="N155" i="25"/>
  <c r="U155" i="25"/>
  <c r="Q155" i="25"/>
  <c r="M155" i="25"/>
  <c r="P155" i="25"/>
  <c r="T155" i="25"/>
  <c r="AP158" i="24"/>
  <c r="AG158" i="24" s="1"/>
  <c r="Q158" i="24"/>
  <c r="O158" i="24"/>
  <c r="U158" i="24"/>
  <c r="S158" i="24"/>
  <c r="R158" i="24"/>
  <c r="N158" i="24"/>
  <c r="M158" i="24"/>
  <c r="P158" i="24"/>
  <c r="T158" i="24"/>
  <c r="I62" i="24"/>
  <c r="D62" i="24"/>
  <c r="H62" i="24"/>
  <c r="F62" i="24"/>
  <c r="G62" i="24"/>
  <c r="J62" i="24"/>
  <c r="K62" i="24"/>
  <c r="E62" i="24"/>
  <c r="C62" i="24"/>
  <c r="F84" i="24"/>
  <c r="G84" i="24"/>
  <c r="K84" i="24"/>
  <c r="E84" i="24"/>
  <c r="H84" i="24"/>
  <c r="I84" i="24"/>
  <c r="D84" i="24"/>
  <c r="C84" i="24"/>
  <c r="J84" i="24"/>
  <c r="C66" i="19"/>
  <c r="H66" i="19"/>
  <c r="G66" i="19"/>
  <c r="F66" i="19"/>
  <c r="K66" i="19"/>
  <c r="J66" i="19"/>
  <c r="D66" i="19"/>
  <c r="E66" i="19"/>
  <c r="I66" i="19"/>
  <c r="F164" i="24"/>
  <c r="G164" i="24"/>
  <c r="K164" i="24"/>
  <c r="J164" i="24"/>
  <c r="E164" i="24"/>
  <c r="H164" i="24"/>
  <c r="C164" i="24"/>
  <c r="I164" i="24"/>
  <c r="D164" i="24"/>
  <c r="E107" i="24"/>
  <c r="H107" i="24"/>
  <c r="J107" i="24"/>
  <c r="I107" i="24"/>
  <c r="D107" i="24"/>
  <c r="C107" i="24"/>
  <c r="G107" i="24"/>
  <c r="K107" i="24"/>
  <c r="F107" i="24"/>
  <c r="F128" i="24"/>
  <c r="C128" i="24"/>
  <c r="G128" i="24"/>
  <c r="J128" i="24"/>
  <c r="K128" i="24"/>
  <c r="E128" i="24"/>
  <c r="D128" i="24"/>
  <c r="H128" i="24"/>
  <c r="I128" i="24"/>
  <c r="K2" i="24"/>
  <c r="E2" i="24"/>
  <c r="F2" i="24"/>
  <c r="J2" i="24"/>
  <c r="I2" i="24"/>
  <c r="C2" i="24"/>
  <c r="D2" i="24"/>
  <c r="G2" i="24"/>
  <c r="H2" i="24"/>
  <c r="E115" i="24"/>
  <c r="D115" i="24"/>
  <c r="J115" i="24"/>
  <c r="I115" i="24"/>
  <c r="H115" i="24"/>
  <c r="K115" i="24"/>
  <c r="F115" i="24"/>
  <c r="C115" i="24"/>
  <c r="G115" i="24"/>
  <c r="E103" i="24"/>
  <c r="I103" i="24"/>
  <c r="G103" i="24"/>
  <c r="K103" i="24"/>
  <c r="J103" i="24"/>
  <c r="D103" i="24"/>
  <c r="F103" i="24"/>
  <c r="C103" i="24"/>
  <c r="H103" i="24"/>
  <c r="F154" i="24"/>
  <c r="I154" i="24"/>
  <c r="D154" i="24"/>
  <c r="H154" i="24"/>
  <c r="E154" i="24"/>
  <c r="C154" i="24"/>
  <c r="G154" i="24"/>
  <c r="K154" i="24"/>
  <c r="J154" i="24"/>
  <c r="F90" i="24"/>
  <c r="H90" i="24"/>
  <c r="D90" i="24"/>
  <c r="I90" i="24"/>
  <c r="E90" i="24"/>
  <c r="C90" i="24"/>
  <c r="G90" i="24"/>
  <c r="K90" i="24"/>
  <c r="J90" i="24"/>
  <c r="C25" i="24"/>
  <c r="H25" i="24"/>
  <c r="K25" i="24"/>
  <c r="G25" i="24"/>
  <c r="I25" i="24"/>
  <c r="J25" i="24"/>
  <c r="D25" i="24"/>
  <c r="E25" i="24"/>
  <c r="F25" i="24"/>
  <c r="H125" i="24"/>
  <c r="K125" i="24"/>
  <c r="F125" i="24"/>
  <c r="C125" i="24"/>
  <c r="E125" i="24"/>
  <c r="I125" i="24"/>
  <c r="D125" i="24"/>
  <c r="G125" i="24"/>
  <c r="J125" i="24"/>
  <c r="H61" i="24"/>
  <c r="K61" i="24"/>
  <c r="C61" i="24"/>
  <c r="E61" i="24"/>
  <c r="I61" i="24"/>
  <c r="D61" i="24"/>
  <c r="F61" i="24"/>
  <c r="J61" i="24"/>
  <c r="G61" i="24"/>
  <c r="F148" i="24"/>
  <c r="G148" i="24"/>
  <c r="K148" i="24"/>
  <c r="J148" i="24"/>
  <c r="E148" i="24"/>
  <c r="H148" i="24"/>
  <c r="I148" i="24"/>
  <c r="C148" i="24"/>
  <c r="D148" i="24"/>
  <c r="E91" i="24"/>
  <c r="H91" i="24"/>
  <c r="J91" i="24"/>
  <c r="D91" i="24"/>
  <c r="I91" i="24"/>
  <c r="C91" i="24"/>
  <c r="G91" i="24"/>
  <c r="K91" i="24"/>
  <c r="F91" i="24"/>
  <c r="F120" i="24"/>
  <c r="K120" i="24"/>
  <c r="J120" i="24"/>
  <c r="C120" i="24"/>
  <c r="E120" i="24"/>
  <c r="D120" i="24"/>
  <c r="H120" i="24"/>
  <c r="I120" i="24"/>
  <c r="G120" i="24"/>
  <c r="I170" i="24"/>
  <c r="H170" i="24"/>
  <c r="D170" i="24"/>
  <c r="F170" i="24"/>
  <c r="E170" i="24"/>
  <c r="C170" i="24"/>
  <c r="G170" i="24"/>
  <c r="K170" i="24"/>
  <c r="J170" i="24"/>
  <c r="H99" i="24"/>
  <c r="D99" i="24"/>
  <c r="E99" i="24"/>
  <c r="J99" i="24"/>
  <c r="I99" i="24"/>
  <c r="K99" i="24"/>
  <c r="F99" i="24"/>
  <c r="C99" i="24"/>
  <c r="G99" i="24"/>
  <c r="E95" i="24"/>
  <c r="D95" i="24"/>
  <c r="H95" i="24"/>
  <c r="I95" i="24"/>
  <c r="F95" i="24"/>
  <c r="C95" i="24"/>
  <c r="J95" i="24"/>
  <c r="G95" i="24"/>
  <c r="K95" i="24"/>
  <c r="D150" i="24"/>
  <c r="H150" i="24"/>
  <c r="F150" i="24"/>
  <c r="I150" i="24"/>
  <c r="G150" i="24"/>
  <c r="K150" i="24"/>
  <c r="J150" i="24"/>
  <c r="C150" i="24"/>
  <c r="E150" i="24"/>
  <c r="D86" i="24"/>
  <c r="I86" i="24"/>
  <c r="H86" i="24"/>
  <c r="F86" i="24"/>
  <c r="G86" i="24"/>
  <c r="K86" i="24"/>
  <c r="J86" i="24"/>
  <c r="E86" i="24"/>
  <c r="C86" i="24"/>
  <c r="H21" i="24"/>
  <c r="C21" i="24"/>
  <c r="K21" i="24"/>
  <c r="J21" i="24"/>
  <c r="I21" i="24"/>
  <c r="F21" i="24"/>
  <c r="E21" i="24"/>
  <c r="D21" i="24"/>
  <c r="G21" i="24"/>
  <c r="H121" i="24"/>
  <c r="K121" i="24"/>
  <c r="F121" i="24"/>
  <c r="C121" i="24"/>
  <c r="D121" i="24"/>
  <c r="J121" i="24"/>
  <c r="G121" i="24"/>
  <c r="E121" i="24"/>
  <c r="I121" i="24"/>
  <c r="F56" i="24"/>
  <c r="K56" i="24"/>
  <c r="E56" i="24"/>
  <c r="C56" i="24"/>
  <c r="G56" i="24"/>
  <c r="I56" i="24"/>
  <c r="D56" i="24"/>
  <c r="J56" i="24"/>
  <c r="H56" i="24"/>
  <c r="F124" i="24"/>
  <c r="C124" i="24"/>
  <c r="J124" i="24"/>
  <c r="G124" i="24"/>
  <c r="E124" i="24"/>
  <c r="I124" i="24"/>
  <c r="K124" i="24"/>
  <c r="D124" i="24"/>
  <c r="H124" i="24"/>
  <c r="E75" i="24"/>
  <c r="H75" i="24"/>
  <c r="J75" i="24"/>
  <c r="I75" i="24"/>
  <c r="C75" i="24"/>
  <c r="G75" i="24"/>
  <c r="K75" i="24"/>
  <c r="F75" i="24"/>
  <c r="D75" i="24"/>
  <c r="F112" i="24"/>
  <c r="C112" i="24"/>
  <c r="G112" i="24"/>
  <c r="J112" i="24"/>
  <c r="K112" i="24"/>
  <c r="E112" i="24"/>
  <c r="D112" i="24"/>
  <c r="I112" i="24"/>
  <c r="H112" i="24"/>
  <c r="F156" i="24"/>
  <c r="C156" i="24"/>
  <c r="J156" i="24"/>
  <c r="G156" i="24"/>
  <c r="E156" i="24"/>
  <c r="K156" i="24"/>
  <c r="I156" i="24"/>
  <c r="D156" i="24"/>
  <c r="H156" i="24"/>
  <c r="H83" i="24"/>
  <c r="D83" i="24"/>
  <c r="I83" i="24"/>
  <c r="E83" i="24"/>
  <c r="J83" i="24"/>
  <c r="K83" i="24"/>
  <c r="F83" i="24"/>
  <c r="C83" i="24"/>
  <c r="G83" i="24"/>
  <c r="E87" i="24"/>
  <c r="J87" i="24"/>
  <c r="I87" i="24"/>
  <c r="D87" i="24"/>
  <c r="H87" i="24"/>
  <c r="G87" i="24"/>
  <c r="K87" i="24"/>
  <c r="F87" i="24"/>
  <c r="C87" i="24"/>
  <c r="I146" i="24"/>
  <c r="D146" i="24"/>
  <c r="F146" i="24"/>
  <c r="H146" i="24"/>
  <c r="C146" i="24"/>
  <c r="J146" i="24"/>
  <c r="G146" i="24"/>
  <c r="E146" i="24"/>
  <c r="K146" i="24"/>
  <c r="H82" i="24"/>
  <c r="I82" i="24"/>
  <c r="F82" i="24"/>
  <c r="D82" i="24"/>
  <c r="C82" i="24"/>
  <c r="J82" i="24"/>
  <c r="G82" i="24"/>
  <c r="E82" i="24"/>
  <c r="K82" i="24"/>
  <c r="H17" i="24"/>
  <c r="F17" i="24"/>
  <c r="J17" i="24"/>
  <c r="C17" i="24"/>
  <c r="D17" i="24"/>
  <c r="I17" i="24"/>
  <c r="K17" i="24"/>
  <c r="G17" i="24"/>
  <c r="E17" i="24"/>
  <c r="K117" i="24"/>
  <c r="F117" i="24"/>
  <c r="H117" i="24"/>
  <c r="C117" i="24"/>
  <c r="E117" i="24"/>
  <c r="G117" i="24"/>
  <c r="I117" i="24"/>
  <c r="J117" i="24"/>
  <c r="D117" i="24"/>
  <c r="F52" i="24"/>
  <c r="G52" i="24"/>
  <c r="E52" i="24"/>
  <c r="K52" i="24"/>
  <c r="J52" i="24"/>
  <c r="C52" i="24"/>
  <c r="I52" i="24"/>
  <c r="H52" i="24"/>
  <c r="D52" i="24"/>
  <c r="C66" i="27"/>
  <c r="J66" i="27"/>
  <c r="F66" i="27"/>
  <c r="I66" i="27"/>
  <c r="H66" i="27"/>
  <c r="K66" i="27"/>
  <c r="E66" i="27"/>
  <c r="G66" i="27"/>
  <c r="D66" i="27"/>
  <c r="C73" i="27"/>
  <c r="E73" i="27"/>
  <c r="I73" i="27"/>
  <c r="F73" i="27"/>
  <c r="H73" i="27"/>
  <c r="K73" i="27"/>
  <c r="D73" i="27"/>
  <c r="G73" i="27"/>
  <c r="J73" i="27"/>
  <c r="C9" i="27"/>
  <c r="F9" i="27"/>
  <c r="J9" i="27"/>
  <c r="E9" i="27"/>
  <c r="H9" i="27"/>
  <c r="K9" i="27"/>
  <c r="I9" i="27"/>
  <c r="G9" i="27"/>
  <c r="D9" i="27"/>
  <c r="J70" i="27"/>
  <c r="F70" i="27"/>
  <c r="C70" i="27"/>
  <c r="I70" i="27"/>
  <c r="H70" i="27"/>
  <c r="K70" i="27"/>
  <c r="G70" i="27"/>
  <c r="D70" i="27"/>
  <c r="E70" i="27"/>
  <c r="F17" i="27"/>
  <c r="J17" i="27"/>
  <c r="C17" i="27"/>
  <c r="E17" i="27"/>
  <c r="H17" i="27"/>
  <c r="K17" i="27"/>
  <c r="I17" i="27"/>
  <c r="G17" i="27"/>
  <c r="D17" i="27"/>
  <c r="E69" i="27"/>
  <c r="I69" i="27"/>
  <c r="C69" i="27"/>
  <c r="H69" i="27"/>
  <c r="K69" i="27"/>
  <c r="D69" i="27"/>
  <c r="G69" i="27"/>
  <c r="F69" i="27"/>
  <c r="J69" i="27"/>
  <c r="J136" i="27"/>
  <c r="E136" i="27"/>
  <c r="I136" i="27"/>
  <c r="C136" i="27"/>
  <c r="F136" i="27"/>
  <c r="H136" i="27"/>
  <c r="K136" i="27"/>
  <c r="D136" i="27"/>
  <c r="G136" i="27"/>
  <c r="J72" i="27"/>
  <c r="F72" i="27"/>
  <c r="C72" i="27"/>
  <c r="E72" i="27"/>
  <c r="I72" i="27"/>
  <c r="H72" i="27"/>
  <c r="K72" i="27"/>
  <c r="D72" i="27"/>
  <c r="G72" i="27"/>
  <c r="F7" i="27"/>
  <c r="J7" i="27"/>
  <c r="C7" i="27"/>
  <c r="E7" i="27"/>
  <c r="I7" i="27"/>
  <c r="H7" i="27"/>
  <c r="K7" i="27"/>
  <c r="D7" i="27"/>
  <c r="G7" i="27"/>
  <c r="I111" i="27"/>
  <c r="E111" i="27"/>
  <c r="H111" i="27"/>
  <c r="K111" i="27"/>
  <c r="F111" i="27"/>
  <c r="D111" i="27"/>
  <c r="G111" i="27"/>
  <c r="J111" i="27"/>
  <c r="C111" i="27"/>
  <c r="F46" i="27"/>
  <c r="E46" i="27"/>
  <c r="I46" i="27"/>
  <c r="C46" i="27"/>
  <c r="J46" i="27"/>
  <c r="H46" i="27"/>
  <c r="K46" i="27"/>
  <c r="D46" i="27"/>
  <c r="G46" i="27"/>
  <c r="F41" i="27"/>
  <c r="C41" i="27"/>
  <c r="J41" i="27"/>
  <c r="E41" i="27"/>
  <c r="H41" i="27"/>
  <c r="K41" i="27"/>
  <c r="I41" i="27"/>
  <c r="G41" i="27"/>
  <c r="D41" i="27"/>
  <c r="E65" i="27"/>
  <c r="F65" i="27"/>
  <c r="H65" i="27"/>
  <c r="K65" i="27"/>
  <c r="D65" i="27"/>
  <c r="G65" i="27"/>
  <c r="I65" i="27"/>
  <c r="C65" i="27"/>
  <c r="J65" i="27"/>
  <c r="F2" i="27"/>
  <c r="H2" i="27"/>
  <c r="D2" i="27"/>
  <c r="E2" i="27"/>
  <c r="K2" i="27"/>
  <c r="C2" i="27"/>
  <c r="J2" i="27"/>
  <c r="G2" i="27"/>
  <c r="I2" i="27"/>
  <c r="C62" i="27"/>
  <c r="J62" i="27"/>
  <c r="I62" i="27"/>
  <c r="F62" i="27"/>
  <c r="H62" i="27"/>
  <c r="K62" i="27"/>
  <c r="G62" i="27"/>
  <c r="E62" i="27"/>
  <c r="D62" i="27"/>
  <c r="F177" i="27"/>
  <c r="K177" i="27"/>
  <c r="I177" i="27"/>
  <c r="D177" i="27"/>
  <c r="C177" i="27"/>
  <c r="H177" i="27"/>
  <c r="J177" i="27"/>
  <c r="E177" i="27"/>
  <c r="G177" i="27"/>
  <c r="E61" i="27"/>
  <c r="I61" i="27"/>
  <c r="H61" i="27"/>
  <c r="K61" i="27"/>
  <c r="C61" i="27"/>
  <c r="D61" i="27"/>
  <c r="G61" i="27"/>
  <c r="F61" i="27"/>
  <c r="J61" i="27"/>
  <c r="C132" i="27"/>
  <c r="E132" i="27"/>
  <c r="J132" i="27"/>
  <c r="F132" i="27"/>
  <c r="I132" i="27"/>
  <c r="H132" i="27"/>
  <c r="K132" i="27"/>
  <c r="G132" i="27"/>
  <c r="D132" i="27"/>
  <c r="F68" i="27"/>
  <c r="J68" i="27"/>
  <c r="C68" i="27"/>
  <c r="E68" i="27"/>
  <c r="I68" i="27"/>
  <c r="H68" i="27"/>
  <c r="K68" i="27"/>
  <c r="G68" i="27"/>
  <c r="D68" i="27"/>
  <c r="C3" i="27"/>
  <c r="F3" i="27"/>
  <c r="E3" i="27"/>
  <c r="I3" i="27"/>
  <c r="J3" i="27"/>
  <c r="H3" i="27"/>
  <c r="K3" i="27"/>
  <c r="G3" i="27"/>
  <c r="D3" i="27"/>
  <c r="I107" i="27"/>
  <c r="C107" i="27"/>
  <c r="H107" i="27"/>
  <c r="K107" i="27"/>
  <c r="D107" i="27"/>
  <c r="G107" i="27"/>
  <c r="E107" i="27"/>
  <c r="J107" i="27"/>
  <c r="F107" i="27"/>
  <c r="F42" i="27"/>
  <c r="I42" i="27"/>
  <c r="J42" i="27"/>
  <c r="H42" i="27"/>
  <c r="K42" i="27"/>
  <c r="D42" i="27"/>
  <c r="G42" i="27"/>
  <c r="E42" i="27"/>
  <c r="C42" i="27"/>
  <c r="F114" i="27"/>
  <c r="J114" i="27"/>
  <c r="C114" i="27"/>
  <c r="E114" i="27"/>
  <c r="I114" i="27"/>
  <c r="H114" i="27"/>
  <c r="K114" i="27"/>
  <c r="G114" i="27"/>
  <c r="D114" i="27"/>
  <c r="E89" i="27"/>
  <c r="C89" i="27"/>
  <c r="I89" i="27"/>
  <c r="F89" i="27"/>
  <c r="H89" i="27"/>
  <c r="K89" i="27"/>
  <c r="D89" i="27"/>
  <c r="G89" i="27"/>
  <c r="J89" i="27"/>
  <c r="J49" i="27"/>
  <c r="C49" i="27"/>
  <c r="F49" i="27"/>
  <c r="E49" i="27"/>
  <c r="H49" i="27"/>
  <c r="K49" i="27"/>
  <c r="I49" i="27"/>
  <c r="G49" i="27"/>
  <c r="D49" i="27"/>
  <c r="F86" i="27"/>
  <c r="C86" i="27"/>
  <c r="J86" i="27"/>
  <c r="E86" i="27"/>
  <c r="H86" i="27"/>
  <c r="K86" i="27"/>
  <c r="I86" i="27"/>
  <c r="G86" i="27"/>
  <c r="D86" i="27"/>
  <c r="C58" i="27"/>
  <c r="F58" i="27"/>
  <c r="I58" i="27"/>
  <c r="H58" i="27"/>
  <c r="K58" i="27"/>
  <c r="J58" i="27"/>
  <c r="E58" i="27"/>
  <c r="G58" i="27"/>
  <c r="D58" i="27"/>
  <c r="J85" i="27"/>
  <c r="I85" i="27"/>
  <c r="H85" i="27"/>
  <c r="K85" i="27"/>
  <c r="D85" i="27"/>
  <c r="G85" i="27"/>
  <c r="C85" i="27"/>
  <c r="F85" i="27"/>
  <c r="E85" i="27"/>
  <c r="C144" i="27"/>
  <c r="E144" i="27"/>
  <c r="J144" i="27"/>
  <c r="I144" i="27"/>
  <c r="F144" i="27"/>
  <c r="H144" i="27"/>
  <c r="K144" i="27"/>
  <c r="D144" i="27"/>
  <c r="G144" i="27"/>
  <c r="C80" i="27"/>
  <c r="F80" i="27"/>
  <c r="J80" i="27"/>
  <c r="E80" i="27"/>
  <c r="H80" i="27"/>
  <c r="K80" i="27"/>
  <c r="D80" i="27"/>
  <c r="I80" i="27"/>
  <c r="G80" i="27"/>
  <c r="F15" i="27"/>
  <c r="J15" i="27"/>
  <c r="C15" i="27"/>
  <c r="E15" i="27"/>
  <c r="I15" i="27"/>
  <c r="H15" i="27"/>
  <c r="K15" i="27"/>
  <c r="D15" i="27"/>
  <c r="G15" i="27"/>
  <c r="I119" i="27"/>
  <c r="H119" i="27"/>
  <c r="K119" i="27"/>
  <c r="E119" i="27"/>
  <c r="F119" i="27"/>
  <c r="D119" i="27"/>
  <c r="G119" i="27"/>
  <c r="J119" i="27"/>
  <c r="C119" i="27"/>
  <c r="I55" i="27"/>
  <c r="E55" i="27"/>
  <c r="H55" i="27"/>
  <c r="K55" i="27"/>
  <c r="J55" i="27"/>
  <c r="F55" i="27"/>
  <c r="D55" i="27"/>
  <c r="G55" i="27"/>
  <c r="C55" i="27"/>
  <c r="C145" i="27"/>
  <c r="J145" i="27"/>
  <c r="F145" i="27"/>
  <c r="H145" i="27"/>
  <c r="K145" i="27"/>
  <c r="D145" i="27"/>
  <c r="G145" i="27"/>
  <c r="E145" i="27"/>
  <c r="I145" i="27"/>
  <c r="F16" i="27"/>
  <c r="E16" i="27"/>
  <c r="I16" i="27"/>
  <c r="C16" i="27"/>
  <c r="H16" i="27"/>
  <c r="K16" i="27"/>
  <c r="D16" i="27"/>
  <c r="G16" i="27"/>
  <c r="J16" i="27"/>
  <c r="J142" i="27"/>
  <c r="F142" i="27"/>
  <c r="I142" i="27"/>
  <c r="C142" i="27"/>
  <c r="E142" i="27"/>
  <c r="H142" i="27"/>
  <c r="K142" i="27"/>
  <c r="G142" i="27"/>
  <c r="D142" i="27"/>
  <c r="C13" i="27"/>
  <c r="J13" i="27"/>
  <c r="F13" i="27"/>
  <c r="E13" i="27"/>
  <c r="H13" i="27"/>
  <c r="K13" i="27"/>
  <c r="G13" i="27"/>
  <c r="I13" i="27"/>
  <c r="D13" i="27"/>
  <c r="E141" i="27"/>
  <c r="I141" i="27"/>
  <c r="C141" i="27"/>
  <c r="H141" i="27"/>
  <c r="K141" i="27"/>
  <c r="D141" i="27"/>
  <c r="G141" i="27"/>
  <c r="F141" i="27"/>
  <c r="J141" i="27"/>
  <c r="F12" i="27"/>
  <c r="E12" i="27"/>
  <c r="I12" i="27"/>
  <c r="C12" i="27"/>
  <c r="H12" i="27"/>
  <c r="K12" i="27"/>
  <c r="D12" i="27"/>
  <c r="G12" i="27"/>
  <c r="J12" i="27"/>
  <c r="C108" i="27"/>
  <c r="F108" i="27"/>
  <c r="J108" i="27"/>
  <c r="E108" i="27"/>
  <c r="H108" i="27"/>
  <c r="K108" i="27"/>
  <c r="G108" i="27"/>
  <c r="I108" i="27"/>
  <c r="D108" i="27"/>
  <c r="F43" i="27"/>
  <c r="C43" i="27"/>
  <c r="J43" i="27"/>
  <c r="E43" i="27"/>
  <c r="I43" i="27"/>
  <c r="H43" i="27"/>
  <c r="K43" i="27"/>
  <c r="G43" i="27"/>
  <c r="D43" i="27"/>
  <c r="C147" i="27"/>
  <c r="E147" i="27"/>
  <c r="J147" i="27"/>
  <c r="H147" i="27"/>
  <c r="K147" i="27"/>
  <c r="D147" i="27"/>
  <c r="G147" i="27"/>
  <c r="I147" i="27"/>
  <c r="F147" i="27"/>
  <c r="E83" i="27"/>
  <c r="I83" i="27"/>
  <c r="H83" i="27"/>
  <c r="K83" i="27"/>
  <c r="D83" i="27"/>
  <c r="G83" i="27"/>
  <c r="C83" i="27"/>
  <c r="F83" i="27"/>
  <c r="J83" i="27"/>
  <c r="F18" i="27"/>
  <c r="E18" i="27"/>
  <c r="I18" i="27"/>
  <c r="J18" i="27"/>
  <c r="H18" i="27"/>
  <c r="K18" i="27"/>
  <c r="D18" i="27"/>
  <c r="G18" i="27"/>
  <c r="C18" i="27"/>
  <c r="I96" i="19" l="1"/>
  <c r="AA72" i="25"/>
  <c r="G96" i="19"/>
  <c r="M86" i="24"/>
  <c r="H96" i="19"/>
  <c r="C96" i="19"/>
  <c r="D96" i="19"/>
  <c r="J96" i="19"/>
  <c r="K96" i="19"/>
  <c r="F96" i="19"/>
  <c r="M99" i="24"/>
  <c r="P34" i="24"/>
  <c r="U86" i="24"/>
  <c r="T77" i="24"/>
  <c r="C131" i="19"/>
  <c r="T86" i="24"/>
  <c r="H91" i="19"/>
  <c r="I10" i="21"/>
  <c r="M21" i="24"/>
  <c r="Q37" i="24"/>
  <c r="K34" i="21"/>
  <c r="I72" i="19"/>
  <c r="D76" i="19"/>
  <c r="AP47" i="24"/>
  <c r="AG47" i="24" s="1"/>
  <c r="M34" i="21"/>
  <c r="S105" i="19"/>
  <c r="P56" i="19"/>
  <c r="S103" i="19"/>
  <c r="Q124" i="19"/>
  <c r="O74" i="24"/>
  <c r="C123" i="19"/>
  <c r="H56" i="19"/>
  <c r="T15" i="24"/>
  <c r="G98" i="19"/>
  <c r="Q176" i="24"/>
  <c r="I103" i="19"/>
  <c r="J105" i="19"/>
  <c r="J176" i="19"/>
  <c r="K124" i="19"/>
  <c r="AC12" i="25"/>
  <c r="Q129" i="24"/>
  <c r="Q12" i="24"/>
  <c r="P90" i="24"/>
  <c r="F176" i="19"/>
  <c r="U37" i="24"/>
  <c r="F105" i="19"/>
  <c r="G34" i="21"/>
  <c r="H76" i="19"/>
  <c r="G123" i="19"/>
  <c r="E123" i="19"/>
  <c r="O21" i="24"/>
  <c r="R21" i="24"/>
  <c r="N21" i="24"/>
  <c r="N90" i="24"/>
  <c r="E56" i="19"/>
  <c r="D103" i="19"/>
  <c r="S76" i="19"/>
  <c r="N123" i="19"/>
  <c r="AP173" i="24"/>
  <c r="AO173" i="24" s="1"/>
  <c r="H176" i="19"/>
  <c r="C124" i="19"/>
  <c r="K72" i="19"/>
  <c r="N15" i="24"/>
  <c r="S15" i="24"/>
  <c r="S37" i="24"/>
  <c r="S173" i="24"/>
  <c r="C105" i="19"/>
  <c r="AP15" i="24"/>
  <c r="AM15" i="24" s="1"/>
  <c r="K98" i="19"/>
  <c r="R47" i="24"/>
  <c r="T176" i="24"/>
  <c r="S74" i="24"/>
  <c r="I34" i="21"/>
  <c r="P21" i="24"/>
  <c r="U173" i="24"/>
  <c r="F34" i="21"/>
  <c r="C76" i="19"/>
  <c r="H123" i="19"/>
  <c r="U21" i="24"/>
  <c r="O90" i="24"/>
  <c r="U90" i="24"/>
  <c r="G56" i="19"/>
  <c r="I56" i="19"/>
  <c r="J103" i="19"/>
  <c r="AP176" i="24"/>
  <c r="AF176" i="24" s="1"/>
  <c r="S51" i="21"/>
  <c r="AP74" i="24"/>
  <c r="AO74" i="24" s="1"/>
  <c r="D176" i="19"/>
  <c r="J124" i="19"/>
  <c r="F72" i="19"/>
  <c r="R15" i="24"/>
  <c r="U15" i="24"/>
  <c r="O173" i="24"/>
  <c r="N173" i="24"/>
  <c r="D105" i="19"/>
  <c r="F98" i="19"/>
  <c r="T47" i="24"/>
  <c r="U47" i="24"/>
  <c r="N47" i="24"/>
  <c r="P176" i="24"/>
  <c r="N176" i="24"/>
  <c r="T74" i="24"/>
  <c r="Q74" i="24"/>
  <c r="D34" i="21"/>
  <c r="J76" i="19"/>
  <c r="D123" i="19"/>
  <c r="T21" i="24"/>
  <c r="R90" i="24"/>
  <c r="C56" i="19"/>
  <c r="K103" i="19"/>
  <c r="E103" i="19"/>
  <c r="R176" i="19"/>
  <c r="K176" i="19"/>
  <c r="F124" i="19"/>
  <c r="E72" i="19"/>
  <c r="Q15" i="24"/>
  <c r="M37" i="24"/>
  <c r="R173" i="24"/>
  <c r="K105" i="19"/>
  <c r="H98" i="19"/>
  <c r="P47" i="24"/>
  <c r="Q47" i="24"/>
  <c r="U176" i="24"/>
  <c r="T70" i="24"/>
  <c r="E98" i="19"/>
  <c r="C98" i="19"/>
  <c r="O47" i="24"/>
  <c r="I146" i="19"/>
  <c r="M74" i="24"/>
  <c r="N74" i="24"/>
  <c r="F103" i="19"/>
  <c r="C34" i="21"/>
  <c r="F76" i="19"/>
  <c r="K123" i="19"/>
  <c r="M90" i="24"/>
  <c r="J56" i="19"/>
  <c r="G103" i="19"/>
  <c r="E176" i="19"/>
  <c r="G72" i="19"/>
  <c r="Q173" i="24"/>
  <c r="I98" i="19"/>
  <c r="S176" i="24"/>
  <c r="N57" i="24"/>
  <c r="E94" i="19"/>
  <c r="P74" i="24"/>
  <c r="J123" i="19"/>
  <c r="D56" i="19"/>
  <c r="I124" i="19"/>
  <c r="P37" i="24"/>
  <c r="J34" i="21"/>
  <c r="H34" i="21"/>
  <c r="I76" i="19"/>
  <c r="F123" i="19"/>
  <c r="S21" i="24"/>
  <c r="T90" i="24"/>
  <c r="Q90" i="24"/>
  <c r="K56" i="19"/>
  <c r="H103" i="19"/>
  <c r="G124" i="19"/>
  <c r="H72" i="19"/>
  <c r="P15" i="24"/>
  <c r="M15" i="24"/>
  <c r="N37" i="24"/>
  <c r="P173" i="24"/>
  <c r="M173" i="24"/>
  <c r="E105" i="19"/>
  <c r="D98" i="19"/>
  <c r="M47" i="24"/>
  <c r="T43" i="24"/>
  <c r="R176" i="24"/>
  <c r="C94" i="19"/>
  <c r="R74" i="24"/>
  <c r="K76" i="19"/>
  <c r="G76" i="19"/>
  <c r="Q21" i="24"/>
  <c r="S90" i="24"/>
  <c r="Q98" i="19"/>
  <c r="N94" i="19"/>
  <c r="E124" i="19"/>
  <c r="D72" i="19"/>
  <c r="G105" i="19"/>
  <c r="M176" i="24"/>
  <c r="J67" i="19"/>
  <c r="Z11" i="25"/>
  <c r="R170" i="24"/>
  <c r="AP54" i="24"/>
  <c r="AM54" i="24" s="1"/>
  <c r="E67" i="19"/>
  <c r="U170" i="24"/>
  <c r="U108" i="19"/>
  <c r="AP163" i="24"/>
  <c r="AL163" i="24" s="1"/>
  <c r="H108" i="19"/>
  <c r="I160" i="19"/>
  <c r="Q170" i="24"/>
  <c r="S163" i="24"/>
  <c r="S170" i="24"/>
  <c r="AP53" i="24"/>
  <c r="W53" i="24" s="1"/>
  <c r="G67" i="19"/>
  <c r="AP151" i="24"/>
  <c r="Z151" i="24" s="1"/>
  <c r="P115" i="24"/>
  <c r="I111" i="19"/>
  <c r="P6" i="24"/>
  <c r="N125" i="24"/>
  <c r="R150" i="24"/>
  <c r="P125" i="24"/>
  <c r="F167" i="19"/>
  <c r="C155" i="19"/>
  <c r="U58" i="23"/>
  <c r="U34" i="24"/>
  <c r="O112" i="24"/>
  <c r="T115" i="24"/>
  <c r="N80" i="19"/>
  <c r="P131" i="19"/>
  <c r="U150" i="24"/>
  <c r="J83" i="19"/>
  <c r="C38" i="21"/>
  <c r="K138" i="19"/>
  <c r="R3" i="24"/>
  <c r="Q34" i="24"/>
  <c r="U44" i="24"/>
  <c r="S22" i="24"/>
  <c r="M58" i="23"/>
  <c r="F36" i="21"/>
  <c r="P99" i="24"/>
  <c r="I36" i="21"/>
  <c r="C172" i="19"/>
  <c r="F172" i="19"/>
  <c r="AP99" i="24"/>
  <c r="AA99" i="24" s="1"/>
  <c r="P109" i="24"/>
  <c r="T36" i="21"/>
  <c r="R86" i="24"/>
  <c r="O99" i="24"/>
  <c r="Q147" i="24"/>
  <c r="M2" i="24"/>
  <c r="U69" i="24"/>
  <c r="K10" i="21"/>
  <c r="T112" i="24"/>
  <c r="T150" i="24"/>
  <c r="S115" i="24"/>
  <c r="S10" i="21"/>
  <c r="C83" i="19"/>
  <c r="F38" i="21"/>
  <c r="J138" i="19"/>
  <c r="J167" i="19"/>
  <c r="AP30" i="24"/>
  <c r="X30" i="24" s="1"/>
  <c r="T3" i="24"/>
  <c r="E131" i="19"/>
  <c r="G155" i="19"/>
  <c r="F91" i="19"/>
  <c r="O22" i="24"/>
  <c r="R157" i="24"/>
  <c r="O58" i="23"/>
  <c r="N58" i="23"/>
  <c r="AP150" i="24"/>
  <c r="AD150" i="24" s="1"/>
  <c r="T34" i="24"/>
  <c r="R34" i="24"/>
  <c r="P44" i="24"/>
  <c r="M44" i="24"/>
  <c r="G111" i="19"/>
  <c r="F10" i="21"/>
  <c r="H83" i="19"/>
  <c r="E38" i="21"/>
  <c r="D138" i="19"/>
  <c r="H111" i="19"/>
  <c r="M150" i="24"/>
  <c r="M125" i="24"/>
  <c r="P2" i="24"/>
  <c r="AP2" i="24"/>
  <c r="AM2" i="24" s="1"/>
  <c r="M83" i="19"/>
  <c r="U6" i="24"/>
  <c r="T6" i="24"/>
  <c r="C111" i="19"/>
  <c r="D10" i="21"/>
  <c r="P112" i="24"/>
  <c r="S112" i="24"/>
  <c r="P150" i="24"/>
  <c r="R125" i="24"/>
  <c r="T125" i="24"/>
  <c r="M115" i="24"/>
  <c r="Q115" i="24"/>
  <c r="U2" i="24"/>
  <c r="O41" i="21"/>
  <c r="R139" i="19"/>
  <c r="D83" i="19"/>
  <c r="K38" i="21"/>
  <c r="I138" i="19"/>
  <c r="S69" i="24"/>
  <c r="N6" i="24"/>
  <c r="K167" i="19"/>
  <c r="H131" i="19"/>
  <c r="H155" i="19"/>
  <c r="G91" i="19"/>
  <c r="Q22" i="24"/>
  <c r="S157" i="24"/>
  <c r="S58" i="23"/>
  <c r="AP34" i="24"/>
  <c r="AF34" i="24" s="1"/>
  <c r="J80" i="19"/>
  <c r="Q44" i="24"/>
  <c r="O125" i="24"/>
  <c r="N2" i="24"/>
  <c r="AP44" i="24"/>
  <c r="AK44" i="24" s="1"/>
  <c r="I167" i="19"/>
  <c r="S3" i="24"/>
  <c r="AP22" i="24"/>
  <c r="Z22" i="24" s="1"/>
  <c r="J41" i="21"/>
  <c r="M112" i="24"/>
  <c r="I83" i="19"/>
  <c r="F138" i="19"/>
  <c r="T69" i="24"/>
  <c r="P3" i="24"/>
  <c r="I131" i="19"/>
  <c r="I155" i="19"/>
  <c r="N34" i="24"/>
  <c r="N44" i="24"/>
  <c r="J111" i="19"/>
  <c r="H10" i="21"/>
  <c r="N112" i="24"/>
  <c r="Q150" i="24"/>
  <c r="S2" i="24"/>
  <c r="Q2" i="24"/>
  <c r="R2" i="24"/>
  <c r="U111" i="19"/>
  <c r="O68" i="19"/>
  <c r="K83" i="19"/>
  <c r="I38" i="21"/>
  <c r="G138" i="19"/>
  <c r="Q69" i="24"/>
  <c r="P69" i="24"/>
  <c r="Q6" i="24"/>
  <c r="G167" i="19"/>
  <c r="E167" i="19"/>
  <c r="N3" i="24"/>
  <c r="J131" i="19"/>
  <c r="D155" i="19"/>
  <c r="E155" i="19"/>
  <c r="I91" i="19"/>
  <c r="O85" i="24"/>
  <c r="R58" i="23"/>
  <c r="D68" i="19"/>
  <c r="E111" i="19"/>
  <c r="G10" i="21"/>
  <c r="N150" i="24"/>
  <c r="S125" i="24"/>
  <c r="R115" i="24"/>
  <c r="N115" i="24"/>
  <c r="D38" i="21"/>
  <c r="O6" i="24"/>
  <c r="D131" i="19"/>
  <c r="C91" i="19"/>
  <c r="M34" i="24"/>
  <c r="K111" i="19"/>
  <c r="J10" i="21"/>
  <c r="C10" i="21"/>
  <c r="U112" i="24"/>
  <c r="Q112" i="24"/>
  <c r="S150" i="24"/>
  <c r="U125" i="24"/>
  <c r="O115" i="24"/>
  <c r="O2" i="24"/>
  <c r="M167" i="19"/>
  <c r="R138" i="19"/>
  <c r="F83" i="19"/>
  <c r="G38" i="21"/>
  <c r="H138" i="19"/>
  <c r="R69" i="24"/>
  <c r="S6" i="24"/>
  <c r="H167" i="19"/>
  <c r="K131" i="19"/>
  <c r="J155" i="19"/>
  <c r="D91" i="19"/>
  <c r="E91" i="19"/>
  <c r="T22" i="24"/>
  <c r="O30" i="24"/>
  <c r="T58" i="23"/>
  <c r="S34" i="24"/>
  <c r="R44" i="24"/>
  <c r="D111" i="19"/>
  <c r="R112" i="24"/>
  <c r="Q125" i="24"/>
  <c r="U115" i="24"/>
  <c r="M38" i="21"/>
  <c r="AP58" i="23"/>
  <c r="AC58" i="23" s="1"/>
  <c r="G83" i="19"/>
  <c r="J38" i="21"/>
  <c r="E138" i="19"/>
  <c r="O69" i="24"/>
  <c r="M69" i="24"/>
  <c r="C167" i="19"/>
  <c r="F131" i="19"/>
  <c r="K155" i="19"/>
  <c r="J91" i="19"/>
  <c r="P22" i="24"/>
  <c r="U22" i="24"/>
  <c r="N22" i="24"/>
  <c r="Q58" i="23"/>
  <c r="G139" i="19"/>
  <c r="T44" i="24"/>
  <c r="S44" i="24"/>
  <c r="N69" i="24"/>
  <c r="M6" i="24"/>
  <c r="R6" i="24"/>
  <c r="R85" i="24"/>
  <c r="R22" i="24"/>
  <c r="P30" i="24"/>
  <c r="D160" i="19"/>
  <c r="Q54" i="24"/>
  <c r="I108" i="19"/>
  <c r="M119" i="24"/>
  <c r="N95" i="24"/>
  <c r="U156" i="24"/>
  <c r="R87" i="24"/>
  <c r="O48" i="21"/>
  <c r="M118" i="24"/>
  <c r="T95" i="24"/>
  <c r="D48" i="21"/>
  <c r="I60" i="19"/>
  <c r="R151" i="24"/>
  <c r="O119" i="24"/>
  <c r="T87" i="24"/>
  <c r="Q156" i="24"/>
  <c r="H60" i="19"/>
  <c r="AP95" i="24"/>
  <c r="AG95" i="24" s="1"/>
  <c r="K48" i="21"/>
  <c r="U151" i="24"/>
  <c r="N151" i="24"/>
  <c r="T118" i="24"/>
  <c r="Q118" i="24"/>
  <c r="AP118" i="24"/>
  <c r="AH118" i="24" s="1"/>
  <c r="U87" i="24"/>
  <c r="O87" i="24"/>
  <c r="P156" i="24"/>
  <c r="M156" i="24"/>
  <c r="C60" i="19"/>
  <c r="U119" i="24"/>
  <c r="R119" i="24"/>
  <c r="Q119" i="24"/>
  <c r="F48" i="21"/>
  <c r="S151" i="24"/>
  <c r="O118" i="24"/>
  <c r="N118" i="24"/>
  <c r="P119" i="24"/>
  <c r="J48" i="21"/>
  <c r="N156" i="24"/>
  <c r="M95" i="24"/>
  <c r="P95" i="24"/>
  <c r="O95" i="24"/>
  <c r="D60" i="19"/>
  <c r="AP119" i="24"/>
  <c r="AB119" i="24" s="1"/>
  <c r="N119" i="24"/>
  <c r="H48" i="21"/>
  <c r="G48" i="21"/>
  <c r="T151" i="24"/>
  <c r="P118" i="24"/>
  <c r="U118" i="24"/>
  <c r="U95" i="24"/>
  <c r="G60" i="19"/>
  <c r="AP156" i="24"/>
  <c r="AA156" i="24" s="1"/>
  <c r="E48" i="21"/>
  <c r="O151" i="24"/>
  <c r="R118" i="24"/>
  <c r="N87" i="24"/>
  <c r="S95" i="24"/>
  <c r="E60" i="19"/>
  <c r="O156" i="24"/>
  <c r="P87" i="24"/>
  <c r="S87" i="24"/>
  <c r="R156" i="24"/>
  <c r="K60" i="19"/>
  <c r="T119" i="24"/>
  <c r="C48" i="21"/>
  <c r="M151" i="24"/>
  <c r="S156" i="24"/>
  <c r="M87" i="24"/>
  <c r="Q95" i="24"/>
  <c r="J60" i="19"/>
  <c r="Q87" i="24"/>
  <c r="Q60" i="19"/>
  <c r="P151" i="24"/>
  <c r="G59" i="19"/>
  <c r="S27" i="24"/>
  <c r="N86" i="24"/>
  <c r="S86" i="24"/>
  <c r="H36" i="21"/>
  <c r="S77" i="24"/>
  <c r="O106" i="24"/>
  <c r="I172" i="19"/>
  <c r="O86" i="24"/>
  <c r="G36" i="21"/>
  <c r="U59" i="19"/>
  <c r="AP147" i="24"/>
  <c r="AD147" i="24" s="1"/>
  <c r="P77" i="24"/>
  <c r="U106" i="24"/>
  <c r="P27" i="24"/>
  <c r="M60" i="24"/>
  <c r="P9" i="24"/>
  <c r="U109" i="24"/>
  <c r="N60" i="24"/>
  <c r="R9" i="24"/>
  <c r="C36" i="21"/>
  <c r="M141" i="24"/>
  <c r="Q109" i="24"/>
  <c r="M109" i="24"/>
  <c r="T60" i="24"/>
  <c r="R60" i="24"/>
  <c r="AP106" i="24"/>
  <c r="AC106" i="24" s="1"/>
  <c r="T99" i="24"/>
  <c r="Q99" i="24"/>
  <c r="K36" i="21"/>
  <c r="AP77" i="24"/>
  <c r="W77" i="24" s="1"/>
  <c r="N141" i="24"/>
  <c r="C174" i="19"/>
  <c r="O27" i="24"/>
  <c r="AP86" i="24"/>
  <c r="AH86" i="24" s="1"/>
  <c r="E59" i="19"/>
  <c r="S9" i="24"/>
  <c r="P106" i="24"/>
  <c r="R99" i="24"/>
  <c r="U99" i="24"/>
  <c r="N99" i="24"/>
  <c r="D59" i="19"/>
  <c r="D36" i="21"/>
  <c r="S172" i="19"/>
  <c r="AP109" i="24"/>
  <c r="Y109" i="24" s="1"/>
  <c r="U147" i="24"/>
  <c r="F174" i="19"/>
  <c r="H59" i="19"/>
  <c r="AP27" i="24"/>
  <c r="X27" i="24" s="1"/>
  <c r="R147" i="24"/>
  <c r="D174" i="19"/>
  <c r="N27" i="24"/>
  <c r="O9" i="24"/>
  <c r="P86" i="24"/>
  <c r="C59" i="19"/>
  <c r="J36" i="21"/>
  <c r="AP60" i="24"/>
  <c r="AF60" i="24" s="1"/>
  <c r="P147" i="24"/>
  <c r="R163" i="24"/>
  <c r="N77" i="24"/>
  <c r="R141" i="24"/>
  <c r="T141" i="24"/>
  <c r="K160" i="19"/>
  <c r="C67" i="19"/>
  <c r="G172" i="19"/>
  <c r="E172" i="19"/>
  <c r="F108" i="19"/>
  <c r="J174" i="19"/>
  <c r="Q60" i="24"/>
  <c r="T109" i="24"/>
  <c r="J160" i="19"/>
  <c r="H67" i="19"/>
  <c r="K108" i="19"/>
  <c r="T27" i="24"/>
  <c r="M9" i="24"/>
  <c r="I59" i="19"/>
  <c r="O147" i="24"/>
  <c r="O77" i="24"/>
  <c r="R106" i="24"/>
  <c r="F160" i="19"/>
  <c r="D67" i="19"/>
  <c r="H172" i="19"/>
  <c r="G108" i="19"/>
  <c r="E108" i="19"/>
  <c r="K174" i="19"/>
  <c r="M27" i="24"/>
  <c r="Q27" i="24"/>
  <c r="R53" i="24"/>
  <c r="O60" i="24"/>
  <c r="Q9" i="24"/>
  <c r="N109" i="24"/>
  <c r="T170" i="24"/>
  <c r="N170" i="24"/>
  <c r="J59" i="19"/>
  <c r="N174" i="19"/>
  <c r="N160" i="19"/>
  <c r="N147" i="24"/>
  <c r="U77" i="24"/>
  <c r="O141" i="24"/>
  <c r="P141" i="24"/>
  <c r="S141" i="24"/>
  <c r="T106" i="24"/>
  <c r="S106" i="24"/>
  <c r="G160" i="19"/>
  <c r="E160" i="19"/>
  <c r="K67" i="19"/>
  <c r="D172" i="19"/>
  <c r="C108" i="19"/>
  <c r="E174" i="19"/>
  <c r="G174" i="19"/>
  <c r="R27" i="24"/>
  <c r="U60" i="24"/>
  <c r="T9" i="24"/>
  <c r="U9" i="24"/>
  <c r="P104" i="24"/>
  <c r="O109" i="24"/>
  <c r="S109" i="24"/>
  <c r="P170" i="24"/>
  <c r="M170" i="24"/>
  <c r="K59" i="19"/>
  <c r="AP9" i="24"/>
  <c r="AE9" i="24" s="1"/>
  <c r="M147" i="24"/>
  <c r="M163" i="24"/>
  <c r="Q77" i="24"/>
  <c r="U141" i="24"/>
  <c r="Q106" i="24"/>
  <c r="H160" i="19"/>
  <c r="F67" i="19"/>
  <c r="J172" i="19"/>
  <c r="D108" i="19"/>
  <c r="I174" i="19"/>
  <c r="S60" i="24"/>
  <c r="AP104" i="24"/>
  <c r="Y104" i="24" s="1"/>
  <c r="O170" i="24"/>
  <c r="O67" i="19"/>
  <c r="AP141" i="24"/>
  <c r="W141" i="24" s="1"/>
  <c r="T147" i="24"/>
  <c r="R77" i="24"/>
  <c r="M106" i="24"/>
  <c r="U53" i="24"/>
  <c r="T37" i="21"/>
  <c r="T12" i="24"/>
  <c r="U56" i="24"/>
  <c r="P56" i="24"/>
  <c r="C42" i="21"/>
  <c r="D79" i="19"/>
  <c r="J28" i="21"/>
  <c r="R155" i="24"/>
  <c r="J42" i="21"/>
  <c r="E171" i="19"/>
  <c r="M92" i="24"/>
  <c r="R22" i="21"/>
  <c r="U109" i="19"/>
  <c r="G120" i="19"/>
  <c r="N79" i="19"/>
  <c r="R124" i="24"/>
  <c r="F120" i="19"/>
  <c r="N124" i="24"/>
  <c r="I120" i="19"/>
  <c r="N138" i="24"/>
  <c r="T124" i="24"/>
  <c r="T41" i="24"/>
  <c r="O124" i="24"/>
  <c r="M155" i="24"/>
  <c r="C79" i="19"/>
  <c r="O116" i="24"/>
  <c r="S76" i="24"/>
  <c r="G28" i="21"/>
  <c r="R154" i="24"/>
  <c r="O102" i="24"/>
  <c r="U155" i="24"/>
  <c r="Q155" i="24"/>
  <c r="J79" i="19"/>
  <c r="H120" i="19"/>
  <c r="K42" i="21"/>
  <c r="T138" i="24"/>
  <c r="P92" i="24"/>
  <c r="O92" i="24"/>
  <c r="Q41" i="24"/>
  <c r="K79" i="19"/>
  <c r="C120" i="19"/>
  <c r="F42" i="21"/>
  <c r="P138" i="24"/>
  <c r="O138" i="24"/>
  <c r="N92" i="24"/>
  <c r="P41" i="24"/>
  <c r="U124" i="24"/>
  <c r="P148" i="24"/>
  <c r="T120" i="19"/>
  <c r="J112" i="19"/>
  <c r="P155" i="24"/>
  <c r="T155" i="24"/>
  <c r="N155" i="24"/>
  <c r="F79" i="19"/>
  <c r="D120" i="19"/>
  <c r="I42" i="21"/>
  <c r="E42" i="21"/>
  <c r="U140" i="24"/>
  <c r="M138" i="24"/>
  <c r="R148" i="24"/>
  <c r="D22" i="21"/>
  <c r="S124" i="24"/>
  <c r="K9" i="21"/>
  <c r="S155" i="24"/>
  <c r="U41" i="24"/>
  <c r="O41" i="24"/>
  <c r="S41" i="24"/>
  <c r="G79" i="19"/>
  <c r="J120" i="19"/>
  <c r="G42" i="21"/>
  <c r="AP41" i="24"/>
  <c r="AH41" i="24" s="1"/>
  <c r="U138" i="24"/>
  <c r="S138" i="24"/>
  <c r="S92" i="24"/>
  <c r="Q164" i="24"/>
  <c r="AP92" i="24"/>
  <c r="AI92" i="24" s="1"/>
  <c r="AP138" i="24"/>
  <c r="AM138" i="24" s="1"/>
  <c r="P124" i="24"/>
  <c r="M124" i="24"/>
  <c r="Q42" i="21"/>
  <c r="AP124" i="24"/>
  <c r="W124" i="24" s="1"/>
  <c r="F171" i="19"/>
  <c r="T102" i="24"/>
  <c r="R41" i="24"/>
  <c r="N41" i="24"/>
  <c r="H79" i="19"/>
  <c r="I79" i="19"/>
  <c r="K120" i="19"/>
  <c r="H42" i="21"/>
  <c r="S80" i="24"/>
  <c r="R138" i="24"/>
  <c r="U92" i="24"/>
  <c r="T92" i="24"/>
  <c r="R92" i="24"/>
  <c r="J154" i="19"/>
  <c r="AP155" i="24"/>
  <c r="AF155" i="24" s="1"/>
  <c r="F109" i="19"/>
  <c r="P80" i="24"/>
  <c r="AC56" i="25"/>
  <c r="W36" i="25"/>
  <c r="E37" i="21"/>
  <c r="U12" i="24"/>
  <c r="M67" i="24"/>
  <c r="P12" i="24"/>
  <c r="R12" i="24"/>
  <c r="K13" i="21"/>
  <c r="M13" i="21"/>
  <c r="O12" i="24"/>
  <c r="F37" i="21"/>
  <c r="I13" i="21"/>
  <c r="D37" i="21"/>
  <c r="E162" i="19"/>
  <c r="G13" i="21"/>
  <c r="M12" i="24"/>
  <c r="K37" i="21"/>
  <c r="F162" i="19"/>
  <c r="H13" i="21"/>
  <c r="Q13" i="24"/>
  <c r="I37" i="21"/>
  <c r="J13" i="21"/>
  <c r="C13" i="21"/>
  <c r="AP12" i="24"/>
  <c r="W12" i="24" s="1"/>
  <c r="N12" i="24"/>
  <c r="C37" i="21"/>
  <c r="E13" i="21"/>
  <c r="G37" i="21"/>
  <c r="F13" i="21"/>
  <c r="J37" i="21"/>
  <c r="U163" i="24"/>
  <c r="T163" i="24"/>
  <c r="O163" i="24"/>
  <c r="Q53" i="24"/>
  <c r="N53" i="24"/>
  <c r="U104" i="24"/>
  <c r="N163" i="24"/>
  <c r="O53" i="24"/>
  <c r="Q104" i="24"/>
  <c r="N104" i="24"/>
  <c r="P54" i="24"/>
  <c r="P163" i="24"/>
  <c r="S104" i="24"/>
  <c r="M54" i="24"/>
  <c r="R54" i="24"/>
  <c r="Q24" i="24"/>
  <c r="S53" i="24"/>
  <c r="M53" i="24"/>
  <c r="R104" i="24"/>
  <c r="U54" i="24"/>
  <c r="S54" i="24"/>
  <c r="T53" i="24"/>
  <c r="M104" i="24"/>
  <c r="T54" i="24"/>
  <c r="N54" i="24"/>
  <c r="T104" i="24"/>
  <c r="I162" i="19"/>
  <c r="R13" i="24"/>
  <c r="M13" i="24"/>
  <c r="O67" i="24"/>
  <c r="G162" i="19"/>
  <c r="T13" i="24"/>
  <c r="AP13" i="24"/>
  <c r="AJ13" i="24" s="1"/>
  <c r="AP56" i="24"/>
  <c r="AE56" i="24" s="1"/>
  <c r="Q56" i="24"/>
  <c r="N56" i="24"/>
  <c r="S162" i="19"/>
  <c r="R56" i="24"/>
  <c r="M129" i="24"/>
  <c r="N67" i="24"/>
  <c r="H162" i="19"/>
  <c r="U13" i="24"/>
  <c r="T67" i="24"/>
  <c r="P129" i="24"/>
  <c r="N129" i="24"/>
  <c r="S67" i="24"/>
  <c r="C162" i="19"/>
  <c r="N13" i="24"/>
  <c r="T129" i="24"/>
  <c r="O56" i="24"/>
  <c r="U129" i="24"/>
  <c r="S129" i="24"/>
  <c r="P67" i="24"/>
  <c r="Q67" i="24"/>
  <c r="D162" i="19"/>
  <c r="P13" i="24"/>
  <c r="T56" i="24"/>
  <c r="S56" i="24"/>
  <c r="R129" i="24"/>
  <c r="AP129" i="24"/>
  <c r="AE129" i="24" s="1"/>
  <c r="R67" i="24"/>
  <c r="AP67" i="24"/>
  <c r="Y67" i="24" s="1"/>
  <c r="J162" i="19"/>
  <c r="O13" i="24"/>
  <c r="O133" i="24"/>
  <c r="AC158" i="24"/>
  <c r="I163" i="19"/>
  <c r="O97" i="24"/>
  <c r="H58" i="19"/>
  <c r="T42" i="24"/>
  <c r="Q58" i="19"/>
  <c r="Q5" i="21"/>
  <c r="U103" i="24"/>
  <c r="S163" i="19"/>
  <c r="M51" i="24"/>
  <c r="F110" i="19"/>
  <c r="F170" i="19"/>
  <c r="G114" i="19"/>
  <c r="N133" i="24"/>
  <c r="S97" i="24"/>
  <c r="U68" i="24"/>
  <c r="D5" i="21"/>
  <c r="C115" i="19"/>
  <c r="H163" i="19"/>
  <c r="I152" i="19"/>
  <c r="H32" i="21"/>
  <c r="G173" i="19"/>
  <c r="R4" i="24"/>
  <c r="R28" i="24"/>
  <c r="AP131" i="24"/>
  <c r="Y131" i="24" s="1"/>
  <c r="H159" i="19"/>
  <c r="AD75" i="25"/>
  <c r="H90" i="19"/>
  <c r="N38" i="24"/>
  <c r="R159" i="24"/>
  <c r="S71" i="24"/>
  <c r="Q94" i="24"/>
  <c r="F142" i="19"/>
  <c r="U49" i="24"/>
  <c r="F2" i="21"/>
  <c r="P117" i="24"/>
  <c r="E126" i="19"/>
  <c r="Q19" i="24"/>
  <c r="P38" i="24"/>
  <c r="C127" i="19"/>
  <c r="M168" i="24"/>
  <c r="M123" i="24"/>
  <c r="M71" i="24"/>
  <c r="D40" i="21"/>
  <c r="H126" i="19"/>
  <c r="I25" i="21"/>
  <c r="T35" i="24"/>
  <c r="D127" i="19"/>
  <c r="T101" i="24"/>
  <c r="G101" i="19"/>
  <c r="H25" i="21"/>
  <c r="F40" i="21"/>
  <c r="C126" i="19"/>
  <c r="J128" i="19"/>
  <c r="G50" i="21"/>
  <c r="G142" i="19"/>
  <c r="O117" i="24"/>
  <c r="AB78" i="26"/>
  <c r="K128" i="19"/>
  <c r="G90" i="19"/>
  <c r="P90" i="19"/>
  <c r="U128" i="19"/>
  <c r="H50" i="21"/>
  <c r="N94" i="24"/>
  <c r="C163" i="19"/>
  <c r="G152" i="19"/>
  <c r="G32" i="21"/>
  <c r="G110" i="19"/>
  <c r="H173" i="19"/>
  <c r="U97" i="24"/>
  <c r="C5" i="21"/>
  <c r="T39" i="24"/>
  <c r="Q115" i="19"/>
  <c r="K114" i="19"/>
  <c r="P51" i="24"/>
  <c r="D110" i="19"/>
  <c r="U149" i="24"/>
  <c r="N65" i="24"/>
  <c r="D170" i="19"/>
  <c r="O68" i="24"/>
  <c r="N42" i="24"/>
  <c r="E152" i="19"/>
  <c r="R39" i="24"/>
  <c r="M135" i="24"/>
  <c r="N51" i="24"/>
  <c r="AC37" i="25"/>
  <c r="T149" i="24"/>
  <c r="G163" i="19"/>
  <c r="K152" i="19"/>
  <c r="U170" i="19"/>
  <c r="S114" i="19"/>
  <c r="F32" i="21"/>
  <c r="T135" i="24"/>
  <c r="S149" i="24"/>
  <c r="K6" i="21"/>
  <c r="F58" i="19"/>
  <c r="G5" i="21"/>
  <c r="J5" i="21"/>
  <c r="E163" i="19"/>
  <c r="F152" i="19"/>
  <c r="T103" i="24"/>
  <c r="R103" i="24"/>
  <c r="C176" i="19"/>
  <c r="F114" i="19"/>
  <c r="D124" i="19"/>
  <c r="I32" i="21"/>
  <c r="J72" i="19"/>
  <c r="Q133" i="24"/>
  <c r="P133" i="24"/>
  <c r="R37" i="24"/>
  <c r="T37" i="24"/>
  <c r="U135" i="24"/>
  <c r="I105" i="19"/>
  <c r="S51" i="24"/>
  <c r="K110" i="19"/>
  <c r="N149" i="24"/>
  <c r="E173" i="19"/>
  <c r="N97" i="24"/>
  <c r="S65" i="24"/>
  <c r="J146" i="19"/>
  <c r="F6" i="21"/>
  <c r="J170" i="19"/>
  <c r="M68" i="24"/>
  <c r="R116" i="24"/>
  <c r="U42" i="24"/>
  <c r="G58" i="19"/>
  <c r="S132" i="24"/>
  <c r="S39" i="24"/>
  <c r="U133" i="24"/>
  <c r="AP68" i="24"/>
  <c r="AN68" i="24" s="1"/>
  <c r="U65" i="24"/>
  <c r="D115" i="19"/>
  <c r="G170" i="19"/>
  <c r="Q68" i="24"/>
  <c r="Q39" i="24"/>
  <c r="E114" i="19"/>
  <c r="J32" i="21"/>
  <c r="C32" i="21"/>
  <c r="M133" i="24"/>
  <c r="P135" i="24"/>
  <c r="N135" i="24"/>
  <c r="R51" i="24"/>
  <c r="AP149" i="24"/>
  <c r="AL149" i="24" s="1"/>
  <c r="H110" i="19"/>
  <c r="Q149" i="24"/>
  <c r="D173" i="19"/>
  <c r="T65" i="24"/>
  <c r="J115" i="19"/>
  <c r="G6" i="21"/>
  <c r="S68" i="24"/>
  <c r="U32" i="24"/>
  <c r="AP51" i="24"/>
  <c r="AB51" i="24" s="1"/>
  <c r="N6" i="21"/>
  <c r="U32" i="21"/>
  <c r="R173" i="19"/>
  <c r="C114" i="19"/>
  <c r="F5" i="21"/>
  <c r="J163" i="19"/>
  <c r="C152" i="19"/>
  <c r="Q103" i="24"/>
  <c r="O39" i="24"/>
  <c r="N152" i="19"/>
  <c r="D114" i="19"/>
  <c r="E32" i="21"/>
  <c r="S133" i="24"/>
  <c r="O135" i="24"/>
  <c r="T51" i="24"/>
  <c r="AP135" i="24"/>
  <c r="AC135" i="24" s="1"/>
  <c r="E110" i="19"/>
  <c r="C110" i="19"/>
  <c r="P149" i="24"/>
  <c r="J173" i="19"/>
  <c r="O65" i="24"/>
  <c r="K115" i="19"/>
  <c r="E6" i="21"/>
  <c r="E170" i="19"/>
  <c r="P68" i="24"/>
  <c r="J58" i="19"/>
  <c r="AP133" i="24"/>
  <c r="AK133" i="24" s="1"/>
  <c r="Q97" i="24"/>
  <c r="T68" i="24"/>
  <c r="D163" i="19"/>
  <c r="M103" i="24"/>
  <c r="N39" i="24"/>
  <c r="K32" i="21"/>
  <c r="AP39" i="24"/>
  <c r="AJ39" i="24" s="1"/>
  <c r="J110" i="19"/>
  <c r="O149" i="24"/>
  <c r="I173" i="19"/>
  <c r="P97" i="24"/>
  <c r="Q65" i="24"/>
  <c r="F115" i="19"/>
  <c r="D6" i="21"/>
  <c r="H170" i="19"/>
  <c r="N70" i="24"/>
  <c r="O42" i="24"/>
  <c r="I58" i="19"/>
  <c r="AP42" i="24"/>
  <c r="Y42" i="24" s="1"/>
  <c r="C51" i="21"/>
  <c r="I5" i="21"/>
  <c r="S103" i="24"/>
  <c r="H114" i="19"/>
  <c r="S135" i="24"/>
  <c r="I6" i="21"/>
  <c r="K5" i="21"/>
  <c r="H152" i="19"/>
  <c r="O103" i="24"/>
  <c r="P39" i="24"/>
  <c r="E5" i="21"/>
  <c r="K163" i="19"/>
  <c r="D152" i="19"/>
  <c r="N103" i="24"/>
  <c r="I114" i="19"/>
  <c r="R135" i="24"/>
  <c r="U51" i="24"/>
  <c r="Q51" i="24"/>
  <c r="P103" i="24"/>
  <c r="M39" i="24"/>
  <c r="M110" i="19"/>
  <c r="G176" i="19"/>
  <c r="R133" i="24"/>
  <c r="O37" i="24"/>
  <c r="AP97" i="24"/>
  <c r="X97" i="24" s="1"/>
  <c r="R149" i="24"/>
  <c r="N43" i="24"/>
  <c r="N68" i="24"/>
  <c r="C90" i="19"/>
  <c r="U117" i="24"/>
  <c r="C50" i="21"/>
  <c r="D126" i="19"/>
  <c r="M94" i="24"/>
  <c r="AP35" i="24"/>
  <c r="AB35" i="24" s="1"/>
  <c r="J25" i="21"/>
  <c r="G25" i="21"/>
  <c r="Q49" i="24"/>
  <c r="U19" i="24"/>
  <c r="AP49" i="24"/>
  <c r="Y49" i="24" s="1"/>
  <c r="H2" i="21"/>
  <c r="E127" i="19"/>
  <c r="P71" i="24"/>
  <c r="O168" i="24"/>
  <c r="G40" i="21"/>
  <c r="F128" i="19"/>
  <c r="H142" i="19"/>
  <c r="E90" i="19"/>
  <c r="K40" i="21"/>
  <c r="C40" i="21"/>
  <c r="I128" i="19"/>
  <c r="C142" i="19"/>
  <c r="I90" i="19"/>
  <c r="M117" i="24"/>
  <c r="D50" i="21"/>
  <c r="E50" i="21"/>
  <c r="I126" i="19"/>
  <c r="P94" i="24"/>
  <c r="R94" i="24"/>
  <c r="E25" i="21"/>
  <c r="P159" i="24"/>
  <c r="P19" i="24"/>
  <c r="U38" i="24"/>
  <c r="N35" i="24"/>
  <c r="E2" i="21"/>
  <c r="D75" i="19"/>
  <c r="Q101" i="24"/>
  <c r="M101" i="24"/>
  <c r="N71" i="24"/>
  <c r="S117" i="24"/>
  <c r="J126" i="19"/>
  <c r="U94" i="24"/>
  <c r="AP94" i="24"/>
  <c r="Z94" i="24" s="1"/>
  <c r="AP117" i="24"/>
  <c r="AO117" i="24" s="1"/>
  <c r="C25" i="21"/>
  <c r="M38" i="24"/>
  <c r="S38" i="24"/>
  <c r="D2" i="21"/>
  <c r="J75" i="19"/>
  <c r="N101" i="24"/>
  <c r="U71" i="24"/>
  <c r="Q71" i="24"/>
  <c r="J40" i="21"/>
  <c r="E128" i="19"/>
  <c r="U40" i="21"/>
  <c r="I40" i="21"/>
  <c r="H128" i="19"/>
  <c r="E142" i="19"/>
  <c r="J142" i="19"/>
  <c r="J90" i="19"/>
  <c r="N117" i="24"/>
  <c r="N2" i="21"/>
  <c r="K50" i="21"/>
  <c r="K126" i="19"/>
  <c r="T94" i="24"/>
  <c r="F25" i="21"/>
  <c r="M35" i="24"/>
  <c r="G75" i="19"/>
  <c r="G128" i="19"/>
  <c r="D142" i="19"/>
  <c r="D90" i="19"/>
  <c r="R117" i="24"/>
  <c r="E40" i="21"/>
  <c r="C128" i="19"/>
  <c r="K142" i="19"/>
  <c r="K90" i="19"/>
  <c r="T117" i="24"/>
  <c r="M126" i="19"/>
  <c r="M101" i="19"/>
  <c r="S75" i="19"/>
  <c r="F50" i="21"/>
  <c r="F126" i="19"/>
  <c r="S94" i="24"/>
  <c r="D25" i="21"/>
  <c r="R49" i="24"/>
  <c r="F127" i="19"/>
  <c r="H75" i="19"/>
  <c r="J50" i="21"/>
  <c r="P127" i="19"/>
  <c r="S142" i="19"/>
  <c r="AH45" i="25"/>
  <c r="AK129" i="25"/>
  <c r="C28" i="21"/>
  <c r="K22" i="21"/>
  <c r="D154" i="19"/>
  <c r="U148" i="24"/>
  <c r="U154" i="24"/>
  <c r="R164" i="24"/>
  <c r="M30" i="21"/>
  <c r="Q168" i="19"/>
  <c r="D112" i="19"/>
  <c r="H9" i="21"/>
  <c r="I171" i="19"/>
  <c r="N102" i="24"/>
  <c r="K109" i="19"/>
  <c r="T153" i="24"/>
  <c r="T140" i="24"/>
  <c r="R80" i="24"/>
  <c r="AP122" i="24"/>
  <c r="AC122" i="24" s="1"/>
  <c r="P134" i="24"/>
  <c r="K28" i="21"/>
  <c r="I22" i="21"/>
  <c r="K154" i="19"/>
  <c r="S148" i="24"/>
  <c r="S154" i="24"/>
  <c r="T164" i="24"/>
  <c r="O164" i="24"/>
  <c r="N28" i="21"/>
  <c r="K112" i="19"/>
  <c r="J9" i="21"/>
  <c r="K171" i="19"/>
  <c r="Q102" i="24"/>
  <c r="G109" i="19"/>
  <c r="AP154" i="24"/>
  <c r="AN154" i="24" s="1"/>
  <c r="O153" i="24"/>
  <c r="P153" i="24"/>
  <c r="U122" i="24"/>
  <c r="Q140" i="24"/>
  <c r="K12" i="21"/>
  <c r="E28" i="21"/>
  <c r="G22" i="21"/>
  <c r="E154" i="19"/>
  <c r="F154" i="19"/>
  <c r="N148" i="24"/>
  <c r="T154" i="24"/>
  <c r="M164" i="24"/>
  <c r="F112" i="19"/>
  <c r="F9" i="21"/>
  <c r="C9" i="21"/>
  <c r="G171" i="19"/>
  <c r="R102" i="24"/>
  <c r="S102" i="24"/>
  <c r="H109" i="19"/>
  <c r="I109" i="19"/>
  <c r="O108" i="24"/>
  <c r="M140" i="24"/>
  <c r="J30" i="21"/>
  <c r="D12" i="21"/>
  <c r="C168" i="19"/>
  <c r="U134" i="24"/>
  <c r="D28" i="21"/>
  <c r="C22" i="21"/>
  <c r="I154" i="19"/>
  <c r="P154" i="24"/>
  <c r="Q154" i="24"/>
  <c r="P164" i="24"/>
  <c r="N164" i="24"/>
  <c r="R12" i="21"/>
  <c r="I112" i="19"/>
  <c r="D9" i="21"/>
  <c r="H171" i="19"/>
  <c r="P102" i="24"/>
  <c r="M102" i="24"/>
  <c r="C109" i="19"/>
  <c r="AP164" i="24"/>
  <c r="Y164" i="24" s="1"/>
  <c r="N122" i="24"/>
  <c r="M108" i="24"/>
  <c r="R140" i="24"/>
  <c r="C30" i="21"/>
  <c r="AP80" i="24"/>
  <c r="AK80" i="24" s="1"/>
  <c r="H12" i="21"/>
  <c r="D168" i="19"/>
  <c r="M134" i="24"/>
  <c r="J22" i="21"/>
  <c r="H22" i="21"/>
  <c r="G154" i="19"/>
  <c r="O148" i="24"/>
  <c r="N154" i="24"/>
  <c r="S164" i="24"/>
  <c r="G112" i="19"/>
  <c r="E112" i="19"/>
  <c r="E9" i="21"/>
  <c r="C171" i="19"/>
  <c r="U102" i="24"/>
  <c r="D109" i="19"/>
  <c r="S122" i="24"/>
  <c r="Q108" i="24"/>
  <c r="K30" i="21"/>
  <c r="F168" i="19"/>
  <c r="Q134" i="24"/>
  <c r="I28" i="21"/>
  <c r="E22" i="21"/>
  <c r="H154" i="19"/>
  <c r="T148" i="24"/>
  <c r="M148" i="24"/>
  <c r="M154" i="24"/>
  <c r="M9" i="21"/>
  <c r="P171" i="19"/>
  <c r="H112" i="19"/>
  <c r="G9" i="21"/>
  <c r="D171" i="19"/>
  <c r="J109" i="19"/>
  <c r="T122" i="24"/>
  <c r="H30" i="21"/>
  <c r="AP148" i="24"/>
  <c r="W148" i="24" s="1"/>
  <c r="F28" i="21"/>
  <c r="Q154" i="19"/>
  <c r="Q112" i="19"/>
  <c r="AP134" i="24"/>
  <c r="AK134" i="24" s="1"/>
  <c r="P122" i="24"/>
  <c r="C140" i="19"/>
  <c r="I16" i="21"/>
  <c r="R169" i="19"/>
  <c r="R140" i="19"/>
  <c r="I21" i="21"/>
  <c r="C159" i="19"/>
  <c r="I159" i="19"/>
  <c r="K107" i="19"/>
  <c r="Q4" i="24"/>
  <c r="P166" i="24"/>
  <c r="D65" i="19"/>
  <c r="U20" i="24"/>
  <c r="O172" i="24"/>
  <c r="S24" i="24"/>
  <c r="U89" i="24"/>
  <c r="P89" i="24"/>
  <c r="O28" i="24"/>
  <c r="D169" i="19"/>
  <c r="E24" i="21"/>
  <c r="C156" i="19"/>
  <c r="G104" i="19"/>
  <c r="G132" i="19"/>
  <c r="AP166" i="24"/>
  <c r="Z166" i="24" s="1"/>
  <c r="S131" i="24"/>
  <c r="J140" i="19"/>
  <c r="C16" i="21"/>
  <c r="S107" i="24"/>
  <c r="N107" i="24"/>
  <c r="O107" i="19"/>
  <c r="H21" i="21"/>
  <c r="G21" i="21"/>
  <c r="D159" i="19"/>
  <c r="G107" i="19"/>
  <c r="T4" i="24"/>
  <c r="F65" i="19"/>
  <c r="N172" i="24"/>
  <c r="T24" i="24"/>
  <c r="O24" i="24"/>
  <c r="S89" i="24"/>
  <c r="F24" i="21"/>
  <c r="J156" i="19"/>
  <c r="C104" i="19"/>
  <c r="O18" i="24"/>
  <c r="R18" i="24"/>
  <c r="D132" i="19"/>
  <c r="P131" i="24"/>
  <c r="K140" i="19"/>
  <c r="K16" i="21"/>
  <c r="G16" i="21"/>
  <c r="P107" i="24"/>
  <c r="AP24" i="24"/>
  <c r="AF24" i="24" s="1"/>
  <c r="O159" i="19"/>
  <c r="J21" i="21"/>
  <c r="J159" i="19"/>
  <c r="H107" i="19"/>
  <c r="P4" i="24"/>
  <c r="U4" i="24"/>
  <c r="M166" i="24"/>
  <c r="I65" i="19"/>
  <c r="AP18" i="24"/>
  <c r="AH18" i="24" s="1"/>
  <c r="N20" i="24"/>
  <c r="T172" i="24"/>
  <c r="R172" i="24"/>
  <c r="M24" i="24"/>
  <c r="Q89" i="24"/>
  <c r="N89" i="24"/>
  <c r="U28" i="24"/>
  <c r="K169" i="19"/>
  <c r="I24" i="21"/>
  <c r="F156" i="19"/>
  <c r="J104" i="19"/>
  <c r="M18" i="24"/>
  <c r="T18" i="24"/>
  <c r="J132" i="19"/>
  <c r="R131" i="24"/>
  <c r="F140" i="19"/>
  <c r="J16" i="21"/>
  <c r="U107" i="24"/>
  <c r="T107" i="24"/>
  <c r="O107" i="24"/>
  <c r="R104" i="19"/>
  <c r="E21" i="21"/>
  <c r="K159" i="19"/>
  <c r="C107" i="19"/>
  <c r="M4" i="24"/>
  <c r="S166" i="24"/>
  <c r="G65" i="19"/>
  <c r="Q20" i="24"/>
  <c r="M172" i="24"/>
  <c r="U24" i="24"/>
  <c r="I169" i="19"/>
  <c r="AP107" i="24"/>
  <c r="AN107" i="24" s="1"/>
  <c r="G24" i="21"/>
  <c r="I156" i="19"/>
  <c r="K104" i="19"/>
  <c r="F132" i="19"/>
  <c r="U131" i="24"/>
  <c r="E140" i="19"/>
  <c r="E16" i="21"/>
  <c r="F21" i="21"/>
  <c r="F159" i="19"/>
  <c r="E107" i="19"/>
  <c r="O4" i="24"/>
  <c r="U166" i="24"/>
  <c r="H65" i="19"/>
  <c r="S20" i="24"/>
  <c r="M20" i="24"/>
  <c r="R24" i="24"/>
  <c r="O89" i="24"/>
  <c r="F169" i="19"/>
  <c r="AP89" i="24"/>
  <c r="AB89" i="24" s="1"/>
  <c r="C24" i="21"/>
  <c r="E156" i="19"/>
  <c r="N18" i="24"/>
  <c r="I132" i="19"/>
  <c r="T131" i="24"/>
  <c r="G140" i="19"/>
  <c r="I140" i="19"/>
  <c r="D16" i="21"/>
  <c r="M24" i="21"/>
  <c r="S156" i="19"/>
  <c r="D21" i="21"/>
  <c r="G159" i="19"/>
  <c r="D107" i="19"/>
  <c r="I107" i="19"/>
  <c r="S4" i="24"/>
  <c r="N166" i="24"/>
  <c r="J65" i="19"/>
  <c r="C65" i="19"/>
  <c r="P20" i="24"/>
  <c r="U172" i="24"/>
  <c r="P24" i="24"/>
  <c r="Q28" i="24"/>
  <c r="H169" i="19"/>
  <c r="AP172" i="24"/>
  <c r="AJ172" i="24" s="1"/>
  <c r="Q18" i="24"/>
  <c r="N131" i="24"/>
  <c r="R16" i="21"/>
  <c r="T166" i="24"/>
  <c r="AP20" i="24"/>
  <c r="AM20" i="24" s="1"/>
  <c r="AL82" i="25"/>
  <c r="P172" i="24"/>
  <c r="R89" i="24"/>
  <c r="M89" i="24"/>
  <c r="T28" i="24"/>
  <c r="S28" i="24"/>
  <c r="U18" i="24"/>
  <c r="Z46" i="26"/>
  <c r="Z38" i="25"/>
  <c r="AO42" i="25"/>
  <c r="G173" i="25"/>
  <c r="K173" i="25"/>
  <c r="D11" i="25"/>
  <c r="J11" i="25"/>
  <c r="G128" i="25"/>
  <c r="I128" i="25"/>
  <c r="J59" i="24"/>
  <c r="H59" i="24"/>
  <c r="I59" i="24"/>
  <c r="G59" i="24"/>
  <c r="C140" i="24"/>
  <c r="F140" i="24"/>
  <c r="J140" i="24"/>
  <c r="I140" i="24"/>
  <c r="H140" i="24"/>
  <c r="G140" i="24"/>
  <c r="H123" i="24"/>
  <c r="J123" i="24"/>
  <c r="K123" i="24"/>
  <c r="C123" i="24"/>
  <c r="D123" i="24"/>
  <c r="E123" i="24"/>
  <c r="I123" i="24"/>
  <c r="F123" i="24"/>
  <c r="F22" i="25"/>
  <c r="G22" i="25"/>
  <c r="D22" i="25"/>
  <c r="K22" i="25"/>
  <c r="E22" i="25"/>
  <c r="J22" i="25"/>
  <c r="H22" i="25"/>
  <c r="I22" i="25"/>
  <c r="C22" i="25"/>
  <c r="I50" i="26"/>
  <c r="G50" i="26"/>
  <c r="D50" i="26"/>
  <c r="E50" i="26"/>
  <c r="K50" i="26"/>
  <c r="H50" i="26"/>
  <c r="F50" i="26"/>
  <c r="J50" i="26"/>
  <c r="E131" i="25"/>
  <c r="D131" i="25"/>
  <c r="F131" i="25"/>
  <c r="H132" i="25"/>
  <c r="I131" i="25"/>
  <c r="J132" i="25"/>
  <c r="F65" i="24"/>
  <c r="K131" i="25"/>
  <c r="K132" i="25"/>
  <c r="F132" i="25"/>
  <c r="H131" i="25"/>
  <c r="D175" i="19"/>
  <c r="U121" i="24"/>
  <c r="S121" i="24"/>
  <c r="T167" i="24"/>
  <c r="AP167" i="24"/>
  <c r="X167" i="24" s="1"/>
  <c r="R167" i="24"/>
  <c r="O167" i="24"/>
  <c r="P167" i="24"/>
  <c r="S167" i="24"/>
  <c r="N167" i="24"/>
  <c r="U165" i="24"/>
  <c r="R165" i="24"/>
  <c r="M165" i="24"/>
  <c r="T165" i="24"/>
  <c r="P165" i="24"/>
  <c r="N165" i="24"/>
  <c r="AP84" i="24"/>
  <c r="W84" i="24" s="1"/>
  <c r="R84" i="24"/>
  <c r="N84" i="24"/>
  <c r="S84" i="24"/>
  <c r="Q84" i="24"/>
  <c r="P84" i="24"/>
  <c r="U84" i="24"/>
  <c r="M84" i="24"/>
  <c r="Q93" i="24"/>
  <c r="U93" i="24"/>
  <c r="P93" i="24"/>
  <c r="T93" i="24"/>
  <c r="O93" i="24"/>
  <c r="S93" i="24"/>
  <c r="AP52" i="24"/>
  <c r="AG52" i="24" s="1"/>
  <c r="U52" i="24"/>
  <c r="S52" i="24"/>
  <c r="Q52" i="24"/>
  <c r="N52" i="24"/>
  <c r="T52" i="24"/>
  <c r="P52" i="24"/>
  <c r="O52" i="24"/>
  <c r="P100" i="24"/>
  <c r="M100" i="24"/>
  <c r="AP100" i="24"/>
  <c r="AG100" i="24" s="1"/>
  <c r="R114" i="24"/>
  <c r="U114" i="24"/>
  <c r="Q114" i="24"/>
  <c r="S114" i="24"/>
  <c r="C26" i="21"/>
  <c r="K26" i="21"/>
  <c r="F26" i="21"/>
  <c r="H26" i="21"/>
  <c r="I26" i="21"/>
  <c r="I95" i="19"/>
  <c r="K95" i="19"/>
  <c r="D95" i="19"/>
  <c r="E95" i="19"/>
  <c r="G95" i="19"/>
  <c r="K44" i="21"/>
  <c r="C44" i="21"/>
  <c r="I44" i="21"/>
  <c r="J44" i="21"/>
  <c r="G44" i="21"/>
  <c r="H134" i="19"/>
  <c r="K134" i="19"/>
  <c r="C134" i="19"/>
  <c r="G134" i="19"/>
  <c r="I134" i="19"/>
  <c r="E134" i="19"/>
  <c r="G130" i="19"/>
  <c r="D130" i="19"/>
  <c r="F130" i="19"/>
  <c r="I130" i="19"/>
  <c r="H130" i="19"/>
  <c r="K130" i="19"/>
  <c r="I45" i="21"/>
  <c r="H45" i="21"/>
  <c r="J45" i="21"/>
  <c r="G45" i="21"/>
  <c r="F45" i="21"/>
  <c r="E45" i="21"/>
  <c r="K45" i="21"/>
  <c r="E99" i="19"/>
  <c r="J99" i="19"/>
  <c r="I99" i="19"/>
  <c r="D99" i="19"/>
  <c r="H99" i="19"/>
  <c r="F99" i="19"/>
  <c r="G99" i="19"/>
  <c r="F175" i="19"/>
  <c r="E130" i="19"/>
  <c r="C45" i="21"/>
  <c r="R52" i="24"/>
  <c r="M36" i="24"/>
  <c r="Q36" i="24"/>
  <c r="T36" i="24"/>
  <c r="AP36" i="24"/>
  <c r="AE36" i="24" s="1"/>
  <c r="R36" i="24"/>
  <c r="S36" i="24"/>
  <c r="N136" i="24"/>
  <c r="AP136" i="24"/>
  <c r="W136" i="24" s="1"/>
  <c r="P136" i="24"/>
  <c r="Q136" i="24"/>
  <c r="O136" i="24"/>
  <c r="AP161" i="24"/>
  <c r="AI161" i="24" s="1"/>
  <c r="R161" i="24"/>
  <c r="O161" i="24"/>
  <c r="T161" i="24"/>
  <c r="P161" i="24"/>
  <c r="N161" i="24"/>
  <c r="AP121" i="24"/>
  <c r="X121" i="24" s="1"/>
  <c r="P121" i="24"/>
  <c r="R121" i="24"/>
  <c r="N121" i="24"/>
  <c r="M121" i="24"/>
  <c r="O121" i="24"/>
  <c r="Q121" i="24"/>
  <c r="T121" i="24"/>
  <c r="S61" i="24"/>
  <c r="R61" i="24"/>
  <c r="Q61" i="24"/>
  <c r="N61" i="24"/>
  <c r="U61" i="24"/>
  <c r="P61" i="24"/>
  <c r="AP11" i="24"/>
  <c r="AE11" i="24" s="1"/>
  <c r="R11" i="24"/>
  <c r="M11" i="24"/>
  <c r="N11" i="24"/>
  <c r="S29" i="24"/>
  <c r="U29" i="24"/>
  <c r="T29" i="24"/>
  <c r="R29" i="24"/>
  <c r="N29" i="24"/>
  <c r="AP25" i="24"/>
  <c r="AE25" i="24" s="1"/>
  <c r="N25" i="24"/>
  <c r="T25" i="24"/>
  <c r="O25" i="24"/>
  <c r="P25" i="24"/>
  <c r="M25" i="24"/>
  <c r="Q25" i="24"/>
  <c r="R25" i="24"/>
  <c r="U25" i="24"/>
  <c r="AP83" i="24"/>
  <c r="AJ83" i="24" s="1"/>
  <c r="N83" i="24"/>
  <c r="Q83" i="24"/>
  <c r="P83" i="24"/>
  <c r="U83" i="24"/>
  <c r="M83" i="24"/>
  <c r="R83" i="24"/>
  <c r="S83" i="24"/>
  <c r="U5" i="24"/>
  <c r="S5" i="24"/>
  <c r="AP5" i="24"/>
  <c r="AD5" i="24" s="1"/>
  <c r="O5" i="24"/>
  <c r="O72" i="24"/>
  <c r="N72" i="24"/>
  <c r="T72" i="24"/>
  <c r="R72" i="24"/>
  <c r="AP72" i="24"/>
  <c r="AG72" i="24" s="1"/>
  <c r="P72" i="24"/>
  <c r="O144" i="24"/>
  <c r="R144" i="24"/>
  <c r="AP144" i="24"/>
  <c r="Y144" i="24" s="1"/>
  <c r="M144" i="24"/>
  <c r="S144" i="24"/>
  <c r="N144" i="24"/>
  <c r="P144" i="24"/>
  <c r="I136" i="19"/>
  <c r="J136" i="19"/>
  <c r="C136" i="19"/>
  <c r="F136" i="19"/>
  <c r="G136" i="19"/>
  <c r="I147" i="19"/>
  <c r="J147" i="19"/>
  <c r="C147" i="19"/>
  <c r="E147" i="19"/>
  <c r="F147" i="19"/>
  <c r="E88" i="19"/>
  <c r="J88" i="19"/>
  <c r="G88" i="19"/>
  <c r="I88" i="19"/>
  <c r="D88" i="19"/>
  <c r="C88" i="19"/>
  <c r="H88" i="19"/>
  <c r="J129" i="19"/>
  <c r="H129" i="19"/>
  <c r="D129" i="19"/>
  <c r="G129" i="19"/>
  <c r="C175" i="19"/>
  <c r="K175" i="19"/>
  <c r="H175" i="19"/>
  <c r="J175" i="19"/>
  <c r="E175" i="19"/>
  <c r="G175" i="19"/>
  <c r="F82" i="19"/>
  <c r="C82" i="19"/>
  <c r="I82" i="19"/>
  <c r="G82" i="19"/>
  <c r="J82" i="19"/>
  <c r="F88" i="19"/>
  <c r="M52" i="24"/>
  <c r="K82" i="19"/>
  <c r="T114" i="24"/>
  <c r="Q29" i="24"/>
  <c r="C99" i="19"/>
  <c r="J130" i="19"/>
  <c r="D45" i="21"/>
  <c r="O83" i="24"/>
  <c r="O61" i="24"/>
  <c r="T61" i="24"/>
  <c r="O84" i="24"/>
  <c r="Q11" i="24"/>
  <c r="O11" i="24"/>
  <c r="Q167" i="24"/>
  <c r="K129" i="19"/>
  <c r="AP61" i="24"/>
  <c r="AG61" i="24" s="1"/>
  <c r="S44" i="21"/>
  <c r="M26" i="21"/>
  <c r="P175" i="19"/>
  <c r="P134" i="19"/>
  <c r="R147" i="19"/>
  <c r="O131" i="24"/>
  <c r="M131" i="24"/>
  <c r="R42" i="24"/>
  <c r="M42" i="24"/>
  <c r="S42" i="24"/>
  <c r="P42" i="24"/>
  <c r="AP65" i="24"/>
  <c r="AM65" i="24" s="1"/>
  <c r="P65" i="24"/>
  <c r="R65" i="24"/>
  <c r="M28" i="24"/>
  <c r="N28" i="24"/>
  <c r="P28" i="24"/>
  <c r="M97" i="24"/>
  <c r="T97" i="24"/>
  <c r="K132" i="19"/>
  <c r="H132" i="19"/>
  <c r="C58" i="19"/>
  <c r="K58" i="19"/>
  <c r="E58" i="19"/>
  <c r="K173" i="19"/>
  <c r="C173" i="19"/>
  <c r="J169" i="19"/>
  <c r="G169" i="19"/>
  <c r="E169" i="19"/>
  <c r="K170" i="19"/>
  <c r="I170" i="19"/>
  <c r="E104" i="19"/>
  <c r="D104" i="19"/>
  <c r="I104" i="19"/>
  <c r="C6" i="21"/>
  <c r="H6" i="21"/>
  <c r="K156" i="19"/>
  <c r="H156" i="19"/>
  <c r="E115" i="19"/>
  <c r="I115" i="19"/>
  <c r="H115" i="19"/>
  <c r="H24" i="21"/>
  <c r="K24" i="21"/>
  <c r="N130" i="19"/>
  <c r="Q158" i="19"/>
  <c r="N129" i="19"/>
  <c r="N88" i="19"/>
  <c r="M82" i="19"/>
  <c r="N69" i="19"/>
  <c r="T45" i="21"/>
  <c r="U92" i="19"/>
  <c r="R144" i="19"/>
  <c r="S95" i="19"/>
  <c r="Q106" i="19"/>
  <c r="Q18" i="21"/>
  <c r="Q99" i="19"/>
  <c r="AA3" i="25"/>
  <c r="AN3" i="25"/>
  <c r="AB3" i="25"/>
  <c r="AJ3" i="25"/>
  <c r="AI3" i="25"/>
  <c r="AF3" i="25"/>
  <c r="AK3" i="25"/>
  <c r="AO3" i="25"/>
  <c r="AM3" i="25"/>
  <c r="AG3" i="25"/>
  <c r="W3" i="25"/>
  <c r="Z3" i="25"/>
  <c r="AC3" i="25"/>
  <c r="AJ40" i="25"/>
  <c r="X40" i="25"/>
  <c r="AH40" i="25"/>
  <c r="AM40" i="25"/>
  <c r="AE40" i="25"/>
  <c r="AO40" i="25"/>
  <c r="AF40" i="25"/>
  <c r="AB40" i="25"/>
  <c r="AL40" i="25"/>
  <c r="AD76" i="25"/>
  <c r="AL76" i="25"/>
  <c r="AF76" i="25"/>
  <c r="X76" i="25"/>
  <c r="Y76" i="25"/>
  <c r="AO76" i="25"/>
  <c r="AC76" i="25"/>
  <c r="AH76" i="25"/>
  <c r="W76" i="25"/>
  <c r="R50" i="24"/>
  <c r="Q50" i="24"/>
  <c r="P50" i="24"/>
  <c r="U50" i="24"/>
  <c r="Q5" i="24"/>
  <c r="M5" i="24"/>
  <c r="P5" i="24"/>
  <c r="R5" i="24"/>
  <c r="R100" i="24"/>
  <c r="N100" i="24"/>
  <c r="T100" i="24"/>
  <c r="U100" i="24"/>
  <c r="O100" i="24"/>
  <c r="D69" i="19"/>
  <c r="G69" i="19"/>
  <c r="H69" i="19"/>
  <c r="K69" i="19"/>
  <c r="H106" i="19"/>
  <c r="J106" i="19"/>
  <c r="F106" i="19"/>
  <c r="D106" i="19"/>
  <c r="I29" i="21"/>
  <c r="E29" i="21"/>
  <c r="H29" i="21"/>
  <c r="D29" i="21"/>
  <c r="J158" i="19"/>
  <c r="I158" i="19"/>
  <c r="F158" i="19"/>
  <c r="C158" i="19"/>
  <c r="E158" i="19"/>
  <c r="E92" i="19"/>
  <c r="J92" i="19"/>
  <c r="G92" i="19"/>
  <c r="F92" i="19"/>
  <c r="C92" i="19"/>
  <c r="D18" i="21"/>
  <c r="E18" i="21"/>
  <c r="C18" i="21"/>
  <c r="K18" i="21"/>
  <c r="E144" i="19"/>
  <c r="D144" i="19"/>
  <c r="K144" i="19"/>
  <c r="H144" i="19"/>
  <c r="H147" i="19"/>
  <c r="K147" i="19"/>
  <c r="E44" i="21"/>
  <c r="D44" i="21"/>
  <c r="H95" i="19"/>
  <c r="F95" i="19"/>
  <c r="H136" i="19"/>
  <c r="K136" i="19"/>
  <c r="J26" i="21"/>
  <c r="D26" i="21"/>
  <c r="U144" i="24"/>
  <c r="D82" i="19"/>
  <c r="H82" i="19"/>
  <c r="M161" i="24"/>
  <c r="AP114" i="24"/>
  <c r="AB114" i="24" s="1"/>
  <c r="P114" i="24"/>
  <c r="N114" i="24"/>
  <c r="T11" i="24"/>
  <c r="R93" i="24"/>
  <c r="M93" i="24"/>
  <c r="N93" i="24"/>
  <c r="M167" i="24"/>
  <c r="U167" i="24"/>
  <c r="F129" i="19"/>
  <c r="C129" i="19"/>
  <c r="D134" i="19"/>
  <c r="F134" i="19"/>
  <c r="P29" i="24"/>
  <c r="M29" i="24"/>
  <c r="AP29" i="24"/>
  <c r="W29" i="24" s="1"/>
  <c r="M136" i="24"/>
  <c r="U136" i="24"/>
  <c r="AP93" i="24"/>
  <c r="W93" i="24" s="1"/>
  <c r="O36" i="24"/>
  <c r="U36" i="24"/>
  <c r="O165" i="24"/>
  <c r="S165" i="24"/>
  <c r="Q72" i="24"/>
  <c r="M72" i="24"/>
  <c r="AP165" i="24"/>
  <c r="Y165" i="24" s="1"/>
  <c r="G144" i="19"/>
  <c r="I144" i="19"/>
  <c r="G18" i="21"/>
  <c r="D92" i="19"/>
  <c r="G158" i="19"/>
  <c r="J29" i="21"/>
  <c r="C29" i="21"/>
  <c r="K106" i="19"/>
  <c r="Q100" i="24"/>
  <c r="N5" i="24"/>
  <c r="S50" i="24"/>
  <c r="N50" i="24"/>
  <c r="C69" i="19"/>
  <c r="X3" i="25"/>
  <c r="C144" i="19"/>
  <c r="I18" i="21"/>
  <c r="K92" i="19"/>
  <c r="H158" i="19"/>
  <c r="F29" i="21"/>
  <c r="G106" i="19"/>
  <c r="S100" i="24"/>
  <c r="O50" i="24"/>
  <c r="E69" i="19"/>
  <c r="J69" i="19"/>
  <c r="Y3" i="25"/>
  <c r="D147" i="19"/>
  <c r="H44" i="21"/>
  <c r="J95" i="19"/>
  <c r="D136" i="19"/>
  <c r="G26" i="21"/>
  <c r="T144" i="24"/>
  <c r="Q144" i="24"/>
  <c r="E82" i="19"/>
  <c r="U161" i="24"/>
  <c r="Q161" i="24"/>
  <c r="S161" i="24"/>
  <c r="O114" i="24"/>
  <c r="M114" i="24"/>
  <c r="P11" i="24"/>
  <c r="S11" i="24"/>
  <c r="U11" i="24"/>
  <c r="E129" i="19"/>
  <c r="I129" i="19"/>
  <c r="J134" i="19"/>
  <c r="O29" i="24"/>
  <c r="T136" i="24"/>
  <c r="R136" i="24"/>
  <c r="P36" i="24"/>
  <c r="N36" i="24"/>
  <c r="Q165" i="24"/>
  <c r="U72" i="24"/>
  <c r="S72" i="24"/>
  <c r="AP50" i="24"/>
  <c r="AN50" i="24" s="1"/>
  <c r="J144" i="19"/>
  <c r="J18" i="21"/>
  <c r="H18" i="21"/>
  <c r="I92" i="19"/>
  <c r="D158" i="19"/>
  <c r="K29" i="21"/>
  <c r="E106" i="19"/>
  <c r="C106" i="19"/>
  <c r="T5" i="24"/>
  <c r="T50" i="24"/>
  <c r="F69" i="19"/>
  <c r="AL3" i="25"/>
  <c r="AI76" i="25"/>
  <c r="AH3" i="25"/>
  <c r="N85" i="24"/>
  <c r="N30" i="24"/>
  <c r="S43" i="24"/>
  <c r="Q157" i="24"/>
  <c r="N157" i="24"/>
  <c r="U57" i="24"/>
  <c r="K68" i="19"/>
  <c r="AP157" i="24"/>
  <c r="X157" i="24" s="1"/>
  <c r="K80" i="19"/>
  <c r="K146" i="19"/>
  <c r="F41" i="21"/>
  <c r="J94" i="19"/>
  <c r="H139" i="19"/>
  <c r="U116" i="24"/>
  <c r="N32" i="24"/>
  <c r="P132" i="24"/>
  <c r="F51" i="21"/>
  <c r="J51" i="21"/>
  <c r="AP32" i="24"/>
  <c r="AG32" i="24" s="1"/>
  <c r="AP116" i="24"/>
  <c r="AE116" i="24" s="1"/>
  <c r="T123" i="24"/>
  <c r="Q85" i="24"/>
  <c r="U85" i="24"/>
  <c r="S30" i="24"/>
  <c r="U43" i="24"/>
  <c r="E68" i="19"/>
  <c r="AP76" i="24"/>
  <c r="AG76" i="24" s="1"/>
  <c r="G80" i="19"/>
  <c r="E80" i="19"/>
  <c r="G146" i="19"/>
  <c r="G41" i="21"/>
  <c r="E41" i="21"/>
  <c r="K94" i="19"/>
  <c r="D139" i="19"/>
  <c r="E139" i="19"/>
  <c r="P70" i="24"/>
  <c r="T32" i="24"/>
  <c r="U76" i="24"/>
  <c r="M132" i="24"/>
  <c r="E51" i="21"/>
  <c r="N123" i="24"/>
  <c r="P157" i="24"/>
  <c r="T132" i="24"/>
  <c r="M69" i="27"/>
  <c r="Q62" i="24"/>
  <c r="U47" i="27"/>
  <c r="M108" i="27"/>
  <c r="M16" i="27"/>
  <c r="AF175" i="25"/>
  <c r="AE175" i="25"/>
  <c r="AI47" i="25"/>
  <c r="AP57" i="24"/>
  <c r="AC57" i="24" s="1"/>
  <c r="P57" i="24"/>
  <c r="Q57" i="24"/>
  <c r="S57" i="24"/>
  <c r="T57" i="24"/>
  <c r="O57" i="24"/>
  <c r="R57" i="24"/>
  <c r="S123" i="24"/>
  <c r="R123" i="24"/>
  <c r="AP123" i="24"/>
  <c r="AM123" i="24" s="1"/>
  <c r="Q123" i="24"/>
  <c r="U123" i="24"/>
  <c r="N116" i="24"/>
  <c r="P116" i="24"/>
  <c r="M116" i="24"/>
  <c r="S116" i="24"/>
  <c r="T116" i="24"/>
  <c r="R32" i="24"/>
  <c r="S32" i="24"/>
  <c r="P32" i="24"/>
  <c r="M32" i="24"/>
  <c r="Q32" i="24"/>
  <c r="T157" i="24"/>
  <c r="U157" i="24"/>
  <c r="O157" i="24"/>
  <c r="Q43" i="24"/>
  <c r="AP43" i="24"/>
  <c r="AD43" i="24" s="1"/>
  <c r="O43" i="24"/>
  <c r="P43" i="24"/>
  <c r="R43" i="24"/>
  <c r="N76" i="24"/>
  <c r="Q76" i="24"/>
  <c r="M76" i="24"/>
  <c r="S70" i="24"/>
  <c r="O70" i="24"/>
  <c r="U70" i="24"/>
  <c r="M70" i="24"/>
  <c r="Q70" i="24"/>
  <c r="AP70" i="24"/>
  <c r="AC70" i="24" s="1"/>
  <c r="M85" i="24"/>
  <c r="S85" i="24"/>
  <c r="P85" i="24"/>
  <c r="AP85" i="24"/>
  <c r="AM85" i="24" s="1"/>
  <c r="Q132" i="24"/>
  <c r="O132" i="24"/>
  <c r="N132" i="24"/>
  <c r="R132" i="24"/>
  <c r="AP132" i="24"/>
  <c r="AE132" i="24" s="1"/>
  <c r="U3" i="24"/>
  <c r="AP3" i="24"/>
  <c r="AG3" i="24" s="1"/>
  <c r="O3" i="24"/>
  <c r="Q3" i="24"/>
  <c r="R30" i="24"/>
  <c r="U30" i="24"/>
  <c r="T30" i="24"/>
  <c r="M30" i="24"/>
  <c r="H51" i="21"/>
  <c r="I51" i="21"/>
  <c r="D51" i="21"/>
  <c r="K51" i="21"/>
  <c r="F68" i="19"/>
  <c r="C68" i="19"/>
  <c r="I68" i="19"/>
  <c r="J68" i="19"/>
  <c r="G68" i="19"/>
  <c r="I139" i="19"/>
  <c r="J139" i="19"/>
  <c r="C139" i="19"/>
  <c r="F139" i="19"/>
  <c r="H94" i="19"/>
  <c r="I94" i="19"/>
  <c r="F94" i="19"/>
  <c r="D94" i="19"/>
  <c r="K41" i="21"/>
  <c r="H41" i="21"/>
  <c r="I41" i="21"/>
  <c r="D41" i="21"/>
  <c r="D146" i="19"/>
  <c r="F146" i="19"/>
  <c r="H146" i="19"/>
  <c r="E146" i="19"/>
  <c r="I80" i="19"/>
  <c r="H80" i="19"/>
  <c r="F80" i="19"/>
  <c r="D80" i="19"/>
  <c r="T76" i="24"/>
  <c r="O76" i="24"/>
  <c r="R76" i="24"/>
  <c r="O123" i="24"/>
  <c r="X97" i="25"/>
  <c r="AL97" i="25"/>
  <c r="AK97" i="25"/>
  <c r="AM97" i="25"/>
  <c r="AE97" i="25"/>
  <c r="AA97" i="25"/>
  <c r="AB97" i="25"/>
  <c r="AO97" i="25"/>
  <c r="AH97" i="25"/>
  <c r="AC97" i="25"/>
  <c r="AI113" i="25"/>
  <c r="R118" i="27"/>
  <c r="AL138" i="25"/>
  <c r="T75" i="24"/>
  <c r="Q144" i="27"/>
  <c r="M86" i="27"/>
  <c r="S86" i="27"/>
  <c r="Q86" i="27"/>
  <c r="Y166" i="25"/>
  <c r="AO134" i="25"/>
  <c r="AJ7" i="25"/>
  <c r="AG76" i="25"/>
  <c r="AB76" i="25"/>
  <c r="AN76" i="25"/>
  <c r="AE76" i="25"/>
  <c r="AA76" i="25"/>
  <c r="Z76" i="25"/>
  <c r="AM76" i="25"/>
  <c r="AK76" i="25"/>
  <c r="M122" i="24"/>
  <c r="Q122" i="24"/>
  <c r="R122" i="24"/>
  <c r="O38" i="24"/>
  <c r="AP38" i="24"/>
  <c r="W38" i="24" s="1"/>
  <c r="R38" i="24"/>
  <c r="Q38" i="24"/>
  <c r="S101" i="24"/>
  <c r="R101" i="24"/>
  <c r="O101" i="24"/>
  <c r="P101" i="24"/>
  <c r="AP101" i="24"/>
  <c r="AC101" i="24" s="1"/>
  <c r="S19" i="24"/>
  <c r="T19" i="24"/>
  <c r="AP19" i="24"/>
  <c r="AF19" i="24" s="1"/>
  <c r="O19" i="24"/>
  <c r="R19" i="24"/>
  <c r="N19" i="24"/>
  <c r="O80" i="24"/>
  <c r="Q80" i="24"/>
  <c r="T80" i="24"/>
  <c r="M80" i="24"/>
  <c r="N80" i="24"/>
  <c r="Q159" i="24"/>
  <c r="S159" i="24"/>
  <c r="U159" i="24"/>
  <c r="M159" i="24"/>
  <c r="O159" i="24"/>
  <c r="N159" i="24"/>
  <c r="T159" i="24"/>
  <c r="AP108" i="24"/>
  <c r="AO108" i="24" s="1"/>
  <c r="U108" i="24"/>
  <c r="T108" i="24"/>
  <c r="N108" i="24"/>
  <c r="S108" i="24"/>
  <c r="P108" i="24"/>
  <c r="N49" i="24"/>
  <c r="P49" i="24"/>
  <c r="T49" i="24"/>
  <c r="S49" i="24"/>
  <c r="M49" i="24"/>
  <c r="O140" i="24"/>
  <c r="N140" i="24"/>
  <c r="AP140" i="24"/>
  <c r="AH140" i="24" s="1"/>
  <c r="S140" i="24"/>
  <c r="N168" i="24"/>
  <c r="R168" i="24"/>
  <c r="U168" i="24"/>
  <c r="Q168" i="24"/>
  <c r="T168" i="24"/>
  <c r="S168" i="24"/>
  <c r="P168" i="24"/>
  <c r="R71" i="24"/>
  <c r="O71" i="24"/>
  <c r="T71" i="24"/>
  <c r="R134" i="24"/>
  <c r="T134" i="24"/>
  <c r="N134" i="24"/>
  <c r="S134" i="24"/>
  <c r="O35" i="24"/>
  <c r="Q35" i="24"/>
  <c r="R35" i="24"/>
  <c r="S35" i="24"/>
  <c r="P35" i="24"/>
  <c r="N153" i="24"/>
  <c r="M153" i="24"/>
  <c r="U153" i="24"/>
  <c r="S153" i="24"/>
  <c r="Q153" i="24"/>
  <c r="R153" i="24"/>
  <c r="I30" i="21"/>
  <c r="F30" i="21"/>
  <c r="D30" i="21"/>
  <c r="E30" i="21"/>
  <c r="C101" i="19"/>
  <c r="F101" i="19"/>
  <c r="J101" i="19"/>
  <c r="D101" i="19"/>
  <c r="K101" i="19"/>
  <c r="H101" i="19"/>
  <c r="E101" i="19"/>
  <c r="I75" i="19"/>
  <c r="F75" i="19"/>
  <c r="C75" i="19"/>
  <c r="K75" i="19"/>
  <c r="K168" i="19"/>
  <c r="H168" i="19"/>
  <c r="I168" i="19"/>
  <c r="J168" i="19"/>
  <c r="G168" i="19"/>
  <c r="I127" i="19"/>
  <c r="H127" i="19"/>
  <c r="J127" i="19"/>
  <c r="G127" i="19"/>
  <c r="I12" i="21"/>
  <c r="E12" i="21"/>
  <c r="G12" i="21"/>
  <c r="F12" i="21"/>
  <c r="J12" i="21"/>
  <c r="C2" i="21"/>
  <c r="G2" i="21"/>
  <c r="K2" i="21"/>
  <c r="I2" i="21"/>
  <c r="AL5" i="25"/>
  <c r="O57" i="27"/>
  <c r="AK121" i="25"/>
  <c r="AM117" i="25"/>
  <c r="Y117" i="25"/>
  <c r="AI97" i="25"/>
  <c r="AF97" i="25"/>
  <c r="Y97" i="25"/>
  <c r="AD97" i="25"/>
  <c r="M31" i="24"/>
  <c r="T31" i="24"/>
  <c r="Q75" i="24"/>
  <c r="M75" i="24"/>
  <c r="N75" i="24"/>
  <c r="R75" i="24"/>
  <c r="P62" i="24"/>
  <c r="R62" i="24"/>
  <c r="R128" i="24"/>
  <c r="N128" i="24"/>
  <c r="P128" i="24"/>
  <c r="O128" i="24"/>
  <c r="M128" i="24"/>
  <c r="S128" i="24"/>
  <c r="S34" i="27"/>
  <c r="M34" i="27"/>
  <c r="U34" i="27"/>
  <c r="R34" i="27"/>
  <c r="O34" i="27"/>
  <c r="P34" i="27"/>
  <c r="T34" i="27"/>
  <c r="Q34" i="27"/>
  <c r="N165" i="27"/>
  <c r="T165" i="27"/>
  <c r="U88" i="27"/>
  <c r="M88" i="27"/>
  <c r="O88" i="27"/>
  <c r="R88" i="27"/>
  <c r="Q88" i="27"/>
  <c r="S88" i="27"/>
  <c r="T88" i="27"/>
  <c r="N88" i="27"/>
  <c r="S78" i="27"/>
  <c r="N78" i="27"/>
  <c r="T78" i="27"/>
  <c r="U136" i="27"/>
  <c r="O136" i="27"/>
  <c r="R136" i="27"/>
  <c r="M136" i="27"/>
  <c r="Q136" i="27"/>
  <c r="O40" i="27"/>
  <c r="M40" i="27"/>
  <c r="P169" i="27"/>
  <c r="O169" i="27"/>
  <c r="N169" i="27"/>
  <c r="M169" i="27"/>
  <c r="Q169" i="27"/>
  <c r="U169" i="27"/>
  <c r="S169" i="27"/>
  <c r="T169" i="27"/>
  <c r="T43" i="27"/>
  <c r="Q43" i="27"/>
  <c r="R43" i="27"/>
  <c r="U43" i="27"/>
  <c r="O43" i="27"/>
  <c r="N43" i="27"/>
  <c r="O91" i="27"/>
  <c r="M91" i="27"/>
  <c r="Q91" i="27"/>
  <c r="R170" i="27"/>
  <c r="N170" i="27"/>
  <c r="U170" i="27"/>
  <c r="M170" i="27"/>
  <c r="S170" i="27"/>
  <c r="O170" i="27"/>
  <c r="T170" i="27"/>
  <c r="U41" i="27"/>
  <c r="S41" i="27"/>
  <c r="Q41" i="27"/>
  <c r="R41" i="27"/>
  <c r="M15" i="27"/>
  <c r="U15" i="27"/>
  <c r="O15" i="27"/>
  <c r="R15" i="27"/>
  <c r="R69" i="27"/>
  <c r="U69" i="27"/>
  <c r="O69" i="27"/>
  <c r="Q69" i="27"/>
  <c r="P69" i="27"/>
  <c r="R135" i="27"/>
  <c r="O135" i="27"/>
  <c r="T135" i="27"/>
  <c r="M135" i="27"/>
  <c r="P135" i="27"/>
  <c r="R38" i="27"/>
  <c r="T38" i="27"/>
  <c r="P94" i="27"/>
  <c r="N94" i="27"/>
  <c r="O94" i="27"/>
  <c r="U94" i="27"/>
  <c r="M94" i="27"/>
  <c r="R94" i="27"/>
  <c r="O152" i="27"/>
  <c r="N152" i="27"/>
  <c r="P152" i="27"/>
  <c r="S152" i="27"/>
  <c r="U152" i="27"/>
  <c r="Q152" i="27"/>
  <c r="T152" i="27"/>
  <c r="O31" i="27"/>
  <c r="T31" i="27"/>
  <c r="Q31" i="27"/>
  <c r="R31" i="27"/>
  <c r="S31" i="27"/>
  <c r="M31" i="27"/>
  <c r="N31" i="27"/>
  <c r="P31" i="27"/>
  <c r="Q24" i="27"/>
  <c r="O24" i="27"/>
  <c r="P24" i="27"/>
  <c r="S24" i="27"/>
  <c r="S61" i="27"/>
  <c r="M61" i="27"/>
  <c r="R61" i="27"/>
  <c r="U61" i="27"/>
  <c r="T61" i="27"/>
  <c r="T89" i="27"/>
  <c r="Q89" i="27"/>
  <c r="P89" i="27"/>
  <c r="S89" i="27"/>
  <c r="O89" i="27"/>
  <c r="N89" i="27"/>
  <c r="P108" i="27"/>
  <c r="O108" i="27"/>
  <c r="U108" i="27"/>
  <c r="M171" i="27"/>
  <c r="P171" i="27"/>
  <c r="R171" i="27"/>
  <c r="Q171" i="27"/>
  <c r="N171" i="27"/>
  <c r="P115" i="27"/>
  <c r="S115" i="27"/>
  <c r="R115" i="27"/>
  <c r="T115" i="27"/>
  <c r="M55" i="27"/>
  <c r="O55" i="27"/>
  <c r="T55" i="27"/>
  <c r="P55" i="27"/>
  <c r="S55" i="27"/>
  <c r="U6" i="27"/>
  <c r="T6" i="27"/>
  <c r="S6" i="27"/>
  <c r="Q6" i="27"/>
  <c r="R6" i="27"/>
  <c r="O6" i="27"/>
  <c r="N6" i="27"/>
  <c r="N118" i="27"/>
  <c r="M118" i="27"/>
  <c r="U118" i="27"/>
  <c r="O118" i="27"/>
  <c r="T144" i="27"/>
  <c r="P144" i="27"/>
  <c r="S47" i="27"/>
  <c r="M47" i="27"/>
  <c r="T47" i="27"/>
  <c r="Q16" i="27"/>
  <c r="U16" i="27"/>
  <c r="O16" i="27"/>
  <c r="N16" i="27"/>
  <c r="R16" i="27"/>
  <c r="T77" i="27"/>
  <c r="M77" i="27"/>
  <c r="Q77" i="27"/>
  <c r="U77" i="27"/>
  <c r="T137" i="27"/>
  <c r="S137" i="27"/>
  <c r="M137" i="27"/>
  <c r="N137" i="27"/>
  <c r="U137" i="27"/>
  <c r="M100" i="27"/>
  <c r="R100" i="27"/>
  <c r="U100" i="27"/>
  <c r="T100" i="27"/>
  <c r="T3" i="27"/>
  <c r="R3" i="27"/>
  <c r="S3" i="27"/>
  <c r="Q3" i="27"/>
  <c r="P3" i="27"/>
  <c r="Q111" i="27"/>
  <c r="R111" i="27"/>
  <c r="O111" i="27"/>
  <c r="M111" i="27"/>
  <c r="N111" i="27"/>
  <c r="U63" i="27"/>
  <c r="Q63" i="27"/>
  <c r="R63" i="27"/>
  <c r="S63" i="27"/>
  <c r="N63" i="27"/>
  <c r="T63" i="27"/>
  <c r="N162" i="27"/>
  <c r="R162" i="27"/>
  <c r="Q162" i="27"/>
  <c r="O162" i="27"/>
  <c r="M162" i="27"/>
  <c r="P162" i="27"/>
  <c r="S98" i="27"/>
  <c r="N98" i="27"/>
  <c r="P98" i="27"/>
  <c r="T98" i="27"/>
  <c r="M98" i="27"/>
  <c r="U98" i="27"/>
  <c r="U33" i="27"/>
  <c r="T33" i="27"/>
  <c r="Q33" i="27"/>
  <c r="O33" i="27"/>
  <c r="Q25" i="27"/>
  <c r="P25" i="27"/>
  <c r="R25" i="27"/>
  <c r="T25" i="27"/>
  <c r="M25" i="27"/>
  <c r="R108" i="27"/>
  <c r="T16" i="27"/>
  <c r="Q55" i="27"/>
  <c r="P15" i="27"/>
  <c r="N15" i="27"/>
  <c r="T15" i="27"/>
  <c r="S144" i="27"/>
  <c r="M89" i="27"/>
  <c r="U89" i="27"/>
  <c r="M3" i="27"/>
  <c r="Q61" i="27"/>
  <c r="S111" i="27"/>
  <c r="N136" i="27"/>
  <c r="N69" i="27"/>
  <c r="U75" i="24"/>
  <c r="U171" i="27"/>
  <c r="S171" i="27"/>
  <c r="T171" i="27"/>
  <c r="S135" i="27"/>
  <c r="N135" i="27"/>
  <c r="U135" i="27"/>
  <c r="T118" i="27"/>
  <c r="M63" i="27"/>
  <c r="N116" i="27"/>
  <c r="P43" i="27"/>
  <c r="S43" i="27"/>
  <c r="N108" i="27"/>
  <c r="P16" i="27"/>
  <c r="R55" i="27"/>
  <c r="Q15" i="27"/>
  <c r="R144" i="27"/>
  <c r="O144" i="27"/>
  <c r="N3" i="27"/>
  <c r="P61" i="27"/>
  <c r="M41" i="27"/>
  <c r="T41" i="27"/>
  <c r="T111" i="27"/>
  <c r="T136" i="27"/>
  <c r="T69" i="27"/>
  <c r="O75" i="24"/>
  <c r="Q128" i="24"/>
  <c r="R169" i="27"/>
  <c r="P170" i="27"/>
  <c r="M6" i="27"/>
  <c r="Q118" i="27"/>
  <c r="T94" i="27"/>
  <c r="S94" i="27"/>
  <c r="O63" i="27"/>
  <c r="P88" i="27"/>
  <c r="M116" i="27"/>
  <c r="M43" i="27"/>
  <c r="Q108" i="27"/>
  <c r="S108" i="27"/>
  <c r="U55" i="27"/>
  <c r="S15" i="27"/>
  <c r="M144" i="27"/>
  <c r="U144" i="27"/>
  <c r="U3" i="27"/>
  <c r="O61" i="27"/>
  <c r="P41" i="27"/>
  <c r="O41" i="27"/>
  <c r="U111" i="27"/>
  <c r="S136" i="27"/>
  <c r="P75" i="24"/>
  <c r="T128" i="24"/>
  <c r="T62" i="24"/>
  <c r="N62" i="24"/>
  <c r="U31" i="27"/>
  <c r="P118" i="27"/>
  <c r="Q94" i="27"/>
  <c r="P63" i="27"/>
  <c r="R152" i="27"/>
  <c r="R98" i="27"/>
  <c r="O98" i="27"/>
  <c r="T162" i="27"/>
  <c r="U162" i="27"/>
  <c r="S162" i="27"/>
  <c r="Q115" i="27"/>
  <c r="M33" i="27"/>
  <c r="R24" i="27"/>
  <c r="P100" i="27"/>
  <c r="Q100" i="27"/>
  <c r="AN97" i="25"/>
  <c r="W97" i="25"/>
  <c r="Z97" i="25"/>
  <c r="AG97" i="25"/>
  <c r="AL22" i="25"/>
  <c r="AK104" i="26"/>
  <c r="P127" i="24"/>
  <c r="S127" i="24"/>
  <c r="T17" i="24"/>
  <c r="M17" i="24"/>
  <c r="Q40" i="24"/>
  <c r="M40" i="24"/>
  <c r="S162" i="24"/>
  <c r="N162" i="24"/>
  <c r="R162" i="24"/>
  <c r="M64" i="24"/>
  <c r="U64" i="24"/>
  <c r="O68" i="27"/>
  <c r="P68" i="27"/>
  <c r="W104" i="26"/>
  <c r="O147" i="27"/>
  <c r="AB123" i="25"/>
  <c r="U45" i="27"/>
  <c r="S45" i="27"/>
  <c r="P45" i="27"/>
  <c r="N58" i="27"/>
  <c r="O58" i="27"/>
  <c r="M58" i="27"/>
  <c r="P58" i="27"/>
  <c r="S58" i="27"/>
  <c r="U58" i="27"/>
  <c r="R58" i="27"/>
  <c r="T58" i="27"/>
  <c r="P119" i="27"/>
  <c r="O119" i="27"/>
  <c r="U119" i="27"/>
  <c r="S119" i="27"/>
  <c r="Q119" i="27"/>
  <c r="R119" i="27"/>
  <c r="N119" i="27"/>
  <c r="R2" i="27"/>
  <c r="O2" i="27"/>
  <c r="T2" i="27"/>
  <c r="N2" i="27"/>
  <c r="P2" i="27"/>
  <c r="M2" i="27"/>
  <c r="S2" i="27"/>
  <c r="AK160" i="25"/>
  <c r="AM160" i="25"/>
  <c r="P17" i="27"/>
  <c r="O17" i="27"/>
  <c r="U17" i="27"/>
  <c r="S17" i="27"/>
  <c r="Q17" i="27"/>
  <c r="R17" i="27"/>
  <c r="M17" i="27"/>
  <c r="U145" i="27"/>
  <c r="T145" i="27"/>
  <c r="R145" i="27"/>
  <c r="O145" i="27"/>
  <c r="Q145" i="27"/>
  <c r="M145" i="27"/>
  <c r="N145" i="27"/>
  <c r="P145" i="27"/>
  <c r="S145" i="27"/>
  <c r="O73" i="27"/>
  <c r="N73" i="27"/>
  <c r="P73" i="27"/>
  <c r="S73" i="27"/>
  <c r="M73" i="27"/>
  <c r="U73" i="27"/>
  <c r="R73" i="27"/>
  <c r="T73" i="27"/>
  <c r="R18" i="27"/>
  <c r="Q18" i="27"/>
  <c r="N18" i="27"/>
  <c r="S18" i="27"/>
  <c r="T18" i="27"/>
  <c r="O18" i="27"/>
  <c r="P18" i="27"/>
  <c r="M18" i="27"/>
  <c r="P72" i="27"/>
  <c r="O72" i="27"/>
  <c r="U72" i="27"/>
  <c r="M72" i="27"/>
  <c r="Q72" i="27"/>
  <c r="S72" i="27"/>
  <c r="R72" i="27"/>
  <c r="T72" i="27"/>
  <c r="S13" i="27"/>
  <c r="U13" i="27"/>
  <c r="Q13" i="27"/>
  <c r="R13" i="27"/>
  <c r="O13" i="27"/>
  <c r="N13" i="27"/>
  <c r="T13" i="27"/>
  <c r="M13" i="27"/>
  <c r="P13" i="27"/>
  <c r="M119" i="27"/>
  <c r="T124" i="27"/>
  <c r="O16" i="24"/>
  <c r="R16" i="24"/>
  <c r="T164" i="27"/>
  <c r="Q164" i="27"/>
  <c r="T59" i="27"/>
  <c r="U59" i="27"/>
  <c r="S132" i="27"/>
  <c r="Q132" i="27"/>
  <c r="R132" i="27"/>
  <c r="N132" i="27"/>
  <c r="T132" i="27"/>
  <c r="M132" i="27"/>
  <c r="P132" i="27"/>
  <c r="U132" i="27"/>
  <c r="S11" i="27"/>
  <c r="U11" i="27"/>
  <c r="S49" i="27"/>
  <c r="Q49" i="27"/>
  <c r="R49" i="27"/>
  <c r="N49" i="27"/>
  <c r="T49" i="27"/>
  <c r="P49" i="27"/>
  <c r="U49" i="27"/>
  <c r="O49" i="27"/>
  <c r="N72" i="27"/>
  <c r="N17" i="27"/>
  <c r="U142" i="27"/>
  <c r="M142" i="27"/>
  <c r="Q142" i="27"/>
  <c r="R142" i="27"/>
  <c r="S142" i="27"/>
  <c r="N142" i="27"/>
  <c r="T142" i="27"/>
  <c r="P142" i="27"/>
  <c r="T74" i="27"/>
  <c r="P74" i="27"/>
  <c r="O177" i="27"/>
  <c r="N177" i="27"/>
  <c r="P177" i="27"/>
  <c r="T177" i="27"/>
  <c r="R177" i="27"/>
  <c r="U177" i="27"/>
  <c r="M177" i="27"/>
  <c r="S177" i="27"/>
  <c r="O70" i="27"/>
  <c r="M70" i="27"/>
  <c r="P70" i="27"/>
  <c r="U70" i="27"/>
  <c r="Q70" i="27"/>
  <c r="R70" i="27"/>
  <c r="N70" i="27"/>
  <c r="T70" i="27"/>
  <c r="Q114" i="27"/>
  <c r="P114" i="27"/>
  <c r="O114" i="27"/>
  <c r="N114" i="27"/>
  <c r="U114" i="27"/>
  <c r="S114" i="27"/>
  <c r="M114" i="27"/>
  <c r="R114" i="27"/>
  <c r="O132" i="27"/>
  <c r="T17" i="27"/>
  <c r="U18" i="27"/>
  <c r="T119" i="27"/>
  <c r="Q58" i="27"/>
  <c r="U2" i="27"/>
  <c r="S70" i="27"/>
  <c r="Q73" i="27"/>
  <c r="M85" i="27"/>
  <c r="R85" i="27"/>
  <c r="P147" i="27"/>
  <c r="T147" i="27"/>
  <c r="S147" i="27"/>
  <c r="U147" i="27"/>
  <c r="Q147" i="27"/>
  <c r="R147" i="27"/>
  <c r="M147" i="27"/>
  <c r="S12" i="27"/>
  <c r="O12" i="27"/>
  <c r="T12" i="27"/>
  <c r="Q12" i="27"/>
  <c r="N12" i="27"/>
  <c r="N66" i="27"/>
  <c r="Q66" i="27"/>
  <c r="R66" i="27"/>
  <c r="P12" i="27"/>
  <c r="R12" i="27"/>
  <c r="U12" i="27"/>
  <c r="U120" i="24"/>
  <c r="Q120" i="24"/>
  <c r="O82" i="24"/>
  <c r="P82" i="24"/>
  <c r="U83" i="27"/>
  <c r="M83" i="27"/>
  <c r="O83" i="27"/>
  <c r="R83" i="27"/>
  <c r="S83" i="27"/>
  <c r="T83" i="27"/>
  <c r="N83" i="27"/>
  <c r="Q83" i="27"/>
  <c r="Q110" i="24"/>
  <c r="M110" i="24"/>
  <c r="S46" i="27"/>
  <c r="M46" i="27"/>
  <c r="R46" i="27"/>
  <c r="N86" i="27"/>
  <c r="T86" i="27"/>
  <c r="P86" i="27"/>
  <c r="O86" i="27"/>
  <c r="U86" i="27"/>
  <c r="M12" i="27"/>
  <c r="R86" i="27"/>
  <c r="AM6" i="25"/>
  <c r="AB26" i="25"/>
  <c r="AG60" i="25"/>
  <c r="O101" i="27"/>
  <c r="P153" i="27"/>
  <c r="R172" i="27"/>
  <c r="AJ147" i="25"/>
  <c r="U66" i="24"/>
  <c r="P66" i="24"/>
  <c r="Q127" i="24"/>
  <c r="N127" i="24"/>
  <c r="M127" i="24"/>
  <c r="U127" i="24"/>
  <c r="T127" i="24"/>
  <c r="O127" i="24"/>
  <c r="R127" i="24"/>
  <c r="M45" i="24"/>
  <c r="U45" i="24"/>
  <c r="Q45" i="24"/>
  <c r="T45" i="24"/>
  <c r="O45" i="24"/>
  <c r="Q146" i="24"/>
  <c r="S146" i="24"/>
  <c r="P146" i="24"/>
  <c r="N146" i="24"/>
  <c r="U146" i="24"/>
  <c r="T146" i="24"/>
  <c r="M146" i="24"/>
  <c r="O146" i="24"/>
  <c r="N137" i="24"/>
  <c r="S137" i="24"/>
  <c r="Q137" i="24"/>
  <c r="U137" i="24"/>
  <c r="P137" i="24"/>
  <c r="T137" i="24"/>
  <c r="R137" i="24"/>
  <c r="M137" i="24"/>
  <c r="S17" i="24"/>
  <c r="U17" i="24"/>
  <c r="P17" i="24"/>
  <c r="R17" i="24"/>
  <c r="Q17" i="24"/>
  <c r="N17" i="24"/>
  <c r="O17" i="24"/>
  <c r="M162" i="24"/>
  <c r="P162" i="24"/>
  <c r="U162" i="24"/>
  <c r="Q162" i="24"/>
  <c r="T162" i="24"/>
  <c r="O162" i="24"/>
  <c r="Q171" i="24"/>
  <c r="U171" i="24"/>
  <c r="P171" i="24"/>
  <c r="T171" i="24"/>
  <c r="N145" i="24"/>
  <c r="T145" i="24"/>
  <c r="T64" i="24"/>
  <c r="N64" i="24"/>
  <c r="S80" i="27"/>
  <c r="U80" i="27"/>
  <c r="Q62" i="27"/>
  <c r="P62" i="27"/>
  <c r="O76" i="27"/>
  <c r="T76" i="27"/>
  <c r="AE160" i="25"/>
  <c r="AN166" i="25"/>
  <c r="AJ160" i="25"/>
  <c r="Q10" i="24"/>
  <c r="AN40" i="25"/>
  <c r="AD40" i="25"/>
  <c r="AA40" i="25"/>
  <c r="N26" i="24"/>
  <c r="R26" i="24"/>
  <c r="N31" i="24"/>
  <c r="U31" i="24"/>
  <c r="N63" i="24"/>
  <c r="U63" i="24"/>
  <c r="O46" i="24"/>
  <c r="U46" i="24"/>
  <c r="Q46" i="24"/>
  <c r="S46" i="24"/>
  <c r="S96" i="24"/>
  <c r="T96" i="24"/>
  <c r="R96" i="24"/>
  <c r="P126" i="24"/>
  <c r="M126" i="24"/>
  <c r="T98" i="24"/>
  <c r="U98" i="24"/>
  <c r="U105" i="24"/>
  <c r="P105" i="24"/>
  <c r="Q105" i="24"/>
  <c r="Q23" i="24"/>
  <c r="U23" i="24"/>
  <c r="M23" i="24"/>
  <c r="S23" i="24"/>
  <c r="AO160" i="25"/>
  <c r="AF160" i="25"/>
  <c r="X160" i="25"/>
  <c r="AB160" i="25"/>
  <c r="AN160" i="25"/>
  <c r="Y160" i="25"/>
  <c r="AL160" i="25"/>
  <c r="AA160" i="25"/>
  <c r="AD160" i="25"/>
  <c r="AH160" i="25"/>
  <c r="AI160" i="25"/>
  <c r="AG160" i="25"/>
  <c r="W160" i="25"/>
  <c r="Z160" i="25"/>
  <c r="AC160" i="25"/>
  <c r="AO166" i="25"/>
  <c r="AL166" i="25"/>
  <c r="AH166" i="25"/>
  <c r="W166" i="25"/>
  <c r="AG166" i="25"/>
  <c r="AM166" i="25"/>
  <c r="AD166" i="25"/>
  <c r="AF166" i="25"/>
  <c r="AK166" i="25"/>
  <c r="T63" i="24"/>
  <c r="M105" i="24"/>
  <c r="P90" i="27"/>
  <c r="T90" i="27"/>
  <c r="U90" i="27"/>
  <c r="M90" i="27"/>
  <c r="R110" i="27"/>
  <c r="U110" i="27"/>
  <c r="O164" i="27"/>
  <c r="N164" i="27"/>
  <c r="U164" i="27"/>
  <c r="S164" i="27"/>
  <c r="M44" i="27"/>
  <c r="Q44" i="27"/>
  <c r="N44" i="27"/>
  <c r="U44" i="27"/>
  <c r="O44" i="27"/>
  <c r="Q84" i="27"/>
  <c r="U84" i="27"/>
  <c r="T84" i="27"/>
  <c r="R84" i="27"/>
  <c r="Q22" i="27"/>
  <c r="S22" i="27"/>
  <c r="U22" i="27"/>
  <c r="R22" i="27"/>
  <c r="U74" i="27"/>
  <c r="O74" i="27"/>
  <c r="M74" i="27"/>
  <c r="O64" i="27"/>
  <c r="Q64" i="27"/>
  <c r="S117" i="27"/>
  <c r="M117" i="27"/>
  <c r="T117" i="27"/>
  <c r="O117" i="27"/>
  <c r="N117" i="27"/>
  <c r="O172" i="27"/>
  <c r="Q172" i="27"/>
  <c r="P172" i="27"/>
  <c r="U163" i="27"/>
  <c r="O163" i="27"/>
  <c r="T163" i="27"/>
  <c r="M163" i="27"/>
  <c r="N163" i="27"/>
  <c r="R59" i="27"/>
  <c r="O59" i="27"/>
  <c r="M59" i="27"/>
  <c r="U126" i="27"/>
  <c r="Q126" i="27"/>
  <c r="R126" i="27"/>
  <c r="N126" i="27"/>
  <c r="O56" i="27"/>
  <c r="R56" i="27"/>
  <c r="N109" i="27"/>
  <c r="P109" i="27"/>
  <c r="S153" i="27"/>
  <c r="U153" i="27"/>
  <c r="O153" i="27"/>
  <c r="Q11" i="27"/>
  <c r="R11" i="27"/>
  <c r="N11" i="27"/>
  <c r="U127" i="27"/>
  <c r="M127" i="27"/>
  <c r="S67" i="27"/>
  <c r="R67" i="27"/>
  <c r="O67" i="27"/>
  <c r="Q67" i="27"/>
  <c r="N67" i="27"/>
  <c r="N134" i="27"/>
  <c r="P134" i="27"/>
  <c r="M134" i="27"/>
  <c r="P176" i="27"/>
  <c r="Q176" i="27"/>
  <c r="O121" i="27"/>
  <c r="R121" i="27"/>
  <c r="M121" i="27"/>
  <c r="T121" i="27"/>
  <c r="M101" i="27"/>
  <c r="Q101" i="27"/>
  <c r="R101" i="27"/>
  <c r="T4" i="27"/>
  <c r="N4" i="27"/>
  <c r="R4" i="27"/>
  <c r="Q124" i="27"/>
  <c r="N124" i="27"/>
  <c r="O124" i="27"/>
  <c r="R124" i="27"/>
  <c r="O27" i="27"/>
  <c r="U27" i="27"/>
  <c r="Q27" i="27"/>
  <c r="R27" i="27"/>
  <c r="T27" i="27"/>
  <c r="N27" i="27"/>
  <c r="Q123" i="27"/>
  <c r="M123" i="27"/>
  <c r="U123" i="27"/>
  <c r="M75" i="27"/>
  <c r="O75" i="27"/>
  <c r="T75" i="27"/>
  <c r="P75" i="27"/>
  <c r="X166" i="25"/>
  <c r="AJ166" i="25"/>
  <c r="N59" i="19"/>
  <c r="Q175" i="19"/>
  <c r="Q22" i="21"/>
  <c r="U141" i="27"/>
  <c r="N42" i="27"/>
  <c r="O62" i="27"/>
  <c r="AB58" i="25"/>
  <c r="U42" i="27"/>
  <c r="Q68" i="27"/>
  <c r="M68" i="27"/>
  <c r="S62" i="27"/>
  <c r="R141" i="27"/>
  <c r="S141" i="27"/>
  <c r="O42" i="27"/>
  <c r="Q93" i="27"/>
  <c r="N97" i="27"/>
  <c r="S73" i="24"/>
  <c r="Q73" i="24"/>
  <c r="U73" i="24"/>
  <c r="T73" i="24"/>
  <c r="P73" i="24"/>
  <c r="R73" i="24"/>
  <c r="M73" i="24"/>
  <c r="R110" i="24"/>
  <c r="U110" i="24"/>
  <c r="P110" i="24"/>
  <c r="S120" i="24"/>
  <c r="P120" i="24"/>
  <c r="N177" i="24"/>
  <c r="O177" i="24"/>
  <c r="R177" i="24"/>
  <c r="P177" i="24"/>
  <c r="T177" i="24"/>
  <c r="M177" i="24"/>
  <c r="Q177" i="24"/>
  <c r="U177" i="24"/>
  <c r="AP143" i="24"/>
  <c r="AJ143" i="24" s="1"/>
  <c r="U143" i="24"/>
  <c r="N143" i="24"/>
  <c r="S143" i="24"/>
  <c r="T143" i="24"/>
  <c r="M143" i="24"/>
  <c r="P143" i="24"/>
  <c r="R143" i="24"/>
  <c r="Q143" i="24"/>
  <c r="O143" i="24"/>
  <c r="Q8" i="24"/>
  <c r="O8" i="24"/>
  <c r="M8" i="24"/>
  <c r="U8" i="24"/>
  <c r="N8" i="24"/>
  <c r="T8" i="24"/>
  <c r="P8" i="24"/>
  <c r="S8" i="24"/>
  <c r="R8" i="24"/>
  <c r="U152" i="24"/>
  <c r="Q152" i="24"/>
  <c r="M152" i="24"/>
  <c r="S152" i="24"/>
  <c r="T152" i="24"/>
  <c r="R152" i="24"/>
  <c r="P152" i="24"/>
  <c r="O152" i="24"/>
  <c r="N152" i="24"/>
  <c r="M82" i="24"/>
  <c r="R82" i="24"/>
  <c r="S81" i="24"/>
  <c r="P81" i="24"/>
  <c r="Q81" i="24"/>
  <c r="R81" i="24"/>
  <c r="N81" i="24"/>
  <c r="O81" i="24"/>
  <c r="M81" i="24"/>
  <c r="T81" i="24"/>
  <c r="U81" i="24"/>
  <c r="O93" i="27"/>
  <c r="N93" i="27"/>
  <c r="U93" i="27"/>
  <c r="S93" i="27"/>
  <c r="R93" i="27"/>
  <c r="R95" i="27"/>
  <c r="M95" i="27"/>
  <c r="Q95" i="27"/>
  <c r="O95" i="27"/>
  <c r="S95" i="27"/>
  <c r="N95" i="27"/>
  <c r="P95" i="27"/>
  <c r="T95" i="27"/>
  <c r="U95" i="27"/>
  <c r="R97" i="27"/>
  <c r="T97" i="27"/>
  <c r="O97" i="27"/>
  <c r="Q97" i="27"/>
  <c r="S97" i="27"/>
  <c r="M97" i="27"/>
  <c r="P97" i="27"/>
  <c r="O65" i="27"/>
  <c r="P65" i="27"/>
  <c r="AP160" i="27"/>
  <c r="AD160" i="27" s="1"/>
  <c r="O160" i="27"/>
  <c r="Q160" i="27"/>
  <c r="N160" i="27"/>
  <c r="P160" i="27"/>
  <c r="T160" i="27"/>
  <c r="R160" i="27"/>
  <c r="U160" i="27"/>
  <c r="S160" i="27"/>
  <c r="S10" i="27"/>
  <c r="T10" i="27"/>
  <c r="O10" i="27"/>
  <c r="P10" i="27"/>
  <c r="N10" i="27"/>
  <c r="U10" i="27"/>
  <c r="M10" i="27"/>
  <c r="R10" i="27"/>
  <c r="AP80" i="27"/>
  <c r="W80" i="27" s="1"/>
  <c r="M48" i="27"/>
  <c r="R48" i="27"/>
  <c r="T48" i="27"/>
  <c r="Q48" i="27"/>
  <c r="P48" i="27"/>
  <c r="U48" i="27"/>
  <c r="O175" i="27"/>
  <c r="R175" i="27"/>
  <c r="N175" i="27"/>
  <c r="S175" i="27"/>
  <c r="M175" i="27"/>
  <c r="T175" i="27"/>
  <c r="P175" i="27"/>
  <c r="Q175" i="27"/>
  <c r="U175" i="27"/>
  <c r="N71" i="27"/>
  <c r="R71" i="27"/>
  <c r="M71" i="27"/>
  <c r="S71" i="27"/>
  <c r="O71" i="27"/>
  <c r="P71" i="27"/>
  <c r="T71" i="27"/>
  <c r="O138" i="27"/>
  <c r="Q138" i="27"/>
  <c r="P138" i="27"/>
  <c r="T138" i="27"/>
  <c r="S138" i="27"/>
  <c r="N138" i="27"/>
  <c r="U138" i="27"/>
  <c r="AP168" i="27"/>
  <c r="AN168" i="27" s="1"/>
  <c r="U168" i="27"/>
  <c r="R168" i="27"/>
  <c r="Q168" i="27"/>
  <c r="M168" i="27"/>
  <c r="S168" i="27"/>
  <c r="O168" i="27"/>
  <c r="T168" i="27"/>
  <c r="N168" i="27"/>
  <c r="AP105" i="27"/>
  <c r="AE105" i="27" s="1"/>
  <c r="O105" i="27"/>
  <c r="T105" i="27"/>
  <c r="M105" i="27"/>
  <c r="N105" i="27"/>
  <c r="P105" i="27"/>
  <c r="U105" i="27"/>
  <c r="S105" i="27"/>
  <c r="AP20" i="27"/>
  <c r="W20" i="27" s="1"/>
  <c r="T20" i="27"/>
  <c r="Q20" i="27"/>
  <c r="P20" i="27"/>
  <c r="N20" i="27"/>
  <c r="M20" i="27"/>
  <c r="R20" i="27"/>
  <c r="O20" i="27"/>
  <c r="S20" i="27"/>
  <c r="T68" i="27"/>
  <c r="N68" i="27"/>
  <c r="M107" i="27"/>
  <c r="N107" i="27"/>
  <c r="S107" i="27"/>
  <c r="S14" i="27"/>
  <c r="Q14" i="27"/>
  <c r="R14" i="27"/>
  <c r="T14" i="27"/>
  <c r="N14" i="27"/>
  <c r="O14" i="27"/>
  <c r="M14" i="27"/>
  <c r="P14" i="27"/>
  <c r="U14" i="27"/>
  <c r="O128" i="27"/>
  <c r="P128" i="27"/>
  <c r="Q128" i="27"/>
  <c r="S128" i="27"/>
  <c r="U128" i="27"/>
  <c r="R128" i="27"/>
  <c r="M128" i="27"/>
  <c r="T128" i="27"/>
  <c r="N128" i="27"/>
  <c r="T7" i="27"/>
  <c r="Q7" i="27"/>
  <c r="U7" i="27"/>
  <c r="T157" i="27"/>
  <c r="S157" i="27"/>
  <c r="R157" i="27"/>
  <c r="Q157" i="27"/>
  <c r="N157" i="27"/>
  <c r="P157" i="27"/>
  <c r="U157" i="27"/>
  <c r="O157" i="27"/>
  <c r="M157" i="27"/>
  <c r="U36" i="27"/>
  <c r="Q36" i="27"/>
  <c r="R36" i="27"/>
  <c r="T36" i="27"/>
  <c r="S36" i="27"/>
  <c r="N36" i="27"/>
  <c r="O36" i="27"/>
  <c r="M36" i="27"/>
  <c r="T32" i="27"/>
  <c r="N32" i="27"/>
  <c r="P32" i="27"/>
  <c r="Q32" i="27"/>
  <c r="U32" i="27"/>
  <c r="M32" i="27"/>
  <c r="R32" i="27"/>
  <c r="O32" i="27"/>
  <c r="S60" i="27"/>
  <c r="P60" i="27"/>
  <c r="T60" i="27"/>
  <c r="O60" i="27"/>
  <c r="U60" i="27"/>
  <c r="Q60" i="27"/>
  <c r="R155" i="27"/>
  <c r="P155" i="27"/>
  <c r="O155" i="27"/>
  <c r="Q155" i="27"/>
  <c r="N155" i="27"/>
  <c r="U155" i="27"/>
  <c r="M155" i="27"/>
  <c r="S155" i="27"/>
  <c r="T155" i="27"/>
  <c r="R103" i="27"/>
  <c r="M103" i="27"/>
  <c r="O103" i="27"/>
  <c r="N103" i="27"/>
  <c r="P103" i="27"/>
  <c r="T103" i="27"/>
  <c r="Q103" i="27"/>
  <c r="S103" i="27"/>
  <c r="U103" i="27"/>
  <c r="O166" i="27"/>
  <c r="U166" i="27"/>
  <c r="R166" i="27"/>
  <c r="M166" i="27"/>
  <c r="S166" i="27"/>
  <c r="Q166" i="27"/>
  <c r="T166" i="27"/>
  <c r="P166" i="27"/>
  <c r="M102" i="27"/>
  <c r="P102" i="27"/>
  <c r="U102" i="27"/>
  <c r="T102" i="27"/>
  <c r="Q102" i="27"/>
  <c r="R102" i="27"/>
  <c r="Q37" i="27"/>
  <c r="R37" i="27"/>
  <c r="S37" i="27"/>
  <c r="N37" i="27"/>
  <c r="T37" i="27"/>
  <c r="O37" i="27"/>
  <c r="P37" i="27"/>
  <c r="U37" i="27"/>
  <c r="M37" i="27"/>
  <c r="S120" i="27"/>
  <c r="U120" i="27"/>
  <c r="Q120" i="27"/>
  <c r="R120" i="27"/>
  <c r="O120" i="27"/>
  <c r="N120" i="27"/>
  <c r="T120" i="27"/>
  <c r="P120" i="27"/>
  <c r="M120" i="27"/>
  <c r="O23" i="27"/>
  <c r="S23" i="27"/>
  <c r="T23" i="27"/>
  <c r="Q23" i="27"/>
  <c r="U23" i="27"/>
  <c r="P23" i="27"/>
  <c r="N23" i="27"/>
  <c r="M149" i="27"/>
  <c r="Q149" i="27"/>
  <c r="R149" i="27"/>
  <c r="N149" i="27"/>
  <c r="T149" i="27"/>
  <c r="O149" i="27"/>
  <c r="S149" i="27"/>
  <c r="P149" i="27"/>
  <c r="U149" i="27"/>
  <c r="N53" i="27"/>
  <c r="R53" i="27"/>
  <c r="M53" i="27"/>
  <c r="P53" i="27"/>
  <c r="S53" i="27"/>
  <c r="T53" i="27"/>
  <c r="Q53" i="27"/>
  <c r="O53" i="27"/>
  <c r="U53" i="27"/>
  <c r="Q8" i="27"/>
  <c r="R8" i="27"/>
  <c r="N8" i="27"/>
  <c r="T8" i="27"/>
  <c r="S8" i="27"/>
  <c r="P8" i="27"/>
  <c r="U8" i="27"/>
  <c r="S76" i="27"/>
  <c r="P76" i="27"/>
  <c r="Q76" i="27"/>
  <c r="U76" i="27"/>
  <c r="M76" i="27"/>
  <c r="N76" i="27"/>
  <c r="R76" i="27"/>
  <c r="Q167" i="27"/>
  <c r="P167" i="27"/>
  <c r="U167" i="27"/>
  <c r="S167" i="27"/>
  <c r="M167" i="27"/>
  <c r="R167" i="27"/>
  <c r="N167" i="27"/>
  <c r="O167" i="27"/>
  <c r="T167" i="27"/>
  <c r="N99" i="27"/>
  <c r="R99" i="27"/>
  <c r="M99" i="27"/>
  <c r="O99" i="27"/>
  <c r="S99" i="27"/>
  <c r="P99" i="27"/>
  <c r="R50" i="27"/>
  <c r="O50" i="27"/>
  <c r="Q50" i="27"/>
  <c r="M50" i="27"/>
  <c r="N50" i="27"/>
  <c r="P50" i="27"/>
  <c r="U50" i="27"/>
  <c r="O146" i="27"/>
  <c r="M146" i="27"/>
  <c r="N146" i="27"/>
  <c r="S146" i="27"/>
  <c r="T146" i="27"/>
  <c r="P146" i="27"/>
  <c r="R146" i="27"/>
  <c r="U146" i="27"/>
  <c r="R82" i="27"/>
  <c r="N82" i="27"/>
  <c r="S82" i="27"/>
  <c r="T82" i="27"/>
  <c r="P82" i="27"/>
  <c r="R52" i="28"/>
  <c r="S52" i="28"/>
  <c r="N52" i="28"/>
  <c r="O52" i="28"/>
  <c r="P52" i="28"/>
  <c r="T52" i="28"/>
  <c r="M52" i="28"/>
  <c r="U52" i="28"/>
  <c r="Q52" i="28"/>
  <c r="AP9" i="27"/>
  <c r="W9" i="27" s="1"/>
  <c r="O9" i="27"/>
  <c r="N9" i="27"/>
  <c r="N141" i="27"/>
  <c r="M141" i="27"/>
  <c r="M80" i="27"/>
  <c r="P80" i="27"/>
  <c r="P42" i="27"/>
  <c r="Q42" i="27"/>
  <c r="Q107" i="27"/>
  <c r="S65" i="27"/>
  <c r="R7" i="27"/>
  <c r="N7" i="27"/>
  <c r="R9" i="27"/>
  <c r="T82" i="24"/>
  <c r="Q82" i="24"/>
  <c r="T120" i="24"/>
  <c r="N120" i="24"/>
  <c r="T110" i="24"/>
  <c r="N110" i="24"/>
  <c r="N60" i="27"/>
  <c r="M60" i="27"/>
  <c r="N48" i="27"/>
  <c r="P93" i="27"/>
  <c r="Q82" i="27"/>
  <c r="M82" i="27"/>
  <c r="O82" i="27"/>
  <c r="R138" i="27"/>
  <c r="M138" i="27"/>
  <c r="R23" i="27"/>
  <c r="Q105" i="27"/>
  <c r="T50" i="27"/>
  <c r="O141" i="27"/>
  <c r="Q141" i="27"/>
  <c r="T80" i="27"/>
  <c r="N80" i="27"/>
  <c r="O80" i="27"/>
  <c r="T42" i="27"/>
  <c r="M42" i="27"/>
  <c r="O107" i="27"/>
  <c r="R107" i="27"/>
  <c r="R68" i="27"/>
  <c r="R62" i="27"/>
  <c r="N62" i="27"/>
  <c r="M62" i="27"/>
  <c r="T65" i="27"/>
  <c r="N65" i="27"/>
  <c r="O7" i="27"/>
  <c r="U9" i="27"/>
  <c r="S9" i="27"/>
  <c r="U82" i="24"/>
  <c r="S82" i="24"/>
  <c r="M120" i="24"/>
  <c r="O120" i="24"/>
  <c r="O110" i="24"/>
  <c r="S110" i="24"/>
  <c r="U99" i="27"/>
  <c r="O48" i="27"/>
  <c r="U71" i="27"/>
  <c r="M160" i="27"/>
  <c r="Q146" i="27"/>
  <c r="M23" i="27"/>
  <c r="O102" i="27"/>
  <c r="S102" i="27"/>
  <c r="R105" i="27"/>
  <c r="Q10" i="27"/>
  <c r="O8" i="27"/>
  <c r="M8" i="27"/>
  <c r="P141" i="27"/>
  <c r="R80" i="27"/>
  <c r="Q80" i="27"/>
  <c r="R42" i="27"/>
  <c r="T107" i="27"/>
  <c r="U107" i="27"/>
  <c r="U68" i="27"/>
  <c r="S68" i="27"/>
  <c r="T62" i="27"/>
  <c r="U62" i="27"/>
  <c r="M65" i="27"/>
  <c r="R65" i="27"/>
  <c r="Q65" i="27"/>
  <c r="M7" i="27"/>
  <c r="S7" i="27"/>
  <c r="M9" i="27"/>
  <c r="T9" i="27"/>
  <c r="P9" i="27"/>
  <c r="N82" i="24"/>
  <c r="R120" i="24"/>
  <c r="T99" i="27"/>
  <c r="Q99" i="27"/>
  <c r="R60" i="27"/>
  <c r="S48" i="27"/>
  <c r="Q71" i="27"/>
  <c r="T93" i="27"/>
  <c r="U82" i="27"/>
  <c r="O73" i="24"/>
  <c r="S177" i="24"/>
  <c r="P36" i="27"/>
  <c r="Z163" i="25"/>
  <c r="T110" i="27"/>
  <c r="R176" i="27"/>
  <c r="M64" i="27"/>
  <c r="Q56" i="27"/>
  <c r="M56" i="27"/>
  <c r="U56" i="27"/>
  <c r="R64" i="27"/>
  <c r="Q26" i="24"/>
  <c r="N40" i="21"/>
  <c r="AO95" i="25"/>
  <c r="AB12" i="25"/>
  <c r="Y112" i="25"/>
  <c r="M28" i="21"/>
  <c r="P140" i="19"/>
  <c r="P81" i="27"/>
  <c r="O81" i="27"/>
  <c r="N30" i="27"/>
  <c r="O30" i="27"/>
  <c r="S161" i="27"/>
  <c r="P161" i="27"/>
  <c r="AG69" i="25"/>
  <c r="AN69" i="25"/>
  <c r="AC95" i="25"/>
  <c r="AM5" i="25"/>
  <c r="AI95" i="25"/>
  <c r="N140" i="19"/>
  <c r="T123" i="19"/>
  <c r="X95" i="25"/>
  <c r="AE112" i="25"/>
  <c r="AB109" i="25"/>
  <c r="P40" i="21"/>
  <c r="AD112" i="25"/>
  <c r="S40" i="21"/>
  <c r="Q140" i="19"/>
  <c r="Q76" i="19"/>
  <c r="R123" i="19"/>
  <c r="AL95" i="25"/>
  <c r="Y163" i="25"/>
  <c r="AA163" i="25"/>
  <c r="AO112" i="25"/>
  <c r="AD69" i="25"/>
  <c r="P10" i="21"/>
  <c r="M10" i="21"/>
  <c r="AG89" i="25"/>
  <c r="AI69" i="25"/>
  <c r="AC89" i="25"/>
  <c r="Q128" i="19"/>
  <c r="R111" i="19"/>
  <c r="U22" i="21"/>
  <c r="S22" i="21"/>
  <c r="O55" i="24"/>
  <c r="T128" i="19"/>
  <c r="U175" i="19"/>
  <c r="S175" i="19"/>
  <c r="M90" i="19"/>
  <c r="P111" i="19"/>
  <c r="T90" i="19"/>
  <c r="R36" i="21"/>
  <c r="N160" i="24"/>
  <c r="P160" i="24"/>
  <c r="S33" i="24"/>
  <c r="Q33" i="24"/>
  <c r="Q139" i="24"/>
  <c r="R139" i="24"/>
  <c r="S169" i="24"/>
  <c r="M169" i="24"/>
  <c r="N169" i="24"/>
  <c r="U169" i="24"/>
  <c r="N154" i="27"/>
  <c r="P154" i="27"/>
  <c r="S39" i="27"/>
  <c r="N39" i="27"/>
  <c r="U106" i="27"/>
  <c r="Q106" i="27"/>
  <c r="T106" i="27"/>
  <c r="U113" i="27"/>
  <c r="R113" i="27"/>
  <c r="O19" i="27"/>
  <c r="M19" i="27"/>
  <c r="S96" i="27"/>
  <c r="P96" i="27"/>
  <c r="M96" i="27"/>
  <c r="T96" i="27"/>
  <c r="S148" i="27"/>
  <c r="U148" i="27"/>
  <c r="S29" i="27"/>
  <c r="U29" i="27"/>
  <c r="AF71" i="24"/>
  <c r="AL112" i="25"/>
  <c r="AI112" i="25"/>
  <c r="AM109" i="25"/>
  <c r="AM71" i="24"/>
  <c r="AF112" i="25"/>
  <c r="AC71" i="24"/>
  <c r="AO105" i="26"/>
  <c r="AE165" i="25"/>
  <c r="AC71" i="25"/>
  <c r="X105" i="26"/>
  <c r="AG39" i="25"/>
  <c r="AI40" i="25"/>
  <c r="Z40" i="25"/>
  <c r="W40" i="25"/>
  <c r="AC40" i="25"/>
  <c r="AG40" i="25"/>
  <c r="AK40" i="25"/>
  <c r="AL103" i="25"/>
  <c r="AI103" i="25"/>
  <c r="AM39" i="25"/>
  <c r="AG139" i="25"/>
  <c r="Y50" i="26"/>
  <c r="AO39" i="25"/>
  <c r="W123" i="25"/>
  <c r="AK20" i="25"/>
  <c r="AE123" i="25"/>
  <c r="AH89" i="25"/>
  <c r="AJ103" i="25"/>
  <c r="AA70" i="25"/>
  <c r="AC6" i="24"/>
  <c r="AN39" i="25"/>
  <c r="W109" i="25"/>
  <c r="Y40" i="25"/>
  <c r="Z166" i="25"/>
  <c r="AA166" i="25"/>
  <c r="AO50" i="26"/>
  <c r="AH39" i="25"/>
  <c r="AE117" i="25"/>
  <c r="AE3" i="25"/>
  <c r="AB166" i="25"/>
  <c r="AC166" i="25"/>
  <c r="AE166" i="25"/>
  <c r="AA157" i="25"/>
  <c r="AE69" i="25"/>
  <c r="AF69" i="25"/>
  <c r="AE138" i="25"/>
  <c r="AO24" i="25"/>
  <c r="AK77" i="24"/>
  <c r="AE105" i="26"/>
  <c r="AL69" i="25"/>
  <c r="AF24" i="25"/>
  <c r="AM34" i="25"/>
  <c r="AK168" i="24"/>
  <c r="AL87" i="24"/>
  <c r="AE87" i="24"/>
  <c r="AE127" i="25"/>
  <c r="AM127" i="25"/>
  <c r="AL127" i="25"/>
  <c r="AN154" i="25"/>
  <c r="AL154" i="25"/>
  <c r="W11" i="25"/>
  <c r="AL11" i="25"/>
  <c r="AM11" i="25"/>
  <c r="AA11" i="25"/>
  <c r="AE17" i="25"/>
  <c r="Y17" i="25"/>
  <c r="AC17" i="25"/>
  <c r="AD17" i="25"/>
  <c r="AL10" i="25"/>
  <c r="AH10" i="25"/>
  <c r="AC5" i="25"/>
  <c r="AJ5" i="25"/>
  <c r="AB5" i="25"/>
  <c r="Z5" i="25"/>
  <c r="AF5" i="25"/>
  <c r="W5" i="25"/>
  <c r="AI5" i="25"/>
  <c r="AH5" i="25"/>
  <c r="AN28" i="24"/>
  <c r="W28" i="24"/>
  <c r="AE109" i="25"/>
  <c r="AC109" i="25"/>
  <c r="AK109" i="25"/>
  <c r="AL109" i="25"/>
  <c r="AH109" i="25"/>
  <c r="AJ109" i="25"/>
  <c r="AD109" i="25"/>
  <c r="AN109" i="25"/>
  <c r="AA143" i="25"/>
  <c r="AM143" i="25"/>
  <c r="Y143" i="25"/>
  <c r="AF143" i="25"/>
  <c r="AE143" i="25"/>
  <c r="AK143" i="25"/>
  <c r="AO143" i="25"/>
  <c r="AG143" i="25"/>
  <c r="W143" i="25"/>
  <c r="AC143" i="25"/>
  <c r="Z143" i="25"/>
  <c r="AH143" i="25"/>
  <c r="AL143" i="25"/>
  <c r="AN143" i="25"/>
  <c r="AD143" i="25"/>
  <c r="AP26" i="24"/>
  <c r="AO26" i="24" s="1"/>
  <c r="O26" i="24"/>
  <c r="P26" i="24"/>
  <c r="S26" i="24"/>
  <c r="T26" i="24"/>
  <c r="O31" i="24"/>
  <c r="Q31" i="24"/>
  <c r="R31" i="24"/>
  <c r="S31" i="24"/>
  <c r="P31" i="24"/>
  <c r="S63" i="24"/>
  <c r="P63" i="24"/>
  <c r="R63" i="24"/>
  <c r="Q63" i="24"/>
  <c r="M46" i="24"/>
  <c r="P46" i="24"/>
  <c r="R46" i="24"/>
  <c r="N46" i="24"/>
  <c r="T46" i="24"/>
  <c r="O96" i="24"/>
  <c r="U96" i="24"/>
  <c r="M96" i="24"/>
  <c r="N96" i="24"/>
  <c r="Q96" i="24"/>
  <c r="P96" i="24"/>
  <c r="Q126" i="24"/>
  <c r="N126" i="24"/>
  <c r="O126" i="24"/>
  <c r="U126" i="24"/>
  <c r="R126" i="24"/>
  <c r="AP98" i="24"/>
  <c r="X98" i="24" s="1"/>
  <c r="R98" i="24"/>
  <c r="S98" i="24"/>
  <c r="P98" i="24"/>
  <c r="N98" i="24"/>
  <c r="O98" i="24"/>
  <c r="M98" i="24"/>
  <c r="S105" i="24"/>
  <c r="T105" i="24"/>
  <c r="R105" i="24"/>
  <c r="O23" i="24"/>
  <c r="P23" i="24"/>
  <c r="T23" i="24"/>
  <c r="N23" i="24"/>
  <c r="R23" i="24"/>
  <c r="AP62" i="24"/>
  <c r="AL62" i="24" s="1"/>
  <c r="M62" i="24"/>
  <c r="O62" i="24"/>
  <c r="S62" i="24"/>
  <c r="Q90" i="27"/>
  <c r="R90" i="27"/>
  <c r="O90" i="27"/>
  <c r="N90" i="27"/>
  <c r="N110" i="27"/>
  <c r="S110" i="27"/>
  <c r="M110" i="27"/>
  <c r="Q45" i="27"/>
  <c r="R45" i="27"/>
  <c r="O45" i="27"/>
  <c r="N45" i="27"/>
  <c r="T45" i="27"/>
  <c r="M45" i="27"/>
  <c r="R164" i="27"/>
  <c r="P164" i="27"/>
  <c r="M164" i="27"/>
  <c r="S44" i="27"/>
  <c r="T44" i="27"/>
  <c r="P44" i="27"/>
  <c r="O84" i="27"/>
  <c r="N84" i="27"/>
  <c r="S84" i="27"/>
  <c r="M84" i="27"/>
  <c r="P84" i="27"/>
  <c r="N22" i="27"/>
  <c r="T22" i="27"/>
  <c r="M22" i="27"/>
  <c r="P22" i="27"/>
  <c r="O22" i="27"/>
  <c r="Q74" i="27"/>
  <c r="R74" i="27"/>
  <c r="S74" i="27"/>
  <c r="N74" i="27"/>
  <c r="T64" i="27"/>
  <c r="S64" i="27"/>
  <c r="P64" i="27"/>
  <c r="N64" i="27"/>
  <c r="U117" i="27"/>
  <c r="Q117" i="27"/>
  <c r="R117" i="27"/>
  <c r="AP172" i="27"/>
  <c r="AB172" i="27" s="1"/>
  <c r="N172" i="27"/>
  <c r="M172" i="27"/>
  <c r="S172" i="27"/>
  <c r="T172" i="27"/>
  <c r="Q163" i="27"/>
  <c r="P163" i="27"/>
  <c r="R163" i="27"/>
  <c r="S163" i="27"/>
  <c r="Q59" i="27"/>
  <c r="S59" i="27"/>
  <c r="N59" i="27"/>
  <c r="P59" i="27"/>
  <c r="S126" i="27"/>
  <c r="T126" i="27"/>
  <c r="O126" i="27"/>
  <c r="P126" i="27"/>
  <c r="P56" i="27"/>
  <c r="T56" i="27"/>
  <c r="N56" i="27"/>
  <c r="S109" i="27"/>
  <c r="U109" i="27"/>
  <c r="O109" i="27"/>
  <c r="Q109" i="27"/>
  <c r="R109" i="27"/>
  <c r="M109" i="27"/>
  <c r="M153" i="27"/>
  <c r="N153" i="27"/>
  <c r="T153" i="27"/>
  <c r="Q153" i="27"/>
  <c r="M11" i="27"/>
  <c r="P11" i="27"/>
  <c r="O11" i="27"/>
  <c r="T11" i="27"/>
  <c r="Q127" i="27"/>
  <c r="R127" i="27"/>
  <c r="S127" i="27"/>
  <c r="N127" i="27"/>
  <c r="O127" i="27"/>
  <c r="T127" i="27"/>
  <c r="P67" i="27"/>
  <c r="U67" i="27"/>
  <c r="M67" i="27"/>
  <c r="O134" i="27"/>
  <c r="U134" i="27"/>
  <c r="Q134" i="27"/>
  <c r="R134" i="27"/>
  <c r="T134" i="27"/>
  <c r="O176" i="27"/>
  <c r="S176" i="27"/>
  <c r="T176" i="27"/>
  <c r="M176" i="27"/>
  <c r="N176" i="27"/>
  <c r="P121" i="27"/>
  <c r="U121" i="27"/>
  <c r="S121" i="27"/>
  <c r="N121" i="27"/>
  <c r="Q121" i="27"/>
  <c r="N101" i="27"/>
  <c r="P101" i="27"/>
  <c r="T101" i="27"/>
  <c r="U101" i="27"/>
  <c r="S4" i="27"/>
  <c r="M4" i="27"/>
  <c r="P4" i="27"/>
  <c r="U4" i="27"/>
  <c r="O4" i="27"/>
  <c r="S124" i="27"/>
  <c r="P124" i="27"/>
  <c r="U124" i="27"/>
  <c r="M27" i="27"/>
  <c r="P27" i="27"/>
  <c r="S27" i="27"/>
  <c r="S123" i="27"/>
  <c r="T123" i="27"/>
  <c r="O123" i="27"/>
  <c r="N123" i="27"/>
  <c r="P123" i="27"/>
  <c r="Q75" i="27"/>
  <c r="R75" i="27"/>
  <c r="N75" i="27"/>
  <c r="S75" i="27"/>
  <c r="T142" i="19"/>
  <c r="Z71" i="24"/>
  <c r="AL71" i="24"/>
  <c r="AJ71" i="24"/>
  <c r="AH71" i="24"/>
  <c r="X71" i="24"/>
  <c r="Y5" i="25"/>
  <c r="AN5" i="25"/>
  <c r="AF147" i="25"/>
  <c r="AA147" i="25"/>
  <c r="Z147" i="25"/>
  <c r="AN147" i="25"/>
  <c r="AE32" i="25"/>
  <c r="AC32" i="25"/>
  <c r="AC164" i="26"/>
  <c r="Z164" i="26"/>
  <c r="AD164" i="26"/>
  <c r="AE11" i="25"/>
  <c r="AI109" i="25"/>
  <c r="AA109" i="25"/>
  <c r="AE45" i="25"/>
  <c r="X54" i="25"/>
  <c r="AC54" i="25"/>
  <c r="T140" i="19"/>
  <c r="N154" i="19"/>
  <c r="P66" i="19"/>
  <c r="Q66" i="19"/>
  <c r="AL53" i="25"/>
  <c r="AG53" i="25"/>
  <c r="AO17" i="25"/>
  <c r="AB37" i="25"/>
  <c r="AK71" i="24"/>
  <c r="X5" i="25"/>
  <c r="AG5" i="25"/>
  <c r="W147" i="25"/>
  <c r="AI19" i="25"/>
  <c r="AO19" i="25"/>
  <c r="AD19" i="25"/>
  <c r="AF95" i="25"/>
  <c r="AN95" i="25"/>
  <c r="Y95" i="25"/>
  <c r="AD95" i="25"/>
  <c r="AK95" i="25"/>
  <c r="O105" i="24"/>
  <c r="N105" i="24"/>
  <c r="M63" i="24"/>
  <c r="O63" i="24"/>
  <c r="AL177" i="25"/>
  <c r="AJ177" i="25"/>
  <c r="AN112" i="25"/>
  <c r="AG112" i="25"/>
  <c r="AA112" i="25"/>
  <c r="AM112" i="25"/>
  <c r="X112" i="25"/>
  <c r="AJ112" i="25"/>
  <c r="AC112" i="25"/>
  <c r="AB112" i="25"/>
  <c r="T109" i="27"/>
  <c r="P110" i="27"/>
  <c r="O110" i="27"/>
  <c r="U176" i="27"/>
  <c r="S56" i="27"/>
  <c r="M26" i="24"/>
  <c r="U26" i="24"/>
  <c r="T126" i="24"/>
  <c r="S126" i="24"/>
  <c r="X109" i="25"/>
  <c r="AF109" i="25"/>
  <c r="AH46" i="26"/>
  <c r="AN161" i="25"/>
  <c r="W130" i="25"/>
  <c r="Y130" i="25"/>
  <c r="AO6" i="24"/>
  <c r="AE19" i="25"/>
  <c r="AE95" i="25"/>
  <c r="AM95" i="25"/>
  <c r="AK45" i="25"/>
  <c r="AG19" i="25"/>
  <c r="AE163" i="25"/>
  <c r="AI32" i="25"/>
  <c r="AA45" i="25"/>
  <c r="AD45" i="25"/>
  <c r="Z173" i="25"/>
  <c r="AE173" i="25"/>
  <c r="AA173" i="25"/>
  <c r="AA9" i="25"/>
  <c r="AB9" i="25"/>
  <c r="T163" i="19"/>
  <c r="Q163" i="19"/>
  <c r="O99" i="19"/>
  <c r="AB157" i="25"/>
  <c r="AE118" i="25"/>
  <c r="AL118" i="25"/>
  <c r="Y15" i="24"/>
  <c r="Y96" i="25"/>
  <c r="AO173" i="25"/>
  <c r="R99" i="19"/>
  <c r="M99" i="19"/>
  <c r="U142" i="19"/>
  <c r="U16" i="21"/>
  <c r="AI157" i="25"/>
  <c r="X44" i="24"/>
  <c r="Z130" i="25"/>
  <c r="AM148" i="25"/>
  <c r="AL129" i="25"/>
  <c r="X129" i="25"/>
  <c r="W129" i="25"/>
  <c r="Z73" i="25"/>
  <c r="AK73" i="25"/>
  <c r="AE73" i="25"/>
  <c r="S151" i="27"/>
  <c r="O151" i="27"/>
  <c r="R122" i="27"/>
  <c r="T122" i="27"/>
  <c r="P140" i="27"/>
  <c r="S140" i="27"/>
  <c r="N140" i="27"/>
  <c r="O112" i="27"/>
  <c r="S112" i="27"/>
  <c r="P112" i="27"/>
  <c r="N21" i="27"/>
  <c r="O21" i="27"/>
  <c r="Q21" i="27"/>
  <c r="R21" i="27"/>
  <c r="T104" i="27"/>
  <c r="Q104" i="27"/>
  <c r="R104" i="27"/>
  <c r="R129" i="27"/>
  <c r="M129" i="27"/>
  <c r="S129" i="27"/>
  <c r="T129" i="27"/>
  <c r="U129" i="27"/>
  <c r="Q133" i="27"/>
  <c r="P133" i="27"/>
  <c r="T133" i="27"/>
  <c r="M133" i="27"/>
  <c r="S35" i="27"/>
  <c r="O35" i="27"/>
  <c r="S143" i="27"/>
  <c r="N143" i="27"/>
  <c r="M143" i="27"/>
  <c r="Q79" i="27"/>
  <c r="P79" i="27"/>
  <c r="O150" i="27"/>
  <c r="T150" i="27"/>
  <c r="U150" i="27"/>
  <c r="S5" i="27"/>
  <c r="Q5" i="27"/>
  <c r="R5" i="27"/>
  <c r="O125" i="27"/>
  <c r="Q125" i="27"/>
  <c r="S87" i="27"/>
  <c r="N87" i="27"/>
  <c r="O87" i="27"/>
  <c r="T16" i="21"/>
  <c r="R154" i="19"/>
  <c r="Y134" i="25"/>
  <c r="Y30" i="24"/>
  <c r="AN175" i="25"/>
  <c r="AK175" i="25"/>
  <c r="Z87" i="24"/>
  <c r="AD102" i="25"/>
  <c r="Y177" i="25"/>
  <c r="AN34" i="25"/>
  <c r="AD93" i="25"/>
  <c r="AM87" i="24"/>
  <c r="AI102" i="25"/>
  <c r="W164" i="26"/>
  <c r="AC22" i="25"/>
  <c r="AK177" i="25"/>
  <c r="Y122" i="25"/>
  <c r="Y109" i="25"/>
  <c r="AM82" i="25"/>
  <c r="Y82" i="25"/>
  <c r="AN82" i="25"/>
  <c r="AO82" i="25"/>
  <c r="AK82" i="25"/>
  <c r="AD82" i="25"/>
  <c r="X82" i="25"/>
  <c r="AC82" i="25"/>
  <c r="AI153" i="25"/>
  <c r="AG153" i="25"/>
  <c r="W100" i="25"/>
  <c r="AM100" i="25"/>
  <c r="AG100" i="25"/>
  <c r="AI100" i="25"/>
  <c r="AA100" i="25"/>
  <c r="R5" i="21"/>
  <c r="P5" i="21"/>
  <c r="M5" i="21"/>
  <c r="S5" i="21"/>
  <c r="M163" i="19"/>
  <c r="P99" i="19"/>
  <c r="S99" i="19"/>
  <c r="Q142" i="19"/>
  <c r="P16" i="21"/>
  <c r="N16" i="21"/>
  <c r="S16" i="21"/>
  <c r="O16" i="21"/>
  <c r="T154" i="19"/>
  <c r="O154" i="19"/>
  <c r="S154" i="19"/>
  <c r="AM147" i="24"/>
  <c r="AA134" i="25"/>
  <c r="Y167" i="25"/>
  <c r="AC35" i="25"/>
  <c r="AC161" i="25"/>
  <c r="AH161" i="25"/>
  <c r="AJ50" i="26"/>
  <c r="AB50" i="26"/>
  <c r="AI132" i="25"/>
  <c r="AM132" i="25"/>
  <c r="AC117" i="25"/>
  <c r="AH83" i="26"/>
  <c r="AI83" i="26"/>
  <c r="AB168" i="24"/>
  <c r="AA168" i="24"/>
  <c r="AE82" i="25"/>
  <c r="AG82" i="25"/>
  <c r="AF82" i="25"/>
  <c r="AE68" i="25"/>
  <c r="AN68" i="25"/>
  <c r="AA12" i="25"/>
  <c r="W12" i="25"/>
  <c r="AJ12" i="25"/>
  <c r="AD12" i="25"/>
  <c r="AL12" i="25"/>
  <c r="Y12" i="25"/>
  <c r="AI49" i="26"/>
  <c r="AA49" i="26"/>
  <c r="AB111" i="25"/>
  <c r="X111" i="25"/>
  <c r="AH111" i="25"/>
  <c r="Z111" i="25"/>
  <c r="O5" i="21"/>
  <c r="N5" i="21"/>
  <c r="T5" i="21"/>
  <c r="P163" i="19"/>
  <c r="R163" i="19"/>
  <c r="T99" i="19"/>
  <c r="N99" i="19"/>
  <c r="U99" i="19"/>
  <c r="P142" i="19"/>
  <c r="N142" i="19"/>
  <c r="M142" i="19"/>
  <c r="Q16" i="21"/>
  <c r="M16" i="21"/>
  <c r="U154" i="19"/>
  <c r="P154" i="19"/>
  <c r="AK153" i="24"/>
  <c r="AN118" i="25"/>
  <c r="X134" i="25"/>
  <c r="AF152" i="25"/>
  <c r="AJ167" i="25"/>
  <c r="AI50" i="26"/>
  <c r="AK83" i="26"/>
  <c r="AL90" i="24"/>
  <c r="AK90" i="24"/>
  <c r="AB82" i="25"/>
  <c r="AH149" i="25"/>
  <c r="AC149" i="25"/>
  <c r="AK149" i="25"/>
  <c r="AL20" i="25"/>
  <c r="X165" i="25"/>
  <c r="AD165" i="25"/>
  <c r="AG18" i="25"/>
  <c r="AC102" i="25"/>
  <c r="AJ102" i="25"/>
  <c r="AO102" i="25"/>
  <c r="AG102" i="25"/>
  <c r="Z102" i="25"/>
  <c r="AE102" i="25"/>
  <c r="W102" i="25"/>
  <c r="AN102" i="25"/>
  <c r="X102" i="25"/>
  <c r="AH102" i="25"/>
  <c r="AB102" i="25"/>
  <c r="AA102" i="25"/>
  <c r="AE104" i="26"/>
  <c r="AI104" i="26"/>
  <c r="AD104" i="26"/>
  <c r="AF104" i="26"/>
  <c r="Y104" i="26"/>
  <c r="AJ72" i="25"/>
  <c r="AD72" i="25"/>
  <c r="X72" i="25"/>
  <c r="AL100" i="25"/>
  <c r="AL128" i="25"/>
  <c r="AA128" i="25"/>
  <c r="U5" i="21"/>
  <c r="O163" i="19"/>
  <c r="U163" i="19"/>
  <c r="N163" i="19"/>
  <c r="R142" i="19"/>
  <c r="O142" i="19"/>
  <c r="M154" i="19"/>
  <c r="W118" i="25"/>
  <c r="AF50" i="26"/>
  <c r="AA82" i="25"/>
  <c r="Z82" i="25"/>
  <c r="X20" i="25"/>
  <c r="Z20" i="25"/>
  <c r="Z145" i="25"/>
  <c r="AA145" i="25"/>
  <c r="AC137" i="25"/>
  <c r="AK137" i="25"/>
  <c r="X137" i="25"/>
  <c r="AD174" i="25"/>
  <c r="AL174" i="25"/>
  <c r="X174" i="25"/>
  <c r="AG174" i="25"/>
  <c r="AB158" i="25"/>
  <c r="Y28" i="24"/>
  <c r="W87" i="24"/>
  <c r="AD87" i="24"/>
  <c r="AC175" i="25"/>
  <c r="X164" i="26"/>
  <c r="AL55" i="25"/>
  <c r="AG109" i="25"/>
  <c r="AO109" i="25"/>
  <c r="AI9" i="25"/>
  <c r="AN24" i="25"/>
  <c r="AA87" i="24"/>
  <c r="AN87" i="24"/>
  <c r="AL164" i="26"/>
  <c r="AM22" i="25"/>
  <c r="AE55" i="25"/>
  <c r="AJ45" i="25"/>
  <c r="AK173" i="25"/>
  <c r="X173" i="25"/>
  <c r="AL70" i="25"/>
  <c r="AI173" i="25"/>
  <c r="AC173" i="25"/>
  <c r="AO61" i="26"/>
  <c r="AO144" i="25"/>
  <c r="AB101" i="25"/>
  <c r="Z125" i="25"/>
  <c r="AK125" i="25"/>
  <c r="X156" i="26"/>
  <c r="AJ139" i="25"/>
  <c r="AO139" i="25"/>
  <c r="AC139" i="25"/>
  <c r="AH139" i="25"/>
  <c r="AM139" i="25"/>
  <c r="AC73" i="25"/>
  <c r="Y73" i="25"/>
  <c r="AL49" i="26"/>
  <c r="AG49" i="26"/>
  <c r="Y49" i="26"/>
  <c r="AM49" i="26"/>
  <c r="AE49" i="26"/>
  <c r="AC49" i="26"/>
  <c r="AA107" i="25"/>
  <c r="AH128" i="25"/>
  <c r="W128" i="25"/>
  <c r="Y128" i="25"/>
  <c r="AK128" i="25"/>
  <c r="AG128" i="25"/>
  <c r="AC128" i="25"/>
  <c r="Z128" i="25"/>
  <c r="AB128" i="25"/>
  <c r="AN128" i="25"/>
  <c r="AD128" i="25"/>
  <c r="AF128" i="25"/>
  <c r="AI128" i="25"/>
  <c r="AE128" i="25"/>
  <c r="X128" i="25"/>
  <c r="AJ128" i="25"/>
  <c r="AB140" i="25"/>
  <c r="Q40" i="21"/>
  <c r="O140" i="19"/>
  <c r="R76" i="19"/>
  <c r="U76" i="19"/>
  <c r="M123" i="19"/>
  <c r="S123" i="19"/>
  <c r="M103" i="19"/>
  <c r="AO67" i="26"/>
  <c r="AN17" i="25"/>
  <c r="AM161" i="25"/>
  <c r="Y161" i="25"/>
  <c r="AB130" i="25"/>
  <c r="Y13" i="25"/>
  <c r="AA75" i="25"/>
  <c r="AC75" i="25"/>
  <c r="AI75" i="25"/>
  <c r="AO75" i="25"/>
  <c r="AC125" i="25"/>
  <c r="AG162" i="25"/>
  <c r="AJ162" i="25"/>
  <c r="Z171" i="26"/>
  <c r="AE125" i="24"/>
  <c r="AN125" i="24"/>
  <c r="Z170" i="24"/>
  <c r="AG170" i="24"/>
  <c r="AD170" i="24"/>
  <c r="AC170" i="24"/>
  <c r="AK170" i="24"/>
  <c r="AF170" i="24"/>
  <c r="AA170" i="24"/>
  <c r="AO31" i="25"/>
  <c r="AH31" i="25"/>
  <c r="AN31" i="25"/>
  <c r="Y31" i="25"/>
  <c r="AA159" i="24"/>
  <c r="AI159" i="24"/>
  <c r="AH159" i="24"/>
  <c r="AN159" i="24"/>
  <c r="AE159" i="24"/>
  <c r="AO128" i="25"/>
  <c r="AA28" i="25"/>
  <c r="AM28" i="25"/>
  <c r="AH28" i="25"/>
  <c r="AL28" i="25"/>
  <c r="AD28" i="25"/>
  <c r="S66" i="24"/>
  <c r="M66" i="24"/>
  <c r="N66" i="24"/>
  <c r="Q66" i="24"/>
  <c r="R66" i="24"/>
  <c r="T66" i="24"/>
  <c r="S45" i="24"/>
  <c r="P45" i="24"/>
  <c r="N45" i="24"/>
  <c r="S10" i="24"/>
  <c r="N10" i="24"/>
  <c r="T10" i="24"/>
  <c r="M10" i="24"/>
  <c r="R10" i="24"/>
  <c r="P10" i="24"/>
  <c r="U10" i="24"/>
  <c r="O40" i="24"/>
  <c r="U40" i="24"/>
  <c r="R40" i="24"/>
  <c r="P40" i="24"/>
  <c r="S40" i="24"/>
  <c r="N40" i="24"/>
  <c r="T40" i="24"/>
  <c r="AP162" i="24"/>
  <c r="AA162" i="24" s="1"/>
  <c r="N171" i="24"/>
  <c r="M171" i="24"/>
  <c r="O171" i="24"/>
  <c r="S171" i="24"/>
  <c r="R171" i="24"/>
  <c r="P145" i="24"/>
  <c r="O145" i="24"/>
  <c r="M145" i="24"/>
  <c r="S145" i="24"/>
  <c r="R145" i="24"/>
  <c r="U145" i="24"/>
  <c r="AP64" i="24"/>
  <c r="AL64" i="24" s="1"/>
  <c r="R64" i="24"/>
  <c r="P64" i="24"/>
  <c r="S64" i="24"/>
  <c r="Q64" i="24"/>
  <c r="O64" i="24"/>
  <c r="P57" i="27"/>
  <c r="S57" i="27"/>
  <c r="U57" i="27"/>
  <c r="T57" i="27"/>
  <c r="Q57" i="27"/>
  <c r="R57" i="27"/>
  <c r="M57" i="27"/>
  <c r="R165" i="27"/>
  <c r="U165" i="27"/>
  <c r="O165" i="27"/>
  <c r="S165" i="27"/>
  <c r="M165" i="27"/>
  <c r="Q165" i="27"/>
  <c r="P165" i="27"/>
  <c r="O78" i="27"/>
  <c r="Q78" i="27"/>
  <c r="P78" i="27"/>
  <c r="R78" i="27"/>
  <c r="M78" i="27"/>
  <c r="U78" i="27"/>
  <c r="M159" i="27"/>
  <c r="P159" i="27"/>
  <c r="R159" i="27"/>
  <c r="U159" i="27"/>
  <c r="S159" i="27"/>
  <c r="Q159" i="27"/>
  <c r="O159" i="27"/>
  <c r="N159" i="27"/>
  <c r="P40" i="27"/>
  <c r="Q40" i="27"/>
  <c r="U40" i="27"/>
  <c r="S40" i="27"/>
  <c r="N40" i="27"/>
  <c r="R40" i="27"/>
  <c r="T40" i="27"/>
  <c r="AP91" i="27"/>
  <c r="AF91" i="27" s="1"/>
  <c r="N91" i="27"/>
  <c r="P91" i="27"/>
  <c r="T91" i="27"/>
  <c r="U91" i="27"/>
  <c r="S91" i="27"/>
  <c r="R91" i="27"/>
  <c r="O116" i="27"/>
  <c r="P116" i="27"/>
  <c r="T116" i="27"/>
  <c r="U116" i="27"/>
  <c r="Q116" i="27"/>
  <c r="R116" i="27"/>
  <c r="O38" i="27"/>
  <c r="M38" i="27"/>
  <c r="P38" i="27"/>
  <c r="Q38" i="27"/>
  <c r="U38" i="27"/>
  <c r="S38" i="27"/>
  <c r="N38" i="27"/>
  <c r="N24" i="27"/>
  <c r="T24" i="27"/>
  <c r="M24" i="27"/>
  <c r="U24" i="27"/>
  <c r="M115" i="27"/>
  <c r="N115" i="27"/>
  <c r="O115" i="27"/>
  <c r="U115" i="27"/>
  <c r="O54" i="27"/>
  <c r="M54" i="27"/>
  <c r="P54" i="27"/>
  <c r="T54" i="27"/>
  <c r="S54" i="27"/>
  <c r="U54" i="27"/>
  <c r="Q54" i="27"/>
  <c r="R54" i="27"/>
  <c r="N47" i="27"/>
  <c r="P47" i="27"/>
  <c r="O47" i="27"/>
  <c r="R47" i="27"/>
  <c r="O77" i="27"/>
  <c r="R77" i="27"/>
  <c r="N77" i="27"/>
  <c r="P77" i="27"/>
  <c r="S77" i="27"/>
  <c r="Q137" i="27"/>
  <c r="R137" i="27"/>
  <c r="O137" i="27"/>
  <c r="P137" i="27"/>
  <c r="N100" i="27"/>
  <c r="O100" i="27"/>
  <c r="S100" i="27"/>
  <c r="P33" i="27"/>
  <c r="S33" i="27"/>
  <c r="N33" i="27"/>
  <c r="R33" i="27"/>
  <c r="AP25" i="27"/>
  <c r="AI25" i="27" s="1"/>
  <c r="O25" i="27"/>
  <c r="U25" i="27"/>
  <c r="N25" i="27"/>
  <c r="S25" i="27"/>
  <c r="AA47" i="25"/>
  <c r="AC47" i="25"/>
  <c r="AK47" i="25"/>
  <c r="AA64" i="26"/>
  <c r="AB64" i="26"/>
  <c r="AG64" i="26"/>
  <c r="AC64" i="26"/>
  <c r="AK64" i="26"/>
  <c r="AE64" i="26"/>
  <c r="X64" i="26"/>
  <c r="AM116" i="25"/>
  <c r="AF116" i="25"/>
  <c r="AB116" i="25"/>
  <c r="W9" i="25"/>
  <c r="AK9" i="25"/>
  <c r="X9" i="25"/>
  <c r="Y9" i="25"/>
  <c r="AL9" i="25"/>
  <c r="AF9" i="25"/>
  <c r="AJ9" i="25"/>
  <c r="AC9" i="25"/>
  <c r="AG9" i="25"/>
  <c r="AM9" i="25"/>
  <c r="AE9" i="25"/>
  <c r="AF107" i="25"/>
  <c r="AH107" i="25"/>
  <c r="AE107" i="25"/>
  <c r="AB107" i="25"/>
  <c r="AL107" i="25"/>
  <c r="AI107" i="25"/>
  <c r="Y107" i="25"/>
  <c r="AD107" i="25"/>
  <c r="AN107" i="25"/>
  <c r="AI168" i="25"/>
  <c r="Y168" i="25"/>
  <c r="AK168" i="25"/>
  <c r="R40" i="21"/>
  <c r="Q28" i="21"/>
  <c r="O76" i="19"/>
  <c r="Q152" i="19"/>
  <c r="Q123" i="19"/>
  <c r="U60" i="19"/>
  <c r="N56" i="19"/>
  <c r="AK67" i="26"/>
  <c r="AD153" i="24"/>
  <c r="AF61" i="26"/>
  <c r="AA61" i="26"/>
  <c r="AM167" i="25"/>
  <c r="AG46" i="26"/>
  <c r="AJ17" i="25"/>
  <c r="AB17" i="25"/>
  <c r="AJ161" i="25"/>
  <c r="AE130" i="25"/>
  <c r="AE139" i="25"/>
  <c r="AF139" i="25"/>
  <c r="AA172" i="25"/>
  <c r="AJ172" i="25"/>
  <c r="AI64" i="26"/>
  <c r="X116" i="25"/>
  <c r="AH140" i="25"/>
  <c r="X140" i="25"/>
  <c r="AF140" i="25"/>
  <c r="W140" i="25"/>
  <c r="AA38" i="25"/>
  <c r="AG38" i="25"/>
  <c r="W93" i="25"/>
  <c r="AK127" i="25"/>
  <c r="AJ127" i="25"/>
  <c r="AM175" i="25"/>
  <c r="W175" i="25"/>
  <c r="AE12" i="25"/>
  <c r="AI12" i="25"/>
  <c r="AN12" i="25"/>
  <c r="X12" i="25"/>
  <c r="AO88" i="25"/>
  <c r="AJ154" i="25"/>
  <c r="AG176" i="25"/>
  <c r="AO89" i="25"/>
  <c r="AM111" i="25"/>
  <c r="AI111" i="25"/>
  <c r="AF120" i="25"/>
  <c r="Z24" i="25"/>
  <c r="AE24" i="25"/>
  <c r="AH24" i="25"/>
  <c r="AB24" i="25"/>
  <c r="AF62" i="25"/>
  <c r="AH62" i="25"/>
  <c r="Y62" i="25"/>
  <c r="AI38" i="25"/>
  <c r="Y6" i="25"/>
  <c r="AA8" i="25"/>
  <c r="Y175" i="25"/>
  <c r="AA175" i="25"/>
  <c r="AA42" i="25"/>
  <c r="AK12" i="25"/>
  <c r="AI88" i="25"/>
  <c r="AL36" i="25"/>
  <c r="AD111" i="25"/>
  <c r="AO111" i="25"/>
  <c r="AF111" i="25"/>
  <c r="AM24" i="25"/>
  <c r="AB118" i="25"/>
  <c r="AB155" i="25"/>
  <c r="AM155" i="25"/>
  <c r="X158" i="25"/>
  <c r="AN6" i="25"/>
  <c r="AG28" i="24"/>
  <c r="Y102" i="25"/>
  <c r="AG78" i="26"/>
  <c r="AL168" i="24"/>
  <c r="AM168" i="24"/>
  <c r="AM75" i="25"/>
  <c r="W69" i="25"/>
  <c r="AO69" i="25"/>
  <c r="AE129" i="25"/>
  <c r="AO73" i="25"/>
  <c r="W159" i="24"/>
  <c r="AG159" i="24"/>
  <c r="AB120" i="25"/>
  <c r="AD24" i="25"/>
  <c r="AA24" i="25"/>
  <c r="AL24" i="25"/>
  <c r="AB86" i="25"/>
  <c r="AD15" i="25"/>
  <c r="AC28" i="24"/>
  <c r="AF102" i="25"/>
  <c r="AL102" i="25"/>
  <c r="AL15" i="25"/>
  <c r="AC62" i="25"/>
  <c r="AD148" i="25"/>
  <c r="X168" i="24"/>
  <c r="AO13" i="25"/>
  <c r="AG47" i="25"/>
  <c r="AB47" i="25"/>
  <c r="AJ75" i="25"/>
  <c r="Z69" i="25"/>
  <c r="W142" i="25"/>
  <c r="X142" i="25"/>
  <c r="AM54" i="25"/>
  <c r="AK5" i="25"/>
  <c r="AA5" i="25"/>
  <c r="Z159" i="24"/>
  <c r="X159" i="24"/>
  <c r="AM159" i="24"/>
  <c r="AN120" i="25"/>
  <c r="AG120" i="25"/>
  <c r="AM103" i="24"/>
  <c r="AH9" i="25"/>
  <c r="Y24" i="25"/>
  <c r="AG24" i="25"/>
  <c r="AJ24" i="25"/>
  <c r="W24" i="25"/>
  <c r="AJ58" i="25"/>
  <c r="AG15" i="25"/>
  <c r="AL106" i="25"/>
  <c r="AN62" i="25"/>
  <c r="Y41" i="25"/>
  <c r="AF41" i="25"/>
  <c r="AD41" i="25"/>
  <c r="X2" i="25"/>
  <c r="AJ2" i="25"/>
  <c r="AF2" i="25"/>
  <c r="AB2" i="25"/>
  <c r="AH2" i="25"/>
  <c r="AI2" i="25"/>
  <c r="AA2" i="25"/>
  <c r="AM2" i="25"/>
  <c r="AL2" i="25"/>
  <c r="AK2" i="25"/>
  <c r="AD2" i="25"/>
  <c r="Z2" i="25"/>
  <c r="AE2" i="25"/>
  <c r="W2" i="25"/>
  <c r="S128" i="19"/>
  <c r="N128" i="19"/>
  <c r="T175" i="19"/>
  <c r="M175" i="19"/>
  <c r="N111" i="19"/>
  <c r="P22" i="21"/>
  <c r="M22" i="21"/>
  <c r="N10" i="21"/>
  <c r="T10" i="21"/>
  <c r="R90" i="19"/>
  <c r="S90" i="19"/>
  <c r="U36" i="21"/>
  <c r="AI158" i="24"/>
  <c r="W67" i="26"/>
  <c r="Z153" i="24"/>
  <c r="AE153" i="24"/>
  <c r="AL153" i="24"/>
  <c r="AO33" i="25"/>
  <c r="AD33" i="25"/>
  <c r="AH113" i="25"/>
  <c r="X113" i="25"/>
  <c r="AC113" i="25"/>
  <c r="AA25" i="25"/>
  <c r="AK25" i="25"/>
  <c r="W83" i="26"/>
  <c r="AA83" i="26"/>
  <c r="AE83" i="26"/>
  <c r="Y83" i="26"/>
  <c r="AG83" i="26"/>
  <c r="AK4" i="25"/>
  <c r="AN4" i="25"/>
  <c r="AH96" i="25"/>
  <c r="X96" i="25"/>
  <c r="AI96" i="25"/>
  <c r="AL165" i="25"/>
  <c r="AH165" i="25"/>
  <c r="AB165" i="25"/>
  <c r="AA165" i="25"/>
  <c r="AF165" i="25"/>
  <c r="Z165" i="25"/>
  <c r="AK165" i="25"/>
  <c r="AM165" i="25"/>
  <c r="AC165" i="25"/>
  <c r="Y105" i="26"/>
  <c r="AA162" i="25"/>
  <c r="AE51" i="26"/>
  <c r="Y51" i="26"/>
  <c r="AB51" i="26"/>
  <c r="Z51" i="26"/>
  <c r="AH51" i="26"/>
  <c r="AD51" i="26"/>
  <c r="Z26" i="25"/>
  <c r="AL26" i="25"/>
  <c r="AG2" i="25"/>
  <c r="AG79" i="25"/>
  <c r="AA79" i="25"/>
  <c r="AO79" i="25"/>
  <c r="AH79" i="25"/>
  <c r="AM79" i="25"/>
  <c r="Y79" i="25"/>
  <c r="AJ79" i="25"/>
  <c r="AC79" i="25"/>
  <c r="AK79" i="25"/>
  <c r="AO150" i="25"/>
  <c r="AJ150" i="25"/>
  <c r="AN150" i="25"/>
  <c r="AL159" i="26"/>
  <c r="AJ159" i="26"/>
  <c r="AA81" i="25"/>
  <c r="AM81" i="25"/>
  <c r="AL81" i="25"/>
  <c r="AN81" i="25"/>
  <c r="AD81" i="25"/>
  <c r="AJ115" i="25"/>
  <c r="AM115" i="25"/>
  <c r="AO14" i="25"/>
  <c r="AI14" i="25"/>
  <c r="X14" i="25"/>
  <c r="AA14" i="25"/>
  <c r="AK74" i="25"/>
  <c r="AG74" i="25"/>
  <c r="AE74" i="25"/>
  <c r="AF74" i="25"/>
  <c r="AO74" i="25"/>
  <c r="AI74" i="25"/>
  <c r="Y85" i="25"/>
  <c r="AB85" i="25"/>
  <c r="R128" i="19"/>
  <c r="O128" i="19"/>
  <c r="R130" i="19"/>
  <c r="R175" i="19"/>
  <c r="N175" i="19"/>
  <c r="O111" i="19"/>
  <c r="Q111" i="19"/>
  <c r="S111" i="19"/>
  <c r="N22" i="21"/>
  <c r="T22" i="21"/>
  <c r="O22" i="21"/>
  <c r="U88" i="19"/>
  <c r="R45" i="21"/>
  <c r="R10" i="21"/>
  <c r="O10" i="21"/>
  <c r="Q90" i="19"/>
  <c r="O90" i="19"/>
  <c r="U90" i="19"/>
  <c r="P36" i="21"/>
  <c r="N36" i="21"/>
  <c r="M36" i="21"/>
  <c r="Y155" i="25"/>
  <c r="AG67" i="26"/>
  <c r="AM67" i="26"/>
  <c r="W153" i="24"/>
  <c r="AF153" i="24"/>
  <c r="AO153" i="24"/>
  <c r="AG157" i="25"/>
  <c r="X44" i="25"/>
  <c r="AJ44" i="25"/>
  <c r="AF44" i="25"/>
  <c r="AL134" i="25"/>
  <c r="AF134" i="25"/>
  <c r="AI134" i="25"/>
  <c r="AG134" i="25"/>
  <c r="AJ134" i="25"/>
  <c r="AI131" i="25"/>
  <c r="AK131" i="25"/>
  <c r="AK152" i="25"/>
  <c r="AD152" i="25"/>
  <c r="AG167" i="25"/>
  <c r="AE113" i="25"/>
  <c r="AJ57" i="25"/>
  <c r="AC83" i="26"/>
  <c r="AL83" i="26"/>
  <c r="AL43" i="26"/>
  <c r="AO43" i="26"/>
  <c r="AE43" i="26"/>
  <c r="W52" i="25"/>
  <c r="AD52" i="25"/>
  <c r="AG52" i="25"/>
  <c r="AF105" i="26"/>
  <c r="AK105" i="26"/>
  <c r="W105" i="26"/>
  <c r="AG105" i="26"/>
  <c r="AD105" i="26"/>
  <c r="AI41" i="25"/>
  <c r="AL162" i="25"/>
  <c r="AF162" i="25"/>
  <c r="W162" i="25"/>
  <c r="AB162" i="25"/>
  <c r="AH162" i="25"/>
  <c r="Y162" i="25"/>
  <c r="AN162" i="25"/>
  <c r="AI162" i="25"/>
  <c r="X162" i="25"/>
  <c r="AL56" i="25"/>
  <c r="Z56" i="25"/>
  <c r="AI56" i="25"/>
  <c r="AA56" i="25"/>
  <c r="AN56" i="25"/>
  <c r="Y56" i="25"/>
  <c r="AE56" i="25"/>
  <c r="AG56" i="25"/>
  <c r="AA119" i="25"/>
  <c r="AI119" i="25"/>
  <c r="AO2" i="25"/>
  <c r="AN2" i="25"/>
  <c r="AL29" i="25"/>
  <c r="X29" i="25"/>
  <c r="AF29" i="25"/>
  <c r="AJ91" i="25"/>
  <c r="AO91" i="25"/>
  <c r="AL91" i="25"/>
  <c r="AB91" i="25"/>
  <c r="AM91" i="25"/>
  <c r="AG152" i="25"/>
  <c r="AM152" i="25"/>
  <c r="AJ152" i="25"/>
  <c r="AO152" i="25"/>
  <c r="W152" i="25"/>
  <c r="Z152" i="25"/>
  <c r="X152" i="25"/>
  <c r="M128" i="19"/>
  <c r="P128" i="19"/>
  <c r="R34" i="21"/>
  <c r="O175" i="19"/>
  <c r="T111" i="19"/>
  <c r="M111" i="19"/>
  <c r="U10" i="21"/>
  <c r="Q10" i="21"/>
  <c r="N90" i="19"/>
  <c r="R56" i="19"/>
  <c r="Q36" i="21"/>
  <c r="AC67" i="26"/>
  <c r="AI67" i="26"/>
  <c r="Y153" i="24"/>
  <c r="AI153" i="24"/>
  <c r="AN153" i="24"/>
  <c r="AC33" i="25"/>
  <c r="AD61" i="26"/>
  <c r="AN61" i="26"/>
  <c r="AK61" i="26"/>
  <c r="AG61" i="26"/>
  <c r="AC61" i="26"/>
  <c r="AI61" i="26"/>
  <c r="AE61" i="26"/>
  <c r="AB152" i="25"/>
  <c r="AB167" i="25"/>
  <c r="AL167" i="25"/>
  <c r="AK167" i="25"/>
  <c r="AN167" i="25"/>
  <c r="W167" i="25"/>
  <c r="AH167" i="25"/>
  <c r="Y113" i="25"/>
  <c r="Z113" i="25"/>
  <c r="AF46" i="26"/>
  <c r="AO46" i="26"/>
  <c r="AE46" i="26"/>
  <c r="W53" i="25"/>
  <c r="AO53" i="25"/>
  <c r="AB53" i="25"/>
  <c r="AI170" i="25"/>
  <c r="AM170" i="25"/>
  <c r="X170" i="25"/>
  <c r="AN83" i="26"/>
  <c r="Z37" i="25"/>
  <c r="AN37" i="25"/>
  <c r="X37" i="25"/>
  <c r="Z4" i="25"/>
  <c r="Z96" i="25"/>
  <c r="W165" i="25"/>
  <c r="AO165" i="25"/>
  <c r="AF14" i="25"/>
  <c r="AF52" i="25"/>
  <c r="AE162" i="25"/>
  <c r="AH56" i="25"/>
  <c r="AJ21" i="24"/>
  <c r="AI21" i="24"/>
  <c r="AL21" i="24"/>
  <c r="AK21" i="24"/>
  <c r="Y2" i="25"/>
  <c r="AL124" i="25"/>
  <c r="AG124" i="25"/>
  <c r="AF124" i="25"/>
  <c r="AK84" i="25"/>
  <c r="AG84" i="25"/>
  <c r="AN74" i="25"/>
  <c r="Y21" i="25"/>
  <c r="Z21" i="25"/>
  <c r="AO21" i="25"/>
  <c r="AM21" i="25"/>
  <c r="AN21" i="25"/>
  <c r="AJ21" i="25"/>
  <c r="AE141" i="25"/>
  <c r="AK141" i="25"/>
  <c r="AD102" i="24"/>
  <c r="AC102" i="24"/>
  <c r="AC18" i="25"/>
  <c r="AO172" i="25"/>
  <c r="AN172" i="25"/>
  <c r="AH158" i="25"/>
  <c r="AJ64" i="26"/>
  <c r="AH64" i="26"/>
  <c r="AL64" i="26"/>
  <c r="Z64" i="26"/>
  <c r="W64" i="26"/>
  <c r="AM64" i="26"/>
  <c r="AJ164" i="26"/>
  <c r="Y164" i="26"/>
  <c r="AJ116" i="25"/>
  <c r="AO116" i="25"/>
  <c r="AA116" i="25"/>
  <c r="AL89" i="25"/>
  <c r="AE100" i="25"/>
  <c r="AF100" i="25"/>
  <c r="AG103" i="25"/>
  <c r="AA115" i="24"/>
  <c r="AJ86" i="25"/>
  <c r="AO86" i="25"/>
  <c r="AF86" i="25"/>
  <c r="AI86" i="25"/>
  <c r="AG103" i="24"/>
  <c r="AE103" i="24"/>
  <c r="AM87" i="25"/>
  <c r="AK87" i="25"/>
  <c r="AF87" i="25"/>
  <c r="AO18" i="25"/>
  <c r="Y172" i="25"/>
  <c r="AG158" i="25"/>
  <c r="AJ87" i="24"/>
  <c r="AK87" i="24"/>
  <c r="Y170" i="24"/>
  <c r="AJ170" i="24"/>
  <c r="Y19" i="25"/>
  <c r="AH95" i="25"/>
  <c r="AA95" i="25"/>
  <c r="Z95" i="25"/>
  <c r="AJ95" i="25"/>
  <c r="AB95" i="25"/>
  <c r="W95" i="25"/>
  <c r="Z32" i="25"/>
  <c r="AA32" i="25"/>
  <c r="X127" i="25"/>
  <c r="AI127" i="25"/>
  <c r="AA127" i="25"/>
  <c r="AJ8" i="25"/>
  <c r="X8" i="25"/>
  <c r="AF8" i="25"/>
  <c r="AD175" i="25"/>
  <c r="AI175" i="25"/>
  <c r="AD64" i="26"/>
  <c r="AN64" i="26"/>
  <c r="Y64" i="26"/>
  <c r="AF64" i="26"/>
  <c r="AG164" i="26"/>
  <c r="AK164" i="26"/>
  <c r="AF164" i="26"/>
  <c r="AN72" i="25"/>
  <c r="AF154" i="25"/>
  <c r="AM154" i="25"/>
  <c r="AH177" i="25"/>
  <c r="AK116" i="25"/>
  <c r="AE116" i="25"/>
  <c r="AK99" i="25"/>
  <c r="X100" i="25"/>
  <c r="Y100" i="25"/>
  <c r="AH100" i="25"/>
  <c r="AC159" i="24"/>
  <c r="Y159" i="24"/>
  <c r="AF159" i="24"/>
  <c r="AH103" i="25"/>
  <c r="AK69" i="24"/>
  <c r="W69" i="24"/>
  <c r="AK24" i="25"/>
  <c r="AC24" i="25"/>
  <c r="X24" i="25"/>
  <c r="Z58" i="25"/>
  <c r="AC28" i="25"/>
  <c r="W28" i="25"/>
  <c r="AE28" i="25"/>
  <c r="AJ28" i="25"/>
  <c r="Y28" i="25"/>
  <c r="X15" i="25"/>
  <c r="AM106" i="25"/>
  <c r="X34" i="25"/>
  <c r="X28" i="25"/>
  <c r="Z28" i="25"/>
  <c r="AF28" i="25"/>
  <c r="AK28" i="25"/>
  <c r="AO28" i="25"/>
  <c r="Y106" i="25"/>
  <c r="AG34" i="25"/>
  <c r="AG28" i="25"/>
  <c r="AB28" i="25"/>
  <c r="AI28" i="25"/>
  <c r="AN28" i="25"/>
  <c r="AO15" i="25"/>
  <c r="AB15" i="25"/>
  <c r="AJ106" i="25"/>
  <c r="AE52" i="25"/>
  <c r="AM162" i="25"/>
  <c r="Z162" i="25"/>
  <c r="AO38" i="25"/>
  <c r="AC119" i="25"/>
  <c r="AB119" i="25"/>
  <c r="AL158" i="25"/>
  <c r="Y158" i="25"/>
  <c r="AN145" i="25"/>
  <c r="AH21" i="24"/>
  <c r="AM21" i="24"/>
  <c r="X32" i="25"/>
  <c r="Z127" i="25"/>
  <c r="AB127" i="25"/>
  <c r="AO124" i="25"/>
  <c r="AH137" i="25"/>
  <c r="AK8" i="25"/>
  <c r="AL84" i="25"/>
  <c r="AI150" i="25"/>
  <c r="AD74" i="25"/>
  <c r="AH21" i="25"/>
  <c r="AD21" i="25"/>
  <c r="AO72" i="25"/>
  <c r="AM72" i="25"/>
  <c r="AL141" i="25"/>
  <c r="W29" i="25"/>
  <c r="AK55" i="25"/>
  <c r="AI55" i="25"/>
  <c r="AJ102" i="24"/>
  <c r="X177" i="25"/>
  <c r="AE177" i="25"/>
  <c r="Z176" i="25"/>
  <c r="AF36" i="25"/>
  <c r="X36" i="25"/>
  <c r="AK49" i="26"/>
  <c r="AD49" i="26"/>
  <c r="AO49" i="26"/>
  <c r="W49" i="26"/>
  <c r="AH49" i="26"/>
  <c r="X89" i="25"/>
  <c r="AA89" i="25"/>
  <c r="AK153" i="25"/>
  <c r="AN100" i="25"/>
  <c r="AD100" i="25"/>
  <c r="AO100" i="25"/>
  <c r="AC100" i="25"/>
  <c r="AJ100" i="25"/>
  <c r="AC111" i="25"/>
  <c r="Y111" i="25"/>
  <c r="AJ111" i="25"/>
  <c r="AE111" i="25"/>
  <c r="AA111" i="25"/>
  <c r="AN111" i="25"/>
  <c r="AL120" i="25"/>
  <c r="AO120" i="25"/>
  <c r="AC103" i="25"/>
  <c r="W103" i="25"/>
  <c r="Y115" i="24"/>
  <c r="AN69" i="24"/>
  <c r="AF103" i="24"/>
  <c r="AK103" i="24"/>
  <c r="AH155" i="25"/>
  <c r="AB44" i="25"/>
  <c r="AB121" i="25"/>
  <c r="AA78" i="26"/>
  <c r="AK78" i="26"/>
  <c r="AK63" i="25"/>
  <c r="W63" i="25"/>
  <c r="AO10" i="25"/>
  <c r="AF17" i="25"/>
  <c r="AA17" i="25"/>
  <c r="Z17" i="25"/>
  <c r="AL17" i="25"/>
  <c r="AE161" i="25"/>
  <c r="AO115" i="25"/>
  <c r="X136" i="25"/>
  <c r="AK132" i="25"/>
  <c r="AA39" i="25"/>
  <c r="X39" i="25"/>
  <c r="AL39" i="25"/>
  <c r="AB117" i="25"/>
  <c r="AI117" i="25"/>
  <c r="AA117" i="25"/>
  <c r="Z117" i="25"/>
  <c r="AA130" i="25"/>
  <c r="AD130" i="25"/>
  <c r="AM130" i="25"/>
  <c r="AF170" i="25"/>
  <c r="AO83" i="26"/>
  <c r="AF83" i="26"/>
  <c r="AM83" i="26"/>
  <c r="AH148" i="25"/>
  <c r="AJ83" i="26"/>
  <c r="AG138" i="25"/>
  <c r="AH41" i="25"/>
  <c r="AK162" i="25"/>
  <c r="AD162" i="25"/>
  <c r="AG119" i="25"/>
  <c r="AF158" i="25"/>
  <c r="AN158" i="25"/>
  <c r="AM145" i="25"/>
  <c r="AG21" i="24"/>
  <c r="AC21" i="24"/>
  <c r="AF32" i="25"/>
  <c r="AB32" i="25"/>
  <c r="Y127" i="25"/>
  <c r="AG127" i="25"/>
  <c r="Y137" i="25"/>
  <c r="Z137" i="25"/>
  <c r="AO8" i="25"/>
  <c r="Y150" i="25"/>
  <c r="AA74" i="25"/>
  <c r="AB74" i="25"/>
  <c r="Z74" i="25"/>
  <c r="W21" i="25"/>
  <c r="AB21" i="25"/>
  <c r="AD42" i="25"/>
  <c r="AI72" i="25"/>
  <c r="AH72" i="25"/>
  <c r="AK29" i="25"/>
  <c r="W55" i="25"/>
  <c r="AA31" i="25"/>
  <c r="AI31" i="25"/>
  <c r="AL31" i="25"/>
  <c r="W177" i="25"/>
  <c r="AI177" i="25"/>
  <c r="AN176" i="25"/>
  <c r="Z99" i="25"/>
  <c r="AN49" i="26"/>
  <c r="X49" i="26"/>
  <c r="AB49" i="26"/>
  <c r="AF49" i="26"/>
  <c r="AJ49" i="26"/>
  <c r="AD89" i="25"/>
  <c r="AM89" i="25"/>
  <c r="AF89" i="25"/>
  <c r="AK100" i="25"/>
  <c r="AB100" i="25"/>
  <c r="Z100" i="25"/>
  <c r="AG111" i="25"/>
  <c r="AK111" i="25"/>
  <c r="AL111" i="25"/>
  <c r="W111" i="25"/>
  <c r="AM120" i="25"/>
  <c r="W120" i="25"/>
  <c r="AH120" i="25"/>
  <c r="Y103" i="25"/>
  <c r="AM103" i="25"/>
  <c r="AN103" i="25"/>
  <c r="AI103" i="24"/>
  <c r="AH103" i="24"/>
  <c r="AA155" i="25"/>
  <c r="AM44" i="25"/>
  <c r="AG44" i="25"/>
  <c r="Y121" i="25"/>
  <c r="Y78" i="26"/>
  <c r="AC10" i="25"/>
  <c r="AK17" i="25"/>
  <c r="AI17" i="25"/>
  <c r="X17" i="25"/>
  <c r="AH17" i="25"/>
  <c r="AG161" i="25"/>
  <c r="AA161" i="25"/>
  <c r="AI161" i="25"/>
  <c r="AM136" i="25"/>
  <c r="AF132" i="25"/>
  <c r="W39" i="25"/>
  <c r="AC39" i="25"/>
  <c r="W117" i="25"/>
  <c r="AI130" i="25"/>
  <c r="AO130" i="25"/>
  <c r="AG130" i="25"/>
  <c r="AJ130" i="25"/>
  <c r="AL170" i="25"/>
  <c r="AG170" i="25"/>
  <c r="AH170" i="25"/>
  <c r="AB170" i="25"/>
  <c r="AD83" i="26"/>
  <c r="AB83" i="26"/>
  <c r="X83" i="26"/>
  <c r="Y108" i="25"/>
  <c r="AL87" i="25"/>
  <c r="W58" i="25"/>
  <c r="AL58" i="25"/>
  <c r="AN173" i="25"/>
  <c r="AB173" i="25"/>
  <c r="AI70" i="25"/>
  <c r="AC70" i="25"/>
  <c r="AH106" i="25"/>
  <c r="AA106" i="25"/>
  <c r="AK106" i="25"/>
  <c r="X106" i="25"/>
  <c r="AO106" i="25"/>
  <c r="AE62" i="25"/>
  <c r="AK62" i="25"/>
  <c r="AI62" i="25"/>
  <c r="AD62" i="25"/>
  <c r="AO62" i="25"/>
  <c r="AB34" i="25"/>
  <c r="W34" i="25"/>
  <c r="Z34" i="25"/>
  <c r="AK34" i="25"/>
  <c r="AL34" i="25"/>
  <c r="AG108" i="25"/>
  <c r="AC146" i="25"/>
  <c r="AI106" i="25"/>
  <c r="AD106" i="25"/>
  <c r="AC106" i="25"/>
  <c r="Z106" i="25"/>
  <c r="AB106" i="25"/>
  <c r="AL62" i="25"/>
  <c r="AG62" i="25"/>
  <c r="AB62" i="25"/>
  <c r="X62" i="25"/>
  <c r="Z62" i="25"/>
  <c r="AE34" i="25"/>
  <c r="AC34" i="25"/>
  <c r="AH34" i="25"/>
  <c r="AJ34" i="25"/>
  <c r="Y34" i="25"/>
  <c r="AI58" i="25"/>
  <c r="AO58" i="25"/>
  <c r="X58" i="25"/>
  <c r="AJ15" i="25"/>
  <c r="AN108" i="25"/>
  <c r="AO146" i="25"/>
  <c r="AF173" i="25"/>
  <c r="Y173" i="25"/>
  <c r="W70" i="25"/>
  <c r="AE106" i="25"/>
  <c r="W106" i="25"/>
  <c r="AF106" i="25"/>
  <c r="AN106" i="25"/>
  <c r="AA62" i="25"/>
  <c r="W62" i="25"/>
  <c r="AM62" i="25"/>
  <c r="AJ62" i="25"/>
  <c r="AA34" i="25"/>
  <c r="AI34" i="25"/>
  <c r="AF34" i="25"/>
  <c r="AD34" i="25"/>
  <c r="AM156" i="26"/>
  <c r="Y26" i="25"/>
  <c r="AH94" i="25"/>
  <c r="AN94" i="25"/>
  <c r="X94" i="25"/>
  <c r="AD94" i="25"/>
  <c r="AF94" i="25"/>
  <c r="AJ94" i="25"/>
  <c r="AE94" i="25"/>
  <c r="AA94" i="25"/>
  <c r="Y94" i="25"/>
  <c r="Y23" i="25"/>
  <c r="Z23" i="25"/>
  <c r="AG114" i="25"/>
  <c r="AF114" i="25"/>
  <c r="AI114" i="25"/>
  <c r="AB114" i="25"/>
  <c r="Y114" i="25"/>
  <c r="AM114" i="25"/>
  <c r="AA114" i="25"/>
  <c r="AC114" i="25"/>
  <c r="AN114" i="25"/>
  <c r="AF135" i="25"/>
  <c r="AB135" i="25"/>
  <c r="Z135" i="25"/>
  <c r="AN135" i="25"/>
  <c r="AO135" i="25"/>
  <c r="AA135" i="25"/>
  <c r="AI135" i="25"/>
  <c r="AH135" i="25"/>
  <c r="AL135" i="25"/>
  <c r="Q130" i="24"/>
  <c r="S130" i="24"/>
  <c r="P130" i="24"/>
  <c r="N130" i="24"/>
  <c r="M130" i="24"/>
  <c r="T130" i="24"/>
  <c r="AP91" i="24"/>
  <c r="AG91" i="24" s="1"/>
  <c r="AP33" i="24"/>
  <c r="AP14" i="24"/>
  <c r="AB14" i="24" s="1"/>
  <c r="R14" i="24"/>
  <c r="Q14" i="24"/>
  <c r="U14" i="24"/>
  <c r="S14" i="24"/>
  <c r="P14" i="24"/>
  <c r="O14" i="24"/>
  <c r="N14" i="24"/>
  <c r="M14" i="24"/>
  <c r="U88" i="24"/>
  <c r="T88" i="24"/>
  <c r="O88" i="24"/>
  <c r="M88" i="24"/>
  <c r="N88" i="24"/>
  <c r="R88" i="24"/>
  <c r="AP175" i="24"/>
  <c r="AJ175" i="24" s="1"/>
  <c r="P175" i="24"/>
  <c r="T175" i="24"/>
  <c r="M175" i="24"/>
  <c r="Q175" i="24"/>
  <c r="R175" i="24"/>
  <c r="U131" i="27"/>
  <c r="T131" i="27"/>
  <c r="M131" i="27"/>
  <c r="Q131" i="27"/>
  <c r="R131" i="27"/>
  <c r="N131" i="27"/>
  <c r="S131" i="27"/>
  <c r="O174" i="27"/>
  <c r="S174" i="27"/>
  <c r="Q174" i="27"/>
  <c r="R174" i="27"/>
  <c r="P174" i="27"/>
  <c r="Q92" i="27"/>
  <c r="R92" i="27"/>
  <c r="N92" i="27"/>
  <c r="T92" i="27"/>
  <c r="M92" i="27"/>
  <c r="O92" i="27"/>
  <c r="P92" i="27"/>
  <c r="N122" i="27"/>
  <c r="U122" i="27"/>
  <c r="M122" i="27"/>
  <c r="P122" i="27"/>
  <c r="AP106" i="27"/>
  <c r="AB106" i="27" s="1"/>
  <c r="R173" i="27"/>
  <c r="U173" i="27"/>
  <c r="N173" i="27"/>
  <c r="O173" i="27"/>
  <c r="Q113" i="27"/>
  <c r="M113" i="27"/>
  <c r="N113" i="27"/>
  <c r="O158" i="27"/>
  <c r="M158" i="27"/>
  <c r="Q158" i="27"/>
  <c r="R158" i="27"/>
  <c r="U158" i="27"/>
  <c r="R156" i="27"/>
  <c r="O156" i="27"/>
  <c r="Q156" i="27"/>
  <c r="S30" i="27"/>
  <c r="P30" i="27"/>
  <c r="U30" i="27"/>
  <c r="M30" i="27"/>
  <c r="AP161" i="27"/>
  <c r="AG161" i="27" s="1"/>
  <c r="Q161" i="27"/>
  <c r="U161" i="27"/>
  <c r="M161" i="27"/>
  <c r="N28" i="27"/>
  <c r="P28" i="27"/>
  <c r="S28" i="27"/>
  <c r="M28" i="27"/>
  <c r="R28" i="27"/>
  <c r="O28" i="27"/>
  <c r="T51" i="27"/>
  <c r="Q51" i="27"/>
  <c r="P51" i="27"/>
  <c r="N51" i="27"/>
  <c r="U51" i="27"/>
  <c r="M51" i="27"/>
  <c r="T26" i="27"/>
  <c r="S26" i="27"/>
  <c r="P26" i="27"/>
  <c r="Q26" i="27"/>
  <c r="N26" i="27"/>
  <c r="U130" i="27"/>
  <c r="Q130" i="27"/>
  <c r="S130" i="27"/>
  <c r="M130" i="27"/>
  <c r="O29" i="27"/>
  <c r="Q29" i="27"/>
  <c r="R29" i="27"/>
  <c r="N29" i="27"/>
  <c r="T29" i="27"/>
  <c r="M29" i="27"/>
  <c r="P29" i="27"/>
  <c r="AO156" i="26"/>
  <c r="T85" i="27"/>
  <c r="U85" i="27"/>
  <c r="U46" i="27"/>
  <c r="U66" i="27"/>
  <c r="O66" i="27"/>
  <c r="O34" i="21"/>
  <c r="U28" i="21"/>
  <c r="M152" i="19"/>
  <c r="R152" i="19"/>
  <c r="N45" i="21"/>
  <c r="M91" i="24"/>
  <c r="T91" i="24"/>
  <c r="N91" i="24"/>
  <c r="O60" i="19"/>
  <c r="T56" i="19"/>
  <c r="AA158" i="24"/>
  <c r="W158" i="24"/>
  <c r="X158" i="24"/>
  <c r="AF158" i="24"/>
  <c r="AK158" i="24"/>
  <c r="X77" i="25"/>
  <c r="P16" i="24"/>
  <c r="U16" i="24"/>
  <c r="T16" i="24"/>
  <c r="AN157" i="25"/>
  <c r="AO63" i="25"/>
  <c r="AJ61" i="26"/>
  <c r="AL61" i="26"/>
  <c r="X61" i="26"/>
  <c r="Z61" i="26"/>
  <c r="AL131" i="25"/>
  <c r="AE10" i="25"/>
  <c r="AD35" i="25"/>
  <c r="AM35" i="25"/>
  <c r="AJ113" i="25"/>
  <c r="AG113" i="25"/>
  <c r="AK113" i="25"/>
  <c r="AL46" i="26"/>
  <c r="AA46" i="26"/>
  <c r="X53" i="25"/>
  <c r="AF53" i="25"/>
  <c r="AD50" i="26"/>
  <c r="AO59" i="26"/>
  <c r="W25" i="25"/>
  <c r="Y123" i="25"/>
  <c r="AC123" i="25"/>
  <c r="AC144" i="25"/>
  <c r="N96" i="27"/>
  <c r="O96" i="27"/>
  <c r="Q154" i="27"/>
  <c r="O154" i="27"/>
  <c r="U19" i="27"/>
  <c r="N19" i="27"/>
  <c r="S19" i="27"/>
  <c r="T148" i="27"/>
  <c r="P148" i="27"/>
  <c r="P106" i="27"/>
  <c r="M33" i="24"/>
  <c r="U139" i="24"/>
  <c r="N139" i="24"/>
  <c r="Q160" i="24"/>
  <c r="R160" i="24"/>
  <c r="O169" i="24"/>
  <c r="P169" i="24"/>
  <c r="AO4" i="25"/>
  <c r="AH6" i="24"/>
  <c r="AN6" i="24"/>
  <c r="X90" i="24"/>
  <c r="W90" i="24"/>
  <c r="AI149" i="25"/>
  <c r="AA149" i="25"/>
  <c r="AD149" i="25"/>
  <c r="AG20" i="25"/>
  <c r="AM101" i="25"/>
  <c r="Y47" i="25"/>
  <c r="AL47" i="25"/>
  <c r="Z47" i="25"/>
  <c r="AD47" i="25"/>
  <c r="AH47" i="25"/>
  <c r="AD43" i="26"/>
  <c r="X43" i="26"/>
  <c r="AL125" i="25"/>
  <c r="AM125" i="25"/>
  <c r="AB41" i="25"/>
  <c r="W41" i="25"/>
  <c r="AN41" i="25"/>
  <c r="AO41" i="25"/>
  <c r="AG41" i="25"/>
  <c r="AC156" i="26"/>
  <c r="AK156" i="26"/>
  <c r="AG171" i="26"/>
  <c r="AN171" i="26"/>
  <c r="AL171" i="26"/>
  <c r="AM142" i="25"/>
  <c r="W26" i="25"/>
  <c r="AI26" i="25"/>
  <c r="AC26" i="25"/>
  <c r="AJ26" i="25"/>
  <c r="AD26" i="25"/>
  <c r="Q140" i="27"/>
  <c r="R140" i="27"/>
  <c r="O140" i="27"/>
  <c r="M81" i="27"/>
  <c r="T81" i="27"/>
  <c r="R81" i="27"/>
  <c r="S81" i="27"/>
  <c r="M87" i="27"/>
  <c r="P87" i="27"/>
  <c r="Q87" i="27"/>
  <c r="R151" i="27"/>
  <c r="N151" i="27"/>
  <c r="M112" i="27"/>
  <c r="T112" i="27"/>
  <c r="N112" i="27"/>
  <c r="M21" i="27"/>
  <c r="U21" i="27"/>
  <c r="S21" i="27"/>
  <c r="N150" i="27"/>
  <c r="M150" i="27"/>
  <c r="R139" i="27"/>
  <c r="P139" i="27"/>
  <c r="N139" i="27"/>
  <c r="M139" i="27"/>
  <c r="T139" i="27"/>
  <c r="U35" i="27"/>
  <c r="N35" i="27"/>
  <c r="S125" i="27"/>
  <c r="T125" i="27"/>
  <c r="P129" i="27"/>
  <c r="N129" i="27"/>
  <c r="S79" i="27"/>
  <c r="O79" i="27"/>
  <c r="M79" i="27"/>
  <c r="Q143" i="27"/>
  <c r="P39" i="27"/>
  <c r="U39" i="27"/>
  <c r="Q39" i="27"/>
  <c r="M104" i="27"/>
  <c r="U104" i="27"/>
  <c r="O104" i="27"/>
  <c r="O133" i="27"/>
  <c r="M5" i="27"/>
  <c r="U5" i="27"/>
  <c r="O5" i="27"/>
  <c r="M55" i="24"/>
  <c r="R55" i="24"/>
  <c r="Q55" i="24"/>
  <c r="W60" i="25"/>
  <c r="AD60" i="25"/>
  <c r="Z8" i="25"/>
  <c r="AC8" i="25"/>
  <c r="AN8" i="25"/>
  <c r="AM8" i="25"/>
  <c r="W8" i="25"/>
  <c r="AM84" i="25"/>
  <c r="AC84" i="25"/>
  <c r="X84" i="25"/>
  <c r="AC88" i="25"/>
  <c r="AL88" i="25"/>
  <c r="AE88" i="25"/>
  <c r="Z88" i="25"/>
  <c r="Y29" i="25"/>
  <c r="AC29" i="25"/>
  <c r="AG29" i="25"/>
  <c r="AJ29" i="25"/>
  <c r="AN29" i="25"/>
  <c r="T156" i="27"/>
  <c r="P130" i="27"/>
  <c r="O130" i="27"/>
  <c r="Q122" i="27"/>
  <c r="S122" i="27"/>
  <c r="P113" i="27"/>
  <c r="T113" i="27"/>
  <c r="Q173" i="27"/>
  <c r="T174" i="27"/>
  <c r="O26" i="27"/>
  <c r="U26" i="27"/>
  <c r="T158" i="27"/>
  <c r="N161" i="27"/>
  <c r="Q30" i="27"/>
  <c r="AG122" i="25"/>
  <c r="AO122" i="25"/>
  <c r="AD122" i="25"/>
  <c r="AL122" i="25"/>
  <c r="AE122" i="25"/>
  <c r="W122" i="25"/>
  <c r="AH122" i="25"/>
  <c r="Z122" i="25"/>
  <c r="AK122" i="25"/>
  <c r="AF122" i="25"/>
  <c r="AJ122" i="25"/>
  <c r="AB122" i="25"/>
  <c r="AM122" i="25"/>
  <c r="AI122" i="25"/>
  <c r="AA122" i="25"/>
  <c r="AL151" i="25"/>
  <c r="AB151" i="25"/>
  <c r="AD151" i="25"/>
  <c r="AM151" i="25"/>
  <c r="AK151" i="25"/>
  <c r="AC99" i="25"/>
  <c r="AL99" i="25"/>
  <c r="AF99" i="25"/>
  <c r="AN99" i="25"/>
  <c r="AA99" i="25"/>
  <c r="AE99" i="25"/>
  <c r="AO99" i="25"/>
  <c r="AG99" i="25"/>
  <c r="AI99" i="25"/>
  <c r="AB99" i="25"/>
  <c r="X99" i="25"/>
  <c r="Y99" i="25"/>
  <c r="AH99" i="25"/>
  <c r="AD99" i="25"/>
  <c r="Z30" i="25"/>
  <c r="X30" i="25"/>
  <c r="AC30" i="25"/>
  <c r="AJ30" i="25"/>
  <c r="AA30" i="25"/>
  <c r="AO30" i="25"/>
  <c r="AL30" i="25"/>
  <c r="P131" i="27"/>
  <c r="S51" i="27"/>
  <c r="O51" i="27"/>
  <c r="Q28" i="27"/>
  <c r="AJ37" i="24"/>
  <c r="AM37" i="24"/>
  <c r="AO37" i="24"/>
  <c r="AH23" i="25"/>
  <c r="X114" i="25"/>
  <c r="AD135" i="25"/>
  <c r="AN26" i="25"/>
  <c r="P85" i="27"/>
  <c r="N85" i="27"/>
  <c r="O46" i="27"/>
  <c r="N46" i="27"/>
  <c r="T46" i="27"/>
  <c r="P46" i="27"/>
  <c r="P66" i="27"/>
  <c r="M66" i="27"/>
  <c r="S66" i="27"/>
  <c r="P34" i="21"/>
  <c r="U130" i="19"/>
  <c r="O130" i="19"/>
  <c r="S28" i="21"/>
  <c r="O28" i="21"/>
  <c r="T152" i="19"/>
  <c r="R88" i="19"/>
  <c r="U91" i="24"/>
  <c r="S91" i="24"/>
  <c r="T60" i="19"/>
  <c r="S60" i="19"/>
  <c r="S56" i="19"/>
  <c r="R103" i="19"/>
  <c r="O103" i="19"/>
  <c r="AJ158" i="24"/>
  <c r="AO158" i="24"/>
  <c r="Z158" i="24"/>
  <c r="AJ77" i="25"/>
  <c r="Q16" i="24"/>
  <c r="M16" i="24"/>
  <c r="S16" i="24"/>
  <c r="Y59" i="26"/>
  <c r="AC59" i="26"/>
  <c r="AE59" i="26"/>
  <c r="X25" i="25"/>
  <c r="AM25" i="25"/>
  <c r="AH25" i="25"/>
  <c r="AI123" i="25"/>
  <c r="AL123" i="25"/>
  <c r="X144" i="25"/>
  <c r="AG144" i="25"/>
  <c r="R96" i="27"/>
  <c r="Q96" i="27"/>
  <c r="U154" i="27"/>
  <c r="M154" i="27"/>
  <c r="S154" i="27"/>
  <c r="P19" i="27"/>
  <c r="Q19" i="27"/>
  <c r="O148" i="27"/>
  <c r="M106" i="27"/>
  <c r="T33" i="24"/>
  <c r="P33" i="24"/>
  <c r="N33" i="24"/>
  <c r="M139" i="24"/>
  <c r="S139" i="24"/>
  <c r="S160" i="24"/>
  <c r="U160" i="24"/>
  <c r="O160" i="24"/>
  <c r="T169" i="24"/>
  <c r="AO37" i="25"/>
  <c r="Y16" i="25"/>
  <c r="X4" i="25"/>
  <c r="Y4" i="25"/>
  <c r="AK6" i="24"/>
  <c r="Y6" i="24"/>
  <c r="AO90" i="24"/>
  <c r="Z90" i="24"/>
  <c r="AO149" i="25"/>
  <c r="Y20" i="25"/>
  <c r="AE20" i="25"/>
  <c r="AL101" i="25"/>
  <c r="AO47" i="25"/>
  <c r="AN47" i="25"/>
  <c r="X47" i="25"/>
  <c r="AJ47" i="25"/>
  <c r="AL71" i="25"/>
  <c r="W71" i="25"/>
  <c r="AJ14" i="25"/>
  <c r="AC14" i="25"/>
  <c r="AG43" i="26"/>
  <c r="AA43" i="26"/>
  <c r="AD125" i="25"/>
  <c r="AK41" i="25"/>
  <c r="AM41" i="25"/>
  <c r="AE41" i="25"/>
  <c r="Z41" i="25"/>
  <c r="AF156" i="26"/>
  <c r="AA156" i="26"/>
  <c r="W18" i="25"/>
  <c r="AC171" i="26"/>
  <c r="X171" i="26"/>
  <c r="AA171" i="26"/>
  <c r="Z142" i="25"/>
  <c r="AC142" i="25"/>
  <c r="AE54" i="25"/>
  <c r="AD54" i="25"/>
  <c r="Z54" i="25"/>
  <c r="Y54" i="25"/>
  <c r="AA26" i="25"/>
  <c r="AG26" i="25"/>
  <c r="AF26" i="25"/>
  <c r="AK26" i="25"/>
  <c r="T140" i="27"/>
  <c r="U140" i="27"/>
  <c r="Q81" i="27"/>
  <c r="U81" i="27"/>
  <c r="U151" i="27"/>
  <c r="Q151" i="27"/>
  <c r="R112" i="27"/>
  <c r="Q112" i="27"/>
  <c r="P21" i="27"/>
  <c r="Q150" i="27"/>
  <c r="U139" i="27"/>
  <c r="Q139" i="27"/>
  <c r="O139" i="27"/>
  <c r="P35" i="27"/>
  <c r="Q35" i="27"/>
  <c r="R125" i="27"/>
  <c r="U125" i="27"/>
  <c r="P125" i="27"/>
  <c r="M125" i="27"/>
  <c r="O129" i="27"/>
  <c r="Q129" i="27"/>
  <c r="T79" i="27"/>
  <c r="R79" i="27"/>
  <c r="N79" i="27"/>
  <c r="P143" i="27"/>
  <c r="T143" i="27"/>
  <c r="O39" i="27"/>
  <c r="T39" i="27"/>
  <c r="N104" i="27"/>
  <c r="P104" i="27"/>
  <c r="S104" i="27"/>
  <c r="R133" i="27"/>
  <c r="N133" i="27"/>
  <c r="S133" i="27"/>
  <c r="P5" i="27"/>
  <c r="U55" i="24"/>
  <c r="P55" i="24"/>
  <c r="S55" i="24"/>
  <c r="Z112" i="24"/>
  <c r="AH119" i="25"/>
  <c r="AE119" i="25"/>
  <c r="AB125" i="24"/>
  <c r="AK163" i="25"/>
  <c r="AJ163" i="25"/>
  <c r="AJ110" i="25"/>
  <c r="AB60" i="25"/>
  <c r="AC60" i="25"/>
  <c r="AH104" i="26"/>
  <c r="AC104" i="26"/>
  <c r="AO68" i="25"/>
  <c r="AM68" i="25"/>
  <c r="AA68" i="25"/>
  <c r="AM137" i="25"/>
  <c r="AE137" i="25"/>
  <c r="AL137" i="25"/>
  <c r="AG8" i="25"/>
  <c r="AL8" i="25"/>
  <c r="AD8" i="25"/>
  <c r="AB84" i="25"/>
  <c r="AA84" i="25"/>
  <c r="AN84" i="25"/>
  <c r="AE42" i="25"/>
  <c r="AL72" i="25"/>
  <c r="AE72" i="25"/>
  <c r="AG12" i="25"/>
  <c r="AH12" i="25"/>
  <c r="AF12" i="25"/>
  <c r="AO12" i="25"/>
  <c r="Z12" i="25"/>
  <c r="AJ88" i="25"/>
  <c r="AN88" i="25"/>
  <c r="AB154" i="25"/>
  <c r="AE85" i="25"/>
  <c r="Z29" i="25"/>
  <c r="AD29" i="25"/>
  <c r="AH29" i="25"/>
  <c r="AM29" i="25"/>
  <c r="AG22" i="25"/>
  <c r="AD55" i="25"/>
  <c r="Z159" i="26"/>
  <c r="M156" i="27"/>
  <c r="U156" i="27"/>
  <c r="N156" i="27"/>
  <c r="N130" i="27"/>
  <c r="O122" i="27"/>
  <c r="O113" i="27"/>
  <c r="S113" i="27"/>
  <c r="P173" i="27"/>
  <c r="S173" i="27"/>
  <c r="U174" i="27"/>
  <c r="N174" i="27"/>
  <c r="M26" i="27"/>
  <c r="P158" i="27"/>
  <c r="N158" i="27"/>
  <c r="R161" i="27"/>
  <c r="T161" i="27"/>
  <c r="T30" i="27"/>
  <c r="R130" i="24"/>
  <c r="N175" i="24"/>
  <c r="U175" i="24"/>
  <c r="S175" i="24"/>
  <c r="T14" i="24"/>
  <c r="X122" i="25"/>
  <c r="AN122" i="25"/>
  <c r="AE151" i="25"/>
  <c r="AM99" i="25"/>
  <c r="AE30" i="25"/>
  <c r="AF30" i="25"/>
  <c r="AL94" i="25"/>
  <c r="AF169" i="25"/>
  <c r="AB169" i="25"/>
  <c r="AK169" i="25"/>
  <c r="W156" i="26"/>
  <c r="S85" i="27"/>
  <c r="Q85" i="27"/>
  <c r="Q46" i="27"/>
  <c r="T66" i="27"/>
  <c r="M88" i="19"/>
  <c r="S88" i="19"/>
  <c r="P45" i="21"/>
  <c r="O45" i="21"/>
  <c r="P91" i="24"/>
  <c r="R91" i="24"/>
  <c r="O91" i="24"/>
  <c r="Q91" i="24"/>
  <c r="N60" i="19"/>
  <c r="U56" i="19"/>
  <c r="U103" i="19"/>
  <c r="AN158" i="24"/>
  <c r="AD158" i="24"/>
  <c r="AH158" i="24"/>
  <c r="AL158" i="24"/>
  <c r="AN77" i="25"/>
  <c r="N16" i="24"/>
  <c r="AJ157" i="25"/>
  <c r="AO157" i="25"/>
  <c r="Z63" i="25"/>
  <c r="AM63" i="25"/>
  <c r="AB61" i="26"/>
  <c r="AH61" i="26"/>
  <c r="Y61" i="26"/>
  <c r="AM61" i="26"/>
  <c r="Y131" i="25"/>
  <c r="AG131" i="25"/>
  <c r="AJ131" i="25"/>
  <c r="AI10" i="25"/>
  <c r="AF10" i="25"/>
  <c r="Y35" i="25"/>
  <c r="AF35" i="25"/>
  <c r="AM113" i="25"/>
  <c r="W113" i="25"/>
  <c r="AL113" i="25"/>
  <c r="AN113" i="25"/>
  <c r="AI46" i="26"/>
  <c r="AK46" i="26"/>
  <c r="Y53" i="25"/>
  <c r="AJ53" i="25"/>
  <c r="AM53" i="25"/>
  <c r="Z53" i="25"/>
  <c r="AA50" i="26"/>
  <c r="AK59" i="26"/>
  <c r="AJ59" i="26"/>
  <c r="AH123" i="25"/>
  <c r="AA123" i="25"/>
  <c r="AH144" i="25"/>
  <c r="U96" i="27"/>
  <c r="R154" i="27"/>
  <c r="R19" i="27"/>
  <c r="T19" i="27"/>
  <c r="M148" i="27"/>
  <c r="R148" i="27"/>
  <c r="N148" i="27"/>
  <c r="R106" i="27"/>
  <c r="N106" i="27"/>
  <c r="S106" i="27"/>
  <c r="O33" i="24"/>
  <c r="U33" i="24"/>
  <c r="R33" i="24"/>
  <c r="P139" i="24"/>
  <c r="T139" i="24"/>
  <c r="T160" i="24"/>
  <c r="R169" i="24"/>
  <c r="Q169" i="24"/>
  <c r="W37" i="25"/>
  <c r="AE37" i="25"/>
  <c r="AL37" i="25"/>
  <c r="AI16" i="25"/>
  <c r="AG13" i="25"/>
  <c r="AE13" i="25"/>
  <c r="AA13" i="25"/>
  <c r="AM4" i="25"/>
  <c r="AB4" i="25"/>
  <c r="AH4" i="25"/>
  <c r="AE6" i="24"/>
  <c r="AL6" i="24"/>
  <c r="AB6" i="24"/>
  <c r="AA90" i="24"/>
  <c r="AJ90" i="24"/>
  <c r="AD90" i="24"/>
  <c r="AJ149" i="25"/>
  <c r="W149" i="25"/>
  <c r="AF20" i="25"/>
  <c r="W20" i="25"/>
  <c r="AJ20" i="25"/>
  <c r="W47" i="25"/>
  <c r="AF47" i="25"/>
  <c r="AM47" i="25"/>
  <c r="W14" i="25"/>
  <c r="AH14" i="25"/>
  <c r="AC43" i="26"/>
  <c r="AM43" i="26"/>
  <c r="AB43" i="26"/>
  <c r="AN125" i="25"/>
  <c r="X41" i="25"/>
  <c r="AJ41" i="25"/>
  <c r="AG156" i="26"/>
  <c r="AB156" i="26"/>
  <c r="AH18" i="25"/>
  <c r="AO171" i="26"/>
  <c r="AO142" i="25"/>
  <c r="AH142" i="25"/>
  <c r="AK54" i="25"/>
  <c r="AE26" i="25"/>
  <c r="AH26" i="25"/>
  <c r="X26" i="25"/>
  <c r="AO26" i="25"/>
  <c r="M140" i="27"/>
  <c r="N81" i="27"/>
  <c r="T87" i="27"/>
  <c r="R87" i="27"/>
  <c r="M151" i="27"/>
  <c r="P151" i="27"/>
  <c r="U112" i="27"/>
  <c r="T21" i="27"/>
  <c r="P150" i="27"/>
  <c r="R150" i="27"/>
  <c r="S150" i="27"/>
  <c r="R35" i="27"/>
  <c r="T35" i="27"/>
  <c r="N125" i="27"/>
  <c r="U79" i="27"/>
  <c r="O143" i="27"/>
  <c r="U143" i="27"/>
  <c r="R39" i="27"/>
  <c r="M39" i="27"/>
  <c r="U133" i="27"/>
  <c r="T5" i="27"/>
  <c r="N5" i="27"/>
  <c r="T55" i="24"/>
  <c r="AL112" i="24"/>
  <c r="AO119" i="25"/>
  <c r="AJ119" i="25"/>
  <c r="AI145" i="25"/>
  <c r="AJ125" i="24"/>
  <c r="AC163" i="25"/>
  <c r="AH163" i="25"/>
  <c r="AN163" i="25"/>
  <c r="X60" i="25"/>
  <c r="AO60" i="25"/>
  <c r="AE60" i="25"/>
  <c r="AB104" i="26"/>
  <c r="AG104" i="26"/>
  <c r="AC68" i="25"/>
  <c r="AB137" i="25"/>
  <c r="AI137" i="25"/>
  <c r="AE8" i="25"/>
  <c r="Y8" i="25"/>
  <c r="AI8" i="25"/>
  <c r="AO84" i="25"/>
  <c r="AJ84" i="25"/>
  <c r="AA88" i="25"/>
  <c r="AB88" i="25"/>
  <c r="AM88" i="25"/>
  <c r="AF85" i="25"/>
  <c r="AB29" i="25"/>
  <c r="AE29" i="25"/>
  <c r="AI29" i="25"/>
  <c r="AO29" i="25"/>
  <c r="AA29" i="25"/>
  <c r="AB22" i="25"/>
  <c r="AA22" i="25"/>
  <c r="AK22" i="25"/>
  <c r="AM55" i="25"/>
  <c r="AF55" i="25"/>
  <c r="Z55" i="25"/>
  <c r="AB55" i="25"/>
  <c r="P156" i="27"/>
  <c r="S156" i="27"/>
  <c r="T130" i="27"/>
  <c r="M173" i="27"/>
  <c r="T173" i="27"/>
  <c r="M174" i="27"/>
  <c r="O161" i="27"/>
  <c r="R30" i="27"/>
  <c r="O130" i="24"/>
  <c r="O175" i="24"/>
  <c r="W80" i="26"/>
  <c r="Z80" i="26"/>
  <c r="AM80" i="26"/>
  <c r="AO151" i="25"/>
  <c r="AE176" i="25"/>
  <c r="AL176" i="25"/>
  <c r="W176" i="25"/>
  <c r="X176" i="25"/>
  <c r="AJ176" i="25"/>
  <c r="AC176" i="25"/>
  <c r="AO176" i="25"/>
  <c r="AH176" i="25"/>
  <c r="AI176" i="25"/>
  <c r="AA176" i="25"/>
  <c r="Y176" i="25"/>
  <c r="AK176" i="25"/>
  <c r="AD176" i="25"/>
  <c r="AM176" i="25"/>
  <c r="AF176" i="25"/>
  <c r="W99" i="25"/>
  <c r="O131" i="27"/>
  <c r="U92" i="27"/>
  <c r="S92" i="27"/>
  <c r="R51" i="27"/>
  <c r="U28" i="27"/>
  <c r="P88" i="24"/>
  <c r="S88" i="24"/>
  <c r="AG4" i="24"/>
  <c r="X4" i="24"/>
  <c r="AC4" i="24"/>
  <c r="AG98" i="25"/>
  <c r="AH98" i="25"/>
  <c r="W98" i="25"/>
  <c r="AE98" i="25"/>
  <c r="X98" i="25"/>
  <c r="AO98" i="25"/>
  <c r="AD98" i="25"/>
  <c r="AI98" i="25"/>
  <c r="AJ98" i="25"/>
  <c r="AN98" i="25"/>
  <c r="AA98" i="25"/>
  <c r="Z31" i="25"/>
  <c r="AO153" i="25"/>
  <c r="AH153" i="25"/>
  <c r="AE90" i="25"/>
  <c r="Y90" i="25"/>
  <c r="AL90" i="25"/>
  <c r="AC69" i="24"/>
  <c r="AJ168" i="25"/>
  <c r="AL168" i="25"/>
  <c r="W168" i="25"/>
  <c r="AK81" i="25"/>
  <c r="AH81" i="25"/>
  <c r="Y86" i="25"/>
  <c r="AF98" i="25"/>
  <c r="AB31" i="25"/>
  <c r="W31" i="25"/>
  <c r="AJ31" i="25"/>
  <c r="AD153" i="25"/>
  <c r="AG69" i="24"/>
  <c r="AD168" i="25"/>
  <c r="AJ81" i="25"/>
  <c r="AO81" i="25"/>
  <c r="AA86" i="25"/>
  <c r="AN86" i="25"/>
  <c r="AL86" i="25"/>
  <c r="Y98" i="25"/>
  <c r="AF15" i="25"/>
  <c r="AM108" i="25"/>
  <c r="AJ146" i="25"/>
  <c r="AM146" i="25"/>
  <c r="Z155" i="25"/>
  <c r="AK155" i="25"/>
  <c r="AE155" i="25"/>
  <c r="AI155" i="25"/>
  <c r="AH118" i="25"/>
  <c r="Y118" i="25"/>
  <c r="Y44" i="25"/>
  <c r="AL44" i="25"/>
  <c r="AI44" i="25"/>
  <c r="AE44" i="25"/>
  <c r="X121" i="25"/>
  <c r="AL121" i="25"/>
  <c r="AN78" i="26"/>
  <c r="AB126" i="25"/>
  <c r="AI115" i="25"/>
  <c r="AB115" i="25"/>
  <c r="AG136" i="25"/>
  <c r="AH136" i="25"/>
  <c r="AD39" i="25"/>
  <c r="AI39" i="25"/>
  <c r="AF39" i="25"/>
  <c r="AB39" i="25"/>
  <c r="Z39" i="25"/>
  <c r="AJ39" i="25"/>
  <c r="AK117" i="25"/>
  <c r="X117" i="25"/>
  <c r="AF117" i="25"/>
  <c r="AH117" i="25"/>
  <c r="AC57" i="25"/>
  <c r="Y57" i="25"/>
  <c r="AJ148" i="25"/>
  <c r="AB148" i="25"/>
  <c r="AC148" i="25"/>
  <c r="AF16" i="25"/>
  <c r="Z16" i="25"/>
  <c r="AO168" i="24"/>
  <c r="AG168" i="24"/>
  <c r="AI168" i="24"/>
  <c r="W168" i="24"/>
  <c r="W4" i="25"/>
  <c r="AF4" i="25"/>
  <c r="AA4" i="25"/>
  <c r="AL4" i="25"/>
  <c r="AD4" i="25"/>
  <c r="AG4" i="25"/>
  <c r="AC4" i="25"/>
  <c r="Y158" i="24"/>
  <c r="AF155" i="25"/>
  <c r="AA153" i="24"/>
  <c r="AH153" i="24"/>
  <c r="AM153" i="24"/>
  <c r="AA118" i="25"/>
  <c r="AM118" i="25"/>
  <c r="AO44" i="25"/>
  <c r="Z44" i="25"/>
  <c r="W44" i="25"/>
  <c r="AN44" i="25"/>
  <c r="AE121" i="25"/>
  <c r="AH121" i="25"/>
  <c r="AC78" i="26"/>
  <c r="X78" i="26"/>
  <c r="Z78" i="26"/>
  <c r="AL33" i="25"/>
  <c r="AI33" i="25"/>
  <c r="AG33" i="25"/>
  <c r="AH115" i="25"/>
  <c r="AN115" i="25"/>
  <c r="AB136" i="25"/>
  <c r="AK39" i="25"/>
  <c r="Y39" i="25"/>
  <c r="AL117" i="25"/>
  <c r="AD117" i="25"/>
  <c r="AJ117" i="25"/>
  <c r="AN117" i="25"/>
  <c r="AO117" i="25"/>
  <c r="AM59" i="26"/>
  <c r="AB57" i="25"/>
  <c r="W57" i="25"/>
  <c r="Z57" i="25"/>
  <c r="W148" i="25"/>
  <c r="X148" i="25"/>
  <c r="AO148" i="25"/>
  <c r="Z148" i="25"/>
  <c r="Y168" i="24"/>
  <c r="AD168" i="24"/>
  <c r="AJ168" i="24"/>
  <c r="AE168" i="24"/>
  <c r="AJ4" i="25"/>
  <c r="AE4" i="25"/>
  <c r="AG115" i="25"/>
  <c r="AF115" i="25"/>
  <c r="Z115" i="25"/>
  <c r="AF136" i="25"/>
  <c r="AE136" i="25"/>
  <c r="AO136" i="25"/>
  <c r="X57" i="25"/>
  <c r="AG57" i="25"/>
  <c r="AK57" i="25"/>
  <c r="AI148" i="25"/>
  <c r="AK148" i="25"/>
  <c r="AL148" i="25"/>
  <c r="AD6" i="24"/>
  <c r="AG6" i="24"/>
  <c r="AJ6" i="24"/>
  <c r="X6" i="24"/>
  <c r="Z6" i="24"/>
  <c r="AA71" i="24"/>
  <c r="W71" i="24"/>
  <c r="AE71" i="24"/>
  <c r="Y71" i="24"/>
  <c r="AD71" i="24"/>
  <c r="AB90" i="24"/>
  <c r="AN90" i="24"/>
  <c r="Y90" i="24"/>
  <c r="AF90" i="24"/>
  <c r="AH90" i="24"/>
  <c r="AD7" i="25"/>
  <c r="AH20" i="25"/>
  <c r="AB20" i="25"/>
  <c r="AC20" i="25"/>
  <c r="AM20" i="25"/>
  <c r="AD20" i="25"/>
  <c r="AA101" i="25"/>
  <c r="Z101" i="25"/>
  <c r="AC101" i="25"/>
  <c r="AK71" i="25"/>
  <c r="AB75" i="25"/>
  <c r="Y75" i="25"/>
  <c r="AE75" i="25"/>
  <c r="AG75" i="25"/>
  <c r="AH43" i="26"/>
  <c r="AK43" i="26"/>
  <c r="AF43" i="26"/>
  <c r="W43" i="26"/>
  <c r="AJ43" i="26"/>
  <c r="X125" i="25"/>
  <c r="AI125" i="25"/>
  <c r="AH125" i="25"/>
  <c r="AB69" i="25"/>
  <c r="AK69" i="25"/>
  <c r="AC69" i="25"/>
  <c r="AA69" i="25"/>
  <c r="Y69" i="25"/>
  <c r="AF138" i="25"/>
  <c r="Z139" i="25"/>
  <c r="AA139" i="25"/>
  <c r="X139" i="25"/>
  <c r="W139" i="25"/>
  <c r="AL139" i="25"/>
  <c r="AB139" i="25"/>
  <c r="W56" i="25"/>
  <c r="X56" i="25"/>
  <c r="AD56" i="25"/>
  <c r="AO56" i="25"/>
  <c r="AF56" i="25"/>
  <c r="AK171" i="26"/>
  <c r="W171" i="26"/>
  <c r="W73" i="25"/>
  <c r="AL73" i="25"/>
  <c r="AI142" i="25"/>
  <c r="Y142" i="25"/>
  <c r="AD142" i="25"/>
  <c r="AO147" i="25"/>
  <c r="AE147" i="25"/>
  <c r="AO112" i="24"/>
  <c r="AD158" i="25"/>
  <c r="AA158" i="25"/>
  <c r="AM158" i="25"/>
  <c r="AJ158" i="25"/>
  <c r="AO6" i="25"/>
  <c r="Z6" i="25"/>
  <c r="X6" i="25"/>
  <c r="AN93" i="25"/>
  <c r="AO145" i="25"/>
  <c r="AC145" i="25"/>
  <c r="AJ145" i="25"/>
  <c r="Y125" i="24"/>
  <c r="AG125" i="24"/>
  <c r="AO163" i="25"/>
  <c r="W163" i="25"/>
  <c r="AM163" i="25"/>
  <c r="AL163" i="25"/>
  <c r="AO110" i="25"/>
  <c r="AO127" i="25"/>
  <c r="AN127" i="25"/>
  <c r="AF127" i="25"/>
  <c r="AN124" i="25"/>
  <c r="AI124" i="25"/>
  <c r="AN60" i="25"/>
  <c r="AL60" i="25"/>
  <c r="AA60" i="25"/>
  <c r="AF60" i="25"/>
  <c r="AJ60" i="25"/>
  <c r="Z60" i="25"/>
  <c r="W137" i="25"/>
  <c r="AJ137" i="25"/>
  <c r="AO137" i="25"/>
  <c r="AD137" i="25"/>
  <c r="AN137" i="25"/>
  <c r="W74" i="25"/>
  <c r="X74" i="25"/>
  <c r="AC74" i="25"/>
  <c r="AJ74" i="25"/>
  <c r="Y74" i="25"/>
  <c r="AG21" i="25"/>
  <c r="AA21" i="25"/>
  <c r="AC21" i="25"/>
  <c r="AI21" i="25"/>
  <c r="AA164" i="26"/>
  <c r="AN164" i="26"/>
  <c r="AB164" i="26"/>
  <c r="AM164" i="26"/>
  <c r="X141" i="25"/>
  <c r="AH141" i="25"/>
  <c r="AF88" i="25"/>
  <c r="AG88" i="25"/>
  <c r="X88" i="25"/>
  <c r="Y88" i="25"/>
  <c r="W88" i="25"/>
  <c r="AH88" i="25"/>
  <c r="Y154" i="25"/>
  <c r="AI22" i="25"/>
  <c r="W22" i="25"/>
  <c r="AN22" i="25"/>
  <c r="AE22" i="25"/>
  <c r="Y22" i="25"/>
  <c r="Z22" i="25"/>
  <c r="AJ55" i="25"/>
  <c r="Y159" i="26"/>
  <c r="AF159" i="26"/>
  <c r="AN159" i="26"/>
  <c r="X80" i="26"/>
  <c r="AN102" i="24"/>
  <c r="AC31" i="25"/>
  <c r="AM31" i="25"/>
  <c r="AK31" i="25"/>
  <c r="AF31" i="25"/>
  <c r="AG177" i="25"/>
  <c r="AA177" i="25"/>
  <c r="AB177" i="25"/>
  <c r="AF177" i="25"/>
  <c r="Z177" i="25"/>
  <c r="AG116" i="25"/>
  <c r="Z116" i="25"/>
  <c r="W116" i="25"/>
  <c r="AL116" i="25"/>
  <c r="AI89" i="25"/>
  <c r="W89" i="25"/>
  <c r="Y89" i="25"/>
  <c r="AK89" i="25"/>
  <c r="Z89" i="25"/>
  <c r="AI30" i="25"/>
  <c r="Y30" i="25"/>
  <c r="AB30" i="25"/>
  <c r="AH30" i="25"/>
  <c r="AK30" i="25"/>
  <c r="AO103" i="25"/>
  <c r="Z103" i="25"/>
  <c r="AK103" i="25"/>
  <c r="AE103" i="25"/>
  <c r="AB103" i="25"/>
  <c r="AF103" i="25"/>
  <c r="W94" i="25"/>
  <c r="AO94" i="25"/>
  <c r="Z94" i="25"/>
  <c r="AC94" i="25"/>
  <c r="AJ115" i="24"/>
  <c r="AM4" i="24"/>
  <c r="AG37" i="24"/>
  <c r="AB103" i="24"/>
  <c r="AJ103" i="24"/>
  <c r="AC103" i="24"/>
  <c r="AO103" i="24"/>
  <c r="AO23" i="25"/>
  <c r="Z168" i="25"/>
  <c r="AG168" i="25"/>
  <c r="AH168" i="25"/>
  <c r="AM168" i="25"/>
  <c r="AA168" i="25"/>
  <c r="AC135" i="25"/>
  <c r="AK135" i="25"/>
  <c r="X135" i="25"/>
  <c r="W135" i="25"/>
  <c r="AM135" i="25"/>
  <c r="X81" i="25"/>
  <c r="AC81" i="25"/>
  <c r="Y81" i="25"/>
  <c r="Z81" i="25"/>
  <c r="Y87" i="25"/>
  <c r="AE87" i="25"/>
  <c r="AA58" i="25"/>
  <c r="AE58" i="25"/>
  <c r="AK58" i="25"/>
  <c r="AD58" i="25"/>
  <c r="AF58" i="25"/>
  <c r="AN58" i="25"/>
  <c r="AJ143" i="25"/>
  <c r="AI143" i="25"/>
  <c r="AB143" i="25"/>
  <c r="X143" i="25"/>
  <c r="AP66" i="24"/>
  <c r="AB66" i="24" s="1"/>
  <c r="AP127" i="24"/>
  <c r="AF127" i="24" s="1"/>
  <c r="AP45" i="24"/>
  <c r="AI45" i="24" s="1"/>
  <c r="AP10" i="24"/>
  <c r="AM10" i="24" s="1"/>
  <c r="AP146" i="24"/>
  <c r="AK146" i="24" s="1"/>
  <c r="AP137" i="24"/>
  <c r="AG137" i="24" s="1"/>
  <c r="AP17" i="24"/>
  <c r="AD17" i="24" s="1"/>
  <c r="AP174" i="24"/>
  <c r="AG174" i="24" s="1"/>
  <c r="Q174" i="24"/>
  <c r="N174" i="24"/>
  <c r="U174" i="24"/>
  <c r="R174" i="24"/>
  <c r="O174" i="24"/>
  <c r="M174" i="24"/>
  <c r="P174" i="24"/>
  <c r="S174" i="24"/>
  <c r="T174" i="24"/>
  <c r="AP40" i="24"/>
  <c r="X40" i="24" s="1"/>
  <c r="AP171" i="24"/>
  <c r="AI171" i="24" s="1"/>
  <c r="AP145" i="24"/>
  <c r="AI145" i="24" s="1"/>
  <c r="AE15" i="25"/>
  <c r="AC15" i="25"/>
  <c r="AM15" i="25"/>
  <c r="AC108" i="25"/>
  <c r="AJ108" i="25"/>
  <c r="AD108" i="25"/>
  <c r="AH108" i="25"/>
  <c r="AL108" i="25"/>
  <c r="AH146" i="25"/>
  <c r="AA146" i="25"/>
  <c r="X146" i="25"/>
  <c r="AN146" i="25"/>
  <c r="Y146" i="25"/>
  <c r="AP90" i="27"/>
  <c r="AN90" i="27" s="1"/>
  <c r="AP110" i="27"/>
  <c r="AJ110" i="27" s="1"/>
  <c r="AP45" i="27"/>
  <c r="AL45" i="27" s="1"/>
  <c r="AP17" i="27"/>
  <c r="AJ17" i="27" s="1"/>
  <c r="AP142" i="27"/>
  <c r="X142" i="27" s="1"/>
  <c r="AP164" i="27"/>
  <c r="AK164" i="27" s="1"/>
  <c r="AP58" i="27"/>
  <c r="AO58" i="27" s="1"/>
  <c r="AP145" i="27"/>
  <c r="AL145" i="27" s="1"/>
  <c r="AP44" i="27"/>
  <c r="AK44" i="27" s="1"/>
  <c r="AP84" i="27"/>
  <c r="Z84" i="27" s="1"/>
  <c r="AP119" i="27"/>
  <c r="AI119" i="27" s="1"/>
  <c r="AP22" i="27"/>
  <c r="W22" i="27" s="1"/>
  <c r="AP74" i="27"/>
  <c r="Y74" i="27" s="1"/>
  <c r="AP64" i="27"/>
  <c r="AE64" i="27" s="1"/>
  <c r="AP117" i="27"/>
  <c r="AK117" i="27" s="1"/>
  <c r="AP163" i="27"/>
  <c r="AH163" i="27" s="1"/>
  <c r="AP59" i="27"/>
  <c r="AD59" i="27" s="1"/>
  <c r="AP126" i="27"/>
  <c r="AE126" i="27" s="1"/>
  <c r="AP177" i="27"/>
  <c r="AA177" i="27" s="1"/>
  <c r="AP56" i="27"/>
  <c r="AK56" i="27" s="1"/>
  <c r="AP73" i="27"/>
  <c r="AN73" i="27" s="1"/>
  <c r="AP109" i="27"/>
  <c r="X109" i="27" s="1"/>
  <c r="AP153" i="27"/>
  <c r="AD153" i="27" s="1"/>
  <c r="AP132" i="27"/>
  <c r="Y132" i="27" s="1"/>
  <c r="AP11" i="27"/>
  <c r="AI11" i="27" s="1"/>
  <c r="AP127" i="27"/>
  <c r="AN127" i="27" s="1"/>
  <c r="AP67" i="27"/>
  <c r="AG67" i="27" s="1"/>
  <c r="AP18" i="27"/>
  <c r="AM18" i="27" s="1"/>
  <c r="AP134" i="27"/>
  <c r="AP70" i="27"/>
  <c r="AG70" i="27" s="1"/>
  <c r="AP176" i="27"/>
  <c r="AO176" i="27" s="1"/>
  <c r="AP72" i="27"/>
  <c r="AD72" i="27" s="1"/>
  <c r="AP121" i="27"/>
  <c r="AP101" i="27"/>
  <c r="AH101" i="27" s="1"/>
  <c r="AP4" i="27"/>
  <c r="AK4" i="27" s="1"/>
  <c r="AP124" i="27"/>
  <c r="AC124" i="27" s="1"/>
  <c r="AP27" i="27"/>
  <c r="AG27" i="27" s="1"/>
  <c r="AP123" i="27"/>
  <c r="AH123" i="27" s="1"/>
  <c r="AP75" i="27"/>
  <c r="AD75" i="27" s="1"/>
  <c r="AP2" i="27"/>
  <c r="AN2" i="27" s="1"/>
  <c r="AP114" i="27"/>
  <c r="AH114" i="27" s="1"/>
  <c r="AP49" i="27"/>
  <c r="AF49" i="27" s="1"/>
  <c r="AP13" i="27"/>
  <c r="AF13" i="27" s="1"/>
  <c r="AH173" i="25"/>
  <c r="AM173" i="25"/>
  <c r="AG173" i="25"/>
  <c r="AD173" i="25"/>
  <c r="AL173" i="25"/>
  <c r="AJ173" i="25"/>
  <c r="W173" i="25"/>
  <c r="AB98" i="25"/>
  <c r="Z98" i="25"/>
  <c r="J84" i="19"/>
  <c r="F84" i="19"/>
  <c r="G84" i="19"/>
  <c r="I84" i="19"/>
  <c r="D84" i="19"/>
  <c r="C84" i="19"/>
  <c r="E84" i="19"/>
  <c r="K84" i="19"/>
  <c r="H84" i="19"/>
  <c r="C43" i="21"/>
  <c r="H43" i="21"/>
  <c r="G43" i="21"/>
  <c r="I43" i="21"/>
  <c r="K43" i="21"/>
  <c r="E43" i="21"/>
  <c r="J43" i="21"/>
  <c r="F43" i="21"/>
  <c r="D43" i="21"/>
  <c r="H145" i="19"/>
  <c r="I145" i="19"/>
  <c r="D145" i="19"/>
  <c r="F145" i="19"/>
  <c r="G145" i="19"/>
  <c r="C145" i="19"/>
  <c r="E145" i="19"/>
  <c r="J145" i="19"/>
  <c r="K145" i="19"/>
  <c r="F74" i="19"/>
  <c r="E74" i="19"/>
  <c r="H74" i="19"/>
  <c r="G74" i="19"/>
  <c r="J74" i="19"/>
  <c r="C74" i="19"/>
  <c r="K74" i="19"/>
  <c r="D74" i="19"/>
  <c r="I74" i="19"/>
  <c r="H157" i="19"/>
  <c r="D157" i="19"/>
  <c r="E157" i="19"/>
  <c r="I157" i="19"/>
  <c r="G157" i="19"/>
  <c r="C157" i="19"/>
  <c r="F157" i="19"/>
  <c r="J157" i="19"/>
  <c r="K157" i="19"/>
  <c r="D135" i="19"/>
  <c r="H135" i="19"/>
  <c r="C135" i="19"/>
  <c r="G135" i="19"/>
  <c r="J135" i="19"/>
  <c r="I135" i="19"/>
  <c r="F135" i="19"/>
  <c r="K135" i="19"/>
  <c r="E135" i="19"/>
  <c r="K39" i="21"/>
  <c r="J39" i="21"/>
  <c r="C39" i="21"/>
  <c r="H39" i="21"/>
  <c r="F39" i="21"/>
  <c r="G39" i="21"/>
  <c r="I39" i="21"/>
  <c r="E39" i="21"/>
  <c r="D39" i="21"/>
  <c r="I151" i="19"/>
  <c r="D151" i="19"/>
  <c r="H151" i="19"/>
  <c r="K151" i="19"/>
  <c r="J151" i="19"/>
  <c r="F151" i="19"/>
  <c r="C151" i="19"/>
  <c r="E151" i="19"/>
  <c r="G151" i="19"/>
  <c r="E121" i="19"/>
  <c r="C121" i="19"/>
  <c r="H121" i="19"/>
  <c r="I121" i="19"/>
  <c r="G121" i="19"/>
  <c r="F121" i="19"/>
  <c r="J121" i="19"/>
  <c r="K121" i="19"/>
  <c r="D121" i="19"/>
  <c r="D23" i="21"/>
  <c r="G23" i="21"/>
  <c r="F23" i="21"/>
  <c r="J23" i="21"/>
  <c r="E23" i="21"/>
  <c r="I23" i="21"/>
  <c r="K23" i="21"/>
  <c r="C23" i="21"/>
  <c r="H23" i="21"/>
  <c r="K3" i="21"/>
  <c r="D3" i="21"/>
  <c r="E3" i="21"/>
  <c r="I3" i="21"/>
  <c r="J3" i="21"/>
  <c r="C3" i="21"/>
  <c r="F3" i="21"/>
  <c r="G3" i="21"/>
  <c r="H3" i="21"/>
  <c r="E49" i="21"/>
  <c r="J49" i="21"/>
  <c r="D49" i="21"/>
  <c r="I49" i="21"/>
  <c r="C49" i="21"/>
  <c r="H49" i="21"/>
  <c r="F49" i="21"/>
  <c r="G49" i="21"/>
  <c r="K49" i="21"/>
  <c r="E63" i="19"/>
  <c r="C63" i="19"/>
  <c r="G63" i="19"/>
  <c r="D63" i="19"/>
  <c r="H63" i="19"/>
  <c r="J63" i="19"/>
  <c r="I63" i="19"/>
  <c r="F63" i="19"/>
  <c r="K63" i="19"/>
  <c r="I141" i="19"/>
  <c r="G141" i="19"/>
  <c r="E141" i="19"/>
  <c r="F141" i="19"/>
  <c r="K141" i="19"/>
  <c r="J141" i="19"/>
  <c r="C141" i="19"/>
  <c r="D141" i="19"/>
  <c r="H141" i="19"/>
  <c r="J177" i="19"/>
  <c r="D177" i="19"/>
  <c r="E177" i="19"/>
  <c r="C177" i="19"/>
  <c r="H177" i="19"/>
  <c r="I177" i="19"/>
  <c r="G177" i="19"/>
  <c r="K177" i="19"/>
  <c r="F177" i="19"/>
  <c r="G119" i="19"/>
  <c r="D119" i="19"/>
  <c r="H119" i="19"/>
  <c r="C119" i="19"/>
  <c r="J119" i="19"/>
  <c r="F119" i="19"/>
  <c r="K119" i="19"/>
  <c r="I119" i="19"/>
  <c r="E119" i="19"/>
  <c r="T113" i="24"/>
  <c r="N113" i="24"/>
  <c r="U113" i="24"/>
  <c r="O113" i="24"/>
  <c r="P113" i="24"/>
  <c r="M113" i="24"/>
  <c r="R113" i="24"/>
  <c r="S113" i="24"/>
  <c r="Q113" i="24"/>
  <c r="AP113" i="24"/>
  <c r="W113" i="24" s="1"/>
  <c r="AP73" i="24"/>
  <c r="AP110" i="24"/>
  <c r="AH110" i="24" s="1"/>
  <c r="AP120" i="24"/>
  <c r="AP177" i="24"/>
  <c r="AB177" i="24" s="1"/>
  <c r="AP8" i="24"/>
  <c r="AB8" i="24" s="1"/>
  <c r="AP111" i="24"/>
  <c r="AK111" i="24" s="1"/>
  <c r="S111" i="24"/>
  <c r="O111" i="24"/>
  <c r="N111" i="24"/>
  <c r="Q111" i="24"/>
  <c r="P111" i="24"/>
  <c r="U111" i="24"/>
  <c r="T111" i="24"/>
  <c r="R111" i="24"/>
  <c r="M111" i="24"/>
  <c r="P78" i="24"/>
  <c r="T78" i="24"/>
  <c r="M78" i="24"/>
  <c r="Q78" i="24"/>
  <c r="N78" i="24"/>
  <c r="R78" i="24"/>
  <c r="U78" i="24"/>
  <c r="S78" i="24"/>
  <c r="O78" i="24"/>
  <c r="AP78" i="24"/>
  <c r="AP152" i="24"/>
  <c r="AC152" i="24" s="1"/>
  <c r="AP82" i="24"/>
  <c r="Z82" i="24" s="1"/>
  <c r="AP59" i="24"/>
  <c r="AN59" i="24" s="1"/>
  <c r="N59" i="24"/>
  <c r="Q59" i="24"/>
  <c r="S59" i="24"/>
  <c r="O59" i="24"/>
  <c r="U59" i="24"/>
  <c r="R59" i="24"/>
  <c r="M59" i="24"/>
  <c r="P59" i="24"/>
  <c r="T59" i="24"/>
  <c r="AP81" i="24"/>
  <c r="AA81" i="24" s="1"/>
  <c r="N7" i="24"/>
  <c r="M7" i="24"/>
  <c r="T7" i="24"/>
  <c r="S7" i="24"/>
  <c r="AP7" i="24"/>
  <c r="AH7" i="24" s="1"/>
  <c r="R7" i="24"/>
  <c r="P7" i="24"/>
  <c r="O7" i="24"/>
  <c r="Q7" i="24"/>
  <c r="U7" i="24"/>
  <c r="AN15" i="25"/>
  <c r="AI15" i="25"/>
  <c r="AH15" i="25"/>
  <c r="W15" i="25"/>
  <c r="W108" i="25"/>
  <c r="X108" i="25"/>
  <c r="AB108" i="25"/>
  <c r="AI108" i="25"/>
  <c r="AE108" i="25"/>
  <c r="AI146" i="25"/>
  <c r="AG146" i="25"/>
  <c r="AF146" i="25"/>
  <c r="AK146" i="25"/>
  <c r="Z146" i="25"/>
  <c r="AP34" i="27"/>
  <c r="AN34" i="27" s="1"/>
  <c r="AP57" i="27"/>
  <c r="AJ57" i="27" s="1"/>
  <c r="AP165" i="27"/>
  <c r="AP88" i="27"/>
  <c r="AH88" i="27" s="1"/>
  <c r="AP78" i="27"/>
  <c r="AK78" i="27" s="1"/>
  <c r="AP159" i="27"/>
  <c r="AA159" i="27" s="1"/>
  <c r="AP136" i="27"/>
  <c r="AI136" i="27" s="1"/>
  <c r="AP40" i="27"/>
  <c r="AB40" i="27" s="1"/>
  <c r="AP169" i="27"/>
  <c r="Z169" i="27" s="1"/>
  <c r="AP43" i="27"/>
  <c r="AP170" i="27"/>
  <c r="AP41" i="27"/>
  <c r="AP15" i="27"/>
  <c r="AI15" i="27" s="1"/>
  <c r="AP69" i="27"/>
  <c r="AB69" i="27" s="1"/>
  <c r="AP116" i="27"/>
  <c r="AH116" i="27" s="1"/>
  <c r="AP135" i="27"/>
  <c r="AP38" i="27"/>
  <c r="AK38" i="27" s="1"/>
  <c r="AP94" i="27"/>
  <c r="AC94" i="27" s="1"/>
  <c r="AP152" i="27"/>
  <c r="Y152" i="27" s="1"/>
  <c r="AP31" i="27"/>
  <c r="Z31" i="27" s="1"/>
  <c r="AP24" i="27"/>
  <c r="AD24" i="27" s="1"/>
  <c r="AP61" i="27"/>
  <c r="AH61" i="27" s="1"/>
  <c r="AP89" i="27"/>
  <c r="AG89" i="27" s="1"/>
  <c r="AP108" i="27"/>
  <c r="AN108" i="27" s="1"/>
  <c r="AP171" i="27"/>
  <c r="AD171" i="27" s="1"/>
  <c r="AP115" i="27"/>
  <c r="AP55" i="27"/>
  <c r="AH55" i="27" s="1"/>
  <c r="AP6" i="27"/>
  <c r="AP118" i="27"/>
  <c r="AL118" i="27" s="1"/>
  <c r="AP54" i="27"/>
  <c r="AJ54" i="27" s="1"/>
  <c r="AP144" i="27"/>
  <c r="AJ144" i="27" s="1"/>
  <c r="AP47" i="27"/>
  <c r="AK47" i="27" s="1"/>
  <c r="AP16" i="27"/>
  <c r="AC16" i="27" s="1"/>
  <c r="AP77" i="27"/>
  <c r="Z77" i="27" s="1"/>
  <c r="AP137" i="27"/>
  <c r="AN137" i="27" s="1"/>
  <c r="AP100" i="27"/>
  <c r="AF100" i="27" s="1"/>
  <c r="AP3" i="27"/>
  <c r="AP111" i="27"/>
  <c r="AO111" i="27" s="1"/>
  <c r="AP63" i="27"/>
  <c r="X63" i="27" s="1"/>
  <c r="AP162" i="27"/>
  <c r="AI162" i="27" s="1"/>
  <c r="AP98" i="27"/>
  <c r="AM98" i="27" s="1"/>
  <c r="AP33" i="27"/>
  <c r="X33" i="27" s="1"/>
  <c r="AC98" i="25"/>
  <c r="AK70" i="25"/>
  <c r="X70" i="25"/>
  <c r="AH70" i="25"/>
  <c r="AO70" i="25"/>
  <c r="AN70" i="25"/>
  <c r="Y70" i="25"/>
  <c r="AD70" i="25"/>
  <c r="AB70" i="25"/>
  <c r="AJ70" i="25"/>
  <c r="AE70" i="25"/>
  <c r="AG70" i="25"/>
  <c r="AM70" i="25"/>
  <c r="AF70" i="25"/>
  <c r="H77" i="19"/>
  <c r="G77" i="19"/>
  <c r="E77" i="19"/>
  <c r="K77" i="19"/>
  <c r="C77" i="19"/>
  <c r="J77" i="19"/>
  <c r="F77" i="19"/>
  <c r="D77" i="19"/>
  <c r="I77" i="19"/>
  <c r="C149" i="19"/>
  <c r="E149" i="19"/>
  <c r="G149" i="19"/>
  <c r="H149" i="19"/>
  <c r="F149" i="19"/>
  <c r="K149" i="19"/>
  <c r="J149" i="19"/>
  <c r="D149" i="19"/>
  <c r="I149" i="19"/>
  <c r="K78" i="19"/>
  <c r="H78" i="19"/>
  <c r="I78" i="19"/>
  <c r="C78" i="19"/>
  <c r="G78" i="19"/>
  <c r="J78" i="19"/>
  <c r="F78" i="19"/>
  <c r="D78" i="19"/>
  <c r="E78" i="19"/>
  <c r="J71" i="19"/>
  <c r="C71" i="19"/>
  <c r="D71" i="19"/>
  <c r="E71" i="19"/>
  <c r="I71" i="19"/>
  <c r="G71" i="19"/>
  <c r="F71" i="19"/>
  <c r="H71" i="19"/>
  <c r="K71" i="19"/>
  <c r="H17" i="21"/>
  <c r="I17" i="21"/>
  <c r="C17" i="21"/>
  <c r="K17" i="21"/>
  <c r="E17" i="21"/>
  <c r="J17" i="21"/>
  <c r="G17" i="21"/>
  <c r="D17" i="21"/>
  <c r="F17" i="21"/>
  <c r="G57" i="19"/>
  <c r="H57" i="19"/>
  <c r="J57" i="19"/>
  <c r="I57" i="19"/>
  <c r="F57" i="19"/>
  <c r="C57" i="19"/>
  <c r="D57" i="19"/>
  <c r="K57" i="19"/>
  <c r="E57" i="19"/>
  <c r="I148" i="19"/>
  <c r="D148" i="19"/>
  <c r="J148" i="19"/>
  <c r="K148" i="19"/>
  <c r="F148" i="19"/>
  <c r="G148" i="19"/>
  <c r="E148" i="19"/>
  <c r="C148" i="19"/>
  <c r="H148" i="19"/>
  <c r="K61" i="19"/>
  <c r="G61" i="19"/>
  <c r="I61" i="19"/>
  <c r="E61" i="19"/>
  <c r="J61" i="19"/>
  <c r="F61" i="19"/>
  <c r="H61" i="19"/>
  <c r="D61" i="19"/>
  <c r="C61" i="19"/>
  <c r="J164" i="19"/>
  <c r="K164" i="19"/>
  <c r="C164" i="19"/>
  <c r="F164" i="19"/>
  <c r="H164" i="19"/>
  <c r="D164" i="19"/>
  <c r="E164" i="19"/>
  <c r="G164" i="19"/>
  <c r="I164" i="19"/>
  <c r="C27" i="21"/>
  <c r="K27" i="21"/>
  <c r="I27" i="21"/>
  <c r="F27" i="21"/>
  <c r="J27" i="21"/>
  <c r="G27" i="21"/>
  <c r="D27" i="21"/>
  <c r="E27" i="21"/>
  <c r="H27" i="21"/>
  <c r="E15" i="21"/>
  <c r="F15" i="21"/>
  <c r="I15" i="21"/>
  <c r="J15" i="21"/>
  <c r="D15" i="21"/>
  <c r="K15" i="21"/>
  <c r="H15" i="21"/>
  <c r="C15" i="21"/>
  <c r="G15" i="21"/>
  <c r="C86" i="19"/>
  <c r="H86" i="19"/>
  <c r="E86" i="19"/>
  <c r="G86" i="19"/>
  <c r="F86" i="19"/>
  <c r="I86" i="19"/>
  <c r="J86" i="19"/>
  <c r="K86" i="19"/>
  <c r="D86" i="19"/>
  <c r="F100" i="19"/>
  <c r="J100" i="19"/>
  <c r="K100" i="19"/>
  <c r="D100" i="19"/>
  <c r="E100" i="19"/>
  <c r="G100" i="19"/>
  <c r="I100" i="19"/>
  <c r="C100" i="19"/>
  <c r="H100" i="19"/>
  <c r="J137" i="19"/>
  <c r="D137" i="19"/>
  <c r="C137" i="19"/>
  <c r="H137" i="19"/>
  <c r="E137" i="19"/>
  <c r="F137" i="19"/>
  <c r="I137" i="19"/>
  <c r="G137" i="19"/>
  <c r="K137" i="19"/>
  <c r="G7" i="21"/>
  <c r="C7" i="21"/>
  <c r="I7" i="21"/>
  <c r="D7" i="21"/>
  <c r="E7" i="21"/>
  <c r="J7" i="21"/>
  <c r="F7" i="21"/>
  <c r="K7" i="21"/>
  <c r="H7" i="21"/>
  <c r="F70" i="19"/>
  <c r="K70" i="19"/>
  <c r="J70" i="19"/>
  <c r="D70" i="19"/>
  <c r="E70" i="19"/>
  <c r="H70" i="19"/>
  <c r="C70" i="19"/>
  <c r="G70" i="19"/>
  <c r="I70" i="19"/>
  <c r="H33" i="21"/>
  <c r="C33" i="21"/>
  <c r="I33" i="21"/>
  <c r="J33" i="21"/>
  <c r="D33" i="21"/>
  <c r="G33" i="21"/>
  <c r="E33" i="21"/>
  <c r="K33" i="21"/>
  <c r="F33" i="21"/>
  <c r="AF6" i="24"/>
  <c r="AI6" i="24"/>
  <c r="AM6" i="24"/>
  <c r="W6" i="24"/>
  <c r="AB71" i="24"/>
  <c r="AI71" i="24"/>
  <c r="AG71" i="24"/>
  <c r="AO71" i="24"/>
  <c r="AG90" i="24"/>
  <c r="AE90" i="24"/>
  <c r="AI90" i="24"/>
  <c r="AM90" i="24"/>
  <c r="AF7" i="25"/>
  <c r="Y7" i="25"/>
  <c r="AA20" i="25"/>
  <c r="AO20" i="25"/>
  <c r="AN20" i="25"/>
  <c r="X101" i="25"/>
  <c r="AF101" i="25"/>
  <c r="AK101" i="25"/>
  <c r="AD101" i="25"/>
  <c r="AN101" i="25"/>
  <c r="AM71" i="25"/>
  <c r="AH75" i="25"/>
  <c r="AK75" i="25"/>
  <c r="Z75" i="25"/>
  <c r="Z43" i="26"/>
  <c r="Y43" i="26"/>
  <c r="AN43" i="26"/>
  <c r="AI43" i="26"/>
  <c r="AB125" i="25"/>
  <c r="AJ125" i="25"/>
  <c r="W125" i="25"/>
  <c r="X69" i="25"/>
  <c r="AJ69" i="25"/>
  <c r="AM69" i="25"/>
  <c r="AH69" i="25"/>
  <c r="AN139" i="25"/>
  <c r="AD139" i="25"/>
  <c r="AK139" i="25"/>
  <c r="Y139" i="25"/>
  <c r="AJ56" i="25"/>
  <c r="AK56" i="25"/>
  <c r="AB56" i="25"/>
  <c r="Y171" i="26"/>
  <c r="AH171" i="26"/>
  <c r="AE171" i="26"/>
  <c r="AB171" i="26"/>
  <c r="AI171" i="26"/>
  <c r="AI73" i="25"/>
  <c r="AA73" i="25"/>
  <c r="AN73" i="25"/>
  <c r="AA142" i="25"/>
  <c r="AE142" i="25"/>
  <c r="AB142" i="25"/>
  <c r="AN142" i="25"/>
  <c r="AL142" i="25"/>
  <c r="AK142" i="25"/>
  <c r="AD147" i="25"/>
  <c r="X112" i="24"/>
  <c r="AE158" i="25"/>
  <c r="Z158" i="25"/>
  <c r="AC158" i="25"/>
  <c r="W158" i="25"/>
  <c r="AO158" i="25"/>
  <c r="AI158" i="25"/>
  <c r="AB6" i="25"/>
  <c r="AD6" i="25"/>
  <c r="AA6" i="25"/>
  <c r="AE93" i="25"/>
  <c r="AB145" i="25"/>
  <c r="X145" i="25"/>
  <c r="AL145" i="25"/>
  <c r="AF125" i="24"/>
  <c r="AI125" i="24"/>
  <c r="AD163" i="25"/>
  <c r="X163" i="25"/>
  <c r="AG163" i="25"/>
  <c r="AI163" i="25"/>
  <c r="AF163" i="25"/>
  <c r="AC110" i="25"/>
  <c r="AH127" i="25"/>
  <c r="AC127" i="25"/>
  <c r="AD127" i="25"/>
  <c r="W127" i="25"/>
  <c r="AK60" i="25"/>
  <c r="Y60" i="25"/>
  <c r="AM60" i="25"/>
  <c r="AI60" i="25"/>
  <c r="AG137" i="25"/>
  <c r="AA137" i="25"/>
  <c r="AF137" i="25"/>
  <c r="AM74" i="25"/>
  <c r="AH74" i="25"/>
  <c r="AL74" i="25"/>
  <c r="AF21" i="25"/>
  <c r="X21" i="25"/>
  <c r="AL21" i="25"/>
  <c r="AK21" i="25"/>
  <c r="AJ42" i="25"/>
  <c r="AE164" i="26"/>
  <c r="AI164" i="26"/>
  <c r="AH164" i="26"/>
  <c r="AO164" i="26"/>
  <c r="Y141" i="25"/>
  <c r="AD88" i="25"/>
  <c r="W154" i="25"/>
  <c r="AD154" i="25"/>
  <c r="X22" i="25"/>
  <c r="AH22" i="25"/>
  <c r="AJ22" i="25"/>
  <c r="AO22" i="25"/>
  <c r="AL80" i="26"/>
  <c r="Z102" i="24"/>
  <c r="AE31" i="25"/>
  <c r="AG31" i="25"/>
  <c r="X31" i="25"/>
  <c r="AM177" i="25"/>
  <c r="AN177" i="25"/>
  <c r="AD177" i="25"/>
  <c r="AO177" i="25"/>
  <c r="AC116" i="25"/>
  <c r="AN116" i="25"/>
  <c r="Y116" i="25"/>
  <c r="AH116" i="25"/>
  <c r="AD116" i="25"/>
  <c r="AB89" i="25"/>
  <c r="AN89" i="25"/>
  <c r="AJ89" i="25"/>
  <c r="W30" i="25"/>
  <c r="AG30" i="25"/>
  <c r="AD30" i="25"/>
  <c r="AN30" i="25"/>
  <c r="AA103" i="25"/>
  <c r="AD103" i="25"/>
  <c r="AI94" i="25"/>
  <c r="AG94" i="25"/>
  <c r="AM94" i="25"/>
  <c r="AB94" i="25"/>
  <c r="AK94" i="25"/>
  <c r="AH115" i="24"/>
  <c r="AL4" i="24"/>
  <c r="X37" i="24"/>
  <c r="W103" i="24"/>
  <c r="Z103" i="24"/>
  <c r="AN103" i="24"/>
  <c r="AC23" i="25"/>
  <c r="AC168" i="25"/>
  <c r="AN168" i="25"/>
  <c r="AO168" i="25"/>
  <c r="AE168" i="25"/>
  <c r="Y135" i="25"/>
  <c r="AG135" i="25"/>
  <c r="AE135" i="25"/>
  <c r="AE81" i="25"/>
  <c r="AG81" i="25"/>
  <c r="AF81" i="25"/>
  <c r="AD87" i="25"/>
  <c r="AC87" i="25"/>
  <c r="AI87" i="25"/>
  <c r="AD169" i="25"/>
  <c r="AI169" i="25"/>
  <c r="Y58" i="25"/>
  <c r="AG58" i="25"/>
  <c r="AC58" i="25"/>
  <c r="AH58" i="25"/>
  <c r="AP130" i="24"/>
  <c r="AH130" i="24" s="1"/>
  <c r="AP160" i="24"/>
  <c r="W160" i="24" s="1"/>
  <c r="S48" i="24"/>
  <c r="T48" i="24"/>
  <c r="M48" i="24"/>
  <c r="N48" i="24"/>
  <c r="O48" i="24"/>
  <c r="AP48" i="24"/>
  <c r="U48" i="24"/>
  <c r="Q48" i="24"/>
  <c r="P48" i="24"/>
  <c r="R48" i="24"/>
  <c r="AP139" i="24"/>
  <c r="AP55" i="24"/>
  <c r="AM55" i="24" s="1"/>
  <c r="AP169" i="24"/>
  <c r="AM169" i="24" s="1"/>
  <c r="AP88" i="24"/>
  <c r="AA88" i="24" s="1"/>
  <c r="N142" i="24"/>
  <c r="S142" i="24"/>
  <c r="O142" i="24"/>
  <c r="R142" i="24"/>
  <c r="M142" i="24"/>
  <c r="U142" i="24"/>
  <c r="P142" i="24"/>
  <c r="T142" i="24"/>
  <c r="Q142" i="24"/>
  <c r="AP142" i="24"/>
  <c r="AP16" i="24"/>
  <c r="AL16" i="24" s="1"/>
  <c r="AP93" i="27"/>
  <c r="AP95" i="27"/>
  <c r="Z95" i="27" s="1"/>
  <c r="AP97" i="27"/>
  <c r="AL97" i="27" s="1"/>
  <c r="AP65" i="27"/>
  <c r="AP10" i="27"/>
  <c r="AJ10" i="27" s="1"/>
  <c r="AP141" i="27"/>
  <c r="AP48" i="27"/>
  <c r="AK48" i="27" s="1"/>
  <c r="AP175" i="27"/>
  <c r="AN175" i="27" s="1"/>
  <c r="AP71" i="27"/>
  <c r="AF71" i="27" s="1"/>
  <c r="AP138" i="27"/>
  <c r="AC138" i="27" s="1"/>
  <c r="AP68" i="27"/>
  <c r="AP107" i="27"/>
  <c r="AK107" i="27" s="1"/>
  <c r="AP14" i="27"/>
  <c r="AB14" i="27" s="1"/>
  <c r="AP62" i="27"/>
  <c r="AB62" i="27" s="1"/>
  <c r="AP128" i="27"/>
  <c r="AK128" i="27" s="1"/>
  <c r="AP7" i="27"/>
  <c r="AI7" i="27" s="1"/>
  <c r="AP157" i="27"/>
  <c r="AK157" i="27" s="1"/>
  <c r="AP36" i="27"/>
  <c r="AH36" i="27" s="1"/>
  <c r="AP32" i="27"/>
  <c r="AF32" i="27" s="1"/>
  <c r="AP60" i="27"/>
  <c r="AM60" i="27" s="1"/>
  <c r="AP155" i="27"/>
  <c r="Z155" i="27" s="1"/>
  <c r="AP103" i="27"/>
  <c r="Z103" i="27" s="1"/>
  <c r="AP42" i="27"/>
  <c r="AP166" i="27"/>
  <c r="AO166" i="27" s="1"/>
  <c r="AP102" i="27"/>
  <c r="AF102" i="27" s="1"/>
  <c r="AP37" i="27"/>
  <c r="W37" i="27" s="1"/>
  <c r="AP120" i="27"/>
  <c r="AP23" i="27"/>
  <c r="AE23" i="27" s="1"/>
  <c r="AP149" i="27"/>
  <c r="AP53" i="27"/>
  <c r="AP8" i="27"/>
  <c r="AD8" i="27" s="1"/>
  <c r="AP76" i="27"/>
  <c r="AP167" i="27"/>
  <c r="AI167" i="27" s="1"/>
  <c r="AP99" i="27"/>
  <c r="AJ99" i="27" s="1"/>
  <c r="AP50" i="27"/>
  <c r="AL50" i="27" s="1"/>
  <c r="AP146" i="27"/>
  <c r="AC146" i="27" s="1"/>
  <c r="AP82" i="27"/>
  <c r="AM82" i="27" s="1"/>
  <c r="AP52" i="28"/>
  <c r="AC52" i="28" s="1"/>
  <c r="AL98" i="25"/>
  <c r="D165" i="19"/>
  <c r="F165" i="19"/>
  <c r="I165" i="19"/>
  <c r="J165" i="19"/>
  <c r="H165" i="19"/>
  <c r="G165" i="19"/>
  <c r="C165" i="19"/>
  <c r="K165" i="19"/>
  <c r="E165" i="19"/>
  <c r="F113" i="19"/>
  <c r="C113" i="19"/>
  <c r="E113" i="19"/>
  <c r="K113" i="19"/>
  <c r="J113" i="19"/>
  <c r="D113" i="19"/>
  <c r="I113" i="19"/>
  <c r="G113" i="19"/>
  <c r="H113" i="19"/>
  <c r="F31" i="21"/>
  <c r="E31" i="21"/>
  <c r="J31" i="21"/>
  <c r="G31" i="21"/>
  <c r="D31" i="21"/>
  <c r="I31" i="21"/>
  <c r="K31" i="21"/>
  <c r="C31" i="21"/>
  <c r="H31" i="21"/>
  <c r="D153" i="19"/>
  <c r="C153" i="19"/>
  <c r="F153" i="19"/>
  <c r="J153" i="19"/>
  <c r="G153" i="19"/>
  <c r="K153" i="19"/>
  <c r="H153" i="19"/>
  <c r="E153" i="19"/>
  <c r="I153" i="19"/>
  <c r="E73" i="19"/>
  <c r="D73" i="19"/>
  <c r="C73" i="19"/>
  <c r="G73" i="19"/>
  <c r="F73" i="19"/>
  <c r="H73" i="19"/>
  <c r="K73" i="19"/>
  <c r="J73" i="19"/>
  <c r="I73" i="19"/>
  <c r="F35" i="21"/>
  <c r="D35" i="21"/>
  <c r="H35" i="21"/>
  <c r="E35" i="21"/>
  <c r="J35" i="21"/>
  <c r="I35" i="21"/>
  <c r="G35" i="21"/>
  <c r="K35" i="21"/>
  <c r="C35" i="21"/>
  <c r="C89" i="19"/>
  <c r="I89" i="19"/>
  <c r="K89" i="19"/>
  <c r="H89" i="19"/>
  <c r="J89" i="19"/>
  <c r="F89" i="19"/>
  <c r="G89" i="19"/>
  <c r="D89" i="19"/>
  <c r="E89" i="19"/>
  <c r="F19" i="21"/>
  <c r="D19" i="21"/>
  <c r="J19" i="21"/>
  <c r="K19" i="21"/>
  <c r="I19" i="21"/>
  <c r="E19" i="21"/>
  <c r="H19" i="21"/>
  <c r="C19" i="21"/>
  <c r="G19" i="21"/>
  <c r="C54" i="19"/>
  <c r="H54" i="19"/>
  <c r="G54" i="19"/>
  <c r="F54" i="19"/>
  <c r="I54" i="19"/>
  <c r="E54" i="19"/>
  <c r="J54" i="19"/>
  <c r="K54" i="19"/>
  <c r="D54" i="19"/>
  <c r="C47" i="21"/>
  <c r="G47" i="21"/>
  <c r="J47" i="21"/>
  <c r="D47" i="21"/>
  <c r="H47" i="21"/>
  <c r="I47" i="21"/>
  <c r="E47" i="21"/>
  <c r="F47" i="21"/>
  <c r="K47" i="21"/>
  <c r="J81" i="19"/>
  <c r="D81" i="19"/>
  <c r="C81" i="19"/>
  <c r="H81" i="19"/>
  <c r="I81" i="19"/>
  <c r="G81" i="19"/>
  <c r="K81" i="19"/>
  <c r="E81" i="19"/>
  <c r="F81" i="19"/>
  <c r="C166" i="19"/>
  <c r="H166" i="19"/>
  <c r="G166" i="19"/>
  <c r="I166" i="19"/>
  <c r="E166" i="19"/>
  <c r="K166" i="19"/>
  <c r="D166" i="19"/>
  <c r="F166" i="19"/>
  <c r="J166" i="19"/>
  <c r="J52" i="21"/>
  <c r="E52" i="21"/>
  <c r="K52" i="21"/>
  <c r="D52" i="21"/>
  <c r="I52" i="21"/>
  <c r="F52" i="21"/>
  <c r="H52" i="21"/>
  <c r="G52" i="21"/>
  <c r="C52" i="21"/>
  <c r="I11" i="21"/>
  <c r="J11" i="21"/>
  <c r="H11" i="21"/>
  <c r="D11" i="21"/>
  <c r="E11" i="21"/>
  <c r="F11" i="21"/>
  <c r="C11" i="21"/>
  <c r="G11" i="21"/>
  <c r="K11" i="21"/>
  <c r="F53" i="19"/>
  <c r="K53" i="19"/>
  <c r="J53" i="19"/>
  <c r="D53" i="19"/>
  <c r="I53" i="19"/>
  <c r="C53" i="19"/>
  <c r="G53" i="19"/>
  <c r="E53" i="19"/>
  <c r="H53" i="19"/>
  <c r="C102" i="19"/>
  <c r="H102" i="19"/>
  <c r="G102" i="19"/>
  <c r="F102" i="19"/>
  <c r="J102" i="19"/>
  <c r="I102" i="19"/>
  <c r="K102" i="19"/>
  <c r="D102" i="19"/>
  <c r="E102" i="19"/>
  <c r="J116" i="19"/>
  <c r="G116" i="19"/>
  <c r="K116" i="19"/>
  <c r="C116" i="19"/>
  <c r="H116" i="19"/>
  <c r="E116" i="19"/>
  <c r="F116" i="19"/>
  <c r="I116" i="19"/>
  <c r="D116" i="19"/>
  <c r="AP31" i="24"/>
  <c r="AP63" i="24"/>
  <c r="AB63" i="24" s="1"/>
  <c r="AP46" i="24"/>
  <c r="AM46" i="24" s="1"/>
  <c r="AP96" i="24"/>
  <c r="Z96" i="24" s="1"/>
  <c r="AP126" i="24"/>
  <c r="AI126" i="24" s="1"/>
  <c r="AP75" i="24"/>
  <c r="AP105" i="24"/>
  <c r="AM105" i="24" s="1"/>
  <c r="AP23" i="24"/>
  <c r="AK23" i="24" s="1"/>
  <c r="U79" i="24"/>
  <c r="S79" i="24"/>
  <c r="T79" i="24"/>
  <c r="N79" i="24"/>
  <c r="R79" i="24"/>
  <c r="O79" i="24"/>
  <c r="M79" i="24"/>
  <c r="Q79" i="24"/>
  <c r="P79" i="24"/>
  <c r="AP79" i="24"/>
  <c r="AP128" i="24"/>
  <c r="AE128" i="24" s="1"/>
  <c r="AA15" i="25"/>
  <c r="Z15" i="25"/>
  <c r="Y15" i="25"/>
  <c r="Z108" i="25"/>
  <c r="AF108" i="25"/>
  <c r="AK108" i="25"/>
  <c r="AO108" i="25"/>
  <c r="W146" i="25"/>
  <c r="AE146" i="25"/>
  <c r="AB146" i="25"/>
  <c r="AL146" i="25"/>
  <c r="AP131" i="27"/>
  <c r="AL131" i="27" s="1"/>
  <c r="AP151" i="27"/>
  <c r="AJ151" i="27" s="1"/>
  <c r="AP174" i="27"/>
  <c r="AA174" i="27" s="1"/>
  <c r="AP154" i="27"/>
  <c r="AN154" i="27" s="1"/>
  <c r="AP92" i="27"/>
  <c r="AF92" i="27" s="1"/>
  <c r="AP81" i="27"/>
  <c r="AN81" i="27" s="1"/>
  <c r="AP122" i="27"/>
  <c r="AN122" i="27" s="1"/>
  <c r="AP39" i="27"/>
  <c r="AA39" i="27" s="1"/>
  <c r="AP85" i="27"/>
  <c r="Z85" i="27" s="1"/>
  <c r="AP140" i="27"/>
  <c r="AK140" i="27" s="1"/>
  <c r="AP147" i="27"/>
  <c r="AP46" i="27"/>
  <c r="AN46" i="27" s="1"/>
  <c r="AP112" i="27"/>
  <c r="AB112" i="27" s="1"/>
  <c r="AP173" i="27"/>
  <c r="AO173" i="27" s="1"/>
  <c r="AP113" i="27"/>
  <c r="AP19" i="27"/>
  <c r="AI19" i="27" s="1"/>
  <c r="AP83" i="27"/>
  <c r="AB83" i="27" s="1"/>
  <c r="AP158" i="27"/>
  <c r="AM158" i="27" s="1"/>
  <c r="AP21" i="27"/>
  <c r="AP104" i="27"/>
  <c r="AG104" i="27" s="1"/>
  <c r="AP129" i="27"/>
  <c r="AP133" i="27"/>
  <c r="AN133" i="27" s="1"/>
  <c r="AP12" i="27"/>
  <c r="AP156" i="27"/>
  <c r="AB156" i="27" s="1"/>
  <c r="AP35" i="27"/>
  <c r="AO35" i="27" s="1"/>
  <c r="AP143" i="27"/>
  <c r="AB143" i="27" s="1"/>
  <c r="AP79" i="27"/>
  <c r="Z79" i="27" s="1"/>
  <c r="AP30" i="27"/>
  <c r="X30" i="27" s="1"/>
  <c r="AP150" i="27"/>
  <c r="AN150" i="27" s="1"/>
  <c r="AP86" i="27"/>
  <c r="AC86" i="27" s="1"/>
  <c r="AP5" i="27"/>
  <c r="AJ5" i="27" s="1"/>
  <c r="AP96" i="27"/>
  <c r="AN96" i="27" s="1"/>
  <c r="AP125" i="27"/>
  <c r="AA125" i="27" s="1"/>
  <c r="AP28" i="27"/>
  <c r="AG28" i="27" s="1"/>
  <c r="AP148" i="27"/>
  <c r="AE148" i="27" s="1"/>
  <c r="AP51" i="27"/>
  <c r="AM51" i="27" s="1"/>
  <c r="AP139" i="27"/>
  <c r="AL139" i="27" s="1"/>
  <c r="AP87" i="27"/>
  <c r="Z87" i="27" s="1"/>
  <c r="AP26" i="27"/>
  <c r="AP130" i="27"/>
  <c r="AB130" i="27" s="1"/>
  <c r="AP66" i="27"/>
  <c r="AP29" i="27"/>
  <c r="AF29" i="27" s="1"/>
  <c r="AK98" i="25"/>
  <c r="C14" i="21"/>
  <c r="K14" i="21"/>
  <c r="F14" i="21"/>
  <c r="E14" i="21"/>
  <c r="J14" i="21"/>
  <c r="D14" i="21"/>
  <c r="G14" i="21"/>
  <c r="H14" i="21"/>
  <c r="I14" i="21"/>
  <c r="C4" i="21"/>
  <c r="D4" i="21"/>
  <c r="K4" i="21"/>
  <c r="E4" i="21"/>
  <c r="H4" i="21"/>
  <c r="F4" i="21"/>
  <c r="I4" i="21"/>
  <c r="J4" i="21"/>
  <c r="G4" i="21"/>
  <c r="D93" i="19"/>
  <c r="G93" i="19"/>
  <c r="H93" i="19"/>
  <c r="I93" i="19"/>
  <c r="F93" i="19"/>
  <c r="E93" i="19"/>
  <c r="K93" i="19"/>
  <c r="J93" i="19"/>
  <c r="C93" i="19"/>
  <c r="C117" i="19"/>
  <c r="H117" i="19"/>
  <c r="F117" i="19"/>
  <c r="J117" i="19"/>
  <c r="D117" i="19"/>
  <c r="K117" i="19"/>
  <c r="G117" i="19"/>
  <c r="E117" i="19"/>
  <c r="I117" i="19"/>
  <c r="C85" i="19"/>
  <c r="E85" i="19"/>
  <c r="J85" i="19"/>
  <c r="G85" i="19"/>
  <c r="F85" i="19"/>
  <c r="K85" i="19"/>
  <c r="D85" i="19"/>
  <c r="I85" i="19"/>
  <c r="H85" i="19"/>
  <c r="D118" i="19"/>
  <c r="H118" i="19"/>
  <c r="K118" i="19"/>
  <c r="F118" i="19"/>
  <c r="G118" i="19"/>
  <c r="E118" i="19"/>
  <c r="J118" i="19"/>
  <c r="I118" i="19"/>
  <c r="C118" i="19"/>
  <c r="E133" i="19"/>
  <c r="H133" i="19"/>
  <c r="I133" i="19"/>
  <c r="C133" i="19"/>
  <c r="J133" i="19"/>
  <c r="G133" i="19"/>
  <c r="F133" i="19"/>
  <c r="D133" i="19"/>
  <c r="K133" i="19"/>
  <c r="E150" i="19"/>
  <c r="F150" i="19"/>
  <c r="J150" i="19"/>
  <c r="H150" i="19"/>
  <c r="D150" i="19"/>
  <c r="G150" i="19"/>
  <c r="C150" i="19"/>
  <c r="I150" i="19"/>
  <c r="K150" i="19"/>
  <c r="K55" i="19"/>
  <c r="F55" i="19"/>
  <c r="D55" i="19"/>
  <c r="I55" i="19"/>
  <c r="J55" i="19"/>
  <c r="G55" i="19"/>
  <c r="C55" i="19"/>
  <c r="H55" i="19"/>
  <c r="E55" i="19"/>
  <c r="J125" i="19"/>
  <c r="D125" i="19"/>
  <c r="I125" i="19"/>
  <c r="C125" i="19"/>
  <c r="H125" i="19"/>
  <c r="E125" i="19"/>
  <c r="G125" i="19"/>
  <c r="K125" i="19"/>
  <c r="F125" i="19"/>
  <c r="E161" i="19"/>
  <c r="F161" i="19"/>
  <c r="K161" i="19"/>
  <c r="I161" i="19"/>
  <c r="J161" i="19"/>
  <c r="D161" i="19"/>
  <c r="H161" i="19"/>
  <c r="C161" i="19"/>
  <c r="G161" i="19"/>
  <c r="K87" i="19"/>
  <c r="F87" i="19"/>
  <c r="D87" i="19"/>
  <c r="E87" i="19"/>
  <c r="J87" i="19"/>
  <c r="G87" i="19"/>
  <c r="H87" i="19"/>
  <c r="I87" i="19"/>
  <c r="C87" i="19"/>
  <c r="J62" i="19"/>
  <c r="D62" i="19"/>
  <c r="I62" i="19"/>
  <c r="C62" i="19"/>
  <c r="H62" i="19"/>
  <c r="E62" i="19"/>
  <c r="F62" i="19"/>
  <c r="K62" i="19"/>
  <c r="G62" i="19"/>
  <c r="I64" i="19"/>
  <c r="D64" i="19"/>
  <c r="C64" i="19"/>
  <c r="G64" i="19"/>
  <c r="J64" i="19"/>
  <c r="H64" i="19"/>
  <c r="F64" i="19"/>
  <c r="E64" i="19"/>
  <c r="K64" i="19"/>
  <c r="J97" i="19"/>
  <c r="D97" i="19"/>
  <c r="E97" i="19"/>
  <c r="C97" i="19"/>
  <c r="H97" i="19"/>
  <c r="I97" i="19"/>
  <c r="G97" i="19"/>
  <c r="K97" i="19"/>
  <c r="F97" i="19"/>
  <c r="G46" i="21"/>
  <c r="E46" i="21"/>
  <c r="F46" i="21"/>
  <c r="K46" i="21"/>
  <c r="D46" i="21"/>
  <c r="I46" i="21"/>
  <c r="H46" i="21"/>
  <c r="J46" i="21"/>
  <c r="C46" i="21"/>
  <c r="H20" i="21"/>
  <c r="I20" i="21"/>
  <c r="F20" i="21"/>
  <c r="J20" i="21"/>
  <c r="K20" i="21"/>
  <c r="D20" i="21"/>
  <c r="C20" i="21"/>
  <c r="G20" i="21"/>
  <c r="E20" i="21"/>
  <c r="S176" i="19"/>
  <c r="M112" i="19"/>
  <c r="N21" i="21"/>
  <c r="S21" i="21"/>
  <c r="T21" i="21"/>
  <c r="U147" i="19"/>
  <c r="M147" i="19"/>
  <c r="R83" i="19"/>
  <c r="T114" i="19"/>
  <c r="P114" i="19"/>
  <c r="Q159" i="19"/>
  <c r="R159" i="19"/>
  <c r="U95" i="19"/>
  <c r="M95" i="19"/>
  <c r="T38" i="21"/>
  <c r="P26" i="21"/>
  <c r="U26" i="21"/>
  <c r="T26" i="21"/>
  <c r="R109" i="19"/>
  <c r="W51" i="26"/>
  <c r="AF142" i="25"/>
  <c r="AG142" i="25"/>
  <c r="U131" i="19"/>
  <c r="P67" i="19"/>
  <c r="T98" i="19"/>
  <c r="M98" i="19"/>
  <c r="N48" i="21"/>
  <c r="R48" i="21"/>
  <c r="AH112" i="24"/>
  <c r="AE112" i="24"/>
  <c r="AB112" i="24"/>
  <c r="AK119" i="25"/>
  <c r="AL119" i="25"/>
  <c r="AF119" i="25"/>
  <c r="AN119" i="25"/>
  <c r="X119" i="25"/>
  <c r="AF145" i="25"/>
  <c r="AH145" i="25"/>
  <c r="AG145" i="25"/>
  <c r="AK145" i="25"/>
  <c r="AH28" i="24"/>
  <c r="AE28" i="24"/>
  <c r="AA28" i="24"/>
  <c r="AK125" i="24"/>
  <c r="AN21" i="24"/>
  <c r="AN90" i="25"/>
  <c r="AC155" i="25"/>
  <c r="AD155" i="25"/>
  <c r="W155" i="25"/>
  <c r="AL155" i="25"/>
  <c r="AJ155" i="25"/>
  <c r="AN155" i="25"/>
  <c r="Z67" i="26"/>
  <c r="AN67" i="26"/>
  <c r="AE67" i="26"/>
  <c r="AI118" i="25"/>
  <c r="AJ118" i="25"/>
  <c r="AO118" i="25"/>
  <c r="X118" i="25"/>
  <c r="AF118" i="25"/>
  <c r="AA121" i="25"/>
  <c r="AI121" i="25"/>
  <c r="AN121" i="25"/>
  <c r="AO121" i="25"/>
  <c r="AJ78" i="26"/>
  <c r="W78" i="26"/>
  <c r="AI78" i="26"/>
  <c r="AO78" i="26"/>
  <c r="AH78" i="26"/>
  <c r="AE134" i="25"/>
  <c r="AH134" i="25"/>
  <c r="Z134" i="25"/>
  <c r="W33" i="25"/>
  <c r="AA10" i="25"/>
  <c r="X10" i="25"/>
  <c r="Y10" i="25"/>
  <c r="AJ10" i="25"/>
  <c r="AN10" i="25"/>
  <c r="AO167" i="25"/>
  <c r="Z167" i="25"/>
  <c r="AE167" i="25"/>
  <c r="AI167" i="25"/>
  <c r="AA167" i="25"/>
  <c r="AF167" i="25"/>
  <c r="AA53" i="25"/>
  <c r="AK53" i="25"/>
  <c r="AD53" i="25"/>
  <c r="AN53" i="25"/>
  <c r="AH53" i="25"/>
  <c r="AA126" i="25"/>
  <c r="AA115" i="25"/>
  <c r="X115" i="25"/>
  <c r="W115" i="25"/>
  <c r="AL115" i="25"/>
  <c r="AC115" i="25"/>
  <c r="X50" i="26"/>
  <c r="Z50" i="26"/>
  <c r="AL50" i="26"/>
  <c r="AH50" i="26"/>
  <c r="W50" i="26"/>
  <c r="AE50" i="26"/>
  <c r="AJ136" i="25"/>
  <c r="AL136" i="25"/>
  <c r="W136" i="25"/>
  <c r="AG132" i="25"/>
  <c r="Y132" i="25"/>
  <c r="AL132" i="25"/>
  <c r="AH59" i="26"/>
  <c r="W59" i="26"/>
  <c r="X59" i="26"/>
  <c r="AA59" i="26"/>
  <c r="AL130" i="25"/>
  <c r="AK130" i="25"/>
  <c r="AJ170" i="25"/>
  <c r="AD170" i="25"/>
  <c r="Z170" i="25"/>
  <c r="AO170" i="25"/>
  <c r="AD123" i="25"/>
  <c r="AA148" i="25"/>
  <c r="R112" i="19"/>
  <c r="Q21" i="21"/>
  <c r="P21" i="21"/>
  <c r="N83" i="19"/>
  <c r="N114" i="19"/>
  <c r="M114" i="19"/>
  <c r="T95" i="19"/>
  <c r="R38" i="21"/>
  <c r="Q38" i="21"/>
  <c r="Q109" i="19"/>
  <c r="P109" i="19"/>
  <c r="Y37" i="25"/>
  <c r="AJ37" i="25"/>
  <c r="AG37" i="25"/>
  <c r="AH37" i="25"/>
  <c r="AK37" i="25"/>
  <c r="AD37" i="25"/>
  <c r="AJ13" i="25"/>
  <c r="AB13" i="25"/>
  <c r="T131" i="19"/>
  <c r="O98" i="19"/>
  <c r="AK102" i="25"/>
  <c r="AD22" i="25"/>
  <c r="AK159" i="24"/>
  <c r="T176" i="19"/>
  <c r="O112" i="19"/>
  <c r="U21" i="21"/>
  <c r="O147" i="19"/>
  <c r="S147" i="19"/>
  <c r="N159" i="19"/>
  <c r="O95" i="19"/>
  <c r="Q32" i="21"/>
  <c r="R26" i="21"/>
  <c r="N26" i="21"/>
  <c r="O26" i="21"/>
  <c r="AN51" i="26"/>
  <c r="AJ51" i="26"/>
  <c r="R37" i="21"/>
  <c r="S131" i="19"/>
  <c r="R67" i="19"/>
  <c r="S67" i="19"/>
  <c r="Q48" i="21"/>
  <c r="AJ112" i="24"/>
  <c r="Y112" i="24"/>
  <c r="AD119" i="25"/>
  <c r="Y119" i="25"/>
  <c r="Z119" i="25"/>
  <c r="AM119" i="25"/>
  <c r="W119" i="25"/>
  <c r="Y145" i="25"/>
  <c r="AE145" i="25"/>
  <c r="AD145" i="25"/>
  <c r="W145" i="25"/>
  <c r="AO28" i="24"/>
  <c r="AM28" i="24"/>
  <c r="AM125" i="24"/>
  <c r="AF21" i="24"/>
  <c r="AB8" i="25"/>
  <c r="AG90" i="25"/>
  <c r="AG155" i="25"/>
  <c r="AO155" i="25"/>
  <c r="AD67" i="26"/>
  <c r="Y67" i="26"/>
  <c r="AA67" i="26"/>
  <c r="AF67" i="26"/>
  <c r="AB67" i="26"/>
  <c r="W157" i="25"/>
  <c r="AH157" i="25"/>
  <c r="AC157" i="25"/>
  <c r="AC118" i="25"/>
  <c r="Z118" i="25"/>
  <c r="AD118" i="25"/>
  <c r="AK118" i="25"/>
  <c r="AM121" i="25"/>
  <c r="AG121" i="25"/>
  <c r="Z121" i="25"/>
  <c r="AF78" i="26"/>
  <c r="AL78" i="26"/>
  <c r="AM78" i="26"/>
  <c r="AE78" i="26"/>
  <c r="W134" i="25"/>
  <c r="AM134" i="25"/>
  <c r="AN134" i="25"/>
  <c r="AM33" i="25"/>
  <c r="AA33" i="25"/>
  <c r="W10" i="25"/>
  <c r="AD10" i="25"/>
  <c r="AK10" i="25"/>
  <c r="Z10" i="25"/>
  <c r="AD167" i="25"/>
  <c r="AC167" i="25"/>
  <c r="AC53" i="25"/>
  <c r="AE53" i="25"/>
  <c r="AI53" i="25"/>
  <c r="AE126" i="25"/>
  <c r="AF126" i="25"/>
  <c r="AD115" i="25"/>
  <c r="AK115" i="25"/>
  <c r="Y115" i="25"/>
  <c r="AE115" i="25"/>
  <c r="AN50" i="26"/>
  <c r="AK50" i="26"/>
  <c r="AG50" i="26"/>
  <c r="AC50" i="26"/>
  <c r="AC136" i="25"/>
  <c r="AK136" i="25"/>
  <c r="Y136" i="25"/>
  <c r="Z136" i="25"/>
  <c r="AC132" i="25"/>
  <c r="X132" i="25"/>
  <c r="AH132" i="25"/>
  <c r="AD59" i="26"/>
  <c r="AI59" i="26"/>
  <c r="AL59" i="26"/>
  <c r="AN130" i="25"/>
  <c r="X130" i="25"/>
  <c r="AC130" i="25"/>
  <c r="AH130" i="25"/>
  <c r="AK170" i="25"/>
  <c r="AA170" i="25"/>
  <c r="U176" i="19"/>
  <c r="N176" i="19"/>
  <c r="T112" i="19"/>
  <c r="T159" i="19"/>
  <c r="S159" i="19"/>
  <c r="N95" i="19"/>
  <c r="P38" i="21"/>
  <c r="AM37" i="25"/>
  <c r="AA37" i="25"/>
  <c r="AF37" i="25"/>
  <c r="AH13" i="25"/>
  <c r="AN13" i="25"/>
  <c r="AC13" i="25"/>
  <c r="Q37" i="21"/>
  <c r="O37" i="21"/>
  <c r="U98" i="19"/>
  <c r="S48" i="21"/>
  <c r="AJ87" i="25"/>
  <c r="AP50" i="21"/>
  <c r="AD50" i="21" s="1"/>
  <c r="AP130" i="19"/>
  <c r="AC130" i="19" s="1"/>
  <c r="AP81" i="19"/>
  <c r="AF81" i="19" s="1"/>
  <c r="S81" i="19"/>
  <c r="P81" i="19"/>
  <c r="R81" i="19"/>
  <c r="M81" i="19"/>
  <c r="N81" i="19"/>
  <c r="U81" i="19"/>
  <c r="Q81" i="19"/>
  <c r="O81" i="19"/>
  <c r="T81" i="19"/>
  <c r="AP122" i="19"/>
  <c r="AH122" i="19" s="1"/>
  <c r="AP65" i="19"/>
  <c r="AO65" i="19" s="1"/>
  <c r="AP25" i="21"/>
  <c r="AE25" i="21" s="1"/>
  <c r="AP136" i="19"/>
  <c r="AD136" i="19" s="1"/>
  <c r="AP72" i="19"/>
  <c r="W72" i="19" s="1"/>
  <c r="AP8" i="21"/>
  <c r="AK8" i="21" s="1"/>
  <c r="AP119" i="19"/>
  <c r="AG119" i="19" s="1"/>
  <c r="O119" i="19"/>
  <c r="S119" i="19"/>
  <c r="U119" i="19"/>
  <c r="Q119" i="19"/>
  <c r="M119" i="19"/>
  <c r="N119" i="19"/>
  <c r="R119" i="19"/>
  <c r="T119" i="19"/>
  <c r="P119" i="19"/>
  <c r="AP55" i="19"/>
  <c r="AG55" i="19" s="1"/>
  <c r="S55" i="19"/>
  <c r="M55" i="19"/>
  <c r="R55" i="19"/>
  <c r="P55" i="19"/>
  <c r="O55" i="19"/>
  <c r="N55" i="19"/>
  <c r="U55" i="19"/>
  <c r="T55" i="19"/>
  <c r="Q55" i="19"/>
  <c r="AP78" i="19"/>
  <c r="AJ78" i="19" s="1"/>
  <c r="M78" i="19"/>
  <c r="R78" i="19"/>
  <c r="O78" i="19"/>
  <c r="P78" i="19"/>
  <c r="U78" i="19"/>
  <c r="Q78" i="19"/>
  <c r="N78" i="19"/>
  <c r="S78" i="19"/>
  <c r="T78" i="19"/>
  <c r="AP166" i="19"/>
  <c r="AI166" i="19" s="1"/>
  <c r="O166" i="19"/>
  <c r="P166" i="19"/>
  <c r="S166" i="19"/>
  <c r="M166" i="19"/>
  <c r="N166" i="19"/>
  <c r="U166" i="19"/>
  <c r="R166" i="19"/>
  <c r="T166" i="19"/>
  <c r="Q166" i="19"/>
  <c r="AP146" i="19"/>
  <c r="AK146" i="19" s="1"/>
  <c r="AP149" i="19"/>
  <c r="W149" i="19" s="1"/>
  <c r="P149" i="19"/>
  <c r="M149" i="19"/>
  <c r="R149" i="19"/>
  <c r="O149" i="19"/>
  <c r="S149" i="19"/>
  <c r="Q149" i="19"/>
  <c r="N149" i="19"/>
  <c r="T149" i="19"/>
  <c r="U149" i="19"/>
  <c r="AP85" i="19"/>
  <c r="AM85" i="19" s="1"/>
  <c r="N85" i="19"/>
  <c r="P85" i="19"/>
  <c r="Q85" i="19"/>
  <c r="S85" i="19"/>
  <c r="M85" i="19"/>
  <c r="U85" i="19"/>
  <c r="T85" i="19"/>
  <c r="R85" i="19"/>
  <c r="O85" i="19"/>
  <c r="AP29" i="21"/>
  <c r="AI29" i="21" s="1"/>
  <c r="AP140" i="19"/>
  <c r="AN140" i="19" s="1"/>
  <c r="AP76" i="19"/>
  <c r="Z76" i="19" s="1"/>
  <c r="AP155" i="19"/>
  <c r="AE155" i="19" s="1"/>
  <c r="AP91" i="19"/>
  <c r="AI91" i="19" s="1"/>
  <c r="AP59" i="19"/>
  <c r="AO59" i="19" s="1"/>
  <c r="M50" i="21"/>
  <c r="O44" i="21"/>
  <c r="R44" i="21"/>
  <c r="O9" i="21"/>
  <c r="N9" i="21"/>
  <c r="S9" i="21"/>
  <c r="T126" i="19"/>
  <c r="U126" i="19"/>
  <c r="R126" i="19"/>
  <c r="M72" i="19"/>
  <c r="N72" i="19"/>
  <c r="O171" i="19"/>
  <c r="R171" i="19"/>
  <c r="Q171" i="19"/>
  <c r="T107" i="19"/>
  <c r="S107" i="19"/>
  <c r="M107" i="19"/>
  <c r="T138" i="19"/>
  <c r="O138" i="19"/>
  <c r="Q105" i="19"/>
  <c r="U105" i="19"/>
  <c r="T65" i="19"/>
  <c r="N65" i="19"/>
  <c r="O82" i="19"/>
  <c r="S82" i="19"/>
  <c r="Q82" i="19"/>
  <c r="T167" i="19"/>
  <c r="N167" i="19"/>
  <c r="O8" i="21"/>
  <c r="R8" i="21"/>
  <c r="T8" i="21"/>
  <c r="Q162" i="19"/>
  <c r="Q172" i="19"/>
  <c r="T108" i="19"/>
  <c r="N108" i="19"/>
  <c r="U25" i="21"/>
  <c r="P79" i="19"/>
  <c r="T174" i="19"/>
  <c r="P110" i="19"/>
  <c r="N110" i="19"/>
  <c r="R120" i="19"/>
  <c r="O120" i="19"/>
  <c r="R13" i="21"/>
  <c r="T13" i="21"/>
  <c r="U155" i="19"/>
  <c r="O155" i="19"/>
  <c r="S155" i="19"/>
  <c r="U91" i="19"/>
  <c r="N91" i="19"/>
  <c r="R122" i="19"/>
  <c r="N122" i="19"/>
  <c r="O122" i="19"/>
  <c r="T173" i="19"/>
  <c r="O173" i="19"/>
  <c r="U173" i="19"/>
  <c r="M129" i="19"/>
  <c r="N134" i="19"/>
  <c r="R68" i="19"/>
  <c r="S68" i="19"/>
  <c r="AD112" i="24"/>
  <c r="AC112" i="24"/>
  <c r="AN112" i="24"/>
  <c r="AI112" i="24"/>
  <c r="AF112" i="24"/>
  <c r="AD38" i="25"/>
  <c r="AL38" i="25"/>
  <c r="AM38" i="25"/>
  <c r="AB38" i="25"/>
  <c r="AL6" i="25"/>
  <c r="AC6" i="25"/>
  <c r="AG6" i="25"/>
  <c r="AI6" i="25"/>
  <c r="AH6" i="25"/>
  <c r="AB93" i="25"/>
  <c r="AI93" i="25"/>
  <c r="AF93" i="25"/>
  <c r="AK93" i="25"/>
  <c r="AC93" i="25"/>
  <c r="AL93" i="25"/>
  <c r="AH93" i="25"/>
  <c r="Z28" i="24"/>
  <c r="AJ28" i="24"/>
  <c r="AB28" i="24"/>
  <c r="X28" i="24"/>
  <c r="AK28" i="24"/>
  <c r="AL125" i="24"/>
  <c r="Z125" i="24"/>
  <c r="X125" i="24"/>
  <c r="AA125" i="24"/>
  <c r="W125" i="24"/>
  <c r="AD21" i="24"/>
  <c r="AO21" i="24"/>
  <c r="AE21" i="24"/>
  <c r="W21" i="24"/>
  <c r="X21" i="24"/>
  <c r="AB87" i="24"/>
  <c r="AI87" i="24"/>
  <c r="AG87" i="24"/>
  <c r="AH87" i="24"/>
  <c r="AC87" i="24"/>
  <c r="AN170" i="24"/>
  <c r="AB170" i="24"/>
  <c r="AI170" i="24"/>
  <c r="AM170" i="24"/>
  <c r="AL170" i="24"/>
  <c r="Z19" i="25"/>
  <c r="AJ19" i="25"/>
  <c r="W19" i="25"/>
  <c r="AG32" i="25"/>
  <c r="AK32" i="25"/>
  <c r="AO32" i="25"/>
  <c r="AH32" i="25"/>
  <c r="AM32" i="25"/>
  <c r="AL32" i="25"/>
  <c r="AD110" i="25"/>
  <c r="AE110" i="25"/>
  <c r="AH110" i="25"/>
  <c r="AM110" i="25"/>
  <c r="X110" i="25"/>
  <c r="Z110" i="25"/>
  <c r="AB110" i="25"/>
  <c r="AI79" i="25"/>
  <c r="AF79" i="25"/>
  <c r="AE79" i="25"/>
  <c r="AB79" i="25"/>
  <c r="AD79" i="25"/>
  <c r="AH124" i="25"/>
  <c r="AB124" i="25"/>
  <c r="W124" i="25"/>
  <c r="AA124" i="25"/>
  <c r="AE124" i="25"/>
  <c r="AN104" i="26"/>
  <c r="AL104" i="26"/>
  <c r="AJ104" i="26"/>
  <c r="AA104" i="26"/>
  <c r="Y68" i="25"/>
  <c r="AG68" i="25"/>
  <c r="Z68" i="25"/>
  <c r="AL68" i="25"/>
  <c r="AD84" i="25"/>
  <c r="AF84" i="25"/>
  <c r="AH84" i="25"/>
  <c r="AE84" i="25"/>
  <c r="AA150" i="25"/>
  <c r="AL150" i="25"/>
  <c r="AF150" i="25"/>
  <c r="AG150" i="25"/>
  <c r="AM150" i="25"/>
  <c r="AG175" i="25"/>
  <c r="AO175" i="25"/>
  <c r="X175" i="25"/>
  <c r="AF42" i="25"/>
  <c r="AK42" i="25"/>
  <c r="Y42" i="25"/>
  <c r="AK72" i="25"/>
  <c r="Y72" i="25"/>
  <c r="AC72" i="25"/>
  <c r="AG72" i="25"/>
  <c r="AI141" i="25"/>
  <c r="W141" i="25"/>
  <c r="AD141" i="25"/>
  <c r="AC141" i="25"/>
  <c r="AC154" i="25"/>
  <c r="X154" i="25"/>
  <c r="AO154" i="25"/>
  <c r="AK154" i="25"/>
  <c r="AG154" i="25"/>
  <c r="Z154" i="25"/>
  <c r="AJ85" i="25"/>
  <c r="AM85" i="25"/>
  <c r="AC85" i="25"/>
  <c r="AH85" i="25"/>
  <c r="AN85" i="25"/>
  <c r="AN55" i="25"/>
  <c r="AO55" i="25"/>
  <c r="AC55" i="25"/>
  <c r="W159" i="26"/>
  <c r="AH159" i="26"/>
  <c r="AG159" i="26"/>
  <c r="AI159" i="26"/>
  <c r="AB159" i="26"/>
  <c r="U24" i="21"/>
  <c r="Q80" i="19"/>
  <c r="S80" i="19"/>
  <c r="T115" i="19"/>
  <c r="O115" i="19"/>
  <c r="N115" i="19"/>
  <c r="U146" i="19"/>
  <c r="R156" i="19"/>
  <c r="R41" i="21"/>
  <c r="M41" i="21"/>
  <c r="T41" i="21"/>
  <c r="R6" i="21"/>
  <c r="U94" i="19"/>
  <c r="P94" i="19"/>
  <c r="Q94" i="19"/>
  <c r="O104" i="19"/>
  <c r="O139" i="19"/>
  <c r="M139" i="19"/>
  <c r="T170" i="19"/>
  <c r="S170" i="19"/>
  <c r="T58" i="19"/>
  <c r="O58" i="19"/>
  <c r="R30" i="21"/>
  <c r="N30" i="21"/>
  <c r="AJ80" i="26"/>
  <c r="AK80" i="26"/>
  <c r="Y80" i="26"/>
  <c r="AF80" i="26"/>
  <c r="AA80" i="26"/>
  <c r="AE80" i="26"/>
  <c r="AA174" i="25"/>
  <c r="AO174" i="25"/>
  <c r="AJ174" i="25"/>
  <c r="AM174" i="25"/>
  <c r="AF102" i="24"/>
  <c r="AE102" i="24"/>
  <c r="AI102" i="24"/>
  <c r="AM102" i="24"/>
  <c r="AL102" i="24"/>
  <c r="AG151" i="25"/>
  <c r="AF151" i="25"/>
  <c r="AJ151" i="25"/>
  <c r="Z36" i="25"/>
  <c r="AG36" i="25"/>
  <c r="AE36" i="25"/>
  <c r="AK36" i="25"/>
  <c r="Y36" i="25"/>
  <c r="AH36" i="25"/>
  <c r="AB11" i="25"/>
  <c r="AG11" i="25"/>
  <c r="AH11" i="25"/>
  <c r="AJ11" i="25"/>
  <c r="AN11" i="25"/>
  <c r="AM153" i="25"/>
  <c r="X153" i="25"/>
  <c r="AB153" i="25"/>
  <c r="AF153" i="25"/>
  <c r="W90" i="25"/>
  <c r="AH90" i="25"/>
  <c r="AB90" i="25"/>
  <c r="Z90" i="25"/>
  <c r="AF90" i="25"/>
  <c r="N144" i="19"/>
  <c r="S144" i="19"/>
  <c r="Q2" i="21"/>
  <c r="R18" i="21"/>
  <c r="O18" i="21"/>
  <c r="S18" i="21"/>
  <c r="T12" i="21"/>
  <c r="T92" i="19"/>
  <c r="P92" i="19"/>
  <c r="T127" i="19"/>
  <c r="N127" i="19"/>
  <c r="S127" i="19"/>
  <c r="T158" i="19"/>
  <c r="O158" i="19"/>
  <c r="U158" i="19"/>
  <c r="P158" i="19"/>
  <c r="Q29" i="21"/>
  <c r="R29" i="21"/>
  <c r="N29" i="21"/>
  <c r="M29" i="21"/>
  <c r="T75" i="19"/>
  <c r="P75" i="19"/>
  <c r="U75" i="19"/>
  <c r="T106" i="19"/>
  <c r="U106" i="19"/>
  <c r="P106" i="19"/>
  <c r="U101" i="19"/>
  <c r="P101" i="19"/>
  <c r="O69" i="19"/>
  <c r="T69" i="19"/>
  <c r="Q69" i="19"/>
  <c r="Q51" i="21"/>
  <c r="R51" i="21"/>
  <c r="P132" i="19"/>
  <c r="X91" i="25"/>
  <c r="AC91" i="25"/>
  <c r="AD91" i="25"/>
  <c r="AH91" i="25"/>
  <c r="AE115" i="24"/>
  <c r="AM115" i="24"/>
  <c r="AC115" i="24"/>
  <c r="AD115" i="24"/>
  <c r="AO115" i="24"/>
  <c r="AF4" i="24"/>
  <c r="AJ4" i="24"/>
  <c r="AO4" i="24"/>
  <c r="AA4" i="24"/>
  <c r="AB4" i="24"/>
  <c r="Y69" i="24"/>
  <c r="AM69" i="24"/>
  <c r="AA69" i="24"/>
  <c r="AI69" i="24"/>
  <c r="AH69" i="24"/>
  <c r="AH37" i="24"/>
  <c r="AC37" i="24"/>
  <c r="AA37" i="24"/>
  <c r="AB37" i="24"/>
  <c r="AN37" i="24"/>
  <c r="X45" i="25"/>
  <c r="AM45" i="25"/>
  <c r="AL45" i="25"/>
  <c r="AL23" i="25"/>
  <c r="AD23" i="25"/>
  <c r="AG23" i="25"/>
  <c r="AI23" i="25"/>
  <c r="AK23" i="25"/>
  <c r="X23" i="25"/>
  <c r="AJ140" i="25"/>
  <c r="AK140" i="25"/>
  <c r="AO140" i="25"/>
  <c r="AM140" i="25"/>
  <c r="AD140" i="25"/>
  <c r="AE140" i="25"/>
  <c r="W169" i="25"/>
  <c r="X169" i="25"/>
  <c r="AH169" i="25"/>
  <c r="AO169" i="25"/>
  <c r="AC169" i="25"/>
  <c r="Z169" i="25"/>
  <c r="AP153" i="19"/>
  <c r="AL153" i="19" s="1"/>
  <c r="Q153" i="19"/>
  <c r="R153" i="19"/>
  <c r="M153" i="19"/>
  <c r="O153" i="19"/>
  <c r="N153" i="19"/>
  <c r="U153" i="19"/>
  <c r="T153" i="19"/>
  <c r="P153" i="19"/>
  <c r="S153" i="19"/>
  <c r="AP34" i="21"/>
  <c r="AO34" i="21" s="1"/>
  <c r="AP30" i="21"/>
  <c r="AB30" i="21" s="1"/>
  <c r="AP169" i="19"/>
  <c r="AO169" i="19" s="1"/>
  <c r="AP66" i="19"/>
  <c r="Z66" i="19" s="1"/>
  <c r="AP168" i="19"/>
  <c r="AD168" i="19" s="1"/>
  <c r="AP104" i="19"/>
  <c r="Z104" i="19" s="1"/>
  <c r="AP40" i="21"/>
  <c r="Z40" i="21" s="1"/>
  <c r="AP151" i="19"/>
  <c r="AN151" i="19" s="1"/>
  <c r="Q151" i="19"/>
  <c r="N151" i="19"/>
  <c r="M151" i="19"/>
  <c r="S151" i="19"/>
  <c r="P151" i="19"/>
  <c r="R151" i="19"/>
  <c r="O151" i="19"/>
  <c r="U151" i="19"/>
  <c r="T151" i="19"/>
  <c r="AP87" i="19"/>
  <c r="AI87" i="19" s="1"/>
  <c r="Q87" i="19"/>
  <c r="S87" i="19"/>
  <c r="U87" i="19"/>
  <c r="P87" i="19"/>
  <c r="R87" i="19"/>
  <c r="M87" i="19"/>
  <c r="O87" i="19"/>
  <c r="N87" i="19"/>
  <c r="T87" i="19"/>
  <c r="AP23" i="21"/>
  <c r="Z23" i="21" s="1"/>
  <c r="O23" i="21"/>
  <c r="S23" i="21"/>
  <c r="M23" i="21"/>
  <c r="T23" i="21"/>
  <c r="N23" i="21"/>
  <c r="Q23" i="21"/>
  <c r="U23" i="21"/>
  <c r="R23" i="21"/>
  <c r="P23" i="21"/>
  <c r="AP74" i="19"/>
  <c r="AN74" i="19" s="1"/>
  <c r="N74" i="19"/>
  <c r="O74" i="19"/>
  <c r="R74" i="19"/>
  <c r="Q74" i="19"/>
  <c r="U74" i="19"/>
  <c r="P74" i="19"/>
  <c r="S74" i="19"/>
  <c r="M74" i="19"/>
  <c r="T74" i="19"/>
  <c r="AP42" i="21"/>
  <c r="AI42" i="21" s="1"/>
  <c r="AP6" i="21"/>
  <c r="AB6" i="21" s="1"/>
  <c r="AP117" i="19"/>
  <c r="AG117" i="19" s="1"/>
  <c r="R117" i="19"/>
  <c r="Q117" i="19"/>
  <c r="S117" i="19"/>
  <c r="P117" i="19"/>
  <c r="M117" i="19"/>
  <c r="N117" i="19"/>
  <c r="U117" i="19"/>
  <c r="O117" i="19"/>
  <c r="T117" i="19"/>
  <c r="AP53" i="19"/>
  <c r="AM53" i="19" s="1"/>
  <c r="P53" i="19"/>
  <c r="Q53" i="19"/>
  <c r="U53" i="19"/>
  <c r="R53" i="19"/>
  <c r="N53" i="19"/>
  <c r="S53" i="19"/>
  <c r="O53" i="19"/>
  <c r="M53" i="19"/>
  <c r="T53" i="19"/>
  <c r="AP172" i="19"/>
  <c r="AL172" i="19" s="1"/>
  <c r="AP108" i="19"/>
  <c r="AH108" i="19" s="1"/>
  <c r="AP44" i="21"/>
  <c r="AL44" i="21" s="1"/>
  <c r="AP12" i="21"/>
  <c r="AD12" i="21" s="1"/>
  <c r="AP123" i="19"/>
  <c r="AA123" i="19" s="1"/>
  <c r="AP27" i="21"/>
  <c r="Z27" i="21" s="1"/>
  <c r="M27" i="21"/>
  <c r="S27" i="21"/>
  <c r="O27" i="21"/>
  <c r="T27" i="21"/>
  <c r="N27" i="21"/>
  <c r="Q27" i="21"/>
  <c r="U27" i="21"/>
  <c r="R27" i="21"/>
  <c r="P27" i="21"/>
  <c r="O40" i="21"/>
  <c r="T40" i="21"/>
  <c r="N34" i="21"/>
  <c r="S34" i="21"/>
  <c r="Q130" i="19"/>
  <c r="S130" i="19"/>
  <c r="T28" i="21"/>
  <c r="P28" i="21"/>
  <c r="U140" i="19"/>
  <c r="T76" i="19"/>
  <c r="M76" i="19"/>
  <c r="S152" i="19"/>
  <c r="U152" i="19"/>
  <c r="M45" i="21"/>
  <c r="S45" i="21"/>
  <c r="U123" i="19"/>
  <c r="O59" i="19"/>
  <c r="M59" i="19"/>
  <c r="R60" i="19"/>
  <c r="M56" i="19"/>
  <c r="N66" i="19"/>
  <c r="S66" i="19"/>
  <c r="Q103" i="19"/>
  <c r="AA77" i="25"/>
  <c r="AL77" i="25"/>
  <c r="AD77" i="25"/>
  <c r="W77" i="25"/>
  <c r="Y77" i="25"/>
  <c r="AO77" i="25"/>
  <c r="AM157" i="25"/>
  <c r="X157" i="25"/>
  <c r="AE157" i="25"/>
  <c r="AL157" i="25"/>
  <c r="AP54" i="19"/>
  <c r="Z54" i="19" s="1"/>
  <c r="R54" i="19"/>
  <c r="Q54" i="19"/>
  <c r="M54" i="19"/>
  <c r="P54" i="19"/>
  <c r="U54" i="19"/>
  <c r="N54" i="19"/>
  <c r="S54" i="19"/>
  <c r="O54" i="19"/>
  <c r="T54" i="19"/>
  <c r="AP121" i="19"/>
  <c r="AE121" i="19" s="1"/>
  <c r="P121" i="19"/>
  <c r="R121" i="19"/>
  <c r="S121" i="19"/>
  <c r="Q121" i="19"/>
  <c r="N121" i="19"/>
  <c r="M121" i="19"/>
  <c r="U121" i="19"/>
  <c r="T121" i="19"/>
  <c r="O121" i="19"/>
  <c r="AP58" i="19"/>
  <c r="AD58" i="19" s="1"/>
  <c r="AP177" i="19"/>
  <c r="W177" i="19" s="1"/>
  <c r="R177" i="19"/>
  <c r="M177" i="19"/>
  <c r="Q177" i="19"/>
  <c r="P177" i="19"/>
  <c r="N177" i="19"/>
  <c r="U177" i="19"/>
  <c r="O177" i="19"/>
  <c r="S177" i="19"/>
  <c r="T177" i="19"/>
  <c r="AP118" i="19"/>
  <c r="AB118" i="19" s="1"/>
  <c r="M118" i="19"/>
  <c r="O118" i="19"/>
  <c r="S118" i="19"/>
  <c r="U118" i="19"/>
  <c r="Q118" i="19"/>
  <c r="P118" i="19"/>
  <c r="N118" i="19"/>
  <c r="R118" i="19"/>
  <c r="T118" i="19"/>
  <c r="AP137" i="19"/>
  <c r="AC137" i="19" s="1"/>
  <c r="M137" i="19"/>
  <c r="O137" i="19"/>
  <c r="R137" i="19"/>
  <c r="S137" i="19"/>
  <c r="P137" i="19"/>
  <c r="N137" i="19"/>
  <c r="T137" i="19"/>
  <c r="U137" i="19"/>
  <c r="Q137" i="19"/>
  <c r="AP174" i="19"/>
  <c r="X174" i="19" s="1"/>
  <c r="AP161" i="19"/>
  <c r="AK161" i="19" s="1"/>
  <c r="Q161" i="19"/>
  <c r="M161" i="19"/>
  <c r="N161" i="19"/>
  <c r="P161" i="19"/>
  <c r="U161" i="19"/>
  <c r="R161" i="19"/>
  <c r="T161" i="19"/>
  <c r="S161" i="19"/>
  <c r="O161" i="19"/>
  <c r="AP49" i="21"/>
  <c r="AM49" i="21" s="1"/>
  <c r="N49" i="21"/>
  <c r="S49" i="21"/>
  <c r="M49" i="21"/>
  <c r="Q49" i="21"/>
  <c r="P49" i="21"/>
  <c r="U49" i="21"/>
  <c r="O49" i="21"/>
  <c r="R49" i="21"/>
  <c r="T49" i="21"/>
  <c r="AP17" i="21"/>
  <c r="AM17" i="21" s="1"/>
  <c r="S17" i="21"/>
  <c r="O17" i="21"/>
  <c r="T17" i="21"/>
  <c r="M17" i="21"/>
  <c r="N17" i="21"/>
  <c r="U17" i="21"/>
  <c r="R17" i="21"/>
  <c r="P17" i="21"/>
  <c r="Q17" i="21"/>
  <c r="AP160" i="19"/>
  <c r="AJ160" i="19" s="1"/>
  <c r="AP128" i="19"/>
  <c r="AD128" i="19" s="1"/>
  <c r="AP96" i="19"/>
  <c r="W96" i="19" s="1"/>
  <c r="AP64" i="19"/>
  <c r="AD64" i="19" s="1"/>
  <c r="S64" i="19"/>
  <c r="P64" i="19"/>
  <c r="Q64" i="19"/>
  <c r="O64" i="19"/>
  <c r="U64" i="19"/>
  <c r="M64" i="19"/>
  <c r="R64" i="19"/>
  <c r="N64" i="19"/>
  <c r="T64" i="19"/>
  <c r="AP32" i="21"/>
  <c r="Y32" i="21" s="1"/>
  <c r="AP175" i="19"/>
  <c r="AB175" i="19" s="1"/>
  <c r="AP143" i="19"/>
  <c r="AB143" i="19" s="1"/>
  <c r="AP111" i="19"/>
  <c r="AE111" i="19" s="1"/>
  <c r="AP79" i="19"/>
  <c r="AC79" i="19" s="1"/>
  <c r="AP47" i="21"/>
  <c r="AL47" i="21" s="1"/>
  <c r="N47" i="21"/>
  <c r="S47" i="21"/>
  <c r="P47" i="21"/>
  <c r="M47" i="21"/>
  <c r="T47" i="21"/>
  <c r="R47" i="21"/>
  <c r="O47" i="21"/>
  <c r="U47" i="21"/>
  <c r="Q47" i="21"/>
  <c r="AP15" i="21"/>
  <c r="AL15" i="21" s="1"/>
  <c r="S15" i="21"/>
  <c r="O15" i="21"/>
  <c r="M15" i="21"/>
  <c r="T15" i="21"/>
  <c r="N15" i="21"/>
  <c r="Q15" i="21"/>
  <c r="U15" i="21"/>
  <c r="R15" i="21"/>
  <c r="P15" i="21"/>
  <c r="AP170" i="19"/>
  <c r="AL170" i="19" s="1"/>
  <c r="AP46" i="21"/>
  <c r="AM46" i="21" s="1"/>
  <c r="O46" i="21"/>
  <c r="M46" i="21"/>
  <c r="P46" i="21"/>
  <c r="U46" i="21"/>
  <c r="R46" i="21"/>
  <c r="S46" i="21"/>
  <c r="N46" i="21"/>
  <c r="Q46" i="21"/>
  <c r="T46" i="21"/>
  <c r="AP134" i="19"/>
  <c r="Z134" i="19" s="1"/>
  <c r="AP10" i="21"/>
  <c r="W10" i="21" s="1"/>
  <c r="AP114" i="19"/>
  <c r="AH114" i="19" s="1"/>
  <c r="AP173" i="19"/>
  <c r="AO173" i="19" s="1"/>
  <c r="AP141" i="19"/>
  <c r="AK141" i="19" s="1"/>
  <c r="Q141" i="19"/>
  <c r="R141" i="19"/>
  <c r="M141" i="19"/>
  <c r="P141" i="19"/>
  <c r="S141" i="19"/>
  <c r="U141" i="19"/>
  <c r="N141" i="19"/>
  <c r="T141" i="19"/>
  <c r="O141" i="19"/>
  <c r="AP109" i="19"/>
  <c r="Y109" i="19" s="1"/>
  <c r="AP77" i="19"/>
  <c r="AK77" i="19" s="1"/>
  <c r="M77" i="19"/>
  <c r="S77" i="19"/>
  <c r="P77" i="19"/>
  <c r="R77" i="19"/>
  <c r="Q77" i="19"/>
  <c r="N77" i="19"/>
  <c r="U77" i="19"/>
  <c r="T77" i="19"/>
  <c r="O77" i="19"/>
  <c r="AP2" i="21"/>
  <c r="AM2" i="21" s="1"/>
  <c r="AP21" i="21"/>
  <c r="AJ21" i="21" s="1"/>
  <c r="AP164" i="19"/>
  <c r="AH164" i="19" s="1"/>
  <c r="P164" i="19"/>
  <c r="M164" i="19"/>
  <c r="Q164" i="19"/>
  <c r="S164" i="19"/>
  <c r="O164" i="19"/>
  <c r="N164" i="19"/>
  <c r="U164" i="19"/>
  <c r="T164" i="19"/>
  <c r="R164" i="19"/>
  <c r="AP132" i="19"/>
  <c r="W132" i="19" s="1"/>
  <c r="AP100" i="19"/>
  <c r="AL100" i="19" s="1"/>
  <c r="S100" i="19"/>
  <c r="O100" i="19"/>
  <c r="U100" i="19"/>
  <c r="N100" i="19"/>
  <c r="M100" i="19"/>
  <c r="R100" i="19"/>
  <c r="P100" i="19"/>
  <c r="Q100" i="19"/>
  <c r="T100" i="19"/>
  <c r="AP68" i="19"/>
  <c r="AH68" i="19" s="1"/>
  <c r="AP36" i="21"/>
  <c r="X36" i="21" s="1"/>
  <c r="AP4" i="21"/>
  <c r="AH4" i="21" s="1"/>
  <c r="O4" i="21"/>
  <c r="M4" i="21"/>
  <c r="Q4" i="21"/>
  <c r="N4" i="21"/>
  <c r="T4" i="21"/>
  <c r="P4" i="21"/>
  <c r="R4" i="21"/>
  <c r="U4" i="21"/>
  <c r="S4" i="21"/>
  <c r="AP147" i="19"/>
  <c r="AC147" i="19" s="1"/>
  <c r="AP115" i="19"/>
  <c r="Y115" i="19" s="1"/>
  <c r="AP83" i="19"/>
  <c r="AG83" i="19" s="1"/>
  <c r="AP51" i="21"/>
  <c r="Z51" i="21" s="1"/>
  <c r="AP19" i="21"/>
  <c r="AA19" i="21" s="1"/>
  <c r="T19" i="21"/>
  <c r="M19" i="21"/>
  <c r="S19" i="21"/>
  <c r="O19" i="21"/>
  <c r="N19" i="21"/>
  <c r="Q19" i="21"/>
  <c r="U19" i="21"/>
  <c r="R19" i="21"/>
  <c r="P19" i="21"/>
  <c r="AA63" i="25"/>
  <c r="AL63" i="25"/>
  <c r="X63" i="25"/>
  <c r="AE63" i="25"/>
  <c r="AN33" i="25"/>
  <c r="AK33" i="25"/>
  <c r="AE33" i="25"/>
  <c r="Z33" i="25"/>
  <c r="AO131" i="25"/>
  <c r="AF131" i="25"/>
  <c r="Z131" i="25"/>
  <c r="AD131" i="25"/>
  <c r="AH131" i="25"/>
  <c r="AN152" i="25"/>
  <c r="AL152" i="25"/>
  <c r="AA152" i="25"/>
  <c r="AE152" i="25"/>
  <c r="Z35" i="25"/>
  <c r="AK35" i="25"/>
  <c r="AO35" i="25"/>
  <c r="AA35" i="25"/>
  <c r="X46" i="26"/>
  <c r="AN46" i="26"/>
  <c r="AJ46" i="26"/>
  <c r="AM46" i="26"/>
  <c r="AH126" i="25"/>
  <c r="AL126" i="25"/>
  <c r="Y126" i="25"/>
  <c r="AD126" i="25"/>
  <c r="Z126" i="25"/>
  <c r="X161" i="25"/>
  <c r="AB161" i="25"/>
  <c r="AF161" i="25"/>
  <c r="AL161" i="25"/>
  <c r="Z161" i="25"/>
  <c r="AJ132" i="25"/>
  <c r="AN132" i="25"/>
  <c r="AO132" i="25"/>
  <c r="AA132" i="25"/>
  <c r="W132" i="25"/>
  <c r="AE132" i="25"/>
  <c r="AE57" i="25"/>
  <c r="AF57" i="25"/>
  <c r="AN57" i="25"/>
  <c r="AD57" i="25"/>
  <c r="AL57" i="25"/>
  <c r="AN25" i="25"/>
  <c r="AF25" i="25"/>
  <c r="Y25" i="25"/>
  <c r="AD25" i="25"/>
  <c r="AI25" i="25"/>
  <c r="X123" i="25"/>
  <c r="AO123" i="25"/>
  <c r="AN123" i="25"/>
  <c r="AM123" i="25"/>
  <c r="AJ123" i="25"/>
  <c r="AN144" i="25"/>
  <c r="W144" i="25"/>
  <c r="AL144" i="25"/>
  <c r="Z144" i="25"/>
  <c r="AD144" i="25"/>
  <c r="Q176" i="19"/>
  <c r="M176" i="19"/>
  <c r="U112" i="19"/>
  <c r="P112" i="19"/>
  <c r="T147" i="19"/>
  <c r="N147" i="19"/>
  <c r="P147" i="19"/>
  <c r="P83" i="19"/>
  <c r="U83" i="19"/>
  <c r="T50" i="21"/>
  <c r="U50" i="21"/>
  <c r="N50" i="21"/>
  <c r="O50" i="21"/>
  <c r="Q114" i="19"/>
  <c r="T44" i="21"/>
  <c r="N44" i="21"/>
  <c r="N124" i="19"/>
  <c r="R9" i="21"/>
  <c r="U159" i="19"/>
  <c r="Q95" i="19"/>
  <c r="P95" i="19"/>
  <c r="N38" i="21"/>
  <c r="N126" i="19"/>
  <c r="P32" i="21"/>
  <c r="N32" i="21"/>
  <c r="S32" i="21"/>
  <c r="O32" i="21"/>
  <c r="Q136" i="19"/>
  <c r="M136" i="19"/>
  <c r="R136" i="19"/>
  <c r="T72" i="19"/>
  <c r="P72" i="19"/>
  <c r="N171" i="19"/>
  <c r="S26" i="21"/>
  <c r="S138" i="19"/>
  <c r="M105" i="19"/>
  <c r="O105" i="19"/>
  <c r="O109" i="19"/>
  <c r="M109" i="19"/>
  <c r="N109" i="19"/>
  <c r="Q65" i="19"/>
  <c r="T82" i="19"/>
  <c r="U82" i="19"/>
  <c r="R167" i="19"/>
  <c r="AN16" i="25"/>
  <c r="W16" i="25"/>
  <c r="AD16" i="25"/>
  <c r="AO16" i="25"/>
  <c r="AE16" i="25"/>
  <c r="AK13" i="25"/>
  <c r="X13" i="25"/>
  <c r="Z13" i="25"/>
  <c r="AD13" i="25"/>
  <c r="AL7" i="25"/>
  <c r="W7" i="25"/>
  <c r="AO7" i="25"/>
  <c r="AI7" i="25"/>
  <c r="AC7" i="25"/>
  <c r="AK7" i="25"/>
  <c r="AF149" i="25"/>
  <c r="AB149" i="25"/>
  <c r="X149" i="25"/>
  <c r="AN149" i="25"/>
  <c r="AG96" i="25"/>
  <c r="AN96" i="25"/>
  <c r="AO96" i="25"/>
  <c r="W96" i="25"/>
  <c r="AM96" i="25"/>
  <c r="W101" i="25"/>
  <c r="Y101" i="25"/>
  <c r="Z71" i="25"/>
  <c r="AH71" i="25"/>
  <c r="AA71" i="25"/>
  <c r="AE71" i="25"/>
  <c r="AJ71" i="25"/>
  <c r="AK14" i="25"/>
  <c r="AB14" i="25"/>
  <c r="Z14" i="25"/>
  <c r="AG14" i="25"/>
  <c r="AB52" i="25"/>
  <c r="AC52" i="25"/>
  <c r="AA52" i="25"/>
  <c r="AL52" i="25"/>
  <c r="AM52" i="25"/>
  <c r="AM105" i="26"/>
  <c r="AA105" i="26"/>
  <c r="AH105" i="26"/>
  <c r="AL105" i="26"/>
  <c r="Z105" i="26"/>
  <c r="AA138" i="25"/>
  <c r="Z138" i="25"/>
  <c r="AH138" i="25"/>
  <c r="AK138" i="25"/>
  <c r="AJ156" i="26"/>
  <c r="AN156" i="26"/>
  <c r="AI156" i="26"/>
  <c r="AL156" i="26"/>
  <c r="AE156" i="26"/>
  <c r="AF18" i="25"/>
  <c r="Z18" i="25"/>
  <c r="AI18" i="25"/>
  <c r="AM18" i="25"/>
  <c r="AD18" i="25"/>
  <c r="AO51" i="26"/>
  <c r="AK51" i="26"/>
  <c r="AI51" i="26"/>
  <c r="AF51" i="26"/>
  <c r="AL51" i="26"/>
  <c r="AB129" i="25"/>
  <c r="AA129" i="25"/>
  <c r="Y129" i="25"/>
  <c r="AC129" i="25"/>
  <c r="X73" i="25"/>
  <c r="AJ73" i="25"/>
  <c r="AG73" i="25"/>
  <c r="AD73" i="25"/>
  <c r="AH73" i="25"/>
  <c r="AA54" i="25"/>
  <c r="AF54" i="25"/>
  <c r="AN54" i="25"/>
  <c r="AL54" i="25"/>
  <c r="AB54" i="25"/>
  <c r="AG147" i="25"/>
  <c r="AM147" i="25"/>
  <c r="AL147" i="25"/>
  <c r="AI147" i="25"/>
  <c r="AF172" i="25"/>
  <c r="AG172" i="25"/>
  <c r="AK172" i="25"/>
  <c r="AM172" i="25"/>
  <c r="AI172" i="25"/>
  <c r="U8" i="21"/>
  <c r="N8" i="21"/>
  <c r="R160" i="19"/>
  <c r="U160" i="19"/>
  <c r="P160" i="19"/>
  <c r="R96" i="19"/>
  <c r="U37" i="21"/>
  <c r="M37" i="21"/>
  <c r="M131" i="19"/>
  <c r="Q131" i="19"/>
  <c r="T67" i="19"/>
  <c r="U67" i="19"/>
  <c r="N67" i="19"/>
  <c r="M67" i="19"/>
  <c r="M162" i="19"/>
  <c r="R162" i="19"/>
  <c r="N98" i="19"/>
  <c r="P98" i="19"/>
  <c r="R98" i="19"/>
  <c r="U172" i="19"/>
  <c r="N172" i="19"/>
  <c r="O172" i="19"/>
  <c r="Q108" i="19"/>
  <c r="M108" i="19"/>
  <c r="O25" i="21"/>
  <c r="O143" i="19"/>
  <c r="U143" i="19"/>
  <c r="Q143" i="19"/>
  <c r="O79" i="19"/>
  <c r="Q79" i="19"/>
  <c r="S79" i="19"/>
  <c r="S174" i="19"/>
  <c r="R174" i="19"/>
  <c r="P174" i="19"/>
  <c r="S110" i="19"/>
  <c r="U48" i="21"/>
  <c r="M48" i="21"/>
  <c r="U13" i="21"/>
  <c r="P155" i="19"/>
  <c r="M155" i="19"/>
  <c r="O91" i="19"/>
  <c r="Q91" i="19"/>
  <c r="M91" i="19"/>
  <c r="R42" i="21"/>
  <c r="N42" i="21"/>
  <c r="M122" i="19"/>
  <c r="U122" i="19"/>
  <c r="S122" i="19"/>
  <c r="S169" i="19"/>
  <c r="T169" i="19"/>
  <c r="N169" i="19"/>
  <c r="P169" i="19"/>
  <c r="M173" i="19"/>
  <c r="U129" i="19"/>
  <c r="O129" i="19"/>
  <c r="P129" i="19"/>
  <c r="M134" i="19"/>
  <c r="R134" i="19"/>
  <c r="M68" i="19"/>
  <c r="P68" i="19"/>
  <c r="U68" i="19"/>
  <c r="AH38" i="25"/>
  <c r="AN38" i="25"/>
  <c r="AF38" i="25"/>
  <c r="AC38" i="25"/>
  <c r="AJ93" i="25"/>
  <c r="AA93" i="25"/>
  <c r="AO93" i="25"/>
  <c r="Z93" i="25"/>
  <c r="X19" i="25"/>
  <c r="AN19" i="25"/>
  <c r="AC19" i="25"/>
  <c r="AB19" i="25"/>
  <c r="AK19" i="25"/>
  <c r="AM19" i="25"/>
  <c r="W110" i="25"/>
  <c r="AL110" i="25"/>
  <c r="Y110" i="25"/>
  <c r="AF110" i="25"/>
  <c r="AG110" i="25"/>
  <c r="AJ124" i="25"/>
  <c r="X124" i="25"/>
  <c r="Y124" i="25"/>
  <c r="AD124" i="25"/>
  <c r="AM124" i="25"/>
  <c r="AF68" i="25"/>
  <c r="X68" i="25"/>
  <c r="AH68" i="25"/>
  <c r="AD68" i="25"/>
  <c r="W150" i="25"/>
  <c r="Z150" i="25"/>
  <c r="AH150" i="25"/>
  <c r="AK150" i="25"/>
  <c r="X150" i="25"/>
  <c r="AB150" i="25"/>
  <c r="AI42" i="25"/>
  <c r="Z42" i="25"/>
  <c r="AH42" i="25"/>
  <c r="AN42" i="25"/>
  <c r="AL42" i="25"/>
  <c r="AG141" i="25"/>
  <c r="AM141" i="25"/>
  <c r="AA141" i="25"/>
  <c r="AF141" i="25"/>
  <c r="Z141" i="25"/>
  <c r="X85" i="25"/>
  <c r="AI85" i="25"/>
  <c r="Z85" i="25"/>
  <c r="AD85" i="25"/>
  <c r="AG85" i="25"/>
  <c r="AO159" i="26"/>
  <c r="AK159" i="26"/>
  <c r="AA159" i="26"/>
  <c r="AE159" i="26"/>
  <c r="AM159" i="26"/>
  <c r="P24" i="21"/>
  <c r="N24" i="21"/>
  <c r="U80" i="19"/>
  <c r="R80" i="19"/>
  <c r="S115" i="19"/>
  <c r="T146" i="19"/>
  <c r="R146" i="19"/>
  <c r="Q146" i="19"/>
  <c r="T156" i="19"/>
  <c r="Q156" i="19"/>
  <c r="S41" i="21"/>
  <c r="P41" i="21"/>
  <c r="U6" i="21"/>
  <c r="Q6" i="21"/>
  <c r="T94" i="19"/>
  <c r="O94" i="19"/>
  <c r="R94" i="19"/>
  <c r="Q104" i="19"/>
  <c r="N104" i="19"/>
  <c r="P139" i="19"/>
  <c r="N170" i="19"/>
  <c r="M58" i="19"/>
  <c r="N58" i="19"/>
  <c r="O30" i="21"/>
  <c r="AG80" i="26"/>
  <c r="AH80" i="26"/>
  <c r="AO80" i="26"/>
  <c r="AC80" i="26"/>
  <c r="AC174" i="25"/>
  <c r="Y174" i="25"/>
  <c r="AI174" i="25"/>
  <c r="AN174" i="25"/>
  <c r="Z174" i="25"/>
  <c r="AG102" i="24"/>
  <c r="Y102" i="24"/>
  <c r="AK102" i="24"/>
  <c r="AH102" i="24"/>
  <c r="AO102" i="24"/>
  <c r="X151" i="25"/>
  <c r="Z151" i="25"/>
  <c r="AI151" i="25"/>
  <c r="AA151" i="25"/>
  <c r="AM36" i="25"/>
  <c r="AA36" i="25"/>
  <c r="AD36" i="25"/>
  <c r="AI36" i="25"/>
  <c r="AO36" i="25"/>
  <c r="Y11" i="25"/>
  <c r="AC11" i="25"/>
  <c r="AK11" i="25"/>
  <c r="AO11" i="25"/>
  <c r="AJ153" i="25"/>
  <c r="AN153" i="25"/>
  <c r="Y153" i="25"/>
  <c r="AC153" i="25"/>
  <c r="AL153" i="25"/>
  <c r="Z153" i="25"/>
  <c r="AI90" i="25"/>
  <c r="AJ90" i="25"/>
  <c r="X90" i="25"/>
  <c r="AM90" i="25"/>
  <c r="AO90" i="25"/>
  <c r="O144" i="19"/>
  <c r="U144" i="19"/>
  <c r="P144" i="19"/>
  <c r="M2" i="21"/>
  <c r="S2" i="21"/>
  <c r="R2" i="21"/>
  <c r="U18" i="21"/>
  <c r="T18" i="21"/>
  <c r="S12" i="21"/>
  <c r="M12" i="21"/>
  <c r="S92" i="19"/>
  <c r="M92" i="19"/>
  <c r="N92" i="19"/>
  <c r="O127" i="19"/>
  <c r="Q127" i="19"/>
  <c r="T168" i="19"/>
  <c r="U168" i="19"/>
  <c r="M168" i="19"/>
  <c r="O29" i="21"/>
  <c r="T29" i="21"/>
  <c r="O106" i="19"/>
  <c r="S69" i="19"/>
  <c r="M51" i="21"/>
  <c r="N51" i="21"/>
  <c r="M132" i="19"/>
  <c r="N132" i="19"/>
  <c r="R132" i="19"/>
  <c r="AD159" i="24"/>
  <c r="AB159" i="24"/>
  <c r="AL159" i="24"/>
  <c r="AO159" i="24"/>
  <c r="AI120" i="25"/>
  <c r="X120" i="25"/>
  <c r="Y120" i="25"/>
  <c r="AC120" i="25"/>
  <c r="AA120" i="25"/>
  <c r="Z120" i="25"/>
  <c r="Y91" i="25"/>
  <c r="Z91" i="25"/>
  <c r="AF91" i="25"/>
  <c r="AI91" i="25"/>
  <c r="AA91" i="25"/>
  <c r="AB115" i="24"/>
  <c r="W115" i="24"/>
  <c r="AL115" i="24"/>
  <c r="AN115" i="24"/>
  <c r="Z115" i="24"/>
  <c r="AH4" i="24"/>
  <c r="AK4" i="24"/>
  <c r="Z4" i="24"/>
  <c r="AD4" i="24"/>
  <c r="W4" i="24"/>
  <c r="AO69" i="24"/>
  <c r="AF69" i="24"/>
  <c r="AJ69" i="24"/>
  <c r="X69" i="24"/>
  <c r="AE69" i="24"/>
  <c r="Y37" i="24"/>
  <c r="Z37" i="24"/>
  <c r="W37" i="24"/>
  <c r="AF37" i="24"/>
  <c r="AE37" i="24"/>
  <c r="AA103" i="24"/>
  <c r="X103" i="24"/>
  <c r="AD103" i="24"/>
  <c r="AL103" i="24"/>
  <c r="AI45" i="25"/>
  <c r="AF45" i="25"/>
  <c r="AN45" i="25"/>
  <c r="AG45" i="25"/>
  <c r="AC45" i="25"/>
  <c r="AN9" i="25"/>
  <c r="Z9" i="25"/>
  <c r="AO9" i="25"/>
  <c r="AD9" i="25"/>
  <c r="AC107" i="25"/>
  <c r="AM107" i="25"/>
  <c r="X107" i="25"/>
  <c r="AJ107" i="25"/>
  <c r="AO107" i="25"/>
  <c r="AF23" i="25"/>
  <c r="AB23" i="25"/>
  <c r="W23" i="25"/>
  <c r="AN23" i="25"/>
  <c r="AM23" i="25"/>
  <c r="X168" i="25"/>
  <c r="AB168" i="25"/>
  <c r="W114" i="25"/>
  <c r="AK114" i="25"/>
  <c r="AO114" i="25"/>
  <c r="AG140" i="25"/>
  <c r="AI140" i="25"/>
  <c r="Z140" i="25"/>
  <c r="AL140" i="25"/>
  <c r="AB81" i="25"/>
  <c r="AI81" i="25"/>
  <c r="W81" i="25"/>
  <c r="AG87" i="25"/>
  <c r="AO87" i="25"/>
  <c r="Z87" i="25"/>
  <c r="W87" i="25"/>
  <c r="AB87" i="25"/>
  <c r="X87" i="25"/>
  <c r="AM169" i="25"/>
  <c r="AN169" i="25"/>
  <c r="AE169" i="25"/>
  <c r="AL169" i="25"/>
  <c r="W86" i="25"/>
  <c r="AE86" i="25"/>
  <c r="AM86" i="25"/>
  <c r="AC86" i="25"/>
  <c r="Z86" i="25"/>
  <c r="AD86" i="25"/>
  <c r="AG86" i="25"/>
  <c r="O66" i="19"/>
  <c r="M66" i="19"/>
  <c r="AB77" i="25"/>
  <c r="AC77" i="25"/>
  <c r="AI77" i="25"/>
  <c r="AM77" i="25"/>
  <c r="AH77" i="25"/>
  <c r="Z77" i="25"/>
  <c r="AP110" i="19"/>
  <c r="AJ110" i="19" s="1"/>
  <c r="AP162" i="19"/>
  <c r="AC162" i="19" s="1"/>
  <c r="AP89" i="19"/>
  <c r="AO89" i="19" s="1"/>
  <c r="N89" i="19"/>
  <c r="Q89" i="19"/>
  <c r="R89" i="19"/>
  <c r="P89" i="19"/>
  <c r="S89" i="19"/>
  <c r="U89" i="19"/>
  <c r="O89" i="19"/>
  <c r="M89" i="19"/>
  <c r="T89" i="19"/>
  <c r="AP150" i="19"/>
  <c r="AD150" i="19" s="1"/>
  <c r="O150" i="19"/>
  <c r="P150" i="19"/>
  <c r="Q150" i="19"/>
  <c r="M150" i="19"/>
  <c r="U150" i="19"/>
  <c r="S150" i="19"/>
  <c r="N150" i="19"/>
  <c r="R150" i="19"/>
  <c r="T150" i="19"/>
  <c r="AP145" i="19"/>
  <c r="AI145" i="19" s="1"/>
  <c r="P145" i="19"/>
  <c r="M145" i="19"/>
  <c r="R145" i="19"/>
  <c r="Q145" i="19"/>
  <c r="N145" i="19"/>
  <c r="U145" i="19"/>
  <c r="S145" i="19"/>
  <c r="T145" i="19"/>
  <c r="O145" i="19"/>
  <c r="AP158" i="19"/>
  <c r="Z158" i="19" s="1"/>
  <c r="AP105" i="19"/>
  <c r="AK105" i="19" s="1"/>
  <c r="AP86" i="19"/>
  <c r="Z86" i="19" s="1"/>
  <c r="M86" i="19"/>
  <c r="O86" i="19"/>
  <c r="R86" i="19"/>
  <c r="P86" i="19"/>
  <c r="U86" i="19"/>
  <c r="N86" i="19"/>
  <c r="Q86" i="19"/>
  <c r="S86" i="19"/>
  <c r="T86" i="19"/>
  <c r="AP129" i="19"/>
  <c r="AK129" i="19" s="1"/>
  <c r="AP41" i="21"/>
  <c r="AB41" i="21" s="1"/>
  <c r="AP9" i="21"/>
  <c r="Z9" i="21" s="1"/>
  <c r="AP152" i="19"/>
  <c r="X152" i="19" s="1"/>
  <c r="AP120" i="19"/>
  <c r="AL120" i="19" s="1"/>
  <c r="AP88" i="19"/>
  <c r="AL88" i="19" s="1"/>
  <c r="AP56" i="19"/>
  <c r="AL56" i="19" s="1"/>
  <c r="AP24" i="21"/>
  <c r="Z24" i="21" s="1"/>
  <c r="AP167" i="19"/>
  <c r="AA167" i="19" s="1"/>
  <c r="AP135" i="19"/>
  <c r="AI135" i="19" s="1"/>
  <c r="R135" i="19"/>
  <c r="M135" i="19"/>
  <c r="Q135" i="19"/>
  <c r="N135" i="19"/>
  <c r="U135" i="19"/>
  <c r="S135" i="19"/>
  <c r="P135" i="19"/>
  <c r="T135" i="19"/>
  <c r="O135" i="19"/>
  <c r="AP103" i="19"/>
  <c r="AC103" i="19" s="1"/>
  <c r="AP71" i="19"/>
  <c r="AO71" i="19" s="1"/>
  <c r="P71" i="19"/>
  <c r="S71" i="19"/>
  <c r="Q71" i="19"/>
  <c r="R71" i="19"/>
  <c r="N71" i="19"/>
  <c r="O71" i="19"/>
  <c r="M71" i="19"/>
  <c r="T71" i="19"/>
  <c r="U71" i="19"/>
  <c r="AP39" i="21"/>
  <c r="AL39" i="21" s="1"/>
  <c r="T39" i="21"/>
  <c r="O39" i="21"/>
  <c r="M39" i="21"/>
  <c r="S39" i="21"/>
  <c r="N39" i="21"/>
  <c r="Q39" i="21"/>
  <c r="U39" i="21"/>
  <c r="R39" i="21"/>
  <c r="P39" i="21"/>
  <c r="AP7" i="21"/>
  <c r="AD7" i="21" s="1"/>
  <c r="P7" i="21"/>
  <c r="S7" i="21"/>
  <c r="T7" i="21"/>
  <c r="U7" i="21"/>
  <c r="R7" i="21"/>
  <c r="M7" i="21"/>
  <c r="N7" i="21"/>
  <c r="Q7" i="21"/>
  <c r="O7" i="21"/>
  <c r="AP138" i="19"/>
  <c r="Y138" i="19" s="1"/>
  <c r="AP14" i="21"/>
  <c r="AF14" i="21" s="1"/>
  <c r="S14" i="21"/>
  <c r="M14" i="21"/>
  <c r="T14" i="21"/>
  <c r="O14" i="21"/>
  <c r="Q14" i="21"/>
  <c r="N14" i="21"/>
  <c r="U14" i="21"/>
  <c r="R14" i="21"/>
  <c r="P14" i="21"/>
  <c r="AP102" i="19"/>
  <c r="AH102" i="19" s="1"/>
  <c r="M102" i="19"/>
  <c r="S102" i="19"/>
  <c r="O102" i="19"/>
  <c r="Q102" i="19"/>
  <c r="P102" i="19"/>
  <c r="U102" i="19"/>
  <c r="R102" i="19"/>
  <c r="N102" i="19"/>
  <c r="T102" i="19"/>
  <c r="AP126" i="19"/>
  <c r="AB126" i="19" s="1"/>
  <c r="AP82" i="19"/>
  <c r="Z82" i="19" s="1"/>
  <c r="AP165" i="19"/>
  <c r="AK165" i="19" s="1"/>
  <c r="M165" i="19"/>
  <c r="Q165" i="19"/>
  <c r="R165" i="19"/>
  <c r="P165" i="19"/>
  <c r="S165" i="19"/>
  <c r="U165" i="19"/>
  <c r="N165" i="19"/>
  <c r="O165" i="19"/>
  <c r="T165" i="19"/>
  <c r="AP133" i="19"/>
  <c r="AI133" i="19" s="1"/>
  <c r="P133" i="19"/>
  <c r="R133" i="19"/>
  <c r="S133" i="19"/>
  <c r="M133" i="19"/>
  <c r="O133" i="19"/>
  <c r="Q133" i="19"/>
  <c r="N133" i="19"/>
  <c r="T133" i="19"/>
  <c r="U133" i="19"/>
  <c r="AP101" i="19"/>
  <c r="AG101" i="19" s="1"/>
  <c r="AP69" i="19"/>
  <c r="AC69" i="19" s="1"/>
  <c r="AP45" i="21"/>
  <c r="AF45" i="21" s="1"/>
  <c r="AP13" i="21"/>
  <c r="AA13" i="21" s="1"/>
  <c r="AP156" i="19"/>
  <c r="AJ156" i="19" s="1"/>
  <c r="AP124" i="19"/>
  <c r="W124" i="19" s="1"/>
  <c r="AP92" i="19"/>
  <c r="AL92" i="19" s="1"/>
  <c r="AP60" i="19"/>
  <c r="AH60" i="19" s="1"/>
  <c r="AP28" i="21"/>
  <c r="Z28" i="21" s="1"/>
  <c r="AP171" i="19"/>
  <c r="AE171" i="19" s="1"/>
  <c r="AP139" i="19"/>
  <c r="AE139" i="19" s="1"/>
  <c r="AP107" i="19"/>
  <c r="AG107" i="19" s="1"/>
  <c r="AP75" i="19"/>
  <c r="Y75" i="19" s="1"/>
  <c r="AP43" i="21"/>
  <c r="AN43" i="21" s="1"/>
  <c r="R43" i="21"/>
  <c r="M43" i="21"/>
  <c r="N43" i="21"/>
  <c r="O43" i="21"/>
  <c r="Q43" i="21"/>
  <c r="P43" i="21"/>
  <c r="S43" i="21"/>
  <c r="T43" i="21"/>
  <c r="U43" i="21"/>
  <c r="AP11" i="21"/>
  <c r="AG11" i="21" s="1"/>
  <c r="S11" i="21"/>
  <c r="O11" i="21"/>
  <c r="M11" i="21"/>
  <c r="T11" i="21"/>
  <c r="N11" i="21"/>
  <c r="Q11" i="21"/>
  <c r="U11" i="21"/>
  <c r="R11" i="21"/>
  <c r="P11" i="21"/>
  <c r="AH63" i="25"/>
  <c r="AG63" i="25"/>
  <c r="AJ63" i="25"/>
  <c r="AB63" i="25"/>
  <c r="AE131" i="25"/>
  <c r="AM131" i="25"/>
  <c r="X131" i="25"/>
  <c r="AB131" i="25"/>
  <c r="W35" i="25"/>
  <c r="AH35" i="25"/>
  <c r="AL35" i="25"/>
  <c r="AN35" i="25"/>
  <c r="AE35" i="25"/>
  <c r="AB35" i="25"/>
  <c r="W126" i="25"/>
  <c r="AJ126" i="25"/>
  <c r="AO126" i="25"/>
  <c r="X126" i="25"/>
  <c r="AC126" i="25"/>
  <c r="AK126" i="25"/>
  <c r="AB25" i="25"/>
  <c r="Z25" i="25"/>
  <c r="AL25" i="25"/>
  <c r="AC25" i="25"/>
  <c r="AK144" i="25"/>
  <c r="AB144" i="25"/>
  <c r="AM144" i="25"/>
  <c r="AA144" i="25"/>
  <c r="P50" i="21"/>
  <c r="S50" i="21"/>
  <c r="U44" i="21"/>
  <c r="M44" i="21"/>
  <c r="P124" i="19"/>
  <c r="U124" i="19"/>
  <c r="S124" i="19"/>
  <c r="P9" i="21"/>
  <c r="Q9" i="21"/>
  <c r="T9" i="21"/>
  <c r="S126" i="19"/>
  <c r="Q126" i="19"/>
  <c r="U136" i="19"/>
  <c r="S136" i="19"/>
  <c r="N136" i="19"/>
  <c r="O72" i="19"/>
  <c r="S72" i="19"/>
  <c r="T171" i="19"/>
  <c r="U171" i="19"/>
  <c r="M171" i="19"/>
  <c r="P107" i="19"/>
  <c r="N107" i="19"/>
  <c r="P138" i="19"/>
  <c r="U138" i="19"/>
  <c r="R105" i="19"/>
  <c r="T105" i="19"/>
  <c r="N105" i="19"/>
  <c r="U65" i="19"/>
  <c r="R65" i="19"/>
  <c r="N82" i="19"/>
  <c r="P82" i="19"/>
  <c r="Q167" i="19"/>
  <c r="S167" i="19"/>
  <c r="AB16" i="25"/>
  <c r="AG16" i="25"/>
  <c r="AM16" i="25"/>
  <c r="X16" i="25"/>
  <c r="AL16" i="25"/>
  <c r="AJ16" i="25"/>
  <c r="X7" i="25"/>
  <c r="AH7" i="25"/>
  <c r="AN7" i="25"/>
  <c r="AG7" i="25"/>
  <c r="AA7" i="25"/>
  <c r="Z7" i="25"/>
  <c r="AD96" i="25"/>
  <c r="AK96" i="25"/>
  <c r="AF96" i="25"/>
  <c r="AL96" i="25"/>
  <c r="AE96" i="25"/>
  <c r="AG71" i="25"/>
  <c r="Y71" i="25"/>
  <c r="AI71" i="25"/>
  <c r="AB71" i="25"/>
  <c r="Y52" i="25"/>
  <c r="AI52" i="25"/>
  <c r="X52" i="25"/>
  <c r="Z52" i="25"/>
  <c r="AH52" i="25"/>
  <c r="W138" i="25"/>
  <c r="Y138" i="25"/>
  <c r="AC138" i="25"/>
  <c r="AJ138" i="25"/>
  <c r="AN138" i="25"/>
  <c r="AB138" i="25"/>
  <c r="AJ18" i="25"/>
  <c r="AL18" i="25"/>
  <c r="X18" i="25"/>
  <c r="AA18" i="25"/>
  <c r="AK18" i="25"/>
  <c r="AM129" i="25"/>
  <c r="AG129" i="25"/>
  <c r="AF129" i="25"/>
  <c r="Z129" i="25"/>
  <c r="AN129" i="25"/>
  <c r="AO129" i="25"/>
  <c r="W54" i="25"/>
  <c r="AH54" i="25"/>
  <c r="AO54" i="25"/>
  <c r="AG54" i="25"/>
  <c r="AL172" i="25"/>
  <c r="AC172" i="25"/>
  <c r="AD172" i="25"/>
  <c r="AH172" i="25"/>
  <c r="AE172" i="25"/>
  <c r="Q8" i="21"/>
  <c r="M8" i="21"/>
  <c r="O160" i="19"/>
  <c r="Q160" i="19"/>
  <c r="Q96" i="19"/>
  <c r="U96" i="19"/>
  <c r="P96" i="19"/>
  <c r="S96" i="19"/>
  <c r="O131" i="19"/>
  <c r="T162" i="19"/>
  <c r="O162" i="19"/>
  <c r="N162" i="19"/>
  <c r="P162" i="19"/>
  <c r="T172" i="19"/>
  <c r="M172" i="19"/>
  <c r="O108" i="19"/>
  <c r="S108" i="19"/>
  <c r="Q25" i="21"/>
  <c r="P25" i="21"/>
  <c r="N25" i="21"/>
  <c r="T25" i="21"/>
  <c r="T143" i="19"/>
  <c r="S143" i="19"/>
  <c r="M143" i="19"/>
  <c r="T79" i="19"/>
  <c r="R79" i="19"/>
  <c r="O174" i="19"/>
  <c r="Q174" i="19"/>
  <c r="T110" i="19"/>
  <c r="U110" i="19"/>
  <c r="R110" i="19"/>
  <c r="P48" i="21"/>
  <c r="Q120" i="19"/>
  <c r="M120" i="19"/>
  <c r="U120" i="19"/>
  <c r="Q13" i="21"/>
  <c r="S13" i="21"/>
  <c r="T155" i="19"/>
  <c r="N155" i="19"/>
  <c r="Q155" i="19"/>
  <c r="T91" i="19"/>
  <c r="S91" i="19"/>
  <c r="S42" i="21"/>
  <c r="O42" i="21"/>
  <c r="P42" i="21"/>
  <c r="T122" i="19"/>
  <c r="U169" i="19"/>
  <c r="Q169" i="19"/>
  <c r="Q173" i="19"/>
  <c r="S129" i="19"/>
  <c r="R129" i="19"/>
  <c r="O134" i="19"/>
  <c r="U134" i="19"/>
  <c r="Q68" i="19"/>
  <c r="N68" i="19"/>
  <c r="Q24" i="21"/>
  <c r="T24" i="21"/>
  <c r="O24" i="21"/>
  <c r="P115" i="19"/>
  <c r="U115" i="19"/>
  <c r="M146" i="19"/>
  <c r="N146" i="19"/>
  <c r="S146" i="19"/>
  <c r="O156" i="19"/>
  <c r="M156" i="19"/>
  <c r="U41" i="21"/>
  <c r="T6" i="21"/>
  <c r="M104" i="19"/>
  <c r="P104" i="19"/>
  <c r="T139" i="19"/>
  <c r="U139" i="19"/>
  <c r="S139" i="19"/>
  <c r="Q170" i="19"/>
  <c r="U58" i="19"/>
  <c r="P30" i="21"/>
  <c r="U30" i="21"/>
  <c r="Q30" i="21"/>
  <c r="S30" i="21"/>
  <c r="M144" i="19"/>
  <c r="T2" i="21"/>
  <c r="P18" i="21"/>
  <c r="P12" i="21"/>
  <c r="U12" i="21"/>
  <c r="Q92" i="19"/>
  <c r="O92" i="19"/>
  <c r="U127" i="19"/>
  <c r="R127" i="19"/>
  <c r="R158" i="19"/>
  <c r="O168" i="19"/>
  <c r="P168" i="19"/>
  <c r="U29" i="21"/>
  <c r="M75" i="19"/>
  <c r="N75" i="19"/>
  <c r="M106" i="19"/>
  <c r="T101" i="19"/>
  <c r="Q101" i="19"/>
  <c r="S101" i="19"/>
  <c r="U69" i="19"/>
  <c r="M69" i="19"/>
  <c r="R69" i="19"/>
  <c r="T51" i="21"/>
  <c r="U132" i="19"/>
  <c r="Q132" i="19"/>
  <c r="Q59" i="19"/>
  <c r="M40" i="21"/>
  <c r="U34" i="21"/>
  <c r="Q34" i="21"/>
  <c r="T34" i="21"/>
  <c r="T130" i="19"/>
  <c r="M130" i="19"/>
  <c r="P130" i="19"/>
  <c r="R28" i="21"/>
  <c r="S140" i="19"/>
  <c r="M140" i="19"/>
  <c r="N76" i="19"/>
  <c r="P76" i="19"/>
  <c r="O152" i="19"/>
  <c r="P152" i="19"/>
  <c r="P88" i="19"/>
  <c r="T88" i="19"/>
  <c r="Q88" i="19"/>
  <c r="O88" i="19"/>
  <c r="Q45" i="21"/>
  <c r="U45" i="21"/>
  <c r="P123" i="19"/>
  <c r="O123" i="19"/>
  <c r="T59" i="19"/>
  <c r="P59" i="19"/>
  <c r="R59" i="19"/>
  <c r="S59" i="19"/>
  <c r="P60" i="19"/>
  <c r="M60" i="19"/>
  <c r="Q56" i="19"/>
  <c r="O56" i="19"/>
  <c r="U66" i="19"/>
  <c r="R66" i="19"/>
  <c r="T103" i="19"/>
  <c r="P103" i="19"/>
  <c r="N103" i="19"/>
  <c r="S36" i="21"/>
  <c r="O36" i="21"/>
  <c r="AE158" i="24"/>
  <c r="AM158" i="24"/>
  <c r="AB158" i="24"/>
  <c r="AK77" i="25"/>
  <c r="AE77" i="25"/>
  <c r="AF77" i="25"/>
  <c r="AH67" i="26"/>
  <c r="AL67" i="26"/>
  <c r="X67" i="26"/>
  <c r="AB153" i="24"/>
  <c r="AC153" i="24"/>
  <c r="AG153" i="24"/>
  <c r="AJ153" i="24"/>
  <c r="Z157" i="25"/>
  <c r="AD157" i="25"/>
  <c r="AK157" i="25"/>
  <c r="Y157" i="25"/>
  <c r="AP90" i="19"/>
  <c r="X90" i="19" s="1"/>
  <c r="AP22" i="21"/>
  <c r="AF22" i="21" s="1"/>
  <c r="AP57" i="19"/>
  <c r="AO57" i="19" s="1"/>
  <c r="Q57" i="19"/>
  <c r="O57" i="19"/>
  <c r="R57" i="19"/>
  <c r="N57" i="19"/>
  <c r="U57" i="19"/>
  <c r="M57" i="19"/>
  <c r="P57" i="19"/>
  <c r="T57" i="19"/>
  <c r="S57" i="19"/>
  <c r="AP26" i="21"/>
  <c r="AE26" i="21" s="1"/>
  <c r="AP113" i="19"/>
  <c r="AO113" i="19" s="1"/>
  <c r="S113" i="19"/>
  <c r="N113" i="19"/>
  <c r="R113" i="19"/>
  <c r="Q113" i="19"/>
  <c r="M113" i="19"/>
  <c r="O113" i="19"/>
  <c r="T113" i="19"/>
  <c r="U113" i="19"/>
  <c r="P113" i="19"/>
  <c r="AP154" i="19"/>
  <c r="AL154" i="19" s="1"/>
  <c r="AP98" i="19"/>
  <c r="AB98" i="19" s="1"/>
  <c r="AP73" i="19"/>
  <c r="AB73" i="19" s="1"/>
  <c r="M73" i="19"/>
  <c r="P73" i="19"/>
  <c r="R73" i="19"/>
  <c r="N73" i="19"/>
  <c r="S73" i="19"/>
  <c r="Q73" i="19"/>
  <c r="U73" i="19"/>
  <c r="O73" i="19"/>
  <c r="T73" i="19"/>
  <c r="AP62" i="19"/>
  <c r="AD62" i="19" s="1"/>
  <c r="R62" i="19"/>
  <c r="Q62" i="19"/>
  <c r="O62" i="19"/>
  <c r="M62" i="19"/>
  <c r="P62" i="19"/>
  <c r="U62" i="19"/>
  <c r="N62" i="19"/>
  <c r="S62" i="19"/>
  <c r="T62" i="19"/>
  <c r="AP97" i="19"/>
  <c r="AK97" i="19" s="1"/>
  <c r="S97" i="19"/>
  <c r="R97" i="19"/>
  <c r="M97" i="19"/>
  <c r="P97" i="19"/>
  <c r="Q97" i="19"/>
  <c r="U97" i="19"/>
  <c r="O97" i="19"/>
  <c r="N97" i="19"/>
  <c r="T97" i="19"/>
  <c r="AP33" i="21"/>
  <c r="AM33" i="21" s="1"/>
  <c r="T33" i="21"/>
  <c r="S33" i="21"/>
  <c r="M33" i="21"/>
  <c r="O33" i="21"/>
  <c r="N33" i="21"/>
  <c r="U33" i="21"/>
  <c r="R33" i="21"/>
  <c r="P33" i="21"/>
  <c r="Q33" i="21"/>
  <c r="AP176" i="19"/>
  <c r="AB176" i="19" s="1"/>
  <c r="AP144" i="19"/>
  <c r="AJ144" i="19" s="1"/>
  <c r="AP112" i="19"/>
  <c r="W112" i="19" s="1"/>
  <c r="AP80" i="19"/>
  <c r="Z80" i="19" s="1"/>
  <c r="AP48" i="21"/>
  <c r="AH48" i="21" s="1"/>
  <c r="AP16" i="21"/>
  <c r="AK16" i="21" s="1"/>
  <c r="AP159" i="19"/>
  <c r="AI159" i="19" s="1"/>
  <c r="AP127" i="19"/>
  <c r="AI127" i="19" s="1"/>
  <c r="AP95" i="19"/>
  <c r="Y95" i="19" s="1"/>
  <c r="AP63" i="19"/>
  <c r="W63" i="19" s="1"/>
  <c r="R63" i="19"/>
  <c r="M63" i="19"/>
  <c r="S63" i="19"/>
  <c r="P63" i="19"/>
  <c r="O63" i="19"/>
  <c r="U63" i="19"/>
  <c r="Q63" i="19"/>
  <c r="N63" i="19"/>
  <c r="T63" i="19"/>
  <c r="AP31" i="21"/>
  <c r="AO31" i="21" s="1"/>
  <c r="S31" i="21"/>
  <c r="O31" i="21"/>
  <c r="M31" i="21"/>
  <c r="T31" i="21"/>
  <c r="N31" i="21"/>
  <c r="Q31" i="21"/>
  <c r="U31" i="21"/>
  <c r="R31" i="21"/>
  <c r="P31" i="21"/>
  <c r="AP142" i="19"/>
  <c r="AD142" i="19" s="1"/>
  <c r="AP106" i="19"/>
  <c r="AP94" i="19"/>
  <c r="AF94" i="19" s="1"/>
  <c r="AP70" i="19"/>
  <c r="AD70" i="19" s="1"/>
  <c r="M70" i="19"/>
  <c r="P70" i="19"/>
  <c r="U70" i="19"/>
  <c r="N70" i="19"/>
  <c r="S70" i="19"/>
  <c r="R70" i="19"/>
  <c r="O70" i="19"/>
  <c r="Q70" i="19"/>
  <c r="T70" i="19"/>
  <c r="AP18" i="21"/>
  <c r="AB18" i="21" s="1"/>
  <c r="AP38" i="21"/>
  <c r="AO38" i="21" s="1"/>
  <c r="AP157" i="19"/>
  <c r="AO157" i="19" s="1"/>
  <c r="R157" i="19"/>
  <c r="M157" i="19"/>
  <c r="P157" i="19"/>
  <c r="O157" i="19"/>
  <c r="S157" i="19"/>
  <c r="N157" i="19"/>
  <c r="T157" i="19"/>
  <c r="Q157" i="19"/>
  <c r="U157" i="19"/>
  <c r="AP125" i="19"/>
  <c r="AO125" i="19" s="1"/>
  <c r="P125" i="19"/>
  <c r="Q125" i="19"/>
  <c r="M125" i="19"/>
  <c r="N125" i="19"/>
  <c r="R125" i="19"/>
  <c r="U125" i="19"/>
  <c r="S125" i="19"/>
  <c r="O125" i="19"/>
  <c r="T125" i="19"/>
  <c r="AP93" i="19"/>
  <c r="Y93" i="19" s="1"/>
  <c r="P93" i="19"/>
  <c r="N93" i="19"/>
  <c r="R93" i="19"/>
  <c r="M93" i="19"/>
  <c r="S93" i="19"/>
  <c r="U93" i="19"/>
  <c r="O93" i="19"/>
  <c r="T93" i="19"/>
  <c r="Q93" i="19"/>
  <c r="AP61" i="19"/>
  <c r="Y61" i="19" s="1"/>
  <c r="P61" i="19"/>
  <c r="R61" i="19"/>
  <c r="Q61" i="19"/>
  <c r="N61" i="19"/>
  <c r="M61" i="19"/>
  <c r="S61" i="19"/>
  <c r="U61" i="19"/>
  <c r="O61" i="19"/>
  <c r="T61" i="19"/>
  <c r="AP37" i="21"/>
  <c r="AG37" i="21" s="1"/>
  <c r="AP5" i="21"/>
  <c r="AA5" i="21" s="1"/>
  <c r="AP148" i="19"/>
  <c r="AK148" i="19" s="1"/>
  <c r="P148" i="19"/>
  <c r="S148" i="19"/>
  <c r="N148" i="19"/>
  <c r="O148" i="19"/>
  <c r="R148" i="19"/>
  <c r="Q148" i="19"/>
  <c r="M148" i="19"/>
  <c r="T148" i="19"/>
  <c r="U148" i="19"/>
  <c r="AP116" i="19"/>
  <c r="AD116" i="19" s="1"/>
  <c r="S116" i="19"/>
  <c r="N116" i="19"/>
  <c r="U116" i="19"/>
  <c r="M116" i="19"/>
  <c r="R116" i="19"/>
  <c r="P116" i="19"/>
  <c r="T116" i="19"/>
  <c r="O116" i="19"/>
  <c r="Q116" i="19"/>
  <c r="AP84" i="19"/>
  <c r="O84" i="19"/>
  <c r="S84" i="19"/>
  <c r="U84" i="19"/>
  <c r="P84" i="19"/>
  <c r="Q84" i="19"/>
  <c r="M84" i="19"/>
  <c r="N84" i="19"/>
  <c r="T84" i="19"/>
  <c r="R84" i="19"/>
  <c r="AP52" i="21"/>
  <c r="AH52" i="21" s="1"/>
  <c r="M52" i="21"/>
  <c r="Q52" i="21"/>
  <c r="U52" i="21"/>
  <c r="P52" i="21"/>
  <c r="T52" i="21"/>
  <c r="S52" i="21"/>
  <c r="N52" i="21"/>
  <c r="R52" i="21"/>
  <c r="O52" i="21"/>
  <c r="AP20" i="21"/>
  <c r="AH20" i="21" s="1"/>
  <c r="O20" i="21"/>
  <c r="M20" i="21"/>
  <c r="T20" i="21"/>
  <c r="S20" i="21"/>
  <c r="N20" i="21"/>
  <c r="U20" i="21"/>
  <c r="R20" i="21"/>
  <c r="Q20" i="21"/>
  <c r="P20" i="21"/>
  <c r="AP163" i="19"/>
  <c r="AI163" i="19" s="1"/>
  <c r="AP131" i="19"/>
  <c r="AI131" i="19" s="1"/>
  <c r="AP99" i="19"/>
  <c r="AK99" i="19" s="1"/>
  <c r="AP67" i="19"/>
  <c r="AA67" i="19" s="1"/>
  <c r="AP35" i="21"/>
  <c r="AI35" i="21" s="1"/>
  <c r="S35" i="21"/>
  <c r="O35" i="21"/>
  <c r="T35" i="21"/>
  <c r="M35" i="21"/>
  <c r="N35" i="21"/>
  <c r="Q35" i="21"/>
  <c r="U35" i="21"/>
  <c r="R35" i="21"/>
  <c r="P35" i="21"/>
  <c r="AP3" i="21"/>
  <c r="AA3" i="21" s="1"/>
  <c r="S3" i="21"/>
  <c r="O3" i="21"/>
  <c r="T3" i="21"/>
  <c r="P3" i="21"/>
  <c r="Q3" i="21"/>
  <c r="N3" i="21"/>
  <c r="U3" i="21"/>
  <c r="R3" i="21"/>
  <c r="M3" i="21"/>
  <c r="AD44" i="25"/>
  <c r="AA44" i="25"/>
  <c r="AC44" i="25"/>
  <c r="AH44" i="25"/>
  <c r="W121" i="25"/>
  <c r="AJ121" i="25"/>
  <c r="AF121" i="25"/>
  <c r="AC121" i="25"/>
  <c r="Y63" i="25"/>
  <c r="AC63" i="25"/>
  <c r="AD63" i="25"/>
  <c r="AI63" i="25"/>
  <c r="AN63" i="25"/>
  <c r="AK134" i="25"/>
  <c r="AC134" i="25"/>
  <c r="AB134" i="25"/>
  <c r="AB33" i="25"/>
  <c r="X33" i="25"/>
  <c r="AJ33" i="25"/>
  <c r="AF33" i="25"/>
  <c r="AH33" i="25"/>
  <c r="Y33" i="25"/>
  <c r="W131" i="25"/>
  <c r="AN131" i="25"/>
  <c r="AA131" i="25"/>
  <c r="AM10" i="25"/>
  <c r="AG10" i="25"/>
  <c r="AB10" i="25"/>
  <c r="AH152" i="25"/>
  <c r="Y152" i="25"/>
  <c r="AC152" i="25"/>
  <c r="AG35" i="25"/>
  <c r="X35" i="25"/>
  <c r="AI35" i="25"/>
  <c r="AA113" i="25"/>
  <c r="AF113" i="25"/>
  <c r="AO113" i="25"/>
  <c r="AD113" i="25"/>
  <c r="AC46" i="26"/>
  <c r="Y46" i="26"/>
  <c r="AB46" i="26"/>
  <c r="W46" i="26"/>
  <c r="AI126" i="25"/>
  <c r="AN126" i="25"/>
  <c r="AG126" i="25"/>
  <c r="W17" i="25"/>
  <c r="AM17" i="25"/>
  <c r="AG17" i="25"/>
  <c r="W161" i="25"/>
  <c r="AD161" i="25"/>
  <c r="AK161" i="25"/>
  <c r="AI136" i="25"/>
  <c r="AN136" i="25"/>
  <c r="AD136" i="25"/>
  <c r="Z132" i="25"/>
  <c r="AB132" i="25"/>
  <c r="Z59" i="26"/>
  <c r="AG59" i="26"/>
  <c r="AF59" i="26"/>
  <c r="AN59" i="26"/>
  <c r="AA57" i="25"/>
  <c r="AI57" i="25"/>
  <c r="AM57" i="25"/>
  <c r="AO57" i="25"/>
  <c r="AE25" i="25"/>
  <c r="AJ25" i="25"/>
  <c r="AG25" i="25"/>
  <c r="AO25" i="25"/>
  <c r="AN170" i="25"/>
  <c r="AC170" i="25"/>
  <c r="Y170" i="25"/>
  <c r="AE170" i="25"/>
  <c r="W170" i="25"/>
  <c r="AK123" i="25"/>
  <c r="AF123" i="25"/>
  <c r="Z123" i="25"/>
  <c r="AI144" i="25"/>
  <c r="Y144" i="25"/>
  <c r="AF144" i="25"/>
  <c r="AJ144" i="25"/>
  <c r="AG148" i="25"/>
  <c r="AN148" i="25"/>
  <c r="Y148" i="25"/>
  <c r="AF148" i="25"/>
  <c r="O176" i="19"/>
  <c r="P176" i="19"/>
  <c r="N112" i="19"/>
  <c r="S112" i="19"/>
  <c r="R21" i="21"/>
  <c r="M21" i="21"/>
  <c r="Q147" i="19"/>
  <c r="T83" i="19"/>
  <c r="O83" i="19"/>
  <c r="Q83" i="19"/>
  <c r="S83" i="19"/>
  <c r="Q50" i="21"/>
  <c r="R50" i="21"/>
  <c r="O114" i="19"/>
  <c r="U114" i="19"/>
  <c r="R114" i="19"/>
  <c r="Q44" i="21"/>
  <c r="P44" i="21"/>
  <c r="O124" i="19"/>
  <c r="T124" i="19"/>
  <c r="M124" i="19"/>
  <c r="R124" i="19"/>
  <c r="U9" i="21"/>
  <c r="P159" i="19"/>
  <c r="M159" i="19"/>
  <c r="R95" i="19"/>
  <c r="U38" i="21"/>
  <c r="S38" i="21"/>
  <c r="O38" i="21"/>
  <c r="P126" i="19"/>
  <c r="O126" i="19"/>
  <c r="R32" i="21"/>
  <c r="T32" i="21"/>
  <c r="M32" i="21"/>
  <c r="T136" i="19"/>
  <c r="P136" i="19"/>
  <c r="O136" i="19"/>
  <c r="Q72" i="19"/>
  <c r="R72" i="19"/>
  <c r="U72" i="19"/>
  <c r="S171" i="19"/>
  <c r="U107" i="19"/>
  <c r="Q107" i="19"/>
  <c r="R107" i="19"/>
  <c r="Q26" i="21"/>
  <c r="N138" i="19"/>
  <c r="M138" i="19"/>
  <c r="Q138" i="19"/>
  <c r="P105" i="19"/>
  <c r="T109" i="19"/>
  <c r="S109" i="19"/>
  <c r="S65" i="19"/>
  <c r="O65" i="19"/>
  <c r="M65" i="19"/>
  <c r="P65" i="19"/>
  <c r="R82" i="19"/>
  <c r="O167" i="19"/>
  <c r="U167" i="19"/>
  <c r="P167" i="19"/>
  <c r="AC16" i="25"/>
  <c r="AA16" i="25"/>
  <c r="AK16" i="25"/>
  <c r="Z168" i="24"/>
  <c r="AH168" i="24"/>
  <c r="AF168" i="24"/>
  <c r="AN168" i="24"/>
  <c r="AI13" i="25"/>
  <c r="AM13" i="25"/>
  <c r="W13" i="25"/>
  <c r="AF13" i="25"/>
  <c r="AB7" i="25"/>
  <c r="AE7" i="25"/>
  <c r="W82" i="25"/>
  <c r="AJ82" i="25"/>
  <c r="AH82" i="25"/>
  <c r="AE149" i="25"/>
  <c r="AG149" i="25"/>
  <c r="AM149" i="25"/>
  <c r="Y149" i="25"/>
  <c r="AL149" i="25"/>
  <c r="Z149" i="25"/>
  <c r="AA96" i="25"/>
  <c r="AB96" i="25"/>
  <c r="AC96" i="25"/>
  <c r="AI165" i="25"/>
  <c r="AJ165" i="25"/>
  <c r="AN165" i="25"/>
  <c r="Y165" i="25"/>
  <c r="AI101" i="25"/>
  <c r="AJ101" i="25"/>
  <c r="AE101" i="25"/>
  <c r="AH101" i="25"/>
  <c r="AO101" i="25"/>
  <c r="AD71" i="25"/>
  <c r="AO71" i="25"/>
  <c r="AF71" i="25"/>
  <c r="X71" i="25"/>
  <c r="X75" i="25"/>
  <c r="W75" i="25"/>
  <c r="AL75" i="25"/>
  <c r="AN75" i="25"/>
  <c r="AM14" i="25"/>
  <c r="AE14" i="25"/>
  <c r="AD14" i="25"/>
  <c r="AL14" i="25"/>
  <c r="AN14" i="25"/>
  <c r="AO52" i="25"/>
  <c r="AJ52" i="25"/>
  <c r="AN52" i="25"/>
  <c r="AA125" i="25"/>
  <c r="AE125" i="25"/>
  <c r="AF125" i="25"/>
  <c r="AO125" i="25"/>
  <c r="AG125" i="25"/>
  <c r="AN105" i="26"/>
  <c r="AJ105" i="26"/>
  <c r="AC105" i="26"/>
  <c r="AB105" i="26"/>
  <c r="AI138" i="25"/>
  <c r="X138" i="25"/>
  <c r="AD138" i="25"/>
  <c r="AM138" i="25"/>
  <c r="AL41" i="25"/>
  <c r="AC41" i="25"/>
  <c r="AA41" i="25"/>
  <c r="Z156" i="26"/>
  <c r="AD156" i="26"/>
  <c r="AH156" i="26"/>
  <c r="AE18" i="25"/>
  <c r="AN18" i="25"/>
  <c r="Y18" i="25"/>
  <c r="AO162" i="25"/>
  <c r="AC162" i="25"/>
  <c r="AC51" i="26"/>
  <c r="AG51" i="26"/>
  <c r="X51" i="26"/>
  <c r="AM51" i="26"/>
  <c r="AJ129" i="25"/>
  <c r="AI129" i="25"/>
  <c r="AH129" i="25"/>
  <c r="AD171" i="26"/>
  <c r="AM171" i="26"/>
  <c r="AF171" i="26"/>
  <c r="AB73" i="25"/>
  <c r="AM73" i="25"/>
  <c r="AF73" i="25"/>
  <c r="AI54" i="25"/>
  <c r="AJ54" i="25"/>
  <c r="AD5" i="25"/>
  <c r="AO5" i="25"/>
  <c r="AH147" i="25"/>
  <c r="AK147" i="25"/>
  <c r="AC147" i="25"/>
  <c r="X147" i="25"/>
  <c r="AB147" i="25"/>
  <c r="AB172" i="25"/>
  <c r="Z172" i="25"/>
  <c r="X172" i="25"/>
  <c r="W172" i="25"/>
  <c r="S8" i="21"/>
  <c r="P8" i="21"/>
  <c r="T160" i="19"/>
  <c r="S160" i="19"/>
  <c r="M160" i="19"/>
  <c r="O96" i="19"/>
  <c r="T96" i="19"/>
  <c r="N96" i="19"/>
  <c r="M96" i="19"/>
  <c r="P37" i="21"/>
  <c r="N37" i="21"/>
  <c r="S37" i="21"/>
  <c r="N131" i="19"/>
  <c r="R131" i="19"/>
  <c r="Q67" i="19"/>
  <c r="U162" i="19"/>
  <c r="S98" i="19"/>
  <c r="R172" i="19"/>
  <c r="P172" i="19"/>
  <c r="R108" i="19"/>
  <c r="P108" i="19"/>
  <c r="R25" i="21"/>
  <c r="S25" i="21"/>
  <c r="M25" i="21"/>
  <c r="N143" i="19"/>
  <c r="R143" i="19"/>
  <c r="U79" i="19"/>
  <c r="M79" i="19"/>
  <c r="U174" i="19"/>
  <c r="M174" i="19"/>
  <c r="O110" i="19"/>
  <c r="Q110" i="19"/>
  <c r="T48" i="21"/>
  <c r="P120" i="19"/>
  <c r="N120" i="19"/>
  <c r="S120" i="19"/>
  <c r="P13" i="21"/>
  <c r="N13" i="21"/>
  <c r="O13" i="21"/>
  <c r="R155" i="19"/>
  <c r="P91" i="19"/>
  <c r="R91" i="19"/>
  <c r="M42" i="21"/>
  <c r="T42" i="21"/>
  <c r="U42" i="21"/>
  <c r="Q122" i="19"/>
  <c r="P122" i="19"/>
  <c r="O169" i="19"/>
  <c r="M169" i="19"/>
  <c r="N173" i="19"/>
  <c r="S173" i="19"/>
  <c r="P173" i="19"/>
  <c r="T129" i="19"/>
  <c r="Q129" i="19"/>
  <c r="T134" i="19"/>
  <c r="Q134" i="19"/>
  <c r="S134" i="19"/>
  <c r="T68" i="19"/>
  <c r="AG112" i="24"/>
  <c r="AA112" i="24"/>
  <c r="AM112" i="24"/>
  <c r="W112" i="24"/>
  <c r="W38" i="25"/>
  <c r="AE38" i="25"/>
  <c r="AJ38" i="25"/>
  <c r="X38" i="25"/>
  <c r="Y38" i="25"/>
  <c r="AF6" i="25"/>
  <c r="AJ6" i="25"/>
  <c r="W6" i="25"/>
  <c r="AK6" i="25"/>
  <c r="Y93" i="25"/>
  <c r="X93" i="25"/>
  <c r="AM93" i="25"/>
  <c r="AD28" i="24"/>
  <c r="AL28" i="24"/>
  <c r="AI28" i="24"/>
  <c r="AF28" i="24"/>
  <c r="AO125" i="24"/>
  <c r="AC125" i="24"/>
  <c r="AD125" i="24"/>
  <c r="AH125" i="24"/>
  <c r="AA21" i="24"/>
  <c r="Y21" i="24"/>
  <c r="Z21" i="24"/>
  <c r="AB21" i="24"/>
  <c r="AF87" i="24"/>
  <c r="X87" i="24"/>
  <c r="Y87" i="24"/>
  <c r="AO87" i="24"/>
  <c r="X170" i="24"/>
  <c r="AE170" i="24"/>
  <c r="AH170" i="24"/>
  <c r="W170" i="24"/>
  <c r="AL19" i="25"/>
  <c r="AA19" i="25"/>
  <c r="AF19" i="25"/>
  <c r="AJ32" i="25"/>
  <c r="AN32" i="25"/>
  <c r="Y32" i="25"/>
  <c r="W32" i="25"/>
  <c r="AD32" i="25"/>
  <c r="AA110" i="25"/>
  <c r="AI110" i="25"/>
  <c r="AK110" i="25"/>
  <c r="X79" i="25"/>
  <c r="W79" i="25"/>
  <c r="AL79" i="25"/>
  <c r="Z79" i="25"/>
  <c r="AC124" i="25"/>
  <c r="Z124" i="25"/>
  <c r="AK124" i="25"/>
  <c r="X104" i="26"/>
  <c r="AO104" i="26"/>
  <c r="Z104" i="26"/>
  <c r="AB68" i="25"/>
  <c r="AJ68" i="25"/>
  <c r="AK68" i="25"/>
  <c r="AI68" i="25"/>
  <c r="Y84" i="25"/>
  <c r="Z84" i="25"/>
  <c r="W84" i="25"/>
  <c r="AI84" i="25"/>
  <c r="AE150" i="25"/>
  <c r="AC150" i="25"/>
  <c r="AD150" i="25"/>
  <c r="AH175" i="25"/>
  <c r="Z175" i="25"/>
  <c r="AL175" i="25"/>
  <c r="AB175" i="25"/>
  <c r="W42" i="25"/>
  <c r="AC42" i="25"/>
  <c r="AM42" i="25"/>
  <c r="AB42" i="25"/>
  <c r="X42" i="25"/>
  <c r="W72" i="25"/>
  <c r="AB72" i="25"/>
  <c r="AF72" i="25"/>
  <c r="AB141" i="25"/>
  <c r="AN141" i="25"/>
  <c r="AJ141" i="25"/>
  <c r="AO141" i="25"/>
  <c r="AI154" i="25"/>
  <c r="AE154" i="25"/>
  <c r="AA154" i="25"/>
  <c r="AH154" i="25"/>
  <c r="AA85" i="25"/>
  <c r="AK85" i="25"/>
  <c r="W85" i="25"/>
  <c r="AL85" i="25"/>
  <c r="AO85" i="25"/>
  <c r="AG55" i="25"/>
  <c r="AH55" i="25"/>
  <c r="Y55" i="25"/>
  <c r="X55" i="25"/>
  <c r="AC159" i="26"/>
  <c r="AD159" i="26"/>
  <c r="X159" i="26"/>
  <c r="R24" i="21"/>
  <c r="S24" i="21"/>
  <c r="T80" i="19"/>
  <c r="M80" i="19"/>
  <c r="O80" i="19"/>
  <c r="P80" i="19"/>
  <c r="R115" i="19"/>
  <c r="M115" i="19"/>
  <c r="O146" i="19"/>
  <c r="P146" i="19"/>
  <c r="U156" i="19"/>
  <c r="N156" i="19"/>
  <c r="P156" i="19"/>
  <c r="N41" i="21"/>
  <c r="Q41" i="21"/>
  <c r="M6" i="21"/>
  <c r="P6" i="21"/>
  <c r="S6" i="21"/>
  <c r="O6" i="21"/>
  <c r="S94" i="19"/>
  <c r="M94" i="19"/>
  <c r="T104" i="19"/>
  <c r="S104" i="19"/>
  <c r="U104" i="19"/>
  <c r="N139" i="19"/>
  <c r="Q139" i="19"/>
  <c r="O170" i="19"/>
  <c r="M170" i="19"/>
  <c r="R170" i="19"/>
  <c r="P170" i="19"/>
  <c r="R58" i="19"/>
  <c r="P58" i="19"/>
  <c r="S58" i="19"/>
  <c r="T30" i="21"/>
  <c r="AI80" i="26"/>
  <c r="AN80" i="26"/>
  <c r="AB80" i="26"/>
  <c r="AE174" i="25"/>
  <c r="AF174" i="25"/>
  <c r="AB174" i="25"/>
  <c r="W174" i="25"/>
  <c r="AH174" i="25"/>
  <c r="AA102" i="24"/>
  <c r="AB102" i="24"/>
  <c r="X102" i="24"/>
  <c r="W102" i="24"/>
  <c r="AH151" i="25"/>
  <c r="AC151" i="25"/>
  <c r="Y151" i="25"/>
  <c r="W151" i="25"/>
  <c r="AN151" i="25"/>
  <c r="AC36" i="25"/>
  <c r="AJ36" i="25"/>
  <c r="AN36" i="25"/>
  <c r="X11" i="25"/>
  <c r="AF11" i="25"/>
  <c r="AI11" i="25"/>
  <c r="W153" i="25"/>
  <c r="AA153" i="25"/>
  <c r="AE153" i="25"/>
  <c r="AA90" i="25"/>
  <c r="AD90" i="25"/>
  <c r="AC90" i="25"/>
  <c r="T144" i="19"/>
  <c r="Q144" i="19"/>
  <c r="U2" i="21"/>
  <c r="O2" i="21"/>
  <c r="P2" i="21"/>
  <c r="N18" i="21"/>
  <c r="M18" i="21"/>
  <c r="Q12" i="21"/>
  <c r="N12" i="21"/>
  <c r="O12" i="21"/>
  <c r="R92" i="19"/>
  <c r="M127" i="19"/>
  <c r="N158" i="19"/>
  <c r="S158" i="19"/>
  <c r="M158" i="19"/>
  <c r="N168" i="19"/>
  <c r="S168" i="19"/>
  <c r="R168" i="19"/>
  <c r="P29" i="21"/>
  <c r="S29" i="21"/>
  <c r="Q75" i="19"/>
  <c r="O75" i="19"/>
  <c r="R75" i="19"/>
  <c r="R106" i="19"/>
  <c r="S106" i="19"/>
  <c r="N106" i="19"/>
  <c r="O101" i="19"/>
  <c r="R101" i="19"/>
  <c r="N101" i="19"/>
  <c r="P69" i="19"/>
  <c r="U51" i="21"/>
  <c r="P51" i="21"/>
  <c r="O51" i="21"/>
  <c r="S132" i="19"/>
  <c r="O132" i="19"/>
  <c r="AK120" i="25"/>
  <c r="AD120" i="25"/>
  <c r="AE120" i="25"/>
  <c r="AE91" i="25"/>
  <c r="W91" i="25"/>
  <c r="AG91" i="25"/>
  <c r="AK91" i="25"/>
  <c r="AF115" i="24"/>
  <c r="X115" i="24"/>
  <c r="AI115" i="24"/>
  <c r="AK115" i="24"/>
  <c r="AE4" i="24"/>
  <c r="AI4" i="24"/>
  <c r="AN4" i="24"/>
  <c r="Y4" i="24"/>
  <c r="AB69" i="24"/>
  <c r="AL69" i="24"/>
  <c r="Z69" i="24"/>
  <c r="AD69" i="24"/>
  <c r="AK37" i="24"/>
  <c r="AL37" i="24"/>
  <c r="AD37" i="24"/>
  <c r="AI37" i="24"/>
  <c r="AB45" i="25"/>
  <c r="W45" i="25"/>
  <c r="Y45" i="25"/>
  <c r="Z45" i="25"/>
  <c r="Z107" i="25"/>
  <c r="AG107" i="25"/>
  <c r="AK107" i="25"/>
  <c r="AA23" i="25"/>
  <c r="AJ23" i="25"/>
  <c r="AE114" i="25"/>
  <c r="AL114" i="25"/>
  <c r="AJ114" i="25"/>
  <c r="AD114" i="25"/>
  <c r="AH114" i="25"/>
  <c r="Z114" i="25"/>
  <c r="AC140" i="25"/>
  <c r="AN140" i="25"/>
  <c r="Y140" i="25"/>
  <c r="AH87" i="25"/>
  <c r="AA87" i="25"/>
  <c r="AN87" i="25"/>
  <c r="AG169" i="25"/>
  <c r="AA169" i="25"/>
  <c r="Y169" i="25"/>
  <c r="X86" i="25"/>
  <c r="AH86" i="25"/>
  <c r="Z47" i="24" l="1"/>
  <c r="Y47" i="24"/>
  <c r="Y176" i="24"/>
  <c r="W173" i="24"/>
  <c r="X173" i="24"/>
  <c r="AA173" i="24"/>
  <c r="AL173" i="24"/>
  <c r="AE85" i="24"/>
  <c r="AJ173" i="24"/>
  <c r="AK173" i="24"/>
  <c r="Z173" i="24"/>
  <c r="AH173" i="24"/>
  <c r="AD173" i="24"/>
  <c r="AF2" i="24"/>
  <c r="AG173" i="24"/>
  <c r="AE173" i="24"/>
  <c r="Y173" i="24"/>
  <c r="AC173" i="24"/>
  <c r="AB173" i="24"/>
  <c r="Z99" i="24"/>
  <c r="AF173" i="24"/>
  <c r="AM173" i="24"/>
  <c r="AF99" i="24"/>
  <c r="AI173" i="24"/>
  <c r="AN173" i="24"/>
  <c r="AL176" i="24"/>
  <c r="AG176" i="24"/>
  <c r="X74" i="24"/>
  <c r="AK74" i="24"/>
  <c r="AE74" i="24"/>
  <c r="AI74" i="24"/>
  <c r="AL15" i="24"/>
  <c r="AO53" i="24"/>
  <c r="W74" i="24"/>
  <c r="AN74" i="24"/>
  <c r="Z74" i="24"/>
  <c r="AB74" i="24"/>
  <c r="AH74" i="24"/>
  <c r="AL74" i="24"/>
  <c r="Y74" i="24"/>
  <c r="AC74" i="24"/>
  <c r="AG74" i="24"/>
  <c r="AM74" i="24"/>
  <c r="AD74" i="24"/>
  <c r="AF74" i="24"/>
  <c r="AA74" i="24"/>
  <c r="AJ74" i="24"/>
  <c r="AO47" i="24"/>
  <c r="AL47" i="24"/>
  <c r="X47" i="24"/>
  <c r="AK47" i="24"/>
  <c r="AN47" i="24"/>
  <c r="AM47" i="24"/>
  <c r="AF47" i="24"/>
  <c r="AD47" i="24"/>
  <c r="AC47" i="24"/>
  <c r="AB47" i="24"/>
  <c r="AA47" i="24"/>
  <c r="AI47" i="24"/>
  <c r="AE47" i="24"/>
  <c r="AH47" i="24"/>
  <c r="AJ47" i="24"/>
  <c r="W47" i="24"/>
  <c r="AA85" i="24"/>
  <c r="AF147" i="24"/>
  <c r="AD85" i="24"/>
  <c r="AG144" i="24"/>
  <c r="AH155" i="24"/>
  <c r="AL85" i="24"/>
  <c r="AO93" i="24"/>
  <c r="AO147" i="24"/>
  <c r="W155" i="24"/>
  <c r="AI144" i="24"/>
  <c r="AM144" i="24"/>
  <c r="AD144" i="24"/>
  <c r="Y155" i="24"/>
  <c r="Y43" i="24"/>
  <c r="AE147" i="24"/>
  <c r="X144" i="24"/>
  <c r="Z144" i="24"/>
  <c r="AI93" i="24"/>
  <c r="AN43" i="24"/>
  <c r="AK155" i="24"/>
  <c r="X147" i="24"/>
  <c r="AJ43" i="24"/>
  <c r="AI15" i="24"/>
  <c r="AO15" i="24"/>
  <c r="X53" i="24"/>
  <c r="AH15" i="24"/>
  <c r="AG15" i="24"/>
  <c r="AD53" i="24"/>
  <c r="X15" i="24"/>
  <c r="Z15" i="24"/>
  <c r="W15" i="24"/>
  <c r="AB15" i="24"/>
  <c r="AK15" i="24"/>
  <c r="AC15" i="24"/>
  <c r="AF15" i="24"/>
  <c r="AA15" i="24"/>
  <c r="AL53" i="24"/>
  <c r="AN15" i="24"/>
  <c r="AE15" i="24"/>
  <c r="AJ15" i="24"/>
  <c r="AA53" i="24"/>
  <c r="AD15" i="24"/>
  <c r="AJ176" i="24"/>
  <c r="AB176" i="24"/>
  <c r="X176" i="24"/>
  <c r="AC176" i="24"/>
  <c r="AE176" i="24"/>
  <c r="W176" i="24"/>
  <c r="AH176" i="24"/>
  <c r="AD176" i="24"/>
  <c r="AK176" i="24"/>
  <c r="AI176" i="24"/>
  <c r="AN176" i="24"/>
  <c r="AA176" i="24"/>
  <c r="AO176" i="24"/>
  <c r="AM176" i="24"/>
  <c r="Z176" i="24"/>
  <c r="AK54" i="24"/>
  <c r="AN54" i="24"/>
  <c r="AG54" i="24"/>
  <c r="AC148" i="24"/>
  <c r="W54" i="24"/>
  <c r="AJ54" i="24"/>
  <c r="Z54" i="24"/>
  <c r="AD54" i="24"/>
  <c r="AL54" i="24"/>
  <c r="AF54" i="24"/>
  <c r="AB54" i="24"/>
  <c r="AE54" i="24"/>
  <c r="AI54" i="24"/>
  <c r="AC54" i="24"/>
  <c r="AA54" i="24"/>
  <c r="AO54" i="24"/>
  <c r="AH54" i="24"/>
  <c r="X54" i="24"/>
  <c r="Y54" i="24"/>
  <c r="AI106" i="24"/>
  <c r="AG106" i="24"/>
  <c r="AN86" i="24"/>
  <c r="AH156" i="24"/>
  <c r="X86" i="24"/>
  <c r="AA86" i="24"/>
  <c r="W86" i="24"/>
  <c r="AD106" i="24"/>
  <c r="AL106" i="24"/>
  <c r="AN106" i="24"/>
  <c r="AI86" i="24"/>
  <c r="AG156" i="24"/>
  <c r="AG86" i="24"/>
  <c r="AB106" i="24"/>
  <c r="Z106" i="24"/>
  <c r="Y156" i="24"/>
  <c r="X106" i="24"/>
  <c r="Z86" i="24"/>
  <c r="AB156" i="24"/>
  <c r="AO156" i="24"/>
  <c r="AM53" i="24"/>
  <c r="AE151" i="24"/>
  <c r="AI163" i="24"/>
  <c r="Y53" i="24"/>
  <c r="AH53" i="24"/>
  <c r="AC53" i="24"/>
  <c r="AD163" i="24"/>
  <c r="AN163" i="24"/>
  <c r="AI53" i="24"/>
  <c r="AG53" i="24"/>
  <c r="AN53" i="24"/>
  <c r="AA151" i="24"/>
  <c r="AJ163" i="24"/>
  <c r="AI151" i="24"/>
  <c r="AK53" i="24"/>
  <c r="AB53" i="24"/>
  <c r="AF53" i="24"/>
  <c r="Z163" i="24"/>
  <c r="Z53" i="24"/>
  <c r="AJ53" i="24"/>
  <c r="AE53" i="24"/>
  <c r="AB163" i="24"/>
  <c r="AF163" i="24"/>
  <c r="AB151" i="24"/>
  <c r="AF151" i="24"/>
  <c r="Y151" i="24"/>
  <c r="AC163" i="24"/>
  <c r="AO151" i="24"/>
  <c r="AG151" i="24"/>
  <c r="W163" i="24"/>
  <c r="AD151" i="24"/>
  <c r="X163" i="24"/>
  <c r="X151" i="24"/>
  <c r="AO163" i="24"/>
  <c r="AH163" i="24"/>
  <c r="AJ151" i="24"/>
  <c r="W151" i="24"/>
  <c r="AM151" i="24"/>
  <c r="AN151" i="24"/>
  <c r="AL151" i="24"/>
  <c r="AK163" i="24"/>
  <c r="AA163" i="24"/>
  <c r="Y163" i="24"/>
  <c r="AH151" i="24"/>
  <c r="AG163" i="24"/>
  <c r="AE163" i="24"/>
  <c r="AC151" i="24"/>
  <c r="AM163" i="24"/>
  <c r="AK151" i="24"/>
  <c r="AH144" i="24"/>
  <c r="AG155" i="24"/>
  <c r="AB155" i="24"/>
  <c r="AF43" i="24"/>
  <c r="Z147" i="24"/>
  <c r="AL43" i="24"/>
  <c r="AC43" i="24"/>
  <c r="AK85" i="24"/>
  <c r="Z43" i="24"/>
  <c r="AK147" i="24"/>
  <c r="Z38" i="24"/>
  <c r="AD155" i="24"/>
  <c r="AH38" i="24"/>
  <c r="AN147" i="24"/>
  <c r="AO43" i="24"/>
  <c r="X43" i="24"/>
  <c r="AM43" i="24"/>
  <c r="Y85" i="24"/>
  <c r="AO155" i="24"/>
  <c r="AE43" i="24"/>
  <c r="AL147" i="24"/>
  <c r="AA147" i="24"/>
  <c r="Z155" i="24"/>
  <c r="AG147" i="24"/>
  <c r="Z85" i="24"/>
  <c r="AB85" i="24"/>
  <c r="AI38" i="24"/>
  <c r="AN85" i="24"/>
  <c r="AC147" i="24"/>
  <c r="AK124" i="24"/>
  <c r="AG43" i="24"/>
  <c r="AE38" i="24"/>
  <c r="AL155" i="24"/>
  <c r="Y38" i="24"/>
  <c r="AF144" i="24"/>
  <c r="X155" i="24"/>
  <c r="AB38" i="24"/>
  <c r="W147" i="24"/>
  <c r="AA43" i="24"/>
  <c r="AJ85" i="24"/>
  <c r="AG85" i="24"/>
  <c r="AA144" i="24"/>
  <c r="AI155" i="24"/>
  <c r="AO85" i="24"/>
  <c r="AJ147" i="24"/>
  <c r="X51" i="24"/>
  <c r="AN122" i="24"/>
  <c r="AN155" i="24"/>
  <c r="X38" i="24"/>
  <c r="AM155" i="24"/>
  <c r="AC155" i="24"/>
  <c r="AK38" i="24"/>
  <c r="AO144" i="24"/>
  <c r="AE155" i="24"/>
  <c r="AN38" i="24"/>
  <c r="AH147" i="24"/>
  <c r="AB147" i="24"/>
  <c r="W43" i="24"/>
  <c r="X85" i="24"/>
  <c r="AI85" i="24"/>
  <c r="AL35" i="24"/>
  <c r="AL144" i="24"/>
  <c r="AN144" i="24"/>
  <c r="AK43" i="24"/>
  <c r="Y147" i="24"/>
  <c r="AD38" i="24"/>
  <c r="AF38" i="24"/>
  <c r="AM38" i="24"/>
  <c r="AB43" i="24"/>
  <c r="AJ38" i="24"/>
  <c r="AC144" i="24"/>
  <c r="AJ155" i="24"/>
  <c r="AA38" i="24"/>
  <c r="AJ144" i="24"/>
  <c r="AG38" i="24"/>
  <c r="AI147" i="24"/>
  <c r="AH43" i="24"/>
  <c r="AI43" i="24"/>
  <c r="AF85" i="24"/>
  <c r="W85" i="24"/>
  <c r="AC85" i="24"/>
  <c r="AA155" i="24"/>
  <c r="AH85" i="24"/>
  <c r="W144" i="24"/>
  <c r="AE144" i="24"/>
  <c r="AK144" i="24"/>
  <c r="AD99" i="24"/>
  <c r="AE99" i="24"/>
  <c r="AH2" i="24"/>
  <c r="X2" i="24"/>
  <c r="Y51" i="24"/>
  <c r="AN2" i="24"/>
  <c r="AJ2" i="24"/>
  <c r="AI2" i="24"/>
  <c r="AE135" i="24"/>
  <c r="Y99" i="24"/>
  <c r="AH99" i="24"/>
  <c r="AC99" i="24"/>
  <c r="Z2" i="24"/>
  <c r="AO2" i="24"/>
  <c r="AB2" i="24"/>
  <c r="AL99" i="24"/>
  <c r="AG135" i="24"/>
  <c r="AI99" i="24"/>
  <c r="X99" i="24"/>
  <c r="AK99" i="24"/>
  <c r="Y2" i="24"/>
  <c r="AG2" i="24"/>
  <c r="AE2" i="24"/>
  <c r="W99" i="24"/>
  <c r="AN99" i="24"/>
  <c r="W2" i="24"/>
  <c r="AC2" i="24"/>
  <c r="AH122" i="24"/>
  <c r="AB99" i="24"/>
  <c r="AA35" i="24"/>
  <c r="AE104" i="24"/>
  <c r="AM99" i="24"/>
  <c r="AK2" i="24"/>
  <c r="AL2" i="24"/>
  <c r="X122" i="24"/>
  <c r="AJ164" i="24"/>
  <c r="AD2" i="24"/>
  <c r="AJ99" i="24"/>
  <c r="AG99" i="24"/>
  <c r="AA122" i="24"/>
  <c r="AA2" i="24"/>
  <c r="X124" i="24"/>
  <c r="Y135" i="24"/>
  <c r="AO99" i="24"/>
  <c r="AG30" i="24"/>
  <c r="AI150" i="24"/>
  <c r="AG58" i="23"/>
  <c r="AG77" i="24"/>
  <c r="X77" i="24"/>
  <c r="AH44" i="24"/>
  <c r="AJ77" i="24"/>
  <c r="AN77" i="24"/>
  <c r="AK30" i="24"/>
  <c r="AB44" i="24"/>
  <c r="AO44" i="24"/>
  <c r="Z95" i="24"/>
  <c r="AB95" i="24"/>
  <c r="X95" i="24"/>
  <c r="AA58" i="23"/>
  <c r="Z150" i="24"/>
  <c r="X102" i="19"/>
  <c r="AF95" i="24"/>
  <c r="AC30" i="24"/>
  <c r="AL95" i="24"/>
  <c r="AH30" i="24"/>
  <c r="AF77" i="24"/>
  <c r="AL44" i="24"/>
  <c r="X150" i="24"/>
  <c r="AJ44" i="24"/>
  <c r="AD58" i="23"/>
  <c r="W58" i="23"/>
  <c r="AC77" i="24"/>
  <c r="AE95" i="24"/>
  <c r="AF58" i="23"/>
  <c r="AB30" i="24"/>
  <c r="AA95" i="24"/>
  <c r="AH150" i="24"/>
  <c r="AN30" i="24"/>
  <c r="AB77" i="24"/>
  <c r="AD30" i="24"/>
  <c r="AC44" i="24"/>
  <c r="AF150" i="24"/>
  <c r="AO150" i="24"/>
  <c r="Y44" i="24"/>
  <c r="AO58" i="23"/>
  <c r="AO30" i="24"/>
  <c r="AM77" i="24"/>
  <c r="AI95" i="24"/>
  <c r="AL150" i="24"/>
  <c r="AL30" i="24"/>
  <c r="AH77" i="24"/>
  <c r="AM30" i="24"/>
  <c r="AE77" i="24"/>
  <c r="AA44" i="24"/>
  <c r="AB150" i="24"/>
  <c r="AD95" i="24"/>
  <c r="AE30" i="24"/>
  <c r="Y77" i="24"/>
  <c r="X58" i="23"/>
  <c r="AK150" i="24"/>
  <c r="AC150" i="24"/>
  <c r="AL77" i="24"/>
  <c r="AG150" i="24"/>
  <c r="Y95" i="24"/>
  <c r="AM150" i="24"/>
  <c r="W30" i="24"/>
  <c r="Z58" i="23"/>
  <c r="AG44" i="24"/>
  <c r="AH95" i="24"/>
  <c r="AF30" i="24"/>
  <c r="AJ58" i="23"/>
  <c r="AI77" i="24"/>
  <c r="Z44" i="24"/>
  <c r="AM95" i="24"/>
  <c r="AH58" i="23"/>
  <c r="AI30" i="24"/>
  <c r="AJ30" i="24"/>
  <c r="AD77" i="24"/>
  <c r="AE44" i="24"/>
  <c r="AI58" i="23"/>
  <c r="AA150" i="24"/>
  <c r="AE58" i="23"/>
  <c r="Z77" i="24"/>
  <c r="AM44" i="24"/>
  <c r="AM58" i="23"/>
  <c r="Z30" i="24"/>
  <c r="AN150" i="24"/>
  <c r="AA30" i="24"/>
  <c r="AA77" i="24"/>
  <c r="AD44" i="24"/>
  <c r="AN58" i="23"/>
  <c r="AO95" i="24"/>
  <c r="AL58" i="23"/>
  <c r="AN95" i="24"/>
  <c r="AK95" i="24"/>
  <c r="AC95" i="24"/>
  <c r="Y150" i="24"/>
  <c r="Y58" i="23"/>
  <c r="AI44" i="24"/>
  <c r="W150" i="24"/>
  <c r="AJ95" i="24"/>
  <c r="W95" i="24"/>
  <c r="AE150" i="24"/>
  <c r="AK58" i="23"/>
  <c r="AF44" i="24"/>
  <c r="AB58" i="23"/>
  <c r="AO77" i="24"/>
  <c r="AJ150" i="24"/>
  <c r="AN44" i="24"/>
  <c r="W44" i="24"/>
  <c r="AB22" i="24"/>
  <c r="Z34" i="24"/>
  <c r="AI34" i="24"/>
  <c r="AN22" i="24"/>
  <c r="AD22" i="24"/>
  <c r="AJ22" i="24"/>
  <c r="W34" i="24"/>
  <c r="AA34" i="24"/>
  <c r="AO22" i="24"/>
  <c r="AK34" i="24"/>
  <c r="AI22" i="24"/>
  <c r="AJ34" i="24"/>
  <c r="Y22" i="24"/>
  <c r="AL34" i="24"/>
  <c r="AA22" i="24"/>
  <c r="AE34" i="24"/>
  <c r="X22" i="24"/>
  <c r="AK22" i="24"/>
  <c r="AM119" i="24"/>
  <c r="AL22" i="24"/>
  <c r="AM34" i="24"/>
  <c r="AD34" i="24"/>
  <c r="AH34" i="24"/>
  <c r="AB34" i="24"/>
  <c r="AF22" i="24"/>
  <c r="AH22" i="24"/>
  <c r="Y34" i="24"/>
  <c r="AG22" i="24"/>
  <c r="X34" i="24"/>
  <c r="AM22" i="24"/>
  <c r="AO34" i="24"/>
  <c r="AG34" i="24"/>
  <c r="W22" i="24"/>
  <c r="AC22" i="24"/>
  <c r="AC34" i="24"/>
  <c r="AE119" i="24"/>
  <c r="AN34" i="24"/>
  <c r="AE22" i="24"/>
  <c r="Z119" i="24"/>
  <c r="AG122" i="24"/>
  <c r="AA148" i="24"/>
  <c r="AN51" i="24"/>
  <c r="AG51" i="24"/>
  <c r="AL24" i="24"/>
  <c r="AF124" i="24"/>
  <c r="Y24" i="24"/>
  <c r="AE35" i="24"/>
  <c r="AK104" i="24"/>
  <c r="AG35" i="24"/>
  <c r="AF35" i="24"/>
  <c r="AC51" i="24"/>
  <c r="X148" i="24"/>
  <c r="AB24" i="24"/>
  <c r="Z109" i="24"/>
  <c r="AC124" i="24"/>
  <c r="AD164" i="24"/>
  <c r="X35" i="24"/>
  <c r="Z104" i="24"/>
  <c r="AN104" i="24"/>
  <c r="AM35" i="24"/>
  <c r="AO124" i="24"/>
  <c r="AI104" i="24"/>
  <c r="AL148" i="24"/>
  <c r="AE148" i="24"/>
  <c r="AD24" i="24"/>
  <c r="AO148" i="24"/>
  <c r="AF109" i="24"/>
  <c r="AB164" i="24"/>
  <c r="AN109" i="24"/>
  <c r="AL109" i="24"/>
  <c r="AD13" i="24"/>
  <c r="AB13" i="24"/>
  <c r="AM122" i="24"/>
  <c r="AA24" i="24"/>
  <c r="AE124" i="24"/>
  <c r="AK51" i="24"/>
  <c r="Z148" i="24"/>
  <c r="AI124" i="24"/>
  <c r="X164" i="24"/>
  <c r="AG13" i="24"/>
  <c r="Z122" i="24"/>
  <c r="AG24" i="24"/>
  <c r="AM124" i="24"/>
  <c r="AK164" i="24"/>
  <c r="AI24" i="24"/>
  <c r="Z135" i="24"/>
  <c r="AF164" i="24"/>
  <c r="AD122" i="24"/>
  <c r="AI122" i="24"/>
  <c r="AJ122" i="24"/>
  <c r="AC35" i="24"/>
  <c r="AM135" i="24"/>
  <c r="Z51" i="24"/>
  <c r="Y148" i="24"/>
  <c r="AM51" i="24"/>
  <c r="W51" i="24"/>
  <c r="AB122" i="24"/>
  <c r="AN118" i="24"/>
  <c r="AG124" i="24"/>
  <c r="AM109" i="24"/>
  <c r="AF148" i="24"/>
  <c r="AL135" i="24"/>
  <c r="W135" i="24"/>
  <c r="AH164" i="24"/>
  <c r="AI35" i="24"/>
  <c r="AJ35" i="24"/>
  <c r="AN13" i="24"/>
  <c r="AE13" i="24"/>
  <c r="AO135" i="24"/>
  <c r="AD35" i="24"/>
  <c r="AJ135" i="24"/>
  <c r="AJ124" i="24"/>
  <c r="AH109" i="24"/>
  <c r="AL164" i="24"/>
  <c r="AG104" i="24"/>
  <c r="AK118" i="24"/>
  <c r="AL51" i="24"/>
  <c r="AD148" i="24"/>
  <c r="AK24" i="24"/>
  <c r="AI51" i="24"/>
  <c r="AI148" i="24"/>
  <c r="AO51" i="24"/>
  <c r="AO109" i="24"/>
  <c r="AH124" i="24"/>
  <c r="AA109" i="24"/>
  <c r="AI135" i="24"/>
  <c r="AF135" i="24"/>
  <c r="Z164" i="24"/>
  <c r="AH35" i="24"/>
  <c r="AI118" i="24"/>
  <c r="AF13" i="24"/>
  <c r="AB104" i="24"/>
  <c r="AL13" i="24"/>
  <c r="AN135" i="24"/>
  <c r="AJ148" i="24"/>
  <c r="Y13" i="24"/>
  <c r="AN124" i="24"/>
  <c r="AC109" i="24"/>
  <c r="AD135" i="24"/>
  <c r="AF104" i="24"/>
  <c r="AB124" i="24"/>
  <c r="AJ118" i="24"/>
  <c r="AD51" i="24"/>
  <c r="AF122" i="24"/>
  <c r="AE24" i="24"/>
  <c r="AO122" i="24"/>
  <c r="AB148" i="24"/>
  <c r="AK109" i="24"/>
  <c r="AB109" i="24"/>
  <c r="X24" i="24"/>
  <c r="AB135" i="24"/>
  <c r="AF51" i="24"/>
  <c r="AA164" i="24"/>
  <c r="AL118" i="24"/>
  <c r="AO35" i="24"/>
  <c r="AH13" i="24"/>
  <c r="AJ104" i="24"/>
  <c r="W13" i="24"/>
  <c r="AJ51" i="24"/>
  <c r="AA135" i="24"/>
  <c r="AM148" i="24"/>
  <c r="AK135" i="24"/>
  <c r="AC24" i="24"/>
  <c r="Y35" i="24"/>
  <c r="W109" i="24"/>
  <c r="W24" i="24"/>
  <c r="AH135" i="24"/>
  <c r="AN164" i="24"/>
  <c r="AH104" i="24"/>
  <c r="W104" i="24"/>
  <c r="Z124" i="24"/>
  <c r="AJ12" i="24"/>
  <c r="Y122" i="24"/>
  <c r="AJ24" i="24"/>
  <c r="AL122" i="24"/>
  <c r="AN148" i="24"/>
  <c r="AG148" i="24"/>
  <c r="AG109" i="24"/>
  <c r="X109" i="24"/>
  <c r="AL124" i="24"/>
  <c r="AO24" i="24"/>
  <c r="AA51" i="24"/>
  <c r="AO164" i="24"/>
  <c r="AM164" i="24"/>
  <c r="AO104" i="24"/>
  <c r="AA104" i="24"/>
  <c r="AK13" i="24"/>
  <c r="AE51" i="24"/>
  <c r="AK35" i="24"/>
  <c r="X135" i="24"/>
  <c r="AA13" i="24"/>
  <c r="AG12" i="24"/>
  <c r="AE109" i="24"/>
  <c r="AE164" i="24"/>
  <c r="AM104" i="24"/>
  <c r="AL104" i="24"/>
  <c r="AC164" i="24"/>
  <c r="AA56" i="24"/>
  <c r="W35" i="24"/>
  <c r="Z13" i="24"/>
  <c r="AC104" i="24"/>
  <c r="AM13" i="24"/>
  <c r="AD124" i="24"/>
  <c r="AG164" i="24"/>
  <c r="AC13" i="24"/>
  <c r="AJ109" i="24"/>
  <c r="AI164" i="24"/>
  <c r="AH51" i="24"/>
  <c r="W122" i="24"/>
  <c r="AH148" i="24"/>
  <c r="AE122" i="24"/>
  <c r="AK148" i="24"/>
  <c r="AF12" i="24"/>
  <c r="AN24" i="24"/>
  <c r="AM118" i="24"/>
  <c r="AA124" i="24"/>
  <c r="Z24" i="24"/>
  <c r="W164" i="24"/>
  <c r="AN35" i="24"/>
  <c r="AI109" i="24"/>
  <c r="AH24" i="24"/>
  <c r="AD109" i="24"/>
  <c r="X104" i="24"/>
  <c r="AD104" i="24"/>
  <c r="AK122" i="24"/>
  <c r="AM24" i="24"/>
  <c r="X13" i="24"/>
  <c r="AI13" i="24"/>
  <c r="Y124" i="24"/>
  <c r="Z35" i="24"/>
  <c r="AO13" i="24"/>
  <c r="AM12" i="24"/>
  <c r="Y56" i="24"/>
  <c r="X118" i="24"/>
  <c r="AO56" i="24"/>
  <c r="AC118" i="24"/>
  <c r="AA12" i="24"/>
  <c r="AL12" i="24"/>
  <c r="Y118" i="24"/>
  <c r="AB118" i="24"/>
  <c r="AM56" i="24"/>
  <c r="AG118" i="24"/>
  <c r="AD12" i="24"/>
  <c r="AK12" i="24"/>
  <c r="AF118" i="24"/>
  <c r="AH12" i="24"/>
  <c r="Z118" i="24"/>
  <c r="AI12" i="24"/>
  <c r="AE12" i="24"/>
  <c r="AO118" i="24"/>
  <c r="AO12" i="24"/>
  <c r="AH20" i="24"/>
  <c r="AD118" i="24"/>
  <c r="Y12" i="24"/>
  <c r="X12" i="24"/>
  <c r="AE118" i="24"/>
  <c r="Z12" i="24"/>
  <c r="AF107" i="24"/>
  <c r="AB12" i="24"/>
  <c r="AC12" i="24"/>
  <c r="W118" i="24"/>
  <c r="AA118" i="24"/>
  <c r="AN12" i="24"/>
  <c r="AG9" i="24"/>
  <c r="AD9" i="24"/>
  <c r="AI9" i="24"/>
  <c r="AN27" i="24"/>
  <c r="AL172" i="24"/>
  <c r="AM134" i="24"/>
  <c r="AN89" i="24"/>
  <c r="Y138" i="24"/>
  <c r="AF27" i="24"/>
  <c r="AE60" i="24"/>
  <c r="AG138" i="24"/>
  <c r="AB166" i="24"/>
  <c r="AA172" i="24"/>
  <c r="AK9" i="24"/>
  <c r="AO27" i="24"/>
  <c r="AM27" i="24"/>
  <c r="AI138" i="24"/>
  <c r="AO172" i="24"/>
  <c r="AO166" i="24"/>
  <c r="AK172" i="24"/>
  <c r="AO89" i="24"/>
  <c r="AH9" i="24"/>
  <c r="AE166" i="24"/>
  <c r="AC166" i="24"/>
  <c r="Y172" i="24"/>
  <c r="AN166" i="24"/>
  <c r="AA166" i="24"/>
  <c r="AJ106" i="24"/>
  <c r="AE138" i="24"/>
  <c r="AL9" i="24"/>
  <c r="AO9" i="24"/>
  <c r="Y166" i="24"/>
  <c r="AN138" i="24"/>
  <c r="X9" i="24"/>
  <c r="X166" i="24"/>
  <c r="AE106" i="24"/>
  <c r="X172" i="24"/>
  <c r="AH138" i="24"/>
  <c r="AJ27" i="24"/>
  <c r="AC156" i="24"/>
  <c r="Y60" i="24"/>
  <c r="AA134" i="24"/>
  <c r="AH27" i="24"/>
  <c r="Z9" i="24"/>
  <c r="AE27" i="24"/>
  <c r="AB172" i="24"/>
  <c r="AL60" i="24"/>
  <c r="W156" i="24"/>
  <c r="Y106" i="24"/>
  <c r="AA106" i="24"/>
  <c r="Z89" i="24"/>
  <c r="AC138" i="24"/>
  <c r="AM156" i="24"/>
  <c r="W106" i="24"/>
  <c r="AB86" i="24"/>
  <c r="AO138" i="24"/>
  <c r="AF138" i="24"/>
  <c r="Y9" i="24"/>
  <c r="AK41" i="24"/>
  <c r="AL86" i="24"/>
  <c r="AI156" i="24"/>
  <c r="W60" i="24"/>
  <c r="AL138" i="24"/>
  <c r="AN60" i="24"/>
  <c r="AO86" i="24"/>
  <c r="AK86" i="24"/>
  <c r="AI89" i="24"/>
  <c r="Z27" i="24"/>
  <c r="AM106" i="24"/>
  <c r="W166" i="24"/>
  <c r="Z138" i="24"/>
  <c r="AD156" i="24"/>
  <c r="AL156" i="24"/>
  <c r="AK106" i="24"/>
  <c r="AH134" i="24"/>
  <c r="AJ86" i="24"/>
  <c r="AL166" i="24"/>
  <c r="AM86" i="24"/>
  <c r="AN156" i="24"/>
  <c r="AI60" i="24"/>
  <c r="AH166" i="24"/>
  <c r="W9" i="24"/>
  <c r="Z60" i="24"/>
  <c r="AC86" i="24"/>
  <c r="AJ156" i="24"/>
  <c r="AM60" i="24"/>
  <c r="AO106" i="24"/>
  <c r="AD134" i="24"/>
  <c r="AD86" i="24"/>
  <c r="AJ138" i="24"/>
  <c r="AM172" i="24"/>
  <c r="AA138" i="24"/>
  <c r="X138" i="24"/>
  <c r="AJ166" i="24"/>
  <c r="Y86" i="24"/>
  <c r="X156" i="24"/>
  <c r="X60" i="24"/>
  <c r="AL27" i="24"/>
  <c r="AL134" i="24"/>
  <c r="AF106" i="24"/>
  <c r="AE156" i="24"/>
  <c r="AK165" i="24"/>
  <c r="W172" i="24"/>
  <c r="AA9" i="24"/>
  <c r="AM166" i="24"/>
  <c r="AN9" i="24"/>
  <c r="AF9" i="24"/>
  <c r="AD166" i="24"/>
  <c r="AD138" i="24"/>
  <c r="AI166" i="24"/>
  <c r="AF86" i="24"/>
  <c r="AG172" i="24"/>
  <c r="W138" i="24"/>
  <c r="AJ9" i="24"/>
  <c r="AB138" i="24"/>
  <c r="AB9" i="24"/>
  <c r="AG166" i="24"/>
  <c r="AK138" i="24"/>
  <c r="AF166" i="24"/>
  <c r="AH106" i="24"/>
  <c r="AE86" i="24"/>
  <c r="AK156" i="24"/>
  <c r="AH60" i="24"/>
  <c r="Z156" i="24"/>
  <c r="W27" i="24"/>
  <c r="AF134" i="24"/>
  <c r="AF156" i="24"/>
  <c r="AA89" i="24"/>
  <c r="AE41" i="24"/>
  <c r="AI41" i="24"/>
  <c r="AL119" i="24"/>
  <c r="AG119" i="24"/>
  <c r="AF119" i="24"/>
  <c r="AD172" i="24"/>
  <c r="AC172" i="24"/>
  <c r="AI134" i="24"/>
  <c r="AJ134" i="24"/>
  <c r="AI119" i="24"/>
  <c r="AD60" i="24"/>
  <c r="W119" i="24"/>
  <c r="AK119" i="24"/>
  <c r="AE172" i="24"/>
  <c r="AN134" i="24"/>
  <c r="AC9" i="24"/>
  <c r="AA60" i="24"/>
  <c r="AI27" i="24"/>
  <c r="X119" i="24"/>
  <c r="AH119" i="24"/>
  <c r="AJ60" i="24"/>
  <c r="Y27" i="24"/>
  <c r="AF89" i="24"/>
  <c r="AC134" i="24"/>
  <c r="AO119" i="24"/>
  <c r="AE89" i="24"/>
  <c r="AD89" i="24"/>
  <c r="AG27" i="24"/>
  <c r="AG89" i="24"/>
  <c r="AK60" i="24"/>
  <c r="AB27" i="24"/>
  <c r="W89" i="24"/>
  <c r="AN119" i="24"/>
  <c r="AC119" i="24"/>
  <c r="AF172" i="24"/>
  <c r="AD27" i="24"/>
  <c r="AJ89" i="24"/>
  <c r="AC89" i="24"/>
  <c r="AM9" i="24"/>
  <c r="AO60" i="24"/>
  <c r="AK27" i="24"/>
  <c r="AB60" i="24"/>
  <c r="AA119" i="24"/>
  <c r="Y119" i="24"/>
  <c r="AJ119" i="24"/>
  <c r="AH172" i="24"/>
  <c r="AA27" i="24"/>
  <c r="AL89" i="24"/>
  <c r="Z134" i="24"/>
  <c r="AH89" i="24"/>
  <c r="AD119" i="24"/>
  <c r="Z172" i="24"/>
  <c r="AG60" i="24"/>
  <c r="AC27" i="24"/>
  <c r="AC60" i="24"/>
  <c r="AN121" i="24"/>
  <c r="AA141" i="24"/>
  <c r="AO141" i="24"/>
  <c r="AM141" i="24"/>
  <c r="AD141" i="24"/>
  <c r="AM72" i="24"/>
  <c r="AH72" i="24"/>
  <c r="Z141" i="24"/>
  <c r="Y141" i="24"/>
  <c r="AG141" i="24"/>
  <c r="X141" i="24"/>
  <c r="AI141" i="24"/>
  <c r="AK83" i="24"/>
  <c r="AL141" i="24"/>
  <c r="AF141" i="24"/>
  <c r="X70" i="24"/>
  <c r="AN141" i="24"/>
  <c r="AB50" i="24"/>
  <c r="AK141" i="24"/>
  <c r="AH141" i="24"/>
  <c r="AB141" i="24"/>
  <c r="AE141" i="24"/>
  <c r="AI70" i="24"/>
  <c r="Y72" i="24"/>
  <c r="AC141" i="24"/>
  <c r="AJ141" i="24"/>
  <c r="AG67" i="24"/>
  <c r="AE67" i="24"/>
  <c r="AL121" i="24"/>
  <c r="AH50" i="24"/>
  <c r="AI133" i="24"/>
  <c r="AG50" i="24"/>
  <c r="AC121" i="24"/>
  <c r="AC92" i="24"/>
  <c r="AG83" i="24"/>
  <c r="AL70" i="24"/>
  <c r="AI83" i="24"/>
  <c r="AF70" i="24"/>
  <c r="W70" i="24"/>
  <c r="AL72" i="24"/>
  <c r="AA50" i="24"/>
  <c r="AH121" i="24"/>
  <c r="W50" i="24"/>
  <c r="AG129" i="24"/>
  <c r="W72" i="24"/>
  <c r="AC83" i="24"/>
  <c r="AM70" i="24"/>
  <c r="Y70" i="24"/>
  <c r="AJ72" i="24"/>
  <c r="AF50" i="24"/>
  <c r="AD121" i="24"/>
  <c r="Z50" i="24"/>
  <c r="AC72" i="24"/>
  <c r="W83" i="24"/>
  <c r="Y121" i="24"/>
  <c r="AM92" i="24"/>
  <c r="AB83" i="24"/>
  <c r="Z121" i="24"/>
  <c r="AK72" i="24"/>
  <c r="AE72" i="24"/>
  <c r="X50" i="24"/>
  <c r="AM50" i="24"/>
  <c r="Z72" i="24"/>
  <c r="AI121" i="24"/>
  <c r="AN129" i="24"/>
  <c r="AK121" i="24"/>
  <c r="Y50" i="24"/>
  <c r="AJ50" i="24"/>
  <c r="Z133" i="24"/>
  <c r="AF72" i="24"/>
  <c r="AE50" i="24"/>
  <c r="AM121" i="24"/>
  <c r="AG92" i="24"/>
  <c r="AB121" i="24"/>
  <c r="AN70" i="24"/>
  <c r="AK50" i="24"/>
  <c r="AF121" i="24"/>
  <c r="AN72" i="24"/>
  <c r="X133" i="24"/>
  <c r="AC50" i="24"/>
  <c r="AO121" i="24"/>
  <c r="AG121" i="24"/>
  <c r="AB70" i="24"/>
  <c r="AO70" i="24"/>
  <c r="AH129" i="24"/>
  <c r="AM83" i="24"/>
  <c r="AJ133" i="24"/>
  <c r="AM133" i="24"/>
  <c r="Y92" i="24"/>
  <c r="Z92" i="24"/>
  <c r="W129" i="24"/>
  <c r="AK92" i="24"/>
  <c r="AJ92" i="24"/>
  <c r="AO133" i="24"/>
  <c r="W133" i="24"/>
  <c r="AB133" i="24"/>
  <c r="AH92" i="24"/>
  <c r="Y129" i="24"/>
  <c r="AJ129" i="24"/>
  <c r="AM129" i="24"/>
  <c r="AB129" i="24"/>
  <c r="AE92" i="24"/>
  <c r="AF129" i="24"/>
  <c r="AI129" i="24"/>
  <c r="AN133" i="24"/>
  <c r="AB92" i="24"/>
  <c r="AL92" i="24"/>
  <c r="AF92" i="24"/>
  <c r="AC129" i="24"/>
  <c r="Z129" i="24"/>
  <c r="AO129" i="24"/>
  <c r="AN92" i="24"/>
  <c r="AA92" i="24"/>
  <c r="AL129" i="24"/>
  <c r="AO92" i="24"/>
  <c r="X129" i="24"/>
  <c r="AD133" i="24"/>
  <c r="AE133" i="24"/>
  <c r="AK129" i="24"/>
  <c r="AH133" i="24"/>
  <c r="W92" i="24"/>
  <c r="X92" i="24"/>
  <c r="AD129" i="24"/>
  <c r="AD92" i="24"/>
  <c r="AA129" i="24"/>
  <c r="W41" i="24"/>
  <c r="Y41" i="24"/>
  <c r="X41" i="24"/>
  <c r="Z41" i="24"/>
  <c r="AN41" i="24"/>
  <c r="AO41" i="24"/>
  <c r="AC41" i="24"/>
  <c r="AD41" i="24"/>
  <c r="AA41" i="24"/>
  <c r="AG41" i="24"/>
  <c r="AJ41" i="24"/>
  <c r="AM41" i="24"/>
  <c r="AB41" i="24"/>
  <c r="AL41" i="24"/>
  <c r="AF41" i="24"/>
  <c r="Y39" i="24"/>
  <c r="AN67" i="24"/>
  <c r="AI67" i="24"/>
  <c r="W67" i="24"/>
  <c r="AC67" i="24"/>
  <c r="AG70" i="24"/>
  <c r="AH70" i="24"/>
  <c r="X72" i="24"/>
  <c r="AD50" i="24"/>
  <c r="AG134" i="24"/>
  <c r="Y134" i="24"/>
  <c r="AK67" i="24"/>
  <c r="AH67" i="24"/>
  <c r="AL67" i="24"/>
  <c r="AB76" i="24"/>
  <c r="AO167" i="24"/>
  <c r="X76" i="24"/>
  <c r="X67" i="24"/>
  <c r="AA67" i="24"/>
  <c r="AF67" i="24"/>
  <c r="AI172" i="24"/>
  <c r="AO83" i="24"/>
  <c r="AJ70" i="24"/>
  <c r="AO72" i="24"/>
  <c r="Z70" i="24"/>
  <c r="AE70" i="24"/>
  <c r="AK166" i="24"/>
  <c r="AE80" i="24"/>
  <c r="AN80" i="24"/>
  <c r="X89" i="24"/>
  <c r="AL83" i="24"/>
  <c r="X134" i="24"/>
  <c r="AK89" i="24"/>
  <c r="AO134" i="24"/>
  <c r="AG29" i="24"/>
  <c r="AJ76" i="24"/>
  <c r="Z83" i="24"/>
  <c r="AL29" i="24"/>
  <c r="Z67" i="24"/>
  <c r="AD29" i="24"/>
  <c r="AM67" i="24"/>
  <c r="AO50" i="24"/>
  <c r="AN172" i="24"/>
  <c r="AH83" i="24"/>
  <c r="AM89" i="24"/>
  <c r="AN32" i="24"/>
  <c r="AJ67" i="24"/>
  <c r="AO67" i="24"/>
  <c r="AD167" i="24"/>
  <c r="AD67" i="24"/>
  <c r="AA70" i="24"/>
  <c r="Y89" i="24"/>
  <c r="AB134" i="24"/>
  <c r="AI72" i="24"/>
  <c r="AL50" i="24"/>
  <c r="W134" i="24"/>
  <c r="AI50" i="24"/>
  <c r="AB67" i="24"/>
  <c r="AE134" i="24"/>
  <c r="AN131" i="24"/>
  <c r="AA131" i="24"/>
  <c r="X107" i="24"/>
  <c r="AC56" i="24"/>
  <c r="AJ56" i="24"/>
  <c r="AC84" i="24"/>
  <c r="AM107" i="24"/>
  <c r="AE100" i="24"/>
  <c r="AG56" i="24"/>
  <c r="W56" i="24"/>
  <c r="AD131" i="24"/>
  <c r="X56" i="24"/>
  <c r="Y84" i="24"/>
  <c r="AL56" i="24"/>
  <c r="AC18" i="24"/>
  <c r="AK56" i="24"/>
  <c r="AB131" i="24"/>
  <c r="AH56" i="24"/>
  <c r="AH107" i="24"/>
  <c r="AB56" i="24"/>
  <c r="AN56" i="24"/>
  <c r="AI56" i="24"/>
  <c r="AC131" i="24"/>
  <c r="Z56" i="24"/>
  <c r="AF56" i="24"/>
  <c r="AI107" i="24"/>
  <c r="AD56" i="24"/>
  <c r="AO131" i="24"/>
  <c r="AN18" i="24"/>
  <c r="AH167" i="24"/>
  <c r="AB167" i="24"/>
  <c r="AF49" i="24"/>
  <c r="AH76" i="24"/>
  <c r="AD76" i="24"/>
  <c r="W76" i="24"/>
  <c r="X49" i="24"/>
  <c r="AK76" i="24"/>
  <c r="AB80" i="24"/>
  <c r="AI29" i="24"/>
  <c r="AJ80" i="24"/>
  <c r="AF32" i="24"/>
  <c r="AN29" i="24"/>
  <c r="AM29" i="24"/>
  <c r="Z80" i="24"/>
  <c r="W49" i="24"/>
  <c r="AJ32" i="24"/>
  <c r="Y167" i="24"/>
  <c r="AN49" i="24"/>
  <c r="AK29" i="24"/>
  <c r="AH49" i="24"/>
  <c r="AC167" i="24"/>
  <c r="AH80" i="24"/>
  <c r="AI80" i="24"/>
  <c r="AJ29" i="24"/>
  <c r="AD61" i="24"/>
  <c r="AC76" i="24"/>
  <c r="AI49" i="24"/>
  <c r="AA32" i="24"/>
  <c r="AN76" i="24"/>
  <c r="Z29" i="24"/>
  <c r="AE49" i="24"/>
  <c r="AO80" i="24"/>
  <c r="AE167" i="24"/>
  <c r="AG80" i="24"/>
  <c r="AE32" i="24"/>
  <c r="Z32" i="24"/>
  <c r="AK32" i="24"/>
  <c r="AL167" i="24"/>
  <c r="AK61" i="24"/>
  <c r="AO61" i="24"/>
  <c r="AA76" i="24"/>
  <c r="AM76" i="24"/>
  <c r="AA49" i="24"/>
  <c r="AI32" i="24"/>
  <c r="AE29" i="24"/>
  <c r="AO29" i="24"/>
  <c r="AL49" i="24"/>
  <c r="AF76" i="24"/>
  <c r="AD49" i="24"/>
  <c r="AF80" i="24"/>
  <c r="AI167" i="24"/>
  <c r="AL80" i="24"/>
  <c r="AB29" i="24"/>
  <c r="AN167" i="24"/>
  <c r="Z61" i="24"/>
  <c r="Y32" i="24"/>
  <c r="AJ167" i="24"/>
  <c r="Z76" i="24"/>
  <c r="Y76" i="24"/>
  <c r="Z49" i="24"/>
  <c r="AC32" i="24"/>
  <c r="AM32" i="24"/>
  <c r="X29" i="24"/>
  <c r="AM80" i="24"/>
  <c r="X80" i="24"/>
  <c r="AO32" i="24"/>
  <c r="AC80" i="24"/>
  <c r="AF29" i="24"/>
  <c r="AA167" i="24"/>
  <c r="AH32" i="24"/>
  <c r="AF167" i="24"/>
  <c r="AM167" i="24"/>
  <c r="AJ49" i="24"/>
  <c r="AI76" i="24"/>
  <c r="AO49" i="24"/>
  <c r="AD32" i="24"/>
  <c r="AL32" i="24"/>
  <c r="AL76" i="24"/>
  <c r="AA29" i="24"/>
  <c r="AM49" i="24"/>
  <c r="AA80" i="24"/>
  <c r="AD80" i="24"/>
  <c r="W32" i="24"/>
  <c r="Y80" i="24"/>
  <c r="AK70" i="24"/>
  <c r="AB32" i="24"/>
  <c r="AG167" i="24"/>
  <c r="AK167" i="24"/>
  <c r="Z167" i="24"/>
  <c r="W167" i="24"/>
  <c r="AG49" i="24"/>
  <c r="AO76" i="24"/>
  <c r="AK49" i="24"/>
  <c r="X32" i="24"/>
  <c r="AE76" i="24"/>
  <c r="AC29" i="24"/>
  <c r="AB49" i="24"/>
  <c r="AC49" i="24"/>
  <c r="W80" i="24"/>
  <c r="Y29" i="24"/>
  <c r="AD70" i="24"/>
  <c r="AH29" i="24"/>
  <c r="Y97" i="24"/>
  <c r="AB97" i="24"/>
  <c r="AH165" i="24"/>
  <c r="W149" i="24"/>
  <c r="AL97" i="24"/>
  <c r="AD52" i="24"/>
  <c r="AI52" i="24"/>
  <c r="AI97" i="24"/>
  <c r="AH154" i="24"/>
  <c r="AO52" i="24"/>
  <c r="X154" i="24"/>
  <c r="AO149" i="24"/>
  <c r="AF149" i="24"/>
  <c r="AF117" i="24"/>
  <c r="AA154" i="24"/>
  <c r="AH97" i="24"/>
  <c r="AI165" i="24"/>
  <c r="AA97" i="24"/>
  <c r="AD165" i="24"/>
  <c r="AI154" i="24"/>
  <c r="X149" i="24"/>
  <c r="Y149" i="24"/>
  <c r="AE117" i="24"/>
  <c r="AN52" i="24"/>
  <c r="AB52" i="24"/>
  <c r="AI149" i="24"/>
  <c r="AE97" i="24"/>
  <c r="AL123" i="24"/>
  <c r="AC154" i="24"/>
  <c r="AG165" i="24"/>
  <c r="AF165" i="24"/>
  <c r="W165" i="24"/>
  <c r="AG97" i="24"/>
  <c r="AC165" i="24"/>
  <c r="AA149" i="24"/>
  <c r="AL154" i="24"/>
  <c r="AK149" i="24"/>
  <c r="X117" i="24"/>
  <c r="AC52" i="24"/>
  <c r="AH117" i="24"/>
  <c r="AM149" i="24"/>
  <c r="X52" i="24"/>
  <c r="Z97" i="24"/>
  <c r="AI117" i="24"/>
  <c r="AN117" i="24"/>
  <c r="AF140" i="24"/>
  <c r="AB165" i="24"/>
  <c r="AC97" i="24"/>
  <c r="AA101" i="24"/>
  <c r="Z154" i="24"/>
  <c r="AG149" i="24"/>
  <c r="W117" i="24"/>
  <c r="AK52" i="24"/>
  <c r="AG117" i="24"/>
  <c r="AN149" i="24"/>
  <c r="AJ149" i="24"/>
  <c r="AB149" i="24"/>
  <c r="AK97" i="24"/>
  <c r="AM117" i="24"/>
  <c r="W154" i="24"/>
  <c r="AO97" i="24"/>
  <c r="AO154" i="24"/>
  <c r="AE149" i="24"/>
  <c r="AJ117" i="24"/>
  <c r="AL117" i="24"/>
  <c r="Y52" i="24"/>
  <c r="AC149" i="24"/>
  <c r="W52" i="24"/>
  <c r="Z149" i="24"/>
  <c r="Y154" i="24"/>
  <c r="AF97" i="24"/>
  <c r="AB117" i="24"/>
  <c r="AD117" i="24"/>
  <c r="Z165" i="24"/>
  <c r="AN97" i="24"/>
  <c r="AM154" i="24"/>
  <c r="AA117" i="24"/>
  <c r="Z117" i="24"/>
  <c r="AF52" i="24"/>
  <c r="AH149" i="24"/>
  <c r="AH52" i="24"/>
  <c r="Y3" i="24"/>
  <c r="AG154" i="24"/>
  <c r="AC117" i="24"/>
  <c r="X165" i="24"/>
  <c r="W97" i="24"/>
  <c r="AE165" i="24"/>
  <c r="AB154" i="24"/>
  <c r="AE154" i="24"/>
  <c r="AK117" i="24"/>
  <c r="AA52" i="24"/>
  <c r="AE52" i="24"/>
  <c r="AD149" i="24"/>
  <c r="AM165" i="24"/>
  <c r="AL52" i="24"/>
  <c r="AK154" i="24"/>
  <c r="AO165" i="24"/>
  <c r="AM97" i="24"/>
  <c r="AL165" i="24"/>
  <c r="AF154" i="24"/>
  <c r="Y117" i="24"/>
  <c r="AJ52" i="24"/>
  <c r="Z52" i="24"/>
  <c r="AM52" i="24"/>
  <c r="AA165" i="24"/>
  <c r="AD97" i="24"/>
  <c r="AJ97" i="24"/>
  <c r="AJ154" i="24"/>
  <c r="AD154" i="24"/>
  <c r="AL107" i="24"/>
  <c r="AF131" i="24"/>
  <c r="Y100" i="24"/>
  <c r="AO107" i="24"/>
  <c r="AD107" i="24"/>
  <c r="AE18" i="24"/>
  <c r="AL20" i="24"/>
  <c r="Z20" i="24"/>
  <c r="W131" i="24"/>
  <c r="AF84" i="24"/>
  <c r="Z84" i="24"/>
  <c r="AE107" i="24"/>
  <c r="AA107" i="24"/>
  <c r="AL84" i="24"/>
  <c r="AM18" i="24"/>
  <c r="AA18" i="24"/>
  <c r="Y20" i="24"/>
  <c r="AH100" i="24"/>
  <c r="AL131" i="24"/>
  <c r="AG133" i="24"/>
  <c r="Z107" i="24"/>
  <c r="AK107" i="24"/>
  <c r="AJ107" i="24"/>
  <c r="AJ131" i="24"/>
  <c r="AA84" i="24"/>
  <c r="W107" i="24"/>
  <c r="AJ18" i="24"/>
  <c r="AH131" i="24"/>
  <c r="Y18" i="24"/>
  <c r="X20" i="24"/>
  <c r="W20" i="24"/>
  <c r="AD18" i="24"/>
  <c r="AF18" i="24"/>
  <c r="AL100" i="24"/>
  <c r="AM84" i="24"/>
  <c r="AJ84" i="24"/>
  <c r="AB18" i="24"/>
  <c r="AI131" i="24"/>
  <c r="AF20" i="24"/>
  <c r="AK20" i="24"/>
  <c r="Y133" i="24"/>
  <c r="X18" i="24"/>
  <c r="W100" i="24"/>
  <c r="AK100" i="24"/>
  <c r="AE20" i="24"/>
  <c r="AE131" i="24"/>
  <c r="X131" i="24"/>
  <c r="X84" i="24"/>
  <c r="AC65" i="24"/>
  <c r="AF133" i="24"/>
  <c r="AH84" i="24"/>
  <c r="AA133" i="24"/>
  <c r="AG84" i="24"/>
  <c r="AK131" i="24"/>
  <c r="AK25" i="24"/>
  <c r="AD20" i="24"/>
  <c r="AB20" i="24"/>
  <c r="AJ20" i="24"/>
  <c r="AC133" i="24"/>
  <c r="AO18" i="24"/>
  <c r="AO100" i="24"/>
  <c r="AB107" i="24"/>
  <c r="AE84" i="24"/>
  <c r="Z131" i="24"/>
  <c r="AI20" i="24"/>
  <c r="AG20" i="24"/>
  <c r="AC20" i="24"/>
  <c r="AA20" i="24"/>
  <c r="AI18" i="24"/>
  <c r="AL18" i="24"/>
  <c r="AK18" i="24"/>
  <c r="AC107" i="24"/>
  <c r="AB84" i="24"/>
  <c r="AD84" i="24"/>
  <c r="AG131" i="24"/>
  <c r="AL133" i="24"/>
  <c r="AO84" i="24"/>
  <c r="Y107" i="24"/>
  <c r="AG107" i="24"/>
  <c r="AM131" i="24"/>
  <c r="W18" i="24"/>
  <c r="AO20" i="24"/>
  <c r="AN20" i="24"/>
  <c r="AI100" i="24"/>
  <c r="AG18" i="24"/>
  <c r="Z18" i="24"/>
  <c r="AJ100" i="24"/>
  <c r="X11" i="24"/>
  <c r="X39" i="24"/>
  <c r="Z11" i="24"/>
  <c r="AH68" i="24"/>
  <c r="AB68" i="24"/>
  <c r="AK68" i="24"/>
  <c r="AL136" i="24"/>
  <c r="AC11" i="24"/>
  <c r="AF136" i="24"/>
  <c r="AN136" i="24"/>
  <c r="AA39" i="24"/>
  <c r="AL11" i="24"/>
  <c r="AG39" i="24"/>
  <c r="AH157" i="24"/>
  <c r="AO39" i="24"/>
  <c r="W11" i="24"/>
  <c r="AM136" i="24"/>
  <c r="AN11" i="24"/>
  <c r="AM68" i="24"/>
  <c r="Y68" i="24"/>
  <c r="AF39" i="24"/>
  <c r="Y11" i="24"/>
  <c r="AE39" i="24"/>
  <c r="AL39" i="24"/>
  <c r="AN19" i="24"/>
  <c r="AB39" i="24"/>
  <c r="AB157" i="24"/>
  <c r="AI39" i="24"/>
  <c r="AI108" i="24"/>
  <c r="Z39" i="24"/>
  <c r="AB11" i="24"/>
  <c r="AA136" i="24"/>
  <c r="W68" i="24"/>
  <c r="AK39" i="24"/>
  <c r="Z68" i="24"/>
  <c r="AI68" i="24"/>
  <c r="AD39" i="24"/>
  <c r="AD11" i="24"/>
  <c r="AC39" i="24"/>
  <c r="AJ11" i="24"/>
  <c r="AJ136" i="24"/>
  <c r="AN39" i="24"/>
  <c r="AK136" i="24"/>
  <c r="AI11" i="24"/>
  <c r="AE68" i="24"/>
  <c r="AA68" i="24"/>
  <c r="AC136" i="24"/>
  <c r="AE136" i="24"/>
  <c r="AF11" i="24"/>
  <c r="AO136" i="24"/>
  <c r="AM39" i="24"/>
  <c r="AI136" i="24"/>
  <c r="AG68" i="24"/>
  <c r="AD68" i="24"/>
  <c r="AG136" i="24"/>
  <c r="AD19" i="24"/>
  <c r="AH19" i="24"/>
  <c r="AA11" i="24"/>
  <c r="Y136" i="24"/>
  <c r="AL68" i="24"/>
  <c r="X136" i="24"/>
  <c r="AG11" i="24"/>
  <c r="W19" i="24"/>
  <c r="AH136" i="24"/>
  <c r="AK11" i="24"/>
  <c r="AO68" i="24"/>
  <c r="X68" i="24"/>
  <c r="AH39" i="24"/>
  <c r="AD136" i="24"/>
  <c r="AJ68" i="24"/>
  <c r="Z136" i="24"/>
  <c r="W39" i="24"/>
  <c r="AH11" i="24"/>
  <c r="AO11" i="24"/>
  <c r="AB136" i="24"/>
  <c r="AM11" i="24"/>
  <c r="AC68" i="24"/>
  <c r="AF68" i="24"/>
  <c r="AA42" i="24"/>
  <c r="AF42" i="24"/>
  <c r="AD135" i="19"/>
  <c r="AL42" i="24"/>
  <c r="AE42" i="24"/>
  <c r="AC42" i="24"/>
  <c r="W42" i="24"/>
  <c r="AM94" i="24"/>
  <c r="X42" i="24"/>
  <c r="AI42" i="24"/>
  <c r="AN5" i="24"/>
  <c r="Z42" i="24"/>
  <c r="AM57" i="24"/>
  <c r="AO94" i="24"/>
  <c r="AC36" i="24"/>
  <c r="AG36" i="24"/>
  <c r="AM161" i="24"/>
  <c r="AH42" i="24"/>
  <c r="AK42" i="24"/>
  <c r="AB42" i="24"/>
  <c r="Y5" i="24"/>
  <c r="AM42" i="24"/>
  <c r="AN42" i="24"/>
  <c r="AO42" i="24"/>
  <c r="AG42" i="24"/>
  <c r="AJ42" i="24"/>
  <c r="AD42" i="24"/>
  <c r="AN94" i="24"/>
  <c r="Y114" i="24"/>
  <c r="W94" i="24"/>
  <c r="AO116" i="24"/>
  <c r="AK36" i="24"/>
  <c r="AC94" i="24"/>
  <c r="AE94" i="24"/>
  <c r="AG161" i="24"/>
  <c r="AD161" i="24"/>
  <c r="AH5" i="24"/>
  <c r="AE161" i="24"/>
  <c r="AO5" i="24"/>
  <c r="AF5" i="24"/>
  <c r="Z36" i="24"/>
  <c r="AF36" i="24"/>
  <c r="AG94" i="24"/>
  <c r="AB36" i="24"/>
  <c r="AF161" i="24"/>
  <c r="Z161" i="24"/>
  <c r="AE5" i="24"/>
  <c r="AO161" i="24"/>
  <c r="Y36" i="24"/>
  <c r="AO36" i="24"/>
  <c r="W36" i="24"/>
  <c r="AK161" i="24"/>
  <c r="Y161" i="24"/>
  <c r="AL94" i="24"/>
  <c r="AB161" i="24"/>
  <c r="AL161" i="24"/>
  <c r="AH36" i="24"/>
  <c r="AD36" i="24"/>
  <c r="AI36" i="24"/>
  <c r="AN116" i="24"/>
  <c r="AN36" i="24"/>
  <c r="Z5" i="24"/>
  <c r="X161" i="24"/>
  <c r="AH94" i="24"/>
  <c r="AD94" i="24"/>
  <c r="AC161" i="24"/>
  <c r="AM36" i="24"/>
  <c r="AG5" i="24"/>
  <c r="AC5" i="24"/>
  <c r="AG57" i="24"/>
  <c r="AG116" i="24"/>
  <c r="X36" i="24"/>
  <c r="AA94" i="24"/>
  <c r="AA36" i="24"/>
  <c r="AJ5" i="24"/>
  <c r="AA5" i="24"/>
  <c r="AJ36" i="24"/>
  <c r="X94" i="24"/>
  <c r="AN161" i="24"/>
  <c r="AL36" i="24"/>
  <c r="AL5" i="24"/>
  <c r="AI143" i="24"/>
  <c r="AB5" i="24"/>
  <c r="W5" i="24"/>
  <c r="AB94" i="24"/>
  <c r="AJ161" i="24"/>
  <c r="AI5" i="24"/>
  <c r="AK5" i="24"/>
  <c r="AK94" i="24"/>
  <c r="AF57" i="24"/>
  <c r="Y94" i="24"/>
  <c r="AK57" i="24"/>
  <c r="AI94" i="24"/>
  <c r="AH161" i="24"/>
  <c r="W161" i="24"/>
  <c r="AM5" i="24"/>
  <c r="AJ94" i="24"/>
  <c r="AF94" i="24"/>
  <c r="AA161" i="24"/>
  <c r="X5" i="24"/>
  <c r="AJ114" i="24"/>
  <c r="AN98" i="24"/>
  <c r="AM20" i="27"/>
  <c r="W112" i="25"/>
  <c r="AH112" i="25"/>
  <c r="AK112" i="25"/>
  <c r="Z112" i="25"/>
  <c r="O21" i="21"/>
  <c r="T132" i="19"/>
  <c r="N4" i="24"/>
  <c r="H104" i="19"/>
  <c r="P18" i="24"/>
  <c r="C21" i="21"/>
  <c r="O166" i="24"/>
  <c r="K65" i="19"/>
  <c r="H16" i="21"/>
  <c r="S172" i="24"/>
  <c r="D24" i="21"/>
  <c r="Q107" i="24"/>
  <c r="R166" i="24"/>
  <c r="C132" i="19"/>
  <c r="D140" i="19"/>
  <c r="T20" i="24"/>
  <c r="D156" i="19"/>
  <c r="R107" i="24"/>
  <c r="F107" i="19"/>
  <c r="R20" i="24"/>
  <c r="AI27" i="21"/>
  <c r="AN53" i="19"/>
  <c r="AI39" i="21"/>
  <c r="AI3" i="21"/>
  <c r="AH175" i="24"/>
  <c r="AJ14" i="21"/>
  <c r="AK93" i="24"/>
  <c r="AB65" i="24"/>
  <c r="AF114" i="24"/>
  <c r="AE101" i="24"/>
  <c r="AH93" i="24"/>
  <c r="AE65" i="24"/>
  <c r="AD101" i="24"/>
  <c r="AG93" i="24"/>
  <c r="AK65" i="24"/>
  <c r="AD114" i="24"/>
  <c r="AG123" i="24"/>
  <c r="AN101" i="24"/>
  <c r="AD93" i="24"/>
  <c r="W65" i="24"/>
  <c r="AI65" i="24"/>
  <c r="Z93" i="24"/>
  <c r="AG65" i="24"/>
  <c r="AK114" i="24"/>
  <c r="AK123" i="24"/>
  <c r="AJ101" i="24"/>
  <c r="Z101" i="24"/>
  <c r="AC140" i="24"/>
  <c r="AO65" i="24"/>
  <c r="AE114" i="24"/>
  <c r="X140" i="24"/>
  <c r="AO101" i="24"/>
  <c r="AK140" i="24"/>
  <c r="X101" i="24"/>
  <c r="AJ140" i="24"/>
  <c r="Y65" i="24"/>
  <c r="AK101" i="24"/>
  <c r="AN140" i="24"/>
  <c r="AG140" i="24"/>
  <c r="X93" i="24"/>
  <c r="Y101" i="24"/>
  <c r="AI3" i="24"/>
  <c r="AI123" i="24"/>
  <c r="X114" i="24"/>
  <c r="Z65" i="24"/>
  <c r="AG114" i="24"/>
  <c r="AC3" i="24"/>
  <c r="AC93" i="24"/>
  <c r="AL140" i="24"/>
  <c r="AA3" i="24"/>
  <c r="X3" i="24"/>
  <c r="X123" i="24"/>
  <c r="AB3" i="24"/>
  <c r="AM114" i="24"/>
  <c r="AH3" i="24"/>
  <c r="AM93" i="24"/>
  <c r="AD3" i="24"/>
  <c r="AF123" i="24"/>
  <c r="AA114" i="24"/>
  <c r="AJ3" i="24"/>
  <c r="AF93" i="24"/>
  <c r="AC123" i="24"/>
  <c r="AH101" i="24"/>
  <c r="AB140" i="24"/>
  <c r="AD140" i="24"/>
  <c r="AE123" i="24"/>
  <c r="AM101" i="24"/>
  <c r="AL101" i="24"/>
  <c r="AA93" i="24"/>
  <c r="W140" i="24"/>
  <c r="Z140" i="24"/>
  <c r="AH65" i="24"/>
  <c r="AL65" i="24"/>
  <c r="Y93" i="24"/>
  <c r="AO140" i="24"/>
  <c r="AJ65" i="24"/>
  <c r="AB93" i="24"/>
  <c r="X83" i="24"/>
  <c r="AD100" i="24"/>
  <c r="AA100" i="24"/>
  <c r="AK3" i="24"/>
  <c r="AE121" i="24"/>
  <c r="AM100" i="24"/>
  <c r="AO3" i="24"/>
  <c r="AM3" i="24"/>
  <c r="AN93" i="24"/>
  <c r="AF65" i="24"/>
  <c r="AA65" i="24"/>
  <c r="AN165" i="24"/>
  <c r="AD72" i="24"/>
  <c r="AH123" i="24"/>
  <c r="AI84" i="24"/>
  <c r="AG101" i="24"/>
  <c r="AI114" i="24"/>
  <c r="AA123" i="24"/>
  <c r="AB57" i="24"/>
  <c r="Z100" i="24"/>
  <c r="AC114" i="24"/>
  <c r="Z114" i="24"/>
  <c r="W121" i="24"/>
  <c r="AE83" i="24"/>
  <c r="AC100" i="24"/>
  <c r="AA83" i="24"/>
  <c r="AB144" i="24"/>
  <c r="W123" i="24"/>
  <c r="Y123" i="24"/>
  <c r="AN84" i="24"/>
  <c r="W3" i="24"/>
  <c r="AI101" i="24"/>
  <c r="AE140" i="24"/>
  <c r="AB123" i="24"/>
  <c r="AB101" i="24"/>
  <c r="W101" i="24"/>
  <c r="AL93" i="24"/>
  <c r="AI140" i="24"/>
  <c r="AD65" i="24"/>
  <c r="AA57" i="24"/>
  <c r="AN65" i="24"/>
  <c r="AF101" i="24"/>
  <c r="AM108" i="24"/>
  <c r="AE93" i="24"/>
  <c r="AK84" i="24"/>
  <c r="AN83" i="24"/>
  <c r="AF83" i="24"/>
  <c r="AA121" i="24"/>
  <c r="X100" i="24"/>
  <c r="AN3" i="24"/>
  <c r="AJ121" i="24"/>
  <c r="AB72" i="24"/>
  <c r="AB100" i="24"/>
  <c r="Z3" i="24"/>
  <c r="AJ165" i="24"/>
  <c r="AJ93" i="24"/>
  <c r="X65" i="24"/>
  <c r="AN57" i="24"/>
  <c r="AJ123" i="24"/>
  <c r="AA72" i="24"/>
  <c r="Z123" i="24"/>
  <c r="AH114" i="24"/>
  <c r="AN123" i="24"/>
  <c r="AD83" i="24"/>
  <c r="AN114" i="24"/>
  <c r="AL114" i="24"/>
  <c r="W114" i="24"/>
  <c r="Y140" i="24"/>
  <c r="Y83" i="24"/>
  <c r="AO114" i="24"/>
  <c r="AN100" i="24"/>
  <c r="AF100" i="24"/>
  <c r="AD123" i="24"/>
  <c r="AF3" i="24"/>
  <c r="AO123" i="24"/>
  <c r="AL3" i="24"/>
  <c r="AE3" i="24"/>
  <c r="AD116" i="24"/>
  <c r="AM157" i="24"/>
  <c r="AL61" i="24"/>
  <c r="AA116" i="24"/>
  <c r="AC116" i="24"/>
  <c r="Z116" i="24"/>
  <c r="AK157" i="24"/>
  <c r="AC157" i="24"/>
  <c r="AB61" i="24"/>
  <c r="AC61" i="24"/>
  <c r="AO25" i="24"/>
  <c r="AI116" i="24"/>
  <c r="W157" i="24"/>
  <c r="W61" i="24"/>
  <c r="AF116" i="24"/>
  <c r="AL116" i="24"/>
  <c r="AJ157" i="24"/>
  <c r="AE61" i="24"/>
  <c r="AH61" i="24"/>
  <c r="W25" i="24"/>
  <c r="Y61" i="24"/>
  <c r="X116" i="24"/>
  <c r="AD157" i="24"/>
  <c r="AI61" i="24"/>
  <c r="AM116" i="24"/>
  <c r="AH116" i="24"/>
  <c r="W116" i="24"/>
  <c r="AF157" i="24"/>
  <c r="AF61" i="24"/>
  <c r="AA61" i="24"/>
  <c r="AO132" i="24"/>
  <c r="AH25" i="24"/>
  <c r="X61" i="24"/>
  <c r="AM25" i="24"/>
  <c r="AA25" i="24"/>
  <c r="Z25" i="24"/>
  <c r="AN157" i="24"/>
  <c r="AK116" i="24"/>
  <c r="AL157" i="24"/>
  <c r="AC25" i="24"/>
  <c r="AF25" i="24"/>
  <c r="AJ61" i="24"/>
  <c r="AD25" i="24"/>
  <c r="Y25" i="24"/>
  <c r="AN25" i="24"/>
  <c r="AN61" i="24"/>
  <c r="AB25" i="24"/>
  <c r="X25" i="24"/>
  <c r="AI25" i="24"/>
  <c r="AM61" i="24"/>
  <c r="AJ25" i="24"/>
  <c r="AG25" i="24"/>
  <c r="AL25" i="24"/>
  <c r="AI132" i="24"/>
  <c r="AJ116" i="24"/>
  <c r="Y116" i="24"/>
  <c r="AL132" i="24"/>
  <c r="Y157" i="24"/>
  <c r="AE157" i="24"/>
  <c r="AD132" i="24"/>
  <c r="X132" i="24"/>
  <c r="AC132" i="24"/>
  <c r="Y132" i="24"/>
  <c r="AA157" i="24"/>
  <c r="AO157" i="24"/>
  <c r="AH132" i="24"/>
  <c r="W132" i="24"/>
  <c r="AK132" i="24"/>
  <c r="AA132" i="24"/>
  <c r="AF132" i="24"/>
  <c r="AI157" i="24"/>
  <c r="AB132" i="24"/>
  <c r="AB116" i="24"/>
  <c r="AN132" i="24"/>
  <c r="Z132" i="24"/>
  <c r="AJ132" i="24"/>
  <c r="AM132" i="24"/>
  <c r="AG157" i="24"/>
  <c r="Z157" i="24"/>
  <c r="AG132" i="24"/>
  <c r="AJ19" i="24"/>
  <c r="AG19" i="24"/>
  <c r="Y19" i="24"/>
  <c r="AK108" i="24"/>
  <c r="AD57" i="24"/>
  <c r="AG108" i="24"/>
  <c r="X57" i="24"/>
  <c r="W57" i="24"/>
  <c r="AB19" i="24"/>
  <c r="AA19" i="24"/>
  <c r="Z19" i="24"/>
  <c r="AL19" i="24"/>
  <c r="AI19" i="24"/>
  <c r="AE108" i="24"/>
  <c r="AC108" i="24"/>
  <c r="Z57" i="24"/>
  <c r="AJ108" i="24"/>
  <c r="Y57" i="24"/>
  <c r="AM19" i="24"/>
  <c r="AC19" i="24"/>
  <c r="AO19" i="24"/>
  <c r="AK19" i="24"/>
  <c r="AJ57" i="24"/>
  <c r="AA108" i="24"/>
  <c r="AE57" i="24"/>
  <c r="AB108" i="24"/>
  <c r="AL57" i="24"/>
  <c r="AI57" i="24"/>
  <c r="AO57" i="24"/>
  <c r="AH57" i="24"/>
  <c r="AL108" i="24"/>
  <c r="X108" i="24"/>
  <c r="AF108" i="24"/>
  <c r="Z108" i="24"/>
  <c r="X19" i="24"/>
  <c r="AD108" i="24"/>
  <c r="AH108" i="24"/>
  <c r="W108" i="24"/>
  <c r="Y108" i="24"/>
  <c r="AE19" i="24"/>
  <c r="AN108" i="24"/>
  <c r="X148" i="19"/>
  <c r="AM140" i="24"/>
  <c r="AE87" i="19"/>
  <c r="AE161" i="19"/>
  <c r="AO38" i="24"/>
  <c r="AL38" i="24"/>
  <c r="AC38" i="24"/>
  <c r="AA140" i="24"/>
  <c r="AF78" i="19"/>
  <c r="AA151" i="19"/>
  <c r="AO160" i="27"/>
  <c r="AJ160" i="27"/>
  <c r="AE143" i="24"/>
  <c r="Y89" i="19"/>
  <c r="AF143" i="24"/>
  <c r="AJ172" i="27"/>
  <c r="AH143" i="24"/>
  <c r="AN143" i="24"/>
  <c r="AG143" i="24"/>
  <c r="AD143" i="24"/>
  <c r="AO143" i="24"/>
  <c r="W143" i="24"/>
  <c r="AM143" i="24"/>
  <c r="AA143" i="24"/>
  <c r="AB160" i="27"/>
  <c r="AN160" i="27"/>
  <c r="Y20" i="27"/>
  <c r="Y160" i="27"/>
  <c r="AK20" i="27"/>
  <c r="W160" i="27"/>
  <c r="AJ20" i="27"/>
  <c r="AO80" i="27"/>
  <c r="Y80" i="27"/>
  <c r="AF80" i="27"/>
  <c r="AJ80" i="27"/>
  <c r="AH160" i="27"/>
  <c r="AE9" i="27"/>
  <c r="AC160" i="27"/>
  <c r="AG160" i="27"/>
  <c r="AG105" i="27"/>
  <c r="AA160" i="27"/>
  <c r="Z20" i="27"/>
  <c r="AK160" i="27"/>
  <c r="Z160" i="27"/>
  <c r="AI160" i="27"/>
  <c r="AJ168" i="27"/>
  <c r="W168" i="27"/>
  <c r="AE168" i="27"/>
  <c r="AC57" i="19"/>
  <c r="AK57" i="19"/>
  <c r="Z175" i="24"/>
  <c r="Z14" i="24"/>
  <c r="AH14" i="24"/>
  <c r="AL105" i="27"/>
  <c r="AG20" i="27"/>
  <c r="AN80" i="27"/>
  <c r="AH20" i="27"/>
  <c r="AK80" i="27"/>
  <c r="AB80" i="27"/>
  <c r="AC20" i="27"/>
  <c r="AM80" i="27"/>
  <c r="AE160" i="27"/>
  <c r="AE20" i="27"/>
  <c r="AE80" i="27"/>
  <c r="AO20" i="27"/>
  <c r="AC80" i="27"/>
  <c r="X80" i="27"/>
  <c r="AI20" i="27"/>
  <c r="AH80" i="27"/>
  <c r="AN20" i="27"/>
  <c r="AB20" i="27"/>
  <c r="AF160" i="27"/>
  <c r="AA20" i="27"/>
  <c r="Z80" i="27"/>
  <c r="Z105" i="27"/>
  <c r="AD20" i="27"/>
  <c r="AG80" i="27"/>
  <c r="AD105" i="27"/>
  <c r="AL20" i="27"/>
  <c r="AA80" i="27"/>
  <c r="AI80" i="27"/>
  <c r="AH91" i="24"/>
  <c r="X91" i="24"/>
  <c r="AF168" i="27"/>
  <c r="Z9" i="27"/>
  <c r="AI168" i="27"/>
  <c r="AG9" i="27"/>
  <c r="AK168" i="27"/>
  <c r="AK9" i="27"/>
  <c r="AD168" i="27"/>
  <c r="AL168" i="27"/>
  <c r="AO168" i="27"/>
  <c r="AB168" i="27"/>
  <c r="X168" i="27"/>
  <c r="AA168" i="27"/>
  <c r="Z168" i="27"/>
  <c r="Y168" i="27"/>
  <c r="AM168" i="27"/>
  <c r="Z143" i="24"/>
  <c r="X160" i="27"/>
  <c r="AM160" i="27"/>
  <c r="Y14" i="24"/>
  <c r="W62" i="24"/>
  <c r="AI172" i="27"/>
  <c r="AC105" i="27"/>
  <c r="AM9" i="27"/>
  <c r="AB9" i="27"/>
  <c r="X105" i="27"/>
  <c r="AO9" i="27"/>
  <c r="AO105" i="27"/>
  <c r="AA9" i="27"/>
  <c r="AH168" i="27"/>
  <c r="AN62" i="24"/>
  <c r="AK172" i="27"/>
  <c r="AM172" i="27"/>
  <c r="Y105" i="27"/>
  <c r="AL9" i="27"/>
  <c r="AM105" i="27"/>
  <c r="X9" i="27"/>
  <c r="AI105" i="27"/>
  <c r="AJ9" i="27"/>
  <c r="AN9" i="27"/>
  <c r="AK105" i="27"/>
  <c r="AD80" i="27"/>
  <c r="AL160" i="27"/>
  <c r="AB143" i="24"/>
  <c r="AC172" i="27"/>
  <c r="W172" i="27"/>
  <c r="AJ105" i="27"/>
  <c r="AF9" i="27"/>
  <c r="AH105" i="27"/>
  <c r="W105" i="27"/>
  <c r="Y9" i="27"/>
  <c r="AF105" i="27"/>
  <c r="AB105" i="27"/>
  <c r="AI9" i="27"/>
  <c r="AH9" i="27"/>
  <c r="AA105" i="27"/>
  <c r="AL80" i="27"/>
  <c r="AC143" i="24"/>
  <c r="AG133" i="19"/>
  <c r="AC9" i="27"/>
  <c r="AN105" i="27"/>
  <c r="AG168" i="27"/>
  <c r="AC168" i="27"/>
  <c r="Y143" i="24"/>
  <c r="AD9" i="27"/>
  <c r="AF20" i="27"/>
  <c r="X20" i="27"/>
  <c r="AK143" i="24"/>
  <c r="X143" i="24"/>
  <c r="AL143" i="24"/>
  <c r="AL175" i="24"/>
  <c r="AK91" i="24"/>
  <c r="AA172" i="27"/>
  <c r="AN175" i="24"/>
  <c r="Y175" i="24"/>
  <c r="AM91" i="24"/>
  <c r="Y172" i="27"/>
  <c r="AA91" i="27"/>
  <c r="AG128" i="24"/>
  <c r="AF98" i="24"/>
  <c r="AE154" i="27"/>
  <c r="Y128" i="24"/>
  <c r="W58" i="27"/>
  <c r="AF26" i="24"/>
  <c r="Y44" i="27"/>
  <c r="AH45" i="27"/>
  <c r="AK26" i="24"/>
  <c r="AI142" i="27"/>
  <c r="AD26" i="24"/>
  <c r="Y176" i="27"/>
  <c r="AG44" i="27"/>
  <c r="W44" i="27"/>
  <c r="AH91" i="19"/>
  <c r="Z73" i="27"/>
  <c r="AA44" i="27"/>
  <c r="AC63" i="19"/>
  <c r="AF141" i="19"/>
  <c r="AD177" i="19"/>
  <c r="AB121" i="19"/>
  <c r="W92" i="27"/>
  <c r="AM174" i="27"/>
  <c r="AE131" i="27"/>
  <c r="Y100" i="27"/>
  <c r="AC171" i="27"/>
  <c r="AB159" i="27"/>
  <c r="AK75" i="27"/>
  <c r="AD119" i="27"/>
  <c r="AN145" i="27"/>
  <c r="AK27" i="21"/>
  <c r="X161" i="27"/>
  <c r="AO63" i="19"/>
  <c r="AC131" i="27"/>
  <c r="AK127" i="27"/>
  <c r="Z17" i="27"/>
  <c r="X14" i="24"/>
  <c r="AL25" i="27"/>
  <c r="AD74" i="27"/>
  <c r="AJ145" i="24"/>
  <c r="AN106" i="27"/>
  <c r="AG25" i="27"/>
  <c r="AN91" i="27"/>
  <c r="AK91" i="27"/>
  <c r="Y64" i="24"/>
  <c r="W59" i="24"/>
  <c r="W101" i="27"/>
  <c r="W106" i="27"/>
  <c r="AM161" i="27"/>
  <c r="AA161" i="27"/>
  <c r="AN25" i="27"/>
  <c r="AD91" i="27"/>
  <c r="AJ62" i="24"/>
  <c r="AI62" i="24"/>
  <c r="Y27" i="21"/>
  <c r="Z8" i="24"/>
  <c r="AN101" i="27"/>
  <c r="AF176" i="27"/>
  <c r="AM44" i="27"/>
  <c r="AJ44" i="27"/>
  <c r="AL142" i="27"/>
  <c r="AE171" i="24"/>
  <c r="AJ161" i="27"/>
  <c r="AD161" i="27"/>
  <c r="X25" i="27"/>
  <c r="AN172" i="27"/>
  <c r="Z62" i="24"/>
  <c r="AM122" i="27"/>
  <c r="AM61" i="27"/>
  <c r="X13" i="27"/>
  <c r="AF27" i="27"/>
  <c r="AE73" i="27"/>
  <c r="AE59" i="27"/>
  <c r="AC110" i="27"/>
  <c r="AH106" i="27"/>
  <c r="AD172" i="27"/>
  <c r="AO172" i="27"/>
  <c r="Z172" i="27"/>
  <c r="AD62" i="24"/>
  <c r="AC62" i="24"/>
  <c r="AB62" i="24"/>
  <c r="Y26" i="24"/>
  <c r="AL49" i="21"/>
  <c r="AI49" i="21"/>
  <c r="AH62" i="24"/>
  <c r="AD96" i="27"/>
  <c r="AI89" i="27"/>
  <c r="Z159" i="27"/>
  <c r="X176" i="27"/>
  <c r="Z109" i="27"/>
  <c r="AO73" i="27"/>
  <c r="AH126" i="27"/>
  <c r="AM74" i="27"/>
  <c r="AE45" i="27"/>
  <c r="Z90" i="27"/>
  <c r="AF172" i="27"/>
  <c r="AE172" i="27"/>
  <c r="AG172" i="27"/>
  <c r="AG62" i="24"/>
  <c r="AA62" i="24"/>
  <c r="AK62" i="24"/>
  <c r="AA26" i="24"/>
  <c r="AJ26" i="24"/>
  <c r="AC26" i="24"/>
  <c r="AB57" i="19"/>
  <c r="AO4" i="21"/>
  <c r="AJ151" i="19"/>
  <c r="AN146" i="19"/>
  <c r="W13" i="27"/>
  <c r="X75" i="27"/>
  <c r="AA123" i="27"/>
  <c r="AE98" i="24"/>
  <c r="Z98" i="24"/>
  <c r="AG98" i="24"/>
  <c r="AI35" i="27"/>
  <c r="X92" i="27"/>
  <c r="Y154" i="27"/>
  <c r="AJ174" i="27"/>
  <c r="AB151" i="27"/>
  <c r="AJ171" i="27"/>
  <c r="W38" i="27"/>
  <c r="AO82" i="24"/>
  <c r="AA8" i="24"/>
  <c r="AN13" i="27"/>
  <c r="AJ75" i="27"/>
  <c r="AB123" i="27"/>
  <c r="AC27" i="27"/>
  <c r="AN4" i="27"/>
  <c r="AA101" i="27"/>
  <c r="AC176" i="27"/>
  <c r="AE127" i="27"/>
  <c r="AK73" i="27"/>
  <c r="AD73" i="27"/>
  <c r="AA119" i="27"/>
  <c r="AK84" i="27"/>
  <c r="X45" i="27"/>
  <c r="AN110" i="27"/>
  <c r="AD90" i="27"/>
  <c r="AL98" i="24"/>
  <c r="AE29" i="27"/>
  <c r="Z35" i="27"/>
  <c r="AG110" i="27"/>
  <c r="AB98" i="24"/>
  <c r="W98" i="24"/>
  <c r="AJ89" i="19"/>
  <c r="AC10" i="21"/>
  <c r="AB17" i="21"/>
  <c r="AJ118" i="19"/>
  <c r="AE35" i="27"/>
  <c r="AM92" i="27"/>
  <c r="AC154" i="27"/>
  <c r="AF174" i="27"/>
  <c r="AH94" i="27"/>
  <c r="AB13" i="27"/>
  <c r="AO75" i="27"/>
  <c r="AJ123" i="27"/>
  <c r="AB27" i="27"/>
  <c r="AN124" i="27"/>
  <c r="AC101" i="27"/>
  <c r="AB101" i="27"/>
  <c r="AA73" i="27"/>
  <c r="AF56" i="27"/>
  <c r="AF119" i="27"/>
  <c r="Z110" i="27"/>
  <c r="AA90" i="27"/>
  <c r="AN57" i="19"/>
  <c r="AM43" i="21"/>
  <c r="AM86" i="19"/>
  <c r="AH86" i="19"/>
  <c r="AE4" i="21"/>
  <c r="X46" i="21"/>
  <c r="AI46" i="21"/>
  <c r="AD28" i="27"/>
  <c r="AB122" i="27"/>
  <c r="AM151" i="27"/>
  <c r="Y171" i="27"/>
  <c r="AN159" i="27"/>
  <c r="AM8" i="24"/>
  <c r="AC8" i="24"/>
  <c r="AO13" i="27"/>
  <c r="Y13" i="27"/>
  <c r="W75" i="27"/>
  <c r="AE75" i="27"/>
  <c r="AN123" i="27"/>
  <c r="AI123" i="27"/>
  <c r="AA27" i="27"/>
  <c r="AJ27" i="27"/>
  <c r="AB124" i="27"/>
  <c r="AO4" i="27"/>
  <c r="AI101" i="27"/>
  <c r="X101" i="27"/>
  <c r="AO101" i="27"/>
  <c r="AL132" i="27"/>
  <c r="AL109" i="27"/>
  <c r="AC56" i="27"/>
  <c r="AO119" i="27"/>
  <c r="AH119" i="27"/>
  <c r="X119" i="27"/>
  <c r="AD84" i="27"/>
  <c r="AN84" i="27"/>
  <c r="AM58" i="27"/>
  <c r="AI164" i="27"/>
  <c r="Y110" i="27"/>
  <c r="AH90" i="27"/>
  <c r="AE90" i="27"/>
  <c r="AO14" i="24"/>
  <c r="AD14" i="24"/>
  <c r="AN14" i="24"/>
  <c r="AG14" i="24"/>
  <c r="AJ64" i="24"/>
  <c r="AM64" i="24"/>
  <c r="AH64" i="24"/>
  <c r="AF26" i="21"/>
  <c r="AF57" i="19"/>
  <c r="AG57" i="19"/>
  <c r="AI90" i="19"/>
  <c r="AD11" i="21"/>
  <c r="W43" i="21"/>
  <c r="AH107" i="19"/>
  <c r="AH39" i="21"/>
  <c r="AK68" i="19"/>
  <c r="AB109" i="19"/>
  <c r="AF28" i="27"/>
  <c r="AE151" i="27"/>
  <c r="AG62" i="27"/>
  <c r="W57" i="27"/>
  <c r="AH11" i="27"/>
  <c r="W109" i="27"/>
  <c r="AE119" i="27"/>
  <c r="AG119" i="27"/>
  <c r="AN119" i="27"/>
  <c r="AI84" i="27"/>
  <c r="AO84" i="27"/>
  <c r="AN58" i="27"/>
  <c r="AC58" i="27"/>
  <c r="AJ164" i="27"/>
  <c r="AL14" i="24"/>
  <c r="AK14" i="24"/>
  <c r="AM14" i="24"/>
  <c r="AF14" i="24"/>
  <c r="X172" i="27"/>
  <c r="AH172" i="27"/>
  <c r="AL172" i="27"/>
  <c r="AO62" i="24"/>
  <c r="AE62" i="24"/>
  <c r="X62" i="24"/>
  <c r="AF62" i="24"/>
  <c r="AM62" i="24"/>
  <c r="AD98" i="24"/>
  <c r="AI98" i="24"/>
  <c r="AO98" i="24"/>
  <c r="AK98" i="24"/>
  <c r="AC98" i="24"/>
  <c r="AM98" i="24"/>
  <c r="AJ98" i="24"/>
  <c r="AA98" i="24"/>
  <c r="Y98" i="24"/>
  <c r="AH98" i="24"/>
  <c r="W26" i="24"/>
  <c r="AM26" i="24"/>
  <c r="AB26" i="24"/>
  <c r="Z26" i="24"/>
  <c r="AN26" i="24"/>
  <c r="AI26" i="24"/>
  <c r="AL26" i="24"/>
  <c r="X26" i="24"/>
  <c r="AH26" i="24"/>
  <c r="AI26" i="21"/>
  <c r="AK90" i="19"/>
  <c r="AK107" i="19"/>
  <c r="AN28" i="21"/>
  <c r="AO124" i="19"/>
  <c r="AC4" i="21"/>
  <c r="AL4" i="21"/>
  <c r="AE68" i="19"/>
  <c r="AN109" i="19"/>
  <c r="AC117" i="19"/>
  <c r="AJ28" i="27"/>
  <c r="AO122" i="27"/>
  <c r="AK151" i="27"/>
  <c r="AI62" i="27"/>
  <c r="AD98" i="27"/>
  <c r="AI111" i="27"/>
  <c r="AG171" i="27"/>
  <c r="W159" i="27"/>
  <c r="AM57" i="27"/>
  <c r="AK8" i="24"/>
  <c r="AA13" i="27"/>
  <c r="AL13" i="27"/>
  <c r="AG75" i="27"/>
  <c r="AB75" i="27"/>
  <c r="W123" i="27"/>
  <c r="AG123" i="27"/>
  <c r="X27" i="27"/>
  <c r="AL27" i="27"/>
  <c r="AA124" i="27"/>
  <c r="AL4" i="27"/>
  <c r="AF101" i="27"/>
  <c r="AJ101" i="27"/>
  <c r="AL101" i="27"/>
  <c r="AG11" i="27"/>
  <c r="AB109" i="27"/>
  <c r="AB119" i="27"/>
  <c r="AC119" i="27"/>
  <c r="AL119" i="27"/>
  <c r="AK119" i="27"/>
  <c r="AJ84" i="27"/>
  <c r="AC84" i="27"/>
  <c r="AD58" i="27"/>
  <c r="Y58" i="27"/>
  <c r="AC164" i="27"/>
  <c r="AG90" i="27"/>
  <c r="AA14" i="24"/>
  <c r="AC14" i="24"/>
  <c r="Y62" i="24"/>
  <c r="AE26" i="24"/>
  <c r="AG26" i="24"/>
  <c r="AM3" i="21"/>
  <c r="AL89" i="19"/>
  <c r="AM118" i="19"/>
  <c r="AF118" i="19"/>
  <c r="AD118" i="19"/>
  <c r="AH118" i="19"/>
  <c r="X149" i="19"/>
  <c r="AG87" i="27"/>
  <c r="Y51" i="27"/>
  <c r="X131" i="27"/>
  <c r="Y89" i="27"/>
  <c r="AG94" i="27"/>
  <c r="AC40" i="27"/>
  <c r="AE57" i="27"/>
  <c r="Y81" i="24"/>
  <c r="AB4" i="27"/>
  <c r="W176" i="27"/>
  <c r="AD176" i="27"/>
  <c r="AJ56" i="27"/>
  <c r="AO126" i="27"/>
  <c r="Z59" i="27"/>
  <c r="AB84" i="27"/>
  <c r="AL84" i="27"/>
  <c r="AM84" i="27"/>
  <c r="AL44" i="27"/>
  <c r="AC44" i="27"/>
  <c r="AD44" i="27"/>
  <c r="X44" i="27"/>
  <c r="AG145" i="27"/>
  <c r="AM164" i="27"/>
  <c r="AO142" i="27"/>
  <c r="AJ142" i="27"/>
  <c r="AJ45" i="27"/>
  <c r="AF174" i="24"/>
  <c r="Y161" i="27"/>
  <c r="Z25" i="27"/>
  <c r="Z91" i="27"/>
  <c r="AK162" i="24"/>
  <c r="X5" i="21"/>
  <c r="AF173" i="19"/>
  <c r="AD111" i="19"/>
  <c r="AG66" i="19"/>
  <c r="AG149" i="19"/>
  <c r="AF87" i="27"/>
  <c r="AJ51" i="27"/>
  <c r="AC28" i="27"/>
  <c r="AB125" i="27"/>
  <c r="AI79" i="27"/>
  <c r="AC35" i="27"/>
  <c r="AF156" i="27"/>
  <c r="AD122" i="27"/>
  <c r="Y81" i="27"/>
  <c r="AB92" i="27"/>
  <c r="AM131" i="27"/>
  <c r="AA103" i="27"/>
  <c r="AL55" i="24"/>
  <c r="AO33" i="27"/>
  <c r="AB89" i="27"/>
  <c r="AA94" i="27"/>
  <c r="Y169" i="27"/>
  <c r="AJ40" i="27"/>
  <c r="AO78" i="27"/>
  <c r="AI57" i="27"/>
  <c r="AB57" i="27"/>
  <c r="W81" i="24"/>
  <c r="AE152" i="24"/>
  <c r="AF4" i="27"/>
  <c r="AG101" i="27"/>
  <c r="AK176" i="27"/>
  <c r="AB176" i="27"/>
  <c r="AB127" i="27"/>
  <c r="AO11" i="27"/>
  <c r="W132" i="27"/>
  <c r="AH56" i="27"/>
  <c r="AM56" i="27"/>
  <c r="Z126" i="27"/>
  <c r="AC59" i="27"/>
  <c r="X84" i="27"/>
  <c r="AH84" i="27"/>
  <c r="AA84" i="27"/>
  <c r="AF84" i="27"/>
  <c r="Z44" i="27"/>
  <c r="AF44" i="27"/>
  <c r="AI44" i="27"/>
  <c r="AN44" i="27"/>
  <c r="AF145" i="27"/>
  <c r="AB164" i="27"/>
  <c r="Z142" i="27"/>
  <c r="W142" i="27"/>
  <c r="AF45" i="27"/>
  <c r="AG45" i="27"/>
  <c r="AK174" i="24"/>
  <c r="AJ25" i="27"/>
  <c r="W46" i="27"/>
  <c r="AC81" i="27"/>
  <c r="AB107" i="27"/>
  <c r="Z10" i="27"/>
  <c r="AB33" i="27"/>
  <c r="AG77" i="27"/>
  <c r="AA55" i="27"/>
  <c r="AJ89" i="27"/>
  <c r="AO94" i="27"/>
  <c r="X169" i="27"/>
  <c r="Y164" i="19"/>
  <c r="W21" i="21"/>
  <c r="AA141" i="19"/>
  <c r="AL103" i="19"/>
  <c r="AL147" i="19"/>
  <c r="AD164" i="19"/>
  <c r="X21" i="21"/>
  <c r="AJ141" i="19"/>
  <c r="AC141" i="19"/>
  <c r="AM170" i="19"/>
  <c r="AD54" i="19"/>
  <c r="AJ23" i="21"/>
  <c r="AI151" i="19"/>
  <c r="AI16" i="24"/>
  <c r="AJ100" i="27"/>
  <c r="AI169" i="27"/>
  <c r="AF82" i="24"/>
  <c r="AH8" i="24"/>
  <c r="AJ8" i="24"/>
  <c r="AI2" i="27"/>
  <c r="AD2" i="27"/>
  <c r="AG18" i="27"/>
  <c r="AM91" i="27"/>
  <c r="AJ162" i="24"/>
  <c r="Y79" i="27"/>
  <c r="AK158" i="27"/>
  <c r="AF81" i="27"/>
  <c r="AD154" i="27"/>
  <c r="X174" i="27"/>
  <c r="AC174" i="27"/>
  <c r="Y151" i="27"/>
  <c r="AO151" i="27"/>
  <c r="X151" i="27"/>
  <c r="AJ131" i="27"/>
  <c r="AK131" i="27"/>
  <c r="Z128" i="24"/>
  <c r="Z105" i="24"/>
  <c r="Y103" i="27"/>
  <c r="AM32" i="27"/>
  <c r="Z7" i="27"/>
  <c r="AL62" i="27"/>
  <c r="AG48" i="27"/>
  <c r="AF10" i="27"/>
  <c r="AE16" i="24"/>
  <c r="AL88" i="24"/>
  <c r="AI55" i="24"/>
  <c r="AF88" i="27"/>
  <c r="AJ2" i="27"/>
  <c r="W124" i="27"/>
  <c r="W4" i="27"/>
  <c r="AM4" i="27"/>
  <c r="AG4" i="27"/>
  <c r="AD101" i="27"/>
  <c r="AO18" i="27"/>
  <c r="AC11" i="27"/>
  <c r="AD109" i="27"/>
  <c r="Y109" i="27"/>
  <c r="AC73" i="27"/>
  <c r="AF73" i="27"/>
  <c r="AL73" i="27"/>
  <c r="X56" i="27"/>
  <c r="Z56" i="27"/>
  <c r="AG59" i="27"/>
  <c r="AI74" i="27"/>
  <c r="AE22" i="27"/>
  <c r="Y119" i="27"/>
  <c r="Z119" i="27"/>
  <c r="AJ119" i="27"/>
  <c r="AM119" i="27"/>
  <c r="W119" i="27"/>
  <c r="Y84" i="27"/>
  <c r="W84" i="27"/>
  <c r="AG84" i="27"/>
  <c r="AE84" i="27"/>
  <c r="AH44" i="27"/>
  <c r="AE44" i="27"/>
  <c r="AB44" i="27"/>
  <c r="AO44" i="27"/>
  <c r="AA145" i="27"/>
  <c r="AJ58" i="27"/>
  <c r="AH58" i="27"/>
  <c r="AK58" i="27"/>
  <c r="X164" i="27"/>
  <c r="AO164" i="27"/>
  <c r="AH142" i="27"/>
  <c r="AD142" i="27"/>
  <c r="AE142" i="27"/>
  <c r="AK45" i="27"/>
  <c r="AN45" i="27"/>
  <c r="AB45" i="27"/>
  <c r="AK110" i="27"/>
  <c r="AF110" i="27"/>
  <c r="AL90" i="27"/>
  <c r="W90" i="27"/>
  <c r="AC90" i="27"/>
  <c r="Y145" i="24"/>
  <c r="AC174" i="24"/>
  <c r="AG162" i="24"/>
  <c r="AI100" i="27"/>
  <c r="AJ116" i="27"/>
  <c r="AN169" i="27"/>
  <c r="AB88" i="27"/>
  <c r="AN8" i="24"/>
  <c r="AM2" i="27"/>
  <c r="AF124" i="27"/>
  <c r="AD124" i="27"/>
  <c r="AJ4" i="27"/>
  <c r="X4" i="27"/>
  <c r="Y4" i="27"/>
  <c r="AA18" i="27"/>
  <c r="AE153" i="27"/>
  <c r="AC109" i="27"/>
  <c r="AO109" i="27"/>
  <c r="AE56" i="27"/>
  <c r="AO56" i="27"/>
  <c r="AK59" i="27"/>
  <c r="AO59" i="27"/>
  <c r="AA74" i="27"/>
  <c r="AD22" i="27"/>
  <c r="AH145" i="27"/>
  <c r="AL164" i="27"/>
  <c r="Y164" i="27"/>
  <c r="AB110" i="27"/>
  <c r="AI110" i="27"/>
  <c r="AE91" i="24"/>
  <c r="AH143" i="27"/>
  <c r="Z140" i="27"/>
  <c r="AD81" i="27"/>
  <c r="AM154" i="27"/>
  <c r="AH154" i="27"/>
  <c r="W174" i="27"/>
  <c r="AB174" i="27"/>
  <c r="AC151" i="27"/>
  <c r="AG151" i="27"/>
  <c r="AB131" i="27"/>
  <c r="AH131" i="27"/>
  <c r="Z131" i="27"/>
  <c r="AK128" i="24"/>
  <c r="W23" i="24"/>
  <c r="AF63" i="24"/>
  <c r="AD62" i="27"/>
  <c r="W107" i="27"/>
  <c r="AN16" i="24"/>
  <c r="AG55" i="24"/>
  <c r="Y91" i="27"/>
  <c r="AF162" i="24"/>
  <c r="AB87" i="27"/>
  <c r="AC139" i="27"/>
  <c r="Z96" i="27"/>
  <c r="AJ158" i="27"/>
  <c r="AD19" i="27"/>
  <c r="AE122" i="27"/>
  <c r="AH122" i="27"/>
  <c r="AO81" i="27"/>
  <c r="AK81" i="27"/>
  <c r="AL81" i="27"/>
  <c r="AE92" i="27"/>
  <c r="AK92" i="27"/>
  <c r="AJ154" i="27"/>
  <c r="AI154" i="27"/>
  <c r="AL174" i="27"/>
  <c r="AC64" i="27"/>
  <c r="AC162" i="24"/>
  <c r="AC64" i="19"/>
  <c r="AK91" i="19"/>
  <c r="AE149" i="19"/>
  <c r="AN102" i="27"/>
  <c r="AD103" i="27"/>
  <c r="AH7" i="27"/>
  <c r="Y62" i="27"/>
  <c r="AH62" i="27"/>
  <c r="AC62" i="27"/>
  <c r="Y107" i="27"/>
  <c r="AM97" i="27"/>
  <c r="AN100" i="27"/>
  <c r="AH100" i="27"/>
  <c r="AM77" i="27"/>
  <c r="AC38" i="27"/>
  <c r="AK40" i="27"/>
  <c r="Z88" i="27"/>
  <c r="AG57" i="27"/>
  <c r="X57" i="27"/>
  <c r="AO27" i="27"/>
  <c r="AD66" i="24"/>
  <c r="Z91" i="24"/>
  <c r="W162" i="24"/>
  <c r="AC116" i="19"/>
  <c r="AE157" i="19"/>
  <c r="AB16" i="21"/>
  <c r="AL62" i="19"/>
  <c r="AM82" i="19"/>
  <c r="AK19" i="21"/>
  <c r="AJ15" i="21"/>
  <c r="AG64" i="19"/>
  <c r="AG91" i="19"/>
  <c r="AF149" i="19"/>
  <c r="AM29" i="27"/>
  <c r="AM87" i="27"/>
  <c r="AM96" i="27"/>
  <c r="AN143" i="27"/>
  <c r="AH156" i="27"/>
  <c r="AO158" i="27"/>
  <c r="AJ46" i="27"/>
  <c r="W140" i="27"/>
  <c r="AI122" i="27"/>
  <c r="Z122" i="27"/>
  <c r="X122" i="27"/>
  <c r="AG81" i="27"/>
  <c r="AB81" i="27"/>
  <c r="AO92" i="27"/>
  <c r="AH92" i="27"/>
  <c r="AC92" i="27"/>
  <c r="W154" i="27"/>
  <c r="AG174" i="27"/>
  <c r="AO38" i="27"/>
  <c r="AF64" i="24"/>
  <c r="AG64" i="24"/>
  <c r="AN162" i="24"/>
  <c r="AO162" i="24"/>
  <c r="Z3" i="21"/>
  <c r="Z125" i="19"/>
  <c r="AC157" i="19"/>
  <c r="AA16" i="21"/>
  <c r="AK62" i="19"/>
  <c r="AB165" i="19"/>
  <c r="Y82" i="19"/>
  <c r="AM150" i="19"/>
  <c r="AN162" i="19"/>
  <c r="AC91" i="19"/>
  <c r="AN149" i="19"/>
  <c r="AB149" i="19"/>
  <c r="AA149" i="19"/>
  <c r="AC149" i="19"/>
  <c r="AF96" i="27"/>
  <c r="W158" i="27"/>
  <c r="AH19" i="27"/>
  <c r="AD52" i="28"/>
  <c r="AH166" i="27"/>
  <c r="AB103" i="27"/>
  <c r="X155" i="27"/>
  <c r="AL32" i="27"/>
  <c r="AM7" i="27"/>
  <c r="AA128" i="27"/>
  <c r="W62" i="27"/>
  <c r="AE62" i="27"/>
  <c r="AH107" i="27"/>
  <c r="AD71" i="27"/>
  <c r="AO16" i="24"/>
  <c r="AK100" i="27"/>
  <c r="AA100" i="27"/>
  <c r="AK16" i="27"/>
  <c r="AA38" i="27"/>
  <c r="AH40" i="27"/>
  <c r="X136" i="27"/>
  <c r="X88" i="27"/>
  <c r="AN57" i="27"/>
  <c r="AH34" i="27"/>
  <c r="AD27" i="27"/>
  <c r="AL124" i="27"/>
  <c r="AG156" i="27"/>
  <c r="AN16" i="21"/>
  <c r="AO13" i="21"/>
  <c r="AB101" i="19"/>
  <c r="AE162" i="19"/>
  <c r="AM164" i="19"/>
  <c r="AK15" i="21"/>
  <c r="Z15" i="21"/>
  <c r="AL111" i="19"/>
  <c r="Z42" i="21"/>
  <c r="AD51" i="27"/>
  <c r="W96" i="27"/>
  <c r="AA96" i="27"/>
  <c r="AG143" i="27"/>
  <c r="AJ35" i="27"/>
  <c r="AA35" i="27"/>
  <c r="Y35" i="27"/>
  <c r="AO156" i="27"/>
  <c r="AB127" i="19"/>
  <c r="AC98" i="19"/>
  <c r="AD113" i="19"/>
  <c r="AL156" i="27"/>
  <c r="Y156" i="27"/>
  <c r="AD156" i="27"/>
  <c r="AI156" i="27"/>
  <c r="AK156" i="27"/>
  <c r="AH127" i="19"/>
  <c r="AI16" i="21"/>
  <c r="AH98" i="19"/>
  <c r="AD165" i="19"/>
  <c r="AA165" i="19"/>
  <c r="AB164" i="19"/>
  <c r="W173" i="19"/>
  <c r="AG10" i="21"/>
  <c r="Y64" i="19"/>
  <c r="AB96" i="19"/>
  <c r="AN121" i="19"/>
  <c r="X6" i="21"/>
  <c r="AA74" i="19"/>
  <c r="X74" i="19"/>
  <c r="AE23" i="21"/>
  <c r="AK78" i="19"/>
  <c r="AD78" i="19"/>
  <c r="AC51" i="27"/>
  <c r="AG148" i="27"/>
  <c r="AO96" i="27"/>
  <c r="AK96" i="27"/>
  <c r="AO143" i="27"/>
  <c r="W35" i="27"/>
  <c r="AG35" i="27"/>
  <c r="X156" i="27"/>
  <c r="AE156" i="27"/>
  <c r="AG63" i="24"/>
  <c r="AB155" i="27"/>
  <c r="AC32" i="27"/>
  <c r="AI36" i="27"/>
  <c r="AL7" i="27"/>
  <c r="Y7" i="27"/>
  <c r="AB128" i="27"/>
  <c r="Z62" i="27"/>
  <c r="AA62" i="27"/>
  <c r="AM62" i="27"/>
  <c r="AO62" i="27"/>
  <c r="AK62" i="27"/>
  <c r="AG71" i="27"/>
  <c r="AJ48" i="27"/>
  <c r="AN10" i="27"/>
  <c r="AB97" i="27"/>
  <c r="W16" i="24"/>
  <c r="X16" i="24"/>
  <c r="AF88" i="24"/>
  <c r="AL100" i="27"/>
  <c r="AD100" i="27"/>
  <c r="AB100" i="27"/>
  <c r="AD77" i="27"/>
  <c r="AB16" i="27"/>
  <c r="AO55" i="27"/>
  <c r="AE171" i="27"/>
  <c r="W171" i="27"/>
  <c r="AG108" i="27"/>
  <c r="X94" i="27"/>
  <c r="AN94" i="27"/>
  <c r="AL38" i="27"/>
  <c r="Y38" i="27"/>
  <c r="AG38" i="27"/>
  <c r="AE116" i="27"/>
  <c r="AB169" i="27"/>
  <c r="AL169" i="27"/>
  <c r="X34" i="27"/>
  <c r="AB82" i="24"/>
  <c r="W8" i="24"/>
  <c r="AO8" i="24"/>
  <c r="AL8" i="24"/>
  <c r="AE8" i="24"/>
  <c r="AL72" i="27"/>
  <c r="AH127" i="27"/>
  <c r="AG127" i="27"/>
  <c r="X11" i="27"/>
  <c r="AM11" i="27"/>
  <c r="AH109" i="27"/>
  <c r="AF109" i="27"/>
  <c r="AK109" i="27"/>
  <c r="AG109" i="27"/>
  <c r="X73" i="27"/>
  <c r="AH73" i="27"/>
  <c r="AM73" i="27"/>
  <c r="AB73" i="27"/>
  <c r="AJ73" i="27"/>
  <c r="W56" i="27"/>
  <c r="AN56" i="27"/>
  <c r="AA56" i="27"/>
  <c r="AD56" i="27"/>
  <c r="AL56" i="27"/>
  <c r="Y126" i="27"/>
  <c r="AA126" i="27"/>
  <c r="AH22" i="27"/>
  <c r="AH146" i="24"/>
  <c r="Y66" i="24"/>
  <c r="AK161" i="27"/>
  <c r="AC175" i="24"/>
  <c r="W91" i="24"/>
  <c r="AL91" i="24"/>
  <c r="AB25" i="27"/>
  <c r="W25" i="27"/>
  <c r="AE25" i="27"/>
  <c r="AG91" i="27"/>
  <c r="AO91" i="27"/>
  <c r="AI64" i="24"/>
  <c r="AC64" i="24"/>
  <c r="AD64" i="24"/>
  <c r="AK97" i="27"/>
  <c r="AB91" i="27"/>
  <c r="AC91" i="27"/>
  <c r="AI91" i="27"/>
  <c r="AL91" i="27"/>
  <c r="AH91" i="27"/>
  <c r="AE64" i="24"/>
  <c r="AO64" i="24"/>
  <c r="Z64" i="24"/>
  <c r="AA64" i="24"/>
  <c r="AO52" i="28"/>
  <c r="AO32" i="27"/>
  <c r="AK7" i="27"/>
  <c r="AF62" i="27"/>
  <c r="AJ62" i="27"/>
  <c r="AN62" i="27"/>
  <c r="X62" i="27"/>
  <c r="AL175" i="27"/>
  <c r="AI48" i="27"/>
  <c r="AG10" i="27"/>
  <c r="AH97" i="27"/>
  <c r="AH16" i="24"/>
  <c r="AC16" i="24"/>
  <c r="AB16" i="24"/>
  <c r="AO88" i="24"/>
  <c r="AN169" i="24"/>
  <c r="AL111" i="27"/>
  <c r="W100" i="27"/>
  <c r="X100" i="27"/>
  <c r="AO100" i="27"/>
  <c r="AM100" i="27"/>
  <c r="Y77" i="27"/>
  <c r="X16" i="27"/>
  <c r="AM55" i="27"/>
  <c r="AN171" i="27"/>
  <c r="AL171" i="27"/>
  <c r="AF94" i="27"/>
  <c r="Z94" i="27"/>
  <c r="AE94" i="27"/>
  <c r="AF38" i="27"/>
  <c r="AE38" i="27"/>
  <c r="AA169" i="27"/>
  <c r="AD169" i="27"/>
  <c r="AD78" i="27"/>
  <c r="AE82" i="24"/>
  <c r="AI8" i="24"/>
  <c r="X8" i="24"/>
  <c r="AD8" i="24"/>
  <c r="AF8" i="24"/>
  <c r="AF177" i="24"/>
  <c r="AJ127" i="27"/>
  <c r="AJ11" i="27"/>
  <c r="AE11" i="27"/>
  <c r="AD11" i="27"/>
  <c r="AJ109" i="27"/>
  <c r="AE109" i="27"/>
  <c r="AA109" i="27"/>
  <c r="AM109" i="27"/>
  <c r="W73" i="27"/>
  <c r="AI73" i="27"/>
  <c r="AG73" i="27"/>
  <c r="Y73" i="27"/>
  <c r="AG56" i="27"/>
  <c r="Y56" i="27"/>
  <c r="AI56" i="27"/>
  <c r="AB56" i="27"/>
  <c r="AD126" i="27"/>
  <c r="AA117" i="27"/>
  <c r="AK22" i="27"/>
  <c r="AC66" i="24"/>
  <c r="Z161" i="27"/>
  <c r="AH161" i="27"/>
  <c r="AL161" i="27"/>
  <c r="AN91" i="24"/>
  <c r="Y25" i="27"/>
  <c r="AF25" i="27"/>
  <c r="AH25" i="27"/>
  <c r="X91" i="27"/>
  <c r="W91" i="27"/>
  <c r="AJ91" i="27"/>
  <c r="AE91" i="27"/>
  <c r="AB64" i="24"/>
  <c r="X64" i="24"/>
  <c r="AN64" i="24"/>
  <c r="W64" i="24"/>
  <c r="AH162" i="24"/>
  <c r="AL162" i="24"/>
  <c r="X162" i="24"/>
  <c r="AI162" i="24"/>
  <c r="Z162" i="24"/>
  <c r="AD162" i="24"/>
  <c r="AB162" i="24"/>
  <c r="Y162" i="24"/>
  <c r="AM162" i="24"/>
  <c r="AE162" i="24"/>
  <c r="AM25" i="27"/>
  <c r="AC25" i="27"/>
  <c r="AD25" i="27"/>
  <c r="AK25" i="27"/>
  <c r="AO25" i="27"/>
  <c r="AA25" i="27"/>
  <c r="AK64" i="24"/>
  <c r="AD20" i="21"/>
  <c r="AC16" i="21"/>
  <c r="AN62" i="19"/>
  <c r="AC82" i="19"/>
  <c r="AF68" i="19"/>
  <c r="AK164" i="19"/>
  <c r="AE64" i="19"/>
  <c r="AE117" i="19"/>
  <c r="W6" i="21"/>
  <c r="AM168" i="19"/>
  <c r="AM76" i="27"/>
  <c r="W76" i="27"/>
  <c r="AH65" i="27"/>
  <c r="AB65" i="27"/>
  <c r="AH3" i="27"/>
  <c r="AO3" i="27"/>
  <c r="Z3" i="27"/>
  <c r="AC3" i="27"/>
  <c r="AG3" i="27"/>
  <c r="AA3" i="27"/>
  <c r="AA43" i="27"/>
  <c r="AD43" i="27"/>
  <c r="AI43" i="27"/>
  <c r="Z43" i="27"/>
  <c r="AE43" i="27"/>
  <c r="AO43" i="27"/>
  <c r="AF165" i="27"/>
  <c r="W165" i="27"/>
  <c r="AC165" i="27"/>
  <c r="AM165" i="27"/>
  <c r="AH67" i="27"/>
  <c r="AD67" i="27"/>
  <c r="AO67" i="27"/>
  <c r="X67" i="27"/>
  <c r="AJ67" i="27"/>
  <c r="Z67" i="27"/>
  <c r="AM67" i="27"/>
  <c r="Y67" i="27"/>
  <c r="AC67" i="27"/>
  <c r="W67" i="27"/>
  <c r="AI67" i="27"/>
  <c r="AF67" i="27"/>
  <c r="AL67" i="27"/>
  <c r="AA67" i="27"/>
  <c r="AK67" i="27"/>
  <c r="AN116" i="19"/>
  <c r="AL116" i="19"/>
  <c r="AD16" i="21"/>
  <c r="X62" i="19"/>
  <c r="AF82" i="19"/>
  <c r="Y19" i="21"/>
  <c r="AO164" i="19"/>
  <c r="Z64" i="19"/>
  <c r="AL64" i="19"/>
  <c r="AK49" i="21"/>
  <c r="AG177" i="19"/>
  <c r="AI58" i="19"/>
  <c r="AC6" i="21"/>
  <c r="AK31" i="21"/>
  <c r="Y127" i="19"/>
  <c r="AM16" i="21"/>
  <c r="AG16" i="21"/>
  <c r="AJ33" i="21"/>
  <c r="AA62" i="19"/>
  <c r="X154" i="19"/>
  <c r="AK113" i="19"/>
  <c r="AM133" i="19"/>
  <c r="AE82" i="19"/>
  <c r="X82" i="19"/>
  <c r="AM102" i="19"/>
  <c r="W14" i="21"/>
  <c r="Z39" i="21"/>
  <c r="AK110" i="19"/>
  <c r="AF4" i="21"/>
  <c r="Z4" i="21"/>
  <c r="Z68" i="19"/>
  <c r="AF164" i="19"/>
  <c r="X141" i="19"/>
  <c r="AM141" i="19"/>
  <c r="AN173" i="19"/>
  <c r="AA134" i="19"/>
  <c r="AM15" i="21"/>
  <c r="AE143" i="19"/>
  <c r="AM64" i="19"/>
  <c r="AI64" i="19"/>
  <c r="AO118" i="19"/>
  <c r="AH177" i="19"/>
  <c r="AA58" i="19"/>
  <c r="AK121" i="19"/>
  <c r="AO121" i="19"/>
  <c r="AF54" i="19"/>
  <c r="AJ117" i="19"/>
  <c r="Z6" i="21"/>
  <c r="Y6" i="21"/>
  <c r="AD42" i="21"/>
  <c r="AI23" i="21"/>
  <c r="AN87" i="19"/>
  <c r="AK168" i="19"/>
  <c r="AF91" i="19"/>
  <c r="AE91" i="19"/>
  <c r="Z149" i="19"/>
  <c r="AM149" i="19"/>
  <c r="AO149" i="19"/>
  <c r="AF146" i="19"/>
  <c r="Z119" i="19"/>
  <c r="X119" i="19"/>
  <c r="AI8" i="21"/>
  <c r="AI50" i="21"/>
  <c r="Y66" i="27"/>
  <c r="AI66" i="27"/>
  <c r="Z66" i="27"/>
  <c r="X129" i="27"/>
  <c r="AG129" i="27"/>
  <c r="Z129" i="27"/>
  <c r="AL75" i="24"/>
  <c r="AJ75" i="24"/>
  <c r="AC50" i="27"/>
  <c r="AH50" i="27"/>
  <c r="X50" i="27"/>
  <c r="Y50" i="27"/>
  <c r="W120" i="27"/>
  <c r="AK120" i="27"/>
  <c r="AH120" i="27"/>
  <c r="AN14" i="27"/>
  <c r="AD14" i="27"/>
  <c r="AJ14" i="27"/>
  <c r="W14" i="27"/>
  <c r="X14" i="27"/>
  <c r="AC14" i="27"/>
  <c r="AO144" i="27"/>
  <c r="AL144" i="27"/>
  <c r="W144" i="27"/>
  <c r="AA144" i="27"/>
  <c r="AB144" i="27"/>
  <c r="AC144" i="27"/>
  <c r="AE144" i="27"/>
  <c r="W31" i="27"/>
  <c r="AK31" i="27"/>
  <c r="AJ31" i="27"/>
  <c r="AD31" i="27"/>
  <c r="AF31" i="27"/>
  <c r="AB31" i="27"/>
  <c r="AH136" i="27"/>
  <c r="AM136" i="27"/>
  <c r="AD136" i="27"/>
  <c r="Y136" i="27"/>
  <c r="AL136" i="27"/>
  <c r="AE136" i="27"/>
  <c r="AK136" i="27"/>
  <c r="AN136" i="27"/>
  <c r="AK59" i="24"/>
  <c r="AC59" i="24"/>
  <c r="AB59" i="24"/>
  <c r="AM59" i="24"/>
  <c r="AL59" i="24"/>
  <c r="AF59" i="24"/>
  <c r="X59" i="24"/>
  <c r="AJ59" i="24"/>
  <c r="AH59" i="24"/>
  <c r="AO59" i="24"/>
  <c r="AF152" i="24"/>
  <c r="AB152" i="24"/>
  <c r="W152" i="24"/>
  <c r="AI152" i="24"/>
  <c r="AL152" i="24"/>
  <c r="Y152" i="24"/>
  <c r="AA152" i="24"/>
  <c r="AM152" i="24"/>
  <c r="AB120" i="24"/>
  <c r="AE120" i="24"/>
  <c r="Y120" i="24"/>
  <c r="AO120" i="24"/>
  <c r="AE67" i="27"/>
  <c r="AA40" i="24"/>
  <c r="W40" i="24"/>
  <c r="AG40" i="24"/>
  <c r="AD40" i="24"/>
  <c r="W17" i="24"/>
  <c r="AN17" i="24"/>
  <c r="AA17" i="24"/>
  <c r="AO17" i="24"/>
  <c r="X17" i="24"/>
  <c r="AH17" i="24"/>
  <c r="AF17" i="24"/>
  <c r="AL33" i="24"/>
  <c r="AG33" i="24"/>
  <c r="AA33" i="24"/>
  <c r="X33" i="24"/>
  <c r="AJ33" i="24"/>
  <c r="AH33" i="24"/>
  <c r="AO82" i="19"/>
  <c r="AK82" i="19"/>
  <c r="AJ82" i="19"/>
  <c r="AL71" i="19"/>
  <c r="AH19" i="21"/>
  <c r="Y2" i="21"/>
  <c r="AN177" i="19"/>
  <c r="Y177" i="19"/>
  <c r="AD6" i="21"/>
  <c r="AJ6" i="21"/>
  <c r="AB23" i="21"/>
  <c r="AL168" i="19"/>
  <c r="AD169" i="19"/>
  <c r="AC140" i="19"/>
  <c r="AL149" i="19"/>
  <c r="AI149" i="19"/>
  <c r="Y149" i="19"/>
  <c r="AK149" i="19"/>
  <c r="AN8" i="21"/>
  <c r="AB53" i="27"/>
  <c r="AD53" i="27"/>
  <c r="W53" i="27"/>
  <c r="AH139" i="24"/>
  <c r="AM139" i="24"/>
  <c r="AC162" i="27"/>
  <c r="AG162" i="27"/>
  <c r="AB162" i="27"/>
  <c r="AO162" i="27"/>
  <c r="AK108" i="27"/>
  <c r="AC108" i="27"/>
  <c r="AI108" i="27"/>
  <c r="AO108" i="27"/>
  <c r="AF108" i="27"/>
  <c r="AH108" i="27"/>
  <c r="AM108" i="27"/>
  <c r="AE108" i="27"/>
  <c r="AA34" i="27"/>
  <c r="AI34" i="27"/>
  <c r="AE34" i="27"/>
  <c r="AG34" i="27"/>
  <c r="AC34" i="27"/>
  <c r="AK34" i="27"/>
  <c r="AL34" i="27"/>
  <c r="AJ34" i="27"/>
  <c r="AO34" i="27"/>
  <c r="AB34" i="27"/>
  <c r="Z34" i="27"/>
  <c r="AM34" i="27"/>
  <c r="AF34" i="27"/>
  <c r="AD34" i="27"/>
  <c r="Y34" i="27"/>
  <c r="AH134" i="27"/>
  <c r="AO134" i="27"/>
  <c r="AB67" i="27"/>
  <c r="AE10" i="24"/>
  <c r="AB10" i="24"/>
  <c r="W10" i="24"/>
  <c r="AA10" i="24"/>
  <c r="AA106" i="27"/>
  <c r="X106" i="27"/>
  <c r="AC106" i="27"/>
  <c r="Z106" i="27"/>
  <c r="AJ106" i="27"/>
  <c r="AF106" i="27"/>
  <c r="AM106" i="27"/>
  <c r="AO106" i="27"/>
  <c r="Y106" i="27"/>
  <c r="AI106" i="27"/>
  <c r="AE106" i="27"/>
  <c r="AK106" i="27"/>
  <c r="AH155" i="19"/>
  <c r="AN65" i="19"/>
  <c r="AA26" i="27"/>
  <c r="AM26" i="27"/>
  <c r="AI26" i="27"/>
  <c r="AD139" i="27"/>
  <c r="AM139" i="27"/>
  <c r="AE139" i="27"/>
  <c r="Y139" i="27"/>
  <c r="AK139" i="27"/>
  <c r="AG139" i="27"/>
  <c r="X139" i="27"/>
  <c r="W139" i="27"/>
  <c r="AD148" i="27"/>
  <c r="AH148" i="27"/>
  <c r="AJ148" i="27"/>
  <c r="AA148" i="27"/>
  <c r="Y148" i="27"/>
  <c r="W148" i="27"/>
  <c r="AC148" i="27"/>
  <c r="AF148" i="27"/>
  <c r="AL125" i="27"/>
  <c r="AG125" i="27"/>
  <c r="Y125" i="27"/>
  <c r="Z125" i="27"/>
  <c r="AM125" i="27"/>
  <c r="X125" i="27"/>
  <c r="AC125" i="27"/>
  <c r="AH125" i="27"/>
  <c r="AI12" i="27"/>
  <c r="AM12" i="27"/>
  <c r="AD147" i="27"/>
  <c r="AF147" i="27"/>
  <c r="X147" i="27"/>
  <c r="AJ149" i="27"/>
  <c r="W149" i="27"/>
  <c r="AE149" i="27"/>
  <c r="Z149" i="27"/>
  <c r="AF42" i="27"/>
  <c r="AN42" i="27"/>
  <c r="Y68" i="27"/>
  <c r="AM68" i="27"/>
  <c r="W3" i="27"/>
  <c r="W47" i="27"/>
  <c r="AD47" i="27"/>
  <c r="AC47" i="27"/>
  <c r="AN47" i="27"/>
  <c r="Z47" i="27"/>
  <c r="AB47" i="27"/>
  <c r="AE54" i="27"/>
  <c r="AG54" i="27"/>
  <c r="AF54" i="27"/>
  <c r="Y54" i="27"/>
  <c r="AM54" i="27"/>
  <c r="AK54" i="27"/>
  <c r="AA54" i="27"/>
  <c r="AN24" i="27"/>
  <c r="AE24" i="27"/>
  <c r="AM24" i="27"/>
  <c r="AJ24" i="27"/>
  <c r="AI24" i="27"/>
  <c r="AF43" i="27"/>
  <c r="AD165" i="27"/>
  <c r="W34" i="27"/>
  <c r="AI73" i="24"/>
  <c r="W73" i="24"/>
  <c r="AM72" i="27"/>
  <c r="W72" i="27"/>
  <c r="X72" i="27"/>
  <c r="Z72" i="27"/>
  <c r="AI72" i="27"/>
  <c r="AH72" i="27"/>
  <c r="AK72" i="27"/>
  <c r="Y72" i="27"/>
  <c r="AJ18" i="27"/>
  <c r="AL18" i="27"/>
  <c r="AN18" i="27"/>
  <c r="AC18" i="27"/>
  <c r="AK18" i="27"/>
  <c r="AI18" i="27"/>
  <c r="X18" i="27"/>
  <c r="AB18" i="27"/>
  <c r="AH18" i="27"/>
  <c r="Z18" i="27"/>
  <c r="AE18" i="27"/>
  <c r="AF18" i="27"/>
  <c r="Y18" i="27"/>
  <c r="W18" i="27"/>
  <c r="AD18" i="27"/>
  <c r="AN67" i="27"/>
  <c r="AO153" i="27"/>
  <c r="AK153" i="27"/>
  <c r="X153" i="27"/>
  <c r="AH153" i="27"/>
  <c r="AJ153" i="27"/>
  <c r="Y153" i="27"/>
  <c r="AG153" i="27"/>
  <c r="AL153" i="27"/>
  <c r="AH174" i="24"/>
  <c r="AD174" i="24"/>
  <c r="AN174" i="24"/>
  <c r="AJ174" i="24"/>
  <c r="AI174" i="24"/>
  <c r="AO174" i="24"/>
  <c r="AL174" i="24"/>
  <c r="X174" i="24"/>
  <c r="AM174" i="24"/>
  <c r="Y174" i="24"/>
  <c r="AB174" i="24"/>
  <c r="Z174" i="24"/>
  <c r="AA174" i="24"/>
  <c r="W174" i="24"/>
  <c r="AE174" i="24"/>
  <c r="AD106" i="27"/>
  <c r="AE87" i="27"/>
  <c r="Y87" i="27"/>
  <c r="X87" i="27"/>
  <c r="Z51" i="27"/>
  <c r="X51" i="27"/>
  <c r="AI51" i="27"/>
  <c r="AI28" i="27"/>
  <c r="X28" i="27"/>
  <c r="AH28" i="27"/>
  <c r="AJ79" i="27"/>
  <c r="AK35" i="27"/>
  <c r="X35" i="27"/>
  <c r="AM35" i="27"/>
  <c r="AH35" i="27"/>
  <c r="AL35" i="27"/>
  <c r="AB105" i="24"/>
  <c r="Z126" i="24"/>
  <c r="AK103" i="27"/>
  <c r="AG103" i="27"/>
  <c r="AO103" i="27"/>
  <c r="AL138" i="27"/>
  <c r="AJ33" i="27"/>
  <c r="AI98" i="27"/>
  <c r="AB63" i="27"/>
  <c r="AE118" i="27"/>
  <c r="AF171" i="27"/>
  <c r="AM171" i="27"/>
  <c r="AK171" i="27"/>
  <c r="AB171" i="27"/>
  <c r="AH171" i="27"/>
  <c r="AK89" i="27"/>
  <c r="AN89" i="27"/>
  <c r="Z89" i="27"/>
  <c r="Y61" i="27"/>
  <c r="AG40" i="27"/>
  <c r="AE40" i="27"/>
  <c r="AL78" i="27"/>
  <c r="Y82" i="24"/>
  <c r="AH82" i="24"/>
  <c r="W82" i="24"/>
  <c r="X111" i="24"/>
  <c r="AG113" i="24"/>
  <c r="X2" i="27"/>
  <c r="AK2" i="27"/>
  <c r="Y127" i="27"/>
  <c r="AI127" i="27"/>
  <c r="AD127" i="27"/>
  <c r="X127" i="27"/>
  <c r="AC132" i="27"/>
  <c r="AB59" i="27"/>
  <c r="Y59" i="27"/>
  <c r="AN59" i="27"/>
  <c r="X117" i="27"/>
  <c r="Z22" i="27"/>
  <c r="AJ22" i="27"/>
  <c r="AB91" i="24"/>
  <c r="AC87" i="27"/>
  <c r="AL87" i="27"/>
  <c r="W51" i="27"/>
  <c r="AL51" i="27"/>
  <c r="AA28" i="27"/>
  <c r="W28" i="27"/>
  <c r="AG79" i="27"/>
  <c r="AN35" i="27"/>
  <c r="AD35" i="27"/>
  <c r="AF35" i="27"/>
  <c r="AB35" i="27"/>
  <c r="W103" i="27"/>
  <c r="AM103" i="27"/>
  <c r="AM33" i="27"/>
  <c r="AC33" i="27"/>
  <c r="AH98" i="27"/>
  <c r="Z171" i="27"/>
  <c r="X171" i="27"/>
  <c r="AI171" i="27"/>
  <c r="AO171" i="27"/>
  <c r="AD89" i="27"/>
  <c r="W89" i="27"/>
  <c r="X61" i="27"/>
  <c r="AB61" i="27"/>
  <c r="AM40" i="27"/>
  <c r="X40" i="27"/>
  <c r="Z78" i="27"/>
  <c r="AD82" i="24"/>
  <c r="AI82" i="24"/>
  <c r="AM111" i="24"/>
  <c r="Y2" i="27"/>
  <c r="AA2" i="27"/>
  <c r="Z127" i="27"/>
  <c r="AM127" i="27"/>
  <c r="AC127" i="27"/>
  <c r="AA127" i="27"/>
  <c r="AJ132" i="27"/>
  <c r="W59" i="27"/>
  <c r="AL59" i="27"/>
  <c r="AJ59" i="27"/>
  <c r="AA22" i="27"/>
  <c r="AC22" i="27"/>
  <c r="Z99" i="19"/>
  <c r="AO93" i="19"/>
  <c r="AH157" i="19"/>
  <c r="AI157" i="19"/>
  <c r="AG157" i="19"/>
  <c r="AL38" i="21"/>
  <c r="AJ31" i="21"/>
  <c r="AJ102" i="19"/>
  <c r="AM14" i="21"/>
  <c r="AK39" i="21"/>
  <c r="AO110" i="19"/>
  <c r="AF110" i="19"/>
  <c r="AF2" i="21"/>
  <c r="AH151" i="19"/>
  <c r="AJ104" i="19"/>
  <c r="AB91" i="19"/>
  <c r="Z91" i="19"/>
  <c r="AA91" i="19"/>
  <c r="W91" i="19"/>
  <c r="Z29" i="21"/>
  <c r="Y146" i="19"/>
  <c r="AJ8" i="21"/>
  <c r="Z8" i="21"/>
  <c r="AA72" i="19"/>
  <c r="AJ72" i="19"/>
  <c r="AO136" i="19"/>
  <c r="AK25" i="21"/>
  <c r="AA66" i="27"/>
  <c r="AJ130" i="27"/>
  <c r="X96" i="27"/>
  <c r="AA79" i="27"/>
  <c r="AF79" i="27"/>
  <c r="AD79" i="27"/>
  <c r="Z143" i="27"/>
  <c r="Z156" i="27"/>
  <c r="AC156" i="27"/>
  <c r="AE129" i="27"/>
  <c r="Z158" i="27"/>
  <c r="AF158" i="27"/>
  <c r="AE158" i="27"/>
  <c r="AK19" i="27"/>
  <c r="X46" i="27"/>
  <c r="Z46" i="27"/>
  <c r="AF140" i="27"/>
  <c r="AI39" i="27"/>
  <c r="AD23" i="24"/>
  <c r="AN126" i="24"/>
  <c r="AH126" i="24"/>
  <c r="AI63" i="24"/>
  <c r="X63" i="24"/>
  <c r="AH52" i="28"/>
  <c r="AF53" i="27"/>
  <c r="AK149" i="27"/>
  <c r="Y149" i="27"/>
  <c r="Z120" i="27"/>
  <c r="AF103" i="27"/>
  <c r="AN103" i="27"/>
  <c r="AL103" i="27"/>
  <c r="AH103" i="27"/>
  <c r="AJ103" i="27"/>
  <c r="AG155" i="27"/>
  <c r="AA14" i="27"/>
  <c r="AE14" i="27"/>
  <c r="AH14" i="27"/>
  <c r="AA107" i="27"/>
  <c r="AN107" i="27"/>
  <c r="AC68" i="27"/>
  <c r="AA68" i="27"/>
  <c r="AE68" i="27"/>
  <c r="AO68" i="27"/>
  <c r="AD48" i="27"/>
  <c r="AL48" i="27"/>
  <c r="AL141" i="27"/>
  <c r="W141" i="27"/>
  <c r="AA65" i="27"/>
  <c r="AK65" i="27"/>
  <c r="AG65" i="27"/>
  <c r="AK88" i="24"/>
  <c r="AN72" i="19"/>
  <c r="X99" i="19"/>
  <c r="AK20" i="21"/>
  <c r="AD157" i="19"/>
  <c r="AI38" i="21"/>
  <c r="AN31" i="21"/>
  <c r="Z31" i="21"/>
  <c r="AC144" i="19"/>
  <c r="AN33" i="21"/>
  <c r="AK98" i="19"/>
  <c r="AH154" i="19"/>
  <c r="AD26" i="21"/>
  <c r="AJ133" i="19"/>
  <c r="AO102" i="19"/>
  <c r="X14" i="21"/>
  <c r="AD39" i="21"/>
  <c r="AN89" i="19"/>
  <c r="AB89" i="19"/>
  <c r="AC110" i="19"/>
  <c r="X110" i="19"/>
  <c r="Z83" i="19"/>
  <c r="AD21" i="21"/>
  <c r="X2" i="21"/>
  <c r="AA2" i="21"/>
  <c r="AF15" i="21"/>
  <c r="AA128" i="19"/>
  <c r="W17" i="21"/>
  <c r="AC118" i="19"/>
  <c r="AK118" i="19"/>
  <c r="X118" i="19"/>
  <c r="AJ177" i="19"/>
  <c r="AB177" i="19"/>
  <c r="AM177" i="19"/>
  <c r="AK177" i="19"/>
  <c r="X151" i="19"/>
  <c r="AH59" i="19"/>
  <c r="AB8" i="21"/>
  <c r="X8" i="21"/>
  <c r="AG8" i="21"/>
  <c r="AB72" i="19"/>
  <c r="AL72" i="19"/>
  <c r="X136" i="19"/>
  <c r="AB122" i="19"/>
  <c r="AL46" i="27"/>
  <c r="AJ63" i="24"/>
  <c r="AJ107" i="27"/>
  <c r="AG107" i="27"/>
  <c r="Z107" i="27"/>
  <c r="AL107" i="27"/>
  <c r="AC107" i="27"/>
  <c r="AI107" i="27"/>
  <c r="AD107" i="27"/>
  <c r="AE107" i="27"/>
  <c r="AM107" i="27"/>
  <c r="AO107" i="27"/>
  <c r="W175" i="27"/>
  <c r="Y175" i="27"/>
  <c r="AC175" i="27"/>
  <c r="AO48" i="27"/>
  <c r="AJ139" i="24"/>
  <c r="AB139" i="24"/>
  <c r="AI139" i="24"/>
  <c r="W139" i="24"/>
  <c r="AK160" i="24"/>
  <c r="AJ160" i="24"/>
  <c r="AH160" i="24"/>
  <c r="AL66" i="27"/>
  <c r="AM79" i="27"/>
  <c r="AB79" i="27"/>
  <c r="AB12" i="27"/>
  <c r="Y129" i="27"/>
  <c r="AG158" i="27"/>
  <c r="AB158" i="27"/>
  <c r="AL19" i="27"/>
  <c r="AD46" i="27"/>
  <c r="AH140" i="27"/>
  <c r="Y85" i="27"/>
  <c r="AG39" i="27"/>
  <c r="AN75" i="24"/>
  <c r="W126" i="24"/>
  <c r="AD63" i="24"/>
  <c r="AM52" i="28"/>
  <c r="AA52" i="28"/>
  <c r="Y76" i="27"/>
  <c r="AG53" i="27"/>
  <c r="AD149" i="27"/>
  <c r="AC149" i="27"/>
  <c r="AD120" i="27"/>
  <c r="AH102" i="27"/>
  <c r="AE103" i="27"/>
  <c r="AC103" i="27"/>
  <c r="AI103" i="27"/>
  <c r="X103" i="27"/>
  <c r="AM155" i="27"/>
  <c r="AL60" i="27"/>
  <c r="AF14" i="27"/>
  <c r="AM14" i="27"/>
  <c r="AF107" i="27"/>
  <c r="X107" i="27"/>
  <c r="AA48" i="27"/>
  <c r="W48" i="27"/>
  <c r="AH88" i="24"/>
  <c r="AD169" i="24"/>
  <c r="AA169" i="24"/>
  <c r="AI169" i="24"/>
  <c r="AK169" i="24"/>
  <c r="AE3" i="21"/>
  <c r="AE93" i="19"/>
  <c r="AJ157" i="19"/>
  <c r="AN18" i="21"/>
  <c r="AC94" i="19"/>
  <c r="AA31" i="21"/>
  <c r="AO176" i="19"/>
  <c r="AN98" i="19"/>
  <c r="AI124" i="19"/>
  <c r="AA102" i="19"/>
  <c r="AF102" i="19"/>
  <c r="AN102" i="19"/>
  <c r="AB102" i="19"/>
  <c r="AN14" i="21"/>
  <c r="AL14" i="21"/>
  <c r="AG39" i="21"/>
  <c r="AF39" i="21"/>
  <c r="AG103" i="19"/>
  <c r="AL41" i="21"/>
  <c r="W89" i="19"/>
  <c r="W110" i="19"/>
  <c r="AI21" i="21"/>
  <c r="AC2" i="21"/>
  <c r="W15" i="21"/>
  <c r="AI15" i="21"/>
  <c r="AA79" i="19"/>
  <c r="AE96" i="19"/>
  <c r="Z17" i="21"/>
  <c r="AA118" i="19"/>
  <c r="Z118" i="19"/>
  <c r="X177" i="19"/>
  <c r="AC151" i="19"/>
  <c r="Z151" i="19"/>
  <c r="AD91" i="19"/>
  <c r="AJ91" i="19"/>
  <c r="Y91" i="19"/>
  <c r="X91" i="19"/>
  <c r="AJ155" i="19"/>
  <c r="AJ149" i="19"/>
  <c r="AH149" i="19"/>
  <c r="AD149" i="19"/>
  <c r="W146" i="19"/>
  <c r="AL78" i="19"/>
  <c r="AM8" i="21"/>
  <c r="AC8" i="21"/>
  <c r="AF72" i="19"/>
  <c r="X72" i="19"/>
  <c r="AA136" i="19"/>
  <c r="Z25" i="21"/>
  <c r="AK65" i="19"/>
  <c r="AK52" i="28"/>
  <c r="AI14" i="27"/>
  <c r="AG14" i="27"/>
  <c r="Y14" i="27"/>
  <c r="AO14" i="27"/>
  <c r="AL14" i="27"/>
  <c r="AK14" i="27"/>
  <c r="Z14" i="27"/>
  <c r="AF138" i="27"/>
  <c r="AN138" i="27"/>
  <c r="W138" i="27"/>
  <c r="Z48" i="27"/>
  <c r="AM48" i="27"/>
  <c r="AC48" i="27"/>
  <c r="AB48" i="27"/>
  <c r="Y48" i="27"/>
  <c r="AE48" i="27"/>
  <c r="AF48" i="27"/>
  <c r="AN48" i="27"/>
  <c r="X48" i="27"/>
  <c r="AH48" i="27"/>
  <c r="AJ95" i="27"/>
  <c r="AN95" i="27"/>
  <c r="AE88" i="24"/>
  <c r="AN88" i="24"/>
  <c r="Z88" i="24"/>
  <c r="X88" i="24"/>
  <c r="AC88" i="24"/>
  <c r="AI88" i="24"/>
  <c r="AD88" i="24"/>
  <c r="AK162" i="27"/>
  <c r="AJ162" i="27"/>
  <c r="AN162" i="27"/>
  <c r="AL63" i="27"/>
  <c r="AC111" i="27"/>
  <c r="AL3" i="27"/>
  <c r="AK3" i="27"/>
  <c r="AJ3" i="27"/>
  <c r="AD3" i="27"/>
  <c r="AK77" i="27"/>
  <c r="AC77" i="27"/>
  <c r="AM16" i="27"/>
  <c r="AN16" i="27"/>
  <c r="Z54" i="27"/>
  <c r="AO54" i="27"/>
  <c r="AD54" i="27"/>
  <c r="AN54" i="27"/>
  <c r="AD55" i="27"/>
  <c r="AN55" i="27"/>
  <c r="AL31" i="27"/>
  <c r="Y31" i="27"/>
  <c r="AC31" i="27"/>
  <c r="AE31" i="27"/>
  <c r="AL94" i="27"/>
  <c r="W94" i="27"/>
  <c r="AJ94" i="27"/>
  <c r="AK94" i="27"/>
  <c r="AM94" i="27"/>
  <c r="AN38" i="27"/>
  <c r="AJ38" i="27"/>
  <c r="AI38" i="27"/>
  <c r="AH38" i="27"/>
  <c r="Z38" i="27"/>
  <c r="X116" i="27"/>
  <c r="AF169" i="27"/>
  <c r="AG169" i="27"/>
  <c r="AM169" i="27"/>
  <c r="AC169" i="27"/>
  <c r="AA136" i="27"/>
  <c r="AG136" i="27"/>
  <c r="AO136" i="27"/>
  <c r="AB136" i="27"/>
  <c r="AJ136" i="27"/>
  <c r="AL159" i="27"/>
  <c r="AE159" i="27"/>
  <c r="AH78" i="27"/>
  <c r="AA78" i="27"/>
  <c r="AC78" i="27"/>
  <c r="AA88" i="27"/>
  <c r="AD88" i="27"/>
  <c r="AK165" i="27"/>
  <c r="AG165" i="27"/>
  <c r="AA165" i="27"/>
  <c r="AO57" i="27"/>
  <c r="AA57" i="27"/>
  <c r="AC57" i="27"/>
  <c r="AH57" i="27"/>
  <c r="AC81" i="24"/>
  <c r="AC111" i="24"/>
  <c r="W162" i="27"/>
  <c r="AE162" i="27"/>
  <c r="AG63" i="27"/>
  <c r="X111" i="27"/>
  <c r="AJ111" i="27"/>
  <c r="AF3" i="27"/>
  <c r="AN3" i="27"/>
  <c r="AB3" i="27"/>
  <c r="AC137" i="27"/>
  <c r="AF77" i="27"/>
  <c r="AH77" i="27"/>
  <c r="AJ16" i="27"/>
  <c r="AF16" i="27"/>
  <c r="AC54" i="27"/>
  <c r="W54" i="27"/>
  <c r="AB54" i="27"/>
  <c r="AL54" i="27"/>
  <c r="AE55" i="27"/>
  <c r="AI55" i="27"/>
  <c r="AG31" i="27"/>
  <c r="AO31" i="27"/>
  <c r="X31" i="27"/>
  <c r="AJ152" i="27"/>
  <c r="AB94" i="27"/>
  <c r="AD94" i="27"/>
  <c r="Y94" i="27"/>
  <c r="AI94" i="27"/>
  <c r="AB38" i="27"/>
  <c r="AM38" i="27"/>
  <c r="X38" i="27"/>
  <c r="AD38" i="27"/>
  <c r="Z116" i="27"/>
  <c r="W169" i="27"/>
  <c r="AK169" i="27"/>
  <c r="AH169" i="27"/>
  <c r="AJ169" i="27"/>
  <c r="AC136" i="27"/>
  <c r="Z136" i="27"/>
  <c r="AF136" i="27"/>
  <c r="W136" i="27"/>
  <c r="AM159" i="27"/>
  <c r="AJ159" i="27"/>
  <c r="AI159" i="27"/>
  <c r="X78" i="27"/>
  <c r="Y78" i="27"/>
  <c r="W88" i="27"/>
  <c r="AO88" i="27"/>
  <c r="AK88" i="27"/>
  <c r="Z165" i="27"/>
  <c r="X165" i="27"/>
  <c r="AK57" i="27"/>
  <c r="Y57" i="27"/>
  <c r="AL57" i="27"/>
  <c r="AF57" i="27"/>
  <c r="Z57" i="27"/>
  <c r="AN81" i="24"/>
  <c r="AL120" i="24"/>
  <c r="AC120" i="24"/>
  <c r="AM120" i="24"/>
  <c r="AJ120" i="24"/>
  <c r="AJ13" i="27"/>
  <c r="AM13" i="27"/>
  <c r="AD13" i="27"/>
  <c r="AG13" i="27"/>
  <c r="AB72" i="27"/>
  <c r="AJ72" i="27"/>
  <c r="AN72" i="27"/>
  <c r="AE72" i="27"/>
  <c r="AC72" i="27"/>
  <c r="AL176" i="27"/>
  <c r="AA176" i="27"/>
  <c r="AJ176" i="27"/>
  <c r="AH176" i="27"/>
  <c r="AK11" i="27"/>
  <c r="Y11" i="27"/>
  <c r="AB11" i="27"/>
  <c r="AF11" i="27"/>
  <c r="AA11" i="27"/>
  <c r="AC153" i="27"/>
  <c r="AA153" i="27"/>
  <c r="AB153" i="27"/>
  <c r="AI153" i="27"/>
  <c r="AN153" i="27"/>
  <c r="AK177" i="27"/>
  <c r="W126" i="27"/>
  <c r="AF126" i="27"/>
  <c r="AN126" i="27"/>
  <c r="AH117" i="27"/>
  <c r="AM22" i="27"/>
  <c r="AG22" i="27"/>
  <c r="X22" i="27"/>
  <c r="AN22" i="27"/>
  <c r="AO145" i="27"/>
  <c r="AK145" i="27"/>
  <c r="AL58" i="27"/>
  <c r="AA58" i="27"/>
  <c r="X58" i="27"/>
  <c r="AE58" i="27"/>
  <c r="AG58" i="27"/>
  <c r="AF164" i="27"/>
  <c r="AA164" i="27"/>
  <c r="AH164" i="27"/>
  <c r="AD164" i="27"/>
  <c r="Z164" i="27"/>
  <c r="AK142" i="27"/>
  <c r="AC142" i="27"/>
  <c r="AG142" i="27"/>
  <c r="AA142" i="27"/>
  <c r="AN142" i="27"/>
  <c r="AG17" i="27"/>
  <c r="AD45" i="27"/>
  <c r="Z45" i="27"/>
  <c r="AO45" i="27"/>
  <c r="AM45" i="27"/>
  <c r="W45" i="27"/>
  <c r="AL110" i="27"/>
  <c r="W110" i="27"/>
  <c r="AD110" i="27"/>
  <c r="AO110" i="27"/>
  <c r="AE110" i="27"/>
  <c r="AF90" i="27"/>
  <c r="AB90" i="27"/>
  <c r="AI90" i="27"/>
  <c r="AM90" i="27"/>
  <c r="AK90" i="27"/>
  <c r="AC145" i="24"/>
  <c r="AM171" i="24"/>
  <c r="AC17" i="24"/>
  <c r="AG17" i="24"/>
  <c r="Y17" i="24"/>
  <c r="AM17" i="24"/>
  <c r="AD10" i="24"/>
  <c r="AH10" i="24"/>
  <c r="AK10" i="24"/>
  <c r="AH66" i="24"/>
  <c r="AD175" i="24"/>
  <c r="AK33" i="24"/>
  <c r="AJ91" i="24"/>
  <c r="AI91" i="24"/>
  <c r="AI17" i="24"/>
  <c r="AH13" i="27"/>
  <c r="Z13" i="27"/>
  <c r="AE13" i="27"/>
  <c r="AK13" i="27"/>
  <c r="AC2" i="27"/>
  <c r="AG72" i="27"/>
  <c r="AA72" i="27"/>
  <c r="AF72" i="27"/>
  <c r="AO72" i="27"/>
  <c r="AI176" i="27"/>
  <c r="AM176" i="27"/>
  <c r="AN176" i="27"/>
  <c r="AE176" i="27"/>
  <c r="AG176" i="27"/>
  <c r="AF127" i="27"/>
  <c r="W11" i="27"/>
  <c r="AN11" i="27"/>
  <c r="AL11" i="27"/>
  <c r="Z11" i="27"/>
  <c r="Z153" i="27"/>
  <c r="W153" i="27"/>
  <c r="AF153" i="27"/>
  <c r="AM153" i="27"/>
  <c r="AL126" i="27"/>
  <c r="AB126" i="27"/>
  <c r="X126" i="27"/>
  <c r="AO117" i="27"/>
  <c r="AI22" i="27"/>
  <c r="Y22" i="27"/>
  <c r="AO22" i="27"/>
  <c r="AL22" i="27"/>
  <c r="AB145" i="27"/>
  <c r="Z145" i="27"/>
  <c r="AC145" i="27"/>
  <c r="Z58" i="27"/>
  <c r="AB58" i="27"/>
  <c r="AF58" i="27"/>
  <c r="AI58" i="27"/>
  <c r="W164" i="27"/>
  <c r="AN164" i="27"/>
  <c r="AE164" i="27"/>
  <c r="AG164" i="27"/>
  <c r="AM142" i="27"/>
  <c r="Y142" i="27"/>
  <c r="AF142" i="27"/>
  <c r="AB142" i="27"/>
  <c r="X17" i="27"/>
  <c r="Y45" i="27"/>
  <c r="AC45" i="27"/>
  <c r="AA45" i="27"/>
  <c r="AI45" i="27"/>
  <c r="AM110" i="27"/>
  <c r="AA110" i="27"/>
  <c r="X110" i="27"/>
  <c r="AH110" i="27"/>
  <c r="X90" i="27"/>
  <c r="AJ90" i="27"/>
  <c r="AO90" i="27"/>
  <c r="Y90" i="27"/>
  <c r="W145" i="24"/>
  <c r="X171" i="24"/>
  <c r="Z17" i="24"/>
  <c r="AK17" i="24"/>
  <c r="AL17" i="24"/>
  <c r="AE17" i="24"/>
  <c r="Z146" i="24"/>
  <c r="X10" i="24"/>
  <c r="AN10" i="24"/>
  <c r="AA66" i="24"/>
  <c r="AE66" i="24"/>
  <c r="AI161" i="27"/>
  <c r="AB175" i="24"/>
  <c r="AE175" i="24"/>
  <c r="AF33" i="24"/>
  <c r="AC91" i="24"/>
  <c r="AO91" i="24"/>
  <c r="AG175" i="24"/>
  <c r="W175" i="24"/>
  <c r="AI33" i="24"/>
  <c r="AF91" i="24"/>
  <c r="AN99" i="19"/>
  <c r="AM99" i="19"/>
  <c r="AC99" i="19"/>
  <c r="AA163" i="19"/>
  <c r="AC5" i="21"/>
  <c r="AA38" i="21"/>
  <c r="AB38" i="21"/>
  <c r="Z38" i="21"/>
  <c r="AJ38" i="21"/>
  <c r="AM38" i="21"/>
  <c r="AI31" i="21"/>
  <c r="AL31" i="21"/>
  <c r="AD31" i="21"/>
  <c r="AB31" i="21"/>
  <c r="AG31" i="21"/>
  <c r="AF31" i="21"/>
  <c r="Y31" i="21"/>
  <c r="X31" i="21"/>
  <c r="AM31" i="21"/>
  <c r="AM37" i="21"/>
  <c r="AB37" i="21"/>
  <c r="AO37" i="21"/>
  <c r="X67" i="19"/>
  <c r="AD99" i="19"/>
  <c r="AE99" i="19"/>
  <c r="AF52" i="21"/>
  <c r="AL84" i="19"/>
  <c r="AD84" i="19"/>
  <c r="AJ84" i="19"/>
  <c r="AF38" i="21"/>
  <c r="AD35" i="21"/>
  <c r="AH99" i="19"/>
  <c r="W99" i="19"/>
  <c r="AL163" i="19"/>
  <c r="AD148" i="19"/>
  <c r="AB148" i="19"/>
  <c r="AC148" i="19"/>
  <c r="AM148" i="19"/>
  <c r="AL5" i="21"/>
  <c r="AJ5" i="21"/>
  <c r="AI5" i="21"/>
  <c r="AE5" i="21"/>
  <c r="AH5" i="21"/>
  <c r="AB106" i="19"/>
  <c r="AN106" i="19"/>
  <c r="AF63" i="19"/>
  <c r="AF127" i="19"/>
  <c r="AB159" i="19"/>
  <c r="AO16" i="21"/>
  <c r="AF48" i="21"/>
  <c r="AO112" i="19"/>
  <c r="AF144" i="19"/>
  <c r="Y33" i="21"/>
  <c r="AF33" i="21"/>
  <c r="AA33" i="21"/>
  <c r="AG62" i="19"/>
  <c r="AH75" i="19"/>
  <c r="AD171" i="19"/>
  <c r="AN60" i="19"/>
  <c r="AK156" i="19"/>
  <c r="AM69" i="19"/>
  <c r="AJ165" i="19"/>
  <c r="Y126" i="19"/>
  <c r="AB138" i="19"/>
  <c r="AE39" i="21"/>
  <c r="AO39" i="21"/>
  <c r="AD103" i="19"/>
  <c r="AK103" i="19"/>
  <c r="AB24" i="21"/>
  <c r="AA88" i="19"/>
  <c r="AO152" i="19"/>
  <c r="AM41" i="21"/>
  <c r="AO86" i="19"/>
  <c r="AI110" i="19"/>
  <c r="AL110" i="19"/>
  <c r="Y110" i="19"/>
  <c r="AM51" i="21"/>
  <c r="AK21" i="21"/>
  <c r="AO21" i="21"/>
  <c r="AM21" i="21"/>
  <c r="Y10" i="21"/>
  <c r="AA10" i="21"/>
  <c r="AD134" i="19"/>
  <c r="Y111" i="19"/>
  <c r="AM96" i="19"/>
  <c r="AD96" i="19"/>
  <c r="AI160" i="19"/>
  <c r="AI17" i="21"/>
  <c r="AH49" i="21"/>
  <c r="W49" i="21"/>
  <c r="AD137" i="19"/>
  <c r="Z137" i="19"/>
  <c r="AO137" i="19"/>
  <c r="Y137" i="19"/>
  <c r="AO58" i="19"/>
  <c r="Y58" i="19"/>
  <c r="Z12" i="21"/>
  <c r="Z108" i="19"/>
  <c r="AM42" i="21"/>
  <c r="AB42" i="21"/>
  <c r="AO168" i="19"/>
  <c r="X168" i="19"/>
  <c r="W168" i="19"/>
  <c r="AM169" i="19"/>
  <c r="Z30" i="21"/>
  <c r="AA59" i="19"/>
  <c r="AJ29" i="21"/>
  <c r="AN29" i="21"/>
  <c r="AN85" i="19"/>
  <c r="AH146" i="19"/>
  <c r="X146" i="19"/>
  <c r="AB146" i="19"/>
  <c r="AI146" i="19"/>
  <c r="AD146" i="19"/>
  <c r="AA166" i="19"/>
  <c r="AH78" i="19"/>
  <c r="Z65" i="19"/>
  <c r="AG65" i="19"/>
  <c r="AI122" i="19"/>
  <c r="X122" i="19"/>
  <c r="AL139" i="19"/>
  <c r="AI60" i="19"/>
  <c r="AD45" i="21"/>
  <c r="AF138" i="19"/>
  <c r="AH103" i="19"/>
  <c r="X103" i="19"/>
  <c r="AM103" i="19"/>
  <c r="AG24" i="21"/>
  <c r="AH88" i="19"/>
  <c r="AJ152" i="19"/>
  <c r="AN110" i="19"/>
  <c r="AI36" i="21"/>
  <c r="AK114" i="19"/>
  <c r="AC49" i="21"/>
  <c r="AL40" i="21"/>
  <c r="AH168" i="19"/>
  <c r="AE168" i="19"/>
  <c r="Z168" i="19"/>
  <c r="AN168" i="19"/>
  <c r="AF169" i="19"/>
  <c r="AC169" i="19"/>
  <c r="AG30" i="21"/>
  <c r="AO29" i="21"/>
  <c r="AL29" i="21"/>
  <c r="AJ146" i="19"/>
  <c r="AG146" i="19"/>
  <c r="AM146" i="19"/>
  <c r="AO146" i="19"/>
  <c r="AL146" i="19"/>
  <c r="AC78" i="19"/>
  <c r="Y78" i="19"/>
  <c r="AN78" i="19"/>
  <c r="AB78" i="19"/>
  <c r="AD65" i="19"/>
  <c r="AL65" i="19"/>
  <c r="Y65" i="19"/>
  <c r="AM122" i="19"/>
  <c r="AF122" i="19"/>
  <c r="AB63" i="19"/>
  <c r="AM63" i="19"/>
  <c r="AK112" i="19"/>
  <c r="AI144" i="19"/>
  <c r="AE97" i="19"/>
  <c r="AL171" i="19"/>
  <c r="AN92" i="19"/>
  <c r="AD13" i="21"/>
  <c r="AB69" i="19"/>
  <c r="X101" i="19"/>
  <c r="AB133" i="19"/>
  <c r="X165" i="19"/>
  <c r="W39" i="21"/>
  <c r="AB39" i="21"/>
  <c r="Z103" i="19"/>
  <c r="AI103" i="19"/>
  <c r="AK135" i="19"/>
  <c r="Y86" i="19"/>
  <c r="AA162" i="19"/>
  <c r="AE110" i="19"/>
  <c r="AB110" i="19"/>
  <c r="Z110" i="19"/>
  <c r="AJ83" i="19"/>
  <c r="AI147" i="19"/>
  <c r="Z21" i="21"/>
  <c r="AB21" i="21"/>
  <c r="AF10" i="21"/>
  <c r="AJ10" i="21"/>
  <c r="W134" i="19"/>
  <c r="AA111" i="19"/>
  <c r="AG96" i="19"/>
  <c r="AH17" i="21"/>
  <c r="Y17" i="21"/>
  <c r="AO49" i="21"/>
  <c r="AH137" i="19"/>
  <c r="AK137" i="19"/>
  <c r="AJ58" i="19"/>
  <c r="Y12" i="21"/>
  <c r="AB108" i="19"/>
  <c r="AO53" i="19"/>
  <c r="AK42" i="21"/>
  <c r="AA168" i="19"/>
  <c r="AI168" i="19"/>
  <c r="AB168" i="19"/>
  <c r="X169" i="19"/>
  <c r="AF30" i="21"/>
  <c r="Y34" i="21"/>
  <c r="AK59" i="19"/>
  <c r="W29" i="21"/>
  <c r="AL85" i="19"/>
  <c r="AA146" i="19"/>
  <c r="Z146" i="19"/>
  <c r="AC146" i="19"/>
  <c r="AE146" i="19"/>
  <c r="AK166" i="19"/>
  <c r="W78" i="19"/>
  <c r="Z136" i="19"/>
  <c r="AA25" i="21"/>
  <c r="W65" i="19"/>
  <c r="AH65" i="19"/>
  <c r="AC122" i="19"/>
  <c r="Y122" i="19"/>
  <c r="AO169" i="27"/>
  <c r="AO113" i="24"/>
  <c r="AI13" i="27"/>
  <c r="AN75" i="27"/>
  <c r="AO123" i="27"/>
  <c r="AO124" i="27"/>
  <c r="AE132" i="27"/>
  <c r="AB33" i="24"/>
  <c r="AD91" i="24"/>
  <c r="AC66" i="27"/>
  <c r="AN66" i="27"/>
  <c r="AE66" i="27"/>
  <c r="AF143" i="27"/>
  <c r="Y143" i="27"/>
  <c r="AD143" i="27"/>
  <c r="AD12" i="27"/>
  <c r="AE112" i="27"/>
  <c r="AI147" i="27"/>
  <c r="AC39" i="27"/>
  <c r="W128" i="24"/>
  <c r="AF128" i="24"/>
  <c r="AO128" i="24"/>
  <c r="X105" i="24"/>
  <c r="AB96" i="24"/>
  <c r="AI96" i="24"/>
  <c r="AL63" i="24"/>
  <c r="AF82" i="27"/>
  <c r="AE146" i="27"/>
  <c r="AN50" i="27"/>
  <c r="AK50" i="27"/>
  <c r="AE76" i="27"/>
  <c r="AN120" i="27"/>
  <c r="AF120" i="27"/>
  <c r="AL102" i="27"/>
  <c r="AN157" i="27"/>
  <c r="AN7" i="27"/>
  <c r="X7" i="27"/>
  <c r="AB7" i="27"/>
  <c r="AE7" i="27"/>
  <c r="AA71" i="27"/>
  <c r="AN141" i="27"/>
  <c r="AD10" i="27"/>
  <c r="AI10" i="27"/>
  <c r="AE65" i="27"/>
  <c r="AF65" i="27"/>
  <c r="AO65" i="27"/>
  <c r="AN97" i="27"/>
  <c r="AF97" i="27"/>
  <c r="AG16" i="24"/>
  <c r="AF16" i="24"/>
  <c r="AA16" i="24"/>
  <c r="AM16" i="24"/>
  <c r="Y16" i="24"/>
  <c r="AB88" i="24"/>
  <c r="AG88" i="24"/>
  <c r="AM88" i="24"/>
  <c r="W88" i="24"/>
  <c r="AL169" i="24"/>
  <c r="AC169" i="24"/>
  <c r="AC55" i="24"/>
  <c r="Z160" i="24"/>
  <c r="AF33" i="27"/>
  <c r="AI33" i="27"/>
  <c r="AG33" i="27"/>
  <c r="W111" i="27"/>
  <c r="AD111" i="27"/>
  <c r="AN111" i="27"/>
  <c r="X3" i="27"/>
  <c r="Y3" i="27"/>
  <c r="AM3" i="27"/>
  <c r="AE100" i="27"/>
  <c r="AK137" i="27"/>
  <c r="AM47" i="27"/>
  <c r="AJ118" i="27"/>
  <c r="AA171" i="27"/>
  <c r="W108" i="27"/>
  <c r="AL108" i="27"/>
  <c r="Z108" i="27"/>
  <c r="AA31" i="27"/>
  <c r="AH31" i="27"/>
  <c r="AD152" i="27"/>
  <c r="AF152" i="27"/>
  <c r="AB43" i="27"/>
  <c r="Z176" i="27"/>
  <c r="AJ134" i="27"/>
  <c r="AC10" i="24"/>
  <c r="AJ66" i="24"/>
  <c r="AA104" i="27"/>
  <c r="AH96" i="24"/>
  <c r="AK96" i="24"/>
  <c r="AK111" i="27"/>
  <c r="AM118" i="27"/>
  <c r="AE169" i="27"/>
  <c r="X110" i="24"/>
  <c r="Y113" i="24"/>
  <c r="AC13" i="27"/>
  <c r="AL123" i="27"/>
  <c r="AH124" i="27"/>
  <c r="AA91" i="24"/>
  <c r="AJ66" i="27"/>
  <c r="AM66" i="27"/>
  <c r="AN130" i="27"/>
  <c r="AI86" i="27"/>
  <c r="AC30" i="27"/>
  <c r="AL143" i="27"/>
  <c r="AC143" i="27"/>
  <c r="AK143" i="27"/>
  <c r="AE143" i="27"/>
  <c r="X12" i="27"/>
  <c r="AL133" i="27"/>
  <c r="AO104" i="27"/>
  <c r="AI173" i="27"/>
  <c r="Y147" i="27"/>
  <c r="AJ39" i="27"/>
  <c r="AO39" i="27"/>
  <c r="AM128" i="24"/>
  <c r="AB128" i="24"/>
  <c r="AI105" i="24"/>
  <c r="W46" i="24"/>
  <c r="Z63" i="24"/>
  <c r="AF52" i="28"/>
  <c r="AG146" i="27"/>
  <c r="AI50" i="27"/>
  <c r="W50" i="27"/>
  <c r="Z76" i="27"/>
  <c r="AA8" i="27"/>
  <c r="X120" i="27"/>
  <c r="AG120" i="27"/>
  <c r="AM120" i="27"/>
  <c r="AJ102" i="27"/>
  <c r="AI42" i="27"/>
  <c r="AH60" i="27"/>
  <c r="AK36" i="27"/>
  <c r="AJ7" i="27"/>
  <c r="AG7" i="27"/>
  <c r="W7" i="27"/>
  <c r="AA7" i="27"/>
  <c r="AC71" i="27"/>
  <c r="AH10" i="27"/>
  <c r="AA10" i="27"/>
  <c r="AL10" i="27"/>
  <c r="AL65" i="27"/>
  <c r="Y65" i="27"/>
  <c r="AG97" i="27"/>
  <c r="AO97" i="27"/>
  <c r="AD97" i="27"/>
  <c r="AD16" i="24"/>
  <c r="Z16" i="24"/>
  <c r="AJ16" i="24"/>
  <c r="AK16" i="24"/>
  <c r="Y88" i="24"/>
  <c r="AJ88" i="24"/>
  <c r="AB169" i="24"/>
  <c r="AG169" i="24"/>
  <c r="AC160" i="24"/>
  <c r="AA160" i="24"/>
  <c r="W33" i="27"/>
  <c r="Y33" i="27"/>
  <c r="AL33" i="27"/>
  <c r="AG98" i="27"/>
  <c r="AM111" i="27"/>
  <c r="AG111" i="27"/>
  <c r="AA111" i="27"/>
  <c r="AI3" i="27"/>
  <c r="AE3" i="27"/>
  <c r="AG100" i="27"/>
  <c r="AC100" i="27"/>
  <c r="X137" i="27"/>
  <c r="AJ47" i="27"/>
  <c r="AK118" i="27"/>
  <c r="Z118" i="27"/>
  <c r="X108" i="27"/>
  <c r="AA108" i="27"/>
  <c r="AN31" i="27"/>
  <c r="AM31" i="27"/>
  <c r="AC152" i="27"/>
  <c r="X43" i="27"/>
  <c r="AD57" i="27"/>
  <c r="AN113" i="24"/>
  <c r="AD134" i="27"/>
  <c r="AA171" i="24"/>
  <c r="AL66" i="24"/>
  <c r="Y33" i="24"/>
  <c r="Y91" i="24"/>
  <c r="AN136" i="19"/>
  <c r="AE176" i="19"/>
  <c r="Z75" i="19"/>
  <c r="AH139" i="19"/>
  <c r="AK28" i="21"/>
  <c r="AE92" i="19"/>
  <c r="Y156" i="19"/>
  <c r="W45" i="21"/>
  <c r="W64" i="19"/>
  <c r="AG169" i="19"/>
  <c r="AH163" i="19"/>
  <c r="W20" i="21"/>
  <c r="Z20" i="21"/>
  <c r="AC84" i="19"/>
  <c r="AB5" i="21"/>
  <c r="Z5" i="21"/>
  <c r="W5" i="21"/>
  <c r="AD37" i="21"/>
  <c r="AN37" i="21"/>
  <c r="AM70" i="19"/>
  <c r="AJ63" i="19"/>
  <c r="AI63" i="19"/>
  <c r="AA80" i="19"/>
  <c r="AD176" i="19"/>
  <c r="AC62" i="19"/>
  <c r="W62" i="19"/>
  <c r="Y62" i="19"/>
  <c r="AI154" i="19"/>
  <c r="Z113" i="19"/>
  <c r="AA75" i="19"/>
  <c r="AD139" i="19"/>
  <c r="AI28" i="21"/>
  <c r="AI92" i="19"/>
  <c r="AF156" i="19"/>
  <c r="AG45" i="21"/>
  <c r="AM101" i="19"/>
  <c r="AL165" i="19"/>
  <c r="AM165" i="19"/>
  <c r="AC165" i="19"/>
  <c r="AM138" i="19"/>
  <c r="AK71" i="19"/>
  <c r="Y71" i="19"/>
  <c r="AM135" i="19"/>
  <c r="Z167" i="19"/>
  <c r="AM24" i="21"/>
  <c r="AA56" i="19"/>
  <c r="AD88" i="19"/>
  <c r="AA120" i="19"/>
  <c r="AH152" i="19"/>
  <c r="AI9" i="21"/>
  <c r="Y41" i="21"/>
  <c r="X129" i="19"/>
  <c r="AO145" i="19"/>
  <c r="AA89" i="19"/>
  <c r="Z89" i="19"/>
  <c r="AE89" i="19"/>
  <c r="AC89" i="19"/>
  <c r="AJ162" i="19"/>
  <c r="AM162" i="19"/>
  <c r="AD110" i="19"/>
  <c r="AC19" i="21"/>
  <c r="AG132" i="19"/>
  <c r="AG164" i="19"/>
  <c r="AJ164" i="19"/>
  <c r="AO2" i="21"/>
  <c r="AG2" i="21"/>
  <c r="AA77" i="19"/>
  <c r="AM173" i="19"/>
  <c r="AB15" i="21"/>
  <c r="AA15" i="21"/>
  <c r="AH15" i="21"/>
  <c r="AD15" i="21"/>
  <c r="AD47" i="21"/>
  <c r="AA64" i="19"/>
  <c r="AK64" i="19"/>
  <c r="AJ64" i="19"/>
  <c r="AF96" i="19"/>
  <c r="AK96" i="19"/>
  <c r="Z96" i="19"/>
  <c r="AI128" i="19"/>
  <c r="AE17" i="21"/>
  <c r="AG58" i="19"/>
  <c r="X58" i="19"/>
  <c r="AA54" i="19"/>
  <c r="AH27" i="21"/>
  <c r="AF27" i="21"/>
  <c r="AH123" i="19"/>
  <c r="AI12" i="21"/>
  <c r="AE44" i="21"/>
  <c r="AN108" i="19"/>
  <c r="AN172" i="19"/>
  <c r="X53" i="19"/>
  <c r="AM6" i="21"/>
  <c r="AK6" i="21"/>
  <c r="AO6" i="21"/>
  <c r="Y42" i="21"/>
  <c r="AA42" i="21"/>
  <c r="AN42" i="21"/>
  <c r="AO74" i="19"/>
  <c r="AB74" i="19"/>
  <c r="AF23" i="21"/>
  <c r="W23" i="21"/>
  <c r="AD23" i="21"/>
  <c r="Y151" i="19"/>
  <c r="AD151" i="19"/>
  <c r="X40" i="21"/>
  <c r="AA104" i="19"/>
  <c r="AL169" i="19"/>
  <c r="AK169" i="19"/>
  <c r="W169" i="19"/>
  <c r="AI169" i="19"/>
  <c r="W30" i="21"/>
  <c r="AI30" i="21"/>
  <c r="AF140" i="19"/>
  <c r="AJ85" i="19"/>
  <c r="AM119" i="19"/>
  <c r="AE136" i="19"/>
  <c r="AB136" i="19"/>
  <c r="AJ25" i="21"/>
  <c r="AH25" i="21"/>
  <c r="Y130" i="19"/>
  <c r="AC50" i="21"/>
  <c r="Z67" i="19"/>
  <c r="AO163" i="19"/>
  <c r="Y20" i="21"/>
  <c r="Y84" i="19"/>
  <c r="AF148" i="19"/>
  <c r="AF5" i="21"/>
  <c r="AD5" i="21"/>
  <c r="AO5" i="21"/>
  <c r="AM5" i="21"/>
  <c r="AF37" i="21"/>
  <c r="Y37" i="21"/>
  <c r="AG38" i="21"/>
  <c r="W38" i="21"/>
  <c r="AC18" i="21"/>
  <c r="AC106" i="19"/>
  <c r="Z63" i="19"/>
  <c r="AG63" i="19"/>
  <c r="AI80" i="19"/>
  <c r="AN176" i="19"/>
  <c r="AO62" i="19"/>
  <c r="AE62" i="19"/>
  <c r="AM62" i="19"/>
  <c r="Y154" i="19"/>
  <c r="X26" i="21"/>
  <c r="AL22" i="21"/>
  <c r="AG75" i="19"/>
  <c r="AI139" i="19"/>
  <c r="AD28" i="21"/>
  <c r="Z92" i="19"/>
  <c r="Z156" i="19"/>
  <c r="Y45" i="21"/>
  <c r="AO101" i="19"/>
  <c r="AN165" i="19"/>
  <c r="AF165" i="19"/>
  <c r="AE165" i="19"/>
  <c r="AO165" i="19"/>
  <c r="AC126" i="19"/>
  <c r="AO138" i="19"/>
  <c r="AG71" i="19"/>
  <c r="AB135" i="19"/>
  <c r="X167" i="19"/>
  <c r="AN24" i="21"/>
  <c r="X56" i="19"/>
  <c r="X88" i="19"/>
  <c r="AI120" i="19"/>
  <c r="AF152" i="19"/>
  <c r="AJ9" i="21"/>
  <c r="AG41" i="21"/>
  <c r="AI129" i="19"/>
  <c r="X105" i="19"/>
  <c r="Y150" i="19"/>
  <c r="AD89" i="19"/>
  <c r="AF89" i="19"/>
  <c r="AK89" i="19"/>
  <c r="AG89" i="19"/>
  <c r="AF162" i="19"/>
  <c r="AL162" i="19"/>
  <c r="Z115" i="19"/>
  <c r="AM100" i="19"/>
  <c r="AJ132" i="19"/>
  <c r="AE164" i="19"/>
  <c r="Z164" i="19"/>
  <c r="AN2" i="21"/>
  <c r="AJ2" i="21"/>
  <c r="AI173" i="19"/>
  <c r="AK170" i="19"/>
  <c r="AO15" i="21"/>
  <c r="AE15" i="21"/>
  <c r="X15" i="21"/>
  <c r="AO64" i="19"/>
  <c r="AN64" i="19"/>
  <c r="AH64" i="19"/>
  <c r="AA96" i="19"/>
  <c r="AI96" i="19"/>
  <c r="AL96" i="19"/>
  <c r="AF128" i="19"/>
  <c r="AD17" i="21"/>
  <c r="AL17" i="21"/>
  <c r="AK58" i="19"/>
  <c r="AH58" i="19"/>
  <c r="W27" i="21"/>
  <c r="AK123" i="19"/>
  <c r="AM12" i="21"/>
  <c r="AO44" i="21"/>
  <c r="AJ108" i="19"/>
  <c r="AJ172" i="19"/>
  <c r="AE6" i="21"/>
  <c r="AG6" i="21"/>
  <c r="AH6" i="21"/>
  <c r="AL6" i="21"/>
  <c r="AL42" i="21"/>
  <c r="AF42" i="21"/>
  <c r="X42" i="21"/>
  <c r="AG74" i="19"/>
  <c r="AD74" i="19"/>
  <c r="AC23" i="21"/>
  <c r="X23" i="21"/>
  <c r="AE151" i="19"/>
  <c r="AL151" i="19"/>
  <c r="AA40" i="21"/>
  <c r="AK104" i="19"/>
  <c r="AH169" i="19"/>
  <c r="AN169" i="19"/>
  <c r="AA169" i="19"/>
  <c r="Y169" i="19"/>
  <c r="AN30" i="21"/>
  <c r="AH30" i="21"/>
  <c r="AC76" i="19"/>
  <c r="Z140" i="19"/>
  <c r="AK85" i="19"/>
  <c r="AB119" i="19"/>
  <c r="AC119" i="19"/>
  <c r="W119" i="19"/>
  <c r="AK136" i="19"/>
  <c r="W136" i="19"/>
  <c r="AM25" i="21"/>
  <c r="Y25" i="21"/>
  <c r="W130" i="19"/>
  <c r="AG50" i="21"/>
  <c r="AK86" i="27"/>
  <c r="AD63" i="27"/>
  <c r="AE110" i="24"/>
  <c r="AM73" i="24"/>
  <c r="Z113" i="24"/>
  <c r="AD70" i="27"/>
  <c r="AI109" i="27"/>
  <c r="AN109" i="27"/>
  <c r="AJ17" i="24"/>
  <c r="AD137" i="24"/>
  <c r="AM146" i="24"/>
  <c r="W146" i="24"/>
  <c r="AM45" i="24"/>
  <c r="AB161" i="27"/>
  <c r="AN161" i="27"/>
  <c r="AK175" i="24"/>
  <c r="AO175" i="24"/>
  <c r="AF175" i="24"/>
  <c r="AI14" i="24"/>
  <c r="AJ14" i="24"/>
  <c r="W14" i="24"/>
  <c r="AE14" i="24"/>
  <c r="AM33" i="24"/>
  <c r="AC33" i="24"/>
  <c r="AO33" i="24"/>
  <c r="AH29" i="27"/>
  <c r="AC130" i="27"/>
  <c r="X130" i="27"/>
  <c r="AC26" i="27"/>
  <c r="AF86" i="27"/>
  <c r="AJ86" i="27"/>
  <c r="X86" i="27"/>
  <c r="AA86" i="27"/>
  <c r="AO30" i="27"/>
  <c r="AA143" i="27"/>
  <c r="AJ12" i="27"/>
  <c r="AL12" i="27"/>
  <c r="AF12" i="27"/>
  <c r="AA133" i="27"/>
  <c r="AH104" i="27"/>
  <c r="W104" i="27"/>
  <c r="AI104" i="27"/>
  <c r="AD158" i="27"/>
  <c r="Y158" i="27"/>
  <c r="AI158" i="27"/>
  <c r="AA158" i="27"/>
  <c r="X158" i="27"/>
  <c r="W19" i="27"/>
  <c r="X19" i="27"/>
  <c r="AE19" i="27"/>
  <c r="Z173" i="27"/>
  <c r="Z112" i="27"/>
  <c r="AB140" i="27"/>
  <c r="AM140" i="27"/>
  <c r="AA140" i="27"/>
  <c r="AC140" i="27"/>
  <c r="AM85" i="27"/>
  <c r="Y122" i="27"/>
  <c r="AG122" i="27"/>
  <c r="AA122" i="27"/>
  <c r="AJ122" i="27"/>
  <c r="AF122" i="27"/>
  <c r="X81" i="27"/>
  <c r="W81" i="27"/>
  <c r="AE81" i="27"/>
  <c r="AH81" i="27"/>
  <c r="AJ81" i="27"/>
  <c r="AA92" i="27"/>
  <c r="AI92" i="27"/>
  <c r="Y92" i="27"/>
  <c r="AL92" i="27"/>
  <c r="Z92" i="27"/>
  <c r="AO154" i="27"/>
  <c r="AG154" i="27"/>
  <c r="AB154" i="27"/>
  <c r="AK154" i="27"/>
  <c r="AF154" i="27"/>
  <c r="AI174" i="27"/>
  <c r="AO174" i="27"/>
  <c r="Z174" i="27"/>
  <c r="AE174" i="27"/>
  <c r="AD174" i="27"/>
  <c r="AH151" i="27"/>
  <c r="AD151" i="27"/>
  <c r="AI151" i="27"/>
  <c r="AL151" i="27"/>
  <c r="AN151" i="27"/>
  <c r="Y131" i="27"/>
  <c r="AG131" i="27"/>
  <c r="AF131" i="27"/>
  <c r="W131" i="27"/>
  <c r="AD131" i="27"/>
  <c r="Z23" i="24"/>
  <c r="Y75" i="24"/>
  <c r="Y63" i="24"/>
  <c r="AH63" i="24"/>
  <c r="AG52" i="28"/>
  <c r="AE82" i="27"/>
  <c r="AI82" i="27"/>
  <c r="AD146" i="27"/>
  <c r="AM50" i="27"/>
  <c r="AG50" i="27"/>
  <c r="AE50" i="27"/>
  <c r="AB50" i="27"/>
  <c r="AL8" i="27"/>
  <c r="AH149" i="27"/>
  <c r="AM149" i="27"/>
  <c r="AO149" i="27"/>
  <c r="AF149" i="27"/>
  <c r="AB120" i="27"/>
  <c r="AC120" i="27"/>
  <c r="AL120" i="27"/>
  <c r="Y120" i="27"/>
  <c r="AJ120" i="27"/>
  <c r="AF37" i="27"/>
  <c r="Y102" i="27"/>
  <c r="W102" i="27"/>
  <c r="AD42" i="27"/>
  <c r="AI60" i="27"/>
  <c r="AC36" i="27"/>
  <c r="Y157" i="27"/>
  <c r="AO7" i="27"/>
  <c r="AF7" i="27"/>
  <c r="Y138" i="27"/>
  <c r="AD138" i="27"/>
  <c r="AJ138" i="27"/>
  <c r="AK71" i="27"/>
  <c r="Z71" i="27"/>
  <c r="AI141" i="27"/>
  <c r="AK10" i="27"/>
  <c r="Y10" i="27"/>
  <c r="AM10" i="27"/>
  <c r="X10" i="27"/>
  <c r="AB10" i="27"/>
  <c r="Z65" i="27"/>
  <c r="AD65" i="27"/>
  <c r="AJ65" i="27"/>
  <c r="AM65" i="27"/>
  <c r="X65" i="27"/>
  <c r="W97" i="27"/>
  <c r="AE97" i="27"/>
  <c r="X97" i="27"/>
  <c r="AC97" i="27"/>
  <c r="Z97" i="27"/>
  <c r="AL95" i="27"/>
  <c r="AH169" i="24"/>
  <c r="X169" i="24"/>
  <c r="AO169" i="24"/>
  <c r="Z169" i="24"/>
  <c r="AE169" i="24"/>
  <c r="AO55" i="24"/>
  <c r="Y139" i="24"/>
  <c r="AN139" i="24"/>
  <c r="AL160" i="24"/>
  <c r="AB160" i="24"/>
  <c r="AF160" i="24"/>
  <c r="AG160" i="24"/>
  <c r="AA33" i="27"/>
  <c r="AF98" i="27"/>
  <c r="AF162" i="27"/>
  <c r="X162" i="27"/>
  <c r="AD162" i="27"/>
  <c r="AM162" i="27"/>
  <c r="Z162" i="27"/>
  <c r="Z63" i="27"/>
  <c r="AH63" i="27"/>
  <c r="AC63" i="27"/>
  <c r="AB137" i="27"/>
  <c r="W77" i="27"/>
  <c r="AO77" i="27"/>
  <c r="AE77" i="27"/>
  <c r="AB77" i="27"/>
  <c r="AG16" i="27"/>
  <c r="W16" i="27"/>
  <c r="AA16" i="27"/>
  <c r="AO16" i="27"/>
  <c r="Y47" i="27"/>
  <c r="AF47" i="27"/>
  <c r="AH47" i="27"/>
  <c r="AG47" i="27"/>
  <c r="AA47" i="27"/>
  <c r="AK144" i="27"/>
  <c r="AM144" i="27"/>
  <c r="AI144" i="27"/>
  <c r="AH144" i="27"/>
  <c r="AG55" i="27"/>
  <c r="AJ55" i="27"/>
  <c r="Y55" i="27"/>
  <c r="W55" i="27"/>
  <c r="AF89" i="27"/>
  <c r="X89" i="27"/>
  <c r="AA89" i="27"/>
  <c r="AM89" i="27"/>
  <c r="AH89" i="27"/>
  <c r="AL61" i="27"/>
  <c r="AE61" i="27"/>
  <c r="Y24" i="27"/>
  <c r="Z24" i="27"/>
  <c r="AF24" i="27"/>
  <c r="AB24" i="27"/>
  <c r="AI152" i="27"/>
  <c r="AK152" i="27"/>
  <c r="AN152" i="27"/>
  <c r="AM15" i="27"/>
  <c r="AG43" i="27"/>
  <c r="Y43" i="27"/>
  <c r="AC43" i="27"/>
  <c r="AK43" i="27"/>
  <c r="AL40" i="27"/>
  <c r="AD40" i="27"/>
  <c r="AA40" i="27"/>
  <c r="Z40" i="27"/>
  <c r="AO159" i="27"/>
  <c r="Y159" i="27"/>
  <c r="AH159" i="27"/>
  <c r="AC159" i="27"/>
  <c r="AK159" i="27"/>
  <c r="W78" i="27"/>
  <c r="AE78" i="27"/>
  <c r="AB78" i="27"/>
  <c r="AF78" i="27"/>
  <c r="AJ78" i="27"/>
  <c r="AG88" i="27"/>
  <c r="AJ88" i="27"/>
  <c r="AM88" i="27"/>
  <c r="AC88" i="27"/>
  <c r="AN88" i="27"/>
  <c r="AN165" i="27"/>
  <c r="AH165" i="27"/>
  <c r="AE165" i="27"/>
  <c r="AB165" i="27"/>
  <c r="AO165" i="27"/>
  <c r="AA59" i="24"/>
  <c r="AG59" i="24"/>
  <c r="AD59" i="24"/>
  <c r="Z59" i="24"/>
  <c r="AA82" i="24"/>
  <c r="AJ82" i="24"/>
  <c r="AG82" i="24"/>
  <c r="AC82" i="24"/>
  <c r="AM82" i="24"/>
  <c r="AH152" i="24"/>
  <c r="AJ152" i="24"/>
  <c r="AG152" i="24"/>
  <c r="AK152" i="24"/>
  <c r="X152" i="24"/>
  <c r="AB111" i="24"/>
  <c r="X177" i="24"/>
  <c r="W110" i="24"/>
  <c r="AF73" i="24"/>
  <c r="AN73" i="24"/>
  <c r="AC113" i="24"/>
  <c r="AD113" i="24"/>
  <c r="AM113" i="24"/>
  <c r="AF2" i="27"/>
  <c r="AM75" i="27"/>
  <c r="Z75" i="27"/>
  <c r="Y75" i="27"/>
  <c r="AF75" i="27"/>
  <c r="AI75" i="27"/>
  <c r="AC123" i="27"/>
  <c r="AK123" i="27"/>
  <c r="AE123" i="27"/>
  <c r="AD123" i="27"/>
  <c r="Z123" i="27"/>
  <c r="Y27" i="27"/>
  <c r="AM27" i="27"/>
  <c r="AI27" i="27"/>
  <c r="W27" i="27"/>
  <c r="AE27" i="27"/>
  <c r="AM124" i="27"/>
  <c r="Y124" i="27"/>
  <c r="AE124" i="27"/>
  <c r="Z124" i="27"/>
  <c r="AG124" i="27"/>
  <c r="AA4" i="27"/>
  <c r="AI4" i="27"/>
  <c r="AC4" i="27"/>
  <c r="AH4" i="27"/>
  <c r="AM101" i="27"/>
  <c r="Y101" i="27"/>
  <c r="Z101" i="27"/>
  <c r="AO177" i="27"/>
  <c r="AB22" i="27"/>
  <c r="AB17" i="24"/>
  <c r="AF161" i="27"/>
  <c r="AE161" i="27"/>
  <c r="Z33" i="24"/>
  <c r="X5" i="27"/>
  <c r="Y86" i="27"/>
  <c r="AD86" i="27"/>
  <c r="W86" i="27"/>
  <c r="AM30" i="27"/>
  <c r="Z104" i="27"/>
  <c r="AM104" i="27"/>
  <c r="AN112" i="27"/>
  <c r="AE140" i="27"/>
  <c r="AJ140" i="27"/>
  <c r="X140" i="27"/>
  <c r="Y140" i="27"/>
  <c r="AA85" i="27"/>
  <c r="AA82" i="27"/>
  <c r="AF8" i="27"/>
  <c r="AA149" i="27"/>
  <c r="AG149" i="27"/>
  <c r="AG37" i="27"/>
  <c r="AN160" i="24"/>
  <c r="AN63" i="27"/>
  <c r="AG49" i="27"/>
  <c r="Y177" i="27"/>
  <c r="AG177" i="27"/>
  <c r="AO66" i="24"/>
  <c r="AO161" i="27"/>
  <c r="AC161" i="27"/>
  <c r="W161" i="27"/>
  <c r="AL106" i="27"/>
  <c r="AG106" i="27"/>
  <c r="AA175" i="24"/>
  <c r="X175" i="24"/>
  <c r="AI175" i="24"/>
  <c r="AM175" i="24"/>
  <c r="AN33" i="24"/>
  <c r="AD33" i="24"/>
  <c r="W33" i="24"/>
  <c r="AE33" i="24"/>
  <c r="AA29" i="27"/>
  <c r="AM130" i="27"/>
  <c r="AF26" i="27"/>
  <c r="AO86" i="27"/>
  <c r="AM86" i="27"/>
  <c r="AB30" i="27"/>
  <c r="AA12" i="27"/>
  <c r="AO12" i="27"/>
  <c r="AD104" i="27"/>
  <c r="AE104" i="27"/>
  <c r="AC158" i="27"/>
  <c r="AH158" i="27"/>
  <c r="AL158" i="27"/>
  <c r="AN158" i="27"/>
  <c r="AL83" i="27"/>
  <c r="AN19" i="27"/>
  <c r="Y19" i="27"/>
  <c r="AE173" i="27"/>
  <c r="AF112" i="27"/>
  <c r="AK46" i="27"/>
  <c r="AL140" i="27"/>
  <c r="AI140" i="27"/>
  <c r="AD140" i="27"/>
  <c r="AN140" i="27"/>
  <c r="AG140" i="27"/>
  <c r="AL85" i="27"/>
  <c r="AL122" i="27"/>
  <c r="AC122" i="27"/>
  <c r="W122" i="27"/>
  <c r="AK122" i="27"/>
  <c r="AM81" i="27"/>
  <c r="AA81" i="27"/>
  <c r="AI81" i="27"/>
  <c r="Z81" i="27"/>
  <c r="AN92" i="27"/>
  <c r="AD92" i="27"/>
  <c r="AG92" i="27"/>
  <c r="AJ92" i="27"/>
  <c r="AL154" i="27"/>
  <c r="Z154" i="27"/>
  <c r="AA154" i="27"/>
  <c r="X154" i="27"/>
  <c r="AK174" i="27"/>
  <c r="AH174" i="27"/>
  <c r="AN174" i="27"/>
  <c r="Y174" i="27"/>
  <c r="Z151" i="27"/>
  <c r="AA151" i="27"/>
  <c r="AF151" i="27"/>
  <c r="W151" i="27"/>
  <c r="AO131" i="27"/>
  <c r="AA131" i="27"/>
  <c r="AI131" i="27"/>
  <c r="AN131" i="27"/>
  <c r="AA23" i="24"/>
  <c r="AG75" i="24"/>
  <c r="AB126" i="24"/>
  <c r="Y126" i="24"/>
  <c r="AH46" i="24"/>
  <c r="AK63" i="24"/>
  <c r="W63" i="24"/>
  <c r="W82" i="27"/>
  <c r="AO50" i="27"/>
  <c r="AA50" i="27"/>
  <c r="AJ50" i="27"/>
  <c r="AJ8" i="27"/>
  <c r="AB149" i="27"/>
  <c r="X149" i="27"/>
  <c r="AL149" i="27"/>
  <c r="AN149" i="27"/>
  <c r="AI149" i="27"/>
  <c r="AO120" i="27"/>
  <c r="AA120" i="27"/>
  <c r="AE120" i="27"/>
  <c r="AI120" i="27"/>
  <c r="AN37" i="27"/>
  <c r="X102" i="27"/>
  <c r="AC102" i="27"/>
  <c r="AK102" i="27"/>
  <c r="AE42" i="27"/>
  <c r="AD60" i="27"/>
  <c r="AG36" i="27"/>
  <c r="AH157" i="27"/>
  <c r="Z138" i="27"/>
  <c r="AH138" i="27"/>
  <c r="AL71" i="27"/>
  <c r="AM71" i="27"/>
  <c r="AH71" i="27"/>
  <c r="AA141" i="27"/>
  <c r="AO10" i="27"/>
  <c r="AC10" i="27"/>
  <c r="W10" i="27"/>
  <c r="AE10" i="27"/>
  <c r="AI65" i="27"/>
  <c r="AN65" i="27"/>
  <c r="AC65" i="27"/>
  <c r="W65" i="27"/>
  <c r="AJ97" i="27"/>
  <c r="AA97" i="27"/>
  <c r="Y97" i="27"/>
  <c r="AI97" i="27"/>
  <c r="AM95" i="27"/>
  <c r="W169" i="24"/>
  <c r="Y169" i="24"/>
  <c r="AF169" i="24"/>
  <c r="AJ169" i="24"/>
  <c r="W55" i="24"/>
  <c r="AC139" i="24"/>
  <c r="AO139" i="24"/>
  <c r="Y160" i="24"/>
  <c r="AO160" i="24"/>
  <c r="AM160" i="24"/>
  <c r="AE160" i="24"/>
  <c r="AF130" i="24"/>
  <c r="Y162" i="27"/>
  <c r="AL162" i="27"/>
  <c r="AH162" i="27"/>
  <c r="AA162" i="27"/>
  <c r="AA63" i="27"/>
  <c r="AE63" i="27"/>
  <c r="AI77" i="27"/>
  <c r="AA77" i="27"/>
  <c r="AL77" i="27"/>
  <c r="X77" i="27"/>
  <c r="AN77" i="27"/>
  <c r="AD16" i="27"/>
  <c r="AL16" i="27"/>
  <c r="AE16" i="27"/>
  <c r="AH16" i="27"/>
  <c r="X47" i="27"/>
  <c r="AL47" i="27"/>
  <c r="AO47" i="27"/>
  <c r="AI47" i="27"/>
  <c r="Y144" i="27"/>
  <c r="AF144" i="27"/>
  <c r="AD144" i="27"/>
  <c r="AN144" i="27"/>
  <c r="AI54" i="27"/>
  <c r="AC55" i="27"/>
  <c r="AK55" i="27"/>
  <c r="Z55" i="27"/>
  <c r="X55" i="27"/>
  <c r="AE89" i="27"/>
  <c r="AO89" i="27"/>
  <c r="AL89" i="27"/>
  <c r="AC89" i="27"/>
  <c r="AN61" i="27"/>
  <c r="W61" i="27"/>
  <c r="AO61" i="27"/>
  <c r="AG24" i="27"/>
  <c r="X24" i="27"/>
  <c r="AO24" i="27"/>
  <c r="W152" i="27"/>
  <c r="W43" i="27"/>
  <c r="AL43" i="27"/>
  <c r="AJ43" i="27"/>
  <c r="AM43" i="27"/>
  <c r="AI40" i="27"/>
  <c r="AF40" i="27"/>
  <c r="W40" i="27"/>
  <c r="AN40" i="27"/>
  <c r="Y40" i="27"/>
  <c r="AD159" i="27"/>
  <c r="AF159" i="27"/>
  <c r="AG159" i="27"/>
  <c r="X159" i="27"/>
  <c r="AN78" i="27"/>
  <c r="AM78" i="27"/>
  <c r="AG78" i="27"/>
  <c r="AI78" i="27"/>
  <c r="AL88" i="27"/>
  <c r="Y88" i="27"/>
  <c r="AE88" i="27"/>
  <c r="AI88" i="27"/>
  <c r="AI165" i="27"/>
  <c r="AJ165" i="27"/>
  <c r="Y165" i="27"/>
  <c r="AL165" i="27"/>
  <c r="X7" i="24"/>
  <c r="Y59" i="24"/>
  <c r="AE59" i="24"/>
  <c r="AI59" i="24"/>
  <c r="AN82" i="24"/>
  <c r="X82" i="24"/>
  <c r="AK82" i="24"/>
  <c r="AL82" i="24"/>
  <c r="AO152" i="24"/>
  <c r="AN152" i="24"/>
  <c r="Z152" i="24"/>
  <c r="AD152" i="24"/>
  <c r="AF111" i="24"/>
  <c r="Z111" i="24"/>
  <c r="AF110" i="24"/>
  <c r="AI110" i="24"/>
  <c r="AB73" i="24"/>
  <c r="AD73" i="24"/>
  <c r="AA113" i="24"/>
  <c r="AJ113" i="24"/>
  <c r="AB113" i="24"/>
  <c r="W2" i="27"/>
  <c r="AL75" i="27"/>
  <c r="AC75" i="27"/>
  <c r="AH75" i="27"/>
  <c r="AA75" i="27"/>
  <c r="AF123" i="27"/>
  <c r="X123" i="27"/>
  <c r="AM123" i="27"/>
  <c r="Y123" i="27"/>
  <c r="Z27" i="27"/>
  <c r="AH27" i="27"/>
  <c r="AK27" i="27"/>
  <c r="AN27" i="27"/>
  <c r="AI124" i="27"/>
  <c r="X124" i="27"/>
  <c r="AJ124" i="27"/>
  <c r="AK124" i="27"/>
  <c r="AD4" i="27"/>
  <c r="AE4" i="27"/>
  <c r="Z4" i="27"/>
  <c r="AK101" i="27"/>
  <c r="AE101" i="27"/>
  <c r="Z177" i="27"/>
  <c r="AF22" i="27"/>
  <c r="AN146" i="24"/>
  <c r="AB146" i="24"/>
  <c r="AN66" i="24"/>
  <c r="AO3" i="21"/>
  <c r="AL35" i="21"/>
  <c r="AB35" i="21"/>
  <c r="AL131" i="19"/>
  <c r="AG148" i="19"/>
  <c r="AO18" i="21"/>
  <c r="AF18" i="21"/>
  <c r="AM142" i="19"/>
  <c r="W80" i="19"/>
  <c r="AN73" i="19"/>
  <c r="AE11" i="21"/>
  <c r="AC11" i="21"/>
  <c r="W11" i="21"/>
  <c r="Y43" i="21"/>
  <c r="Z43" i="21"/>
  <c r="Z107" i="19"/>
  <c r="AM171" i="19"/>
  <c r="AE60" i="19"/>
  <c r="Z60" i="19"/>
  <c r="AK13" i="21"/>
  <c r="AE13" i="21"/>
  <c r="X69" i="19"/>
  <c r="AO69" i="19"/>
  <c r="Z14" i="21"/>
  <c r="AK14" i="21"/>
  <c r="Y14" i="21"/>
  <c r="AB14" i="21"/>
  <c r="AH138" i="19"/>
  <c r="AA138" i="19"/>
  <c r="AD138" i="19"/>
  <c r="AC167" i="19"/>
  <c r="AD167" i="19"/>
  <c r="AD56" i="19"/>
  <c r="Z56" i="19"/>
  <c r="AE9" i="21"/>
  <c r="AF129" i="19"/>
  <c r="Y132" i="19"/>
  <c r="AL77" i="19"/>
  <c r="AK134" i="19"/>
  <c r="AI134" i="19"/>
  <c r="AG46" i="21"/>
  <c r="W46" i="21"/>
  <c r="AO160" i="19"/>
  <c r="AL161" i="19"/>
  <c r="AI54" i="19"/>
  <c r="AC44" i="21"/>
  <c r="AG172" i="19"/>
  <c r="Y66" i="19"/>
  <c r="W34" i="21"/>
  <c r="AJ59" i="19"/>
  <c r="AC59" i="19"/>
  <c r="AG140" i="19"/>
  <c r="Y140" i="19"/>
  <c r="AF5" i="27"/>
  <c r="AM5" i="27"/>
  <c r="W5" i="27"/>
  <c r="AH5" i="27"/>
  <c r="AA5" i="27"/>
  <c r="AL5" i="27"/>
  <c r="Z5" i="27"/>
  <c r="AG5" i="27"/>
  <c r="AO5" i="27"/>
  <c r="AD5" i="27"/>
  <c r="AA150" i="27"/>
  <c r="AL150" i="27"/>
  <c r="W150" i="27"/>
  <c r="Z150" i="27"/>
  <c r="AJ150" i="27"/>
  <c r="AH150" i="27"/>
  <c r="X150" i="27"/>
  <c r="AC150" i="27"/>
  <c r="AB150" i="27"/>
  <c r="Y150" i="27"/>
  <c r="AK150" i="27"/>
  <c r="AM150" i="27"/>
  <c r="AE150" i="27"/>
  <c r="AF150" i="27"/>
  <c r="AH133" i="27"/>
  <c r="AM133" i="27"/>
  <c r="AJ133" i="27"/>
  <c r="Z133" i="27"/>
  <c r="AK133" i="27"/>
  <c r="AO133" i="27"/>
  <c r="AC21" i="27"/>
  <c r="AN21" i="27"/>
  <c r="AG21" i="27"/>
  <c r="X21" i="27"/>
  <c r="AD21" i="27"/>
  <c r="AE21" i="27"/>
  <c r="AF21" i="27"/>
  <c r="AM21" i="27"/>
  <c r="AL21" i="27"/>
  <c r="AK21" i="27"/>
  <c r="AN113" i="27"/>
  <c r="AI113" i="27"/>
  <c r="AE113" i="27"/>
  <c r="Y113" i="27"/>
  <c r="AO113" i="27"/>
  <c r="AF113" i="27"/>
  <c r="AK113" i="27"/>
  <c r="AG113" i="27"/>
  <c r="AL113" i="27"/>
  <c r="AC113" i="27"/>
  <c r="AM113" i="27"/>
  <c r="AA113" i="27"/>
  <c r="AH113" i="27"/>
  <c r="AB113" i="27"/>
  <c r="X113" i="27"/>
  <c r="AD113" i="27"/>
  <c r="Z113" i="27"/>
  <c r="AJ113" i="27"/>
  <c r="AK31" i="24"/>
  <c r="AE31" i="24"/>
  <c r="Y31" i="24"/>
  <c r="AH31" i="24"/>
  <c r="AD31" i="24"/>
  <c r="AN31" i="24"/>
  <c r="AM31" i="24"/>
  <c r="X31" i="24"/>
  <c r="W31" i="24"/>
  <c r="AC31" i="24"/>
  <c r="AF31" i="24"/>
  <c r="AL31" i="24"/>
  <c r="AB31" i="24"/>
  <c r="AM99" i="27"/>
  <c r="AC99" i="27"/>
  <c r="X99" i="27"/>
  <c r="AF99" i="27"/>
  <c r="Z99" i="27"/>
  <c r="W99" i="27"/>
  <c r="AI99" i="27"/>
  <c r="AN99" i="27"/>
  <c r="AG99" i="27"/>
  <c r="AL99" i="27"/>
  <c r="Y99" i="27"/>
  <c r="AE99" i="27"/>
  <c r="AK99" i="27"/>
  <c r="AA99" i="27"/>
  <c r="AI166" i="27"/>
  <c r="AJ166" i="27"/>
  <c r="AB166" i="27"/>
  <c r="AG166" i="27"/>
  <c r="AE166" i="27"/>
  <c r="W166" i="27"/>
  <c r="AC166" i="27"/>
  <c r="AE157" i="27"/>
  <c r="W128" i="27"/>
  <c r="AJ128" i="27"/>
  <c r="AI128" i="27"/>
  <c r="Y128" i="27"/>
  <c r="X93" i="27"/>
  <c r="AG93" i="27"/>
  <c r="AF93" i="27"/>
  <c r="AB93" i="27"/>
  <c r="AA93" i="27"/>
  <c r="AJ93" i="27"/>
  <c r="AC93" i="27"/>
  <c r="AE93" i="27"/>
  <c r="AK93" i="27"/>
  <c r="AI93" i="27"/>
  <c r="AM93" i="27"/>
  <c r="AO93" i="27"/>
  <c r="AN93" i="27"/>
  <c r="AL93" i="27"/>
  <c r="W93" i="27"/>
  <c r="Y93" i="27"/>
  <c r="AL142" i="24"/>
  <c r="AB142" i="24"/>
  <c r="AF142" i="24"/>
  <c r="W142" i="24"/>
  <c r="AG142" i="24"/>
  <c r="AD142" i="24"/>
  <c r="AK142" i="24"/>
  <c r="Y142" i="24"/>
  <c r="AJ142" i="24"/>
  <c r="AN142" i="24"/>
  <c r="AO142" i="24"/>
  <c r="AH142" i="24"/>
  <c r="Z142" i="24"/>
  <c r="AC142" i="24"/>
  <c r="AI142" i="24"/>
  <c r="AE142" i="24"/>
  <c r="AA142" i="24"/>
  <c r="AM142" i="24"/>
  <c r="X142" i="24"/>
  <c r="AL48" i="24"/>
  <c r="AI48" i="24"/>
  <c r="AE48" i="24"/>
  <c r="AN48" i="24"/>
  <c r="W48" i="24"/>
  <c r="AK48" i="24"/>
  <c r="AA48" i="24"/>
  <c r="AG48" i="24"/>
  <c r="AD48" i="24"/>
  <c r="AB48" i="24"/>
  <c r="AH48" i="24"/>
  <c r="Y48" i="24"/>
  <c r="Z48" i="24"/>
  <c r="AC48" i="24"/>
  <c r="AO48" i="24"/>
  <c r="AM48" i="24"/>
  <c r="AJ6" i="27"/>
  <c r="AB6" i="27"/>
  <c r="AC6" i="27"/>
  <c r="AD6" i="27"/>
  <c r="X6" i="27"/>
  <c r="AG6" i="27"/>
  <c r="AE6" i="27"/>
  <c r="W6" i="27"/>
  <c r="Z6" i="27"/>
  <c r="AK6" i="27"/>
  <c r="Y6" i="27"/>
  <c r="AA6" i="27"/>
  <c r="AM6" i="27"/>
  <c r="AO6" i="27"/>
  <c r="AL6" i="27"/>
  <c r="AF115" i="27"/>
  <c r="AK115" i="27"/>
  <c r="AD115" i="27"/>
  <c r="AB115" i="27"/>
  <c r="AJ115" i="27"/>
  <c r="AE115" i="27"/>
  <c r="AL115" i="27"/>
  <c r="AO115" i="27"/>
  <c r="AA115" i="27"/>
  <c r="AG115" i="27"/>
  <c r="AH115" i="27"/>
  <c r="AM115" i="27"/>
  <c r="Z115" i="27"/>
  <c r="Y115" i="27"/>
  <c r="AI115" i="27"/>
  <c r="X115" i="27"/>
  <c r="AE135" i="27"/>
  <c r="AA135" i="27"/>
  <c r="AB135" i="27"/>
  <c r="X135" i="27"/>
  <c r="AJ135" i="27"/>
  <c r="W135" i="27"/>
  <c r="AD135" i="27"/>
  <c r="AL135" i="27"/>
  <c r="AG135" i="27"/>
  <c r="AO135" i="27"/>
  <c r="AK135" i="27"/>
  <c r="AC135" i="27"/>
  <c r="AF135" i="27"/>
  <c r="AI135" i="27"/>
  <c r="Y135" i="27"/>
  <c r="AN135" i="27"/>
  <c r="Z135" i="27"/>
  <c r="AJ41" i="27"/>
  <c r="AL41" i="27"/>
  <c r="AI41" i="27"/>
  <c r="AD41" i="27"/>
  <c r="AF41" i="27"/>
  <c r="AN41" i="27"/>
  <c r="AM41" i="27"/>
  <c r="Z41" i="27"/>
  <c r="AA41" i="27"/>
  <c r="AK41" i="27"/>
  <c r="AC41" i="27"/>
  <c r="X41" i="27"/>
  <c r="Y41" i="27"/>
  <c r="W41" i="27"/>
  <c r="AG41" i="27"/>
  <c r="AB41" i="27"/>
  <c r="AH41" i="27"/>
  <c r="AA49" i="27"/>
  <c r="W49" i="27"/>
  <c r="X49" i="27"/>
  <c r="AC49" i="27"/>
  <c r="AM49" i="27"/>
  <c r="AB114" i="27"/>
  <c r="X114" i="27"/>
  <c r="AD114" i="27"/>
  <c r="Z114" i="27"/>
  <c r="AO114" i="27"/>
  <c r="AC114" i="27"/>
  <c r="Y114" i="27"/>
  <c r="AI114" i="27"/>
  <c r="AA114" i="27"/>
  <c r="AF70" i="27"/>
  <c r="AB70" i="27"/>
  <c r="AC70" i="27"/>
  <c r="X70" i="27"/>
  <c r="W70" i="27"/>
  <c r="AO70" i="27"/>
  <c r="AN70" i="27"/>
  <c r="Y70" i="27"/>
  <c r="AL70" i="27"/>
  <c r="AJ70" i="27"/>
  <c r="AK70" i="27"/>
  <c r="AE137" i="24"/>
  <c r="AJ137" i="24"/>
  <c r="AK137" i="24"/>
  <c r="X137" i="24"/>
  <c r="AN137" i="24"/>
  <c r="AB137" i="24"/>
  <c r="AC137" i="24"/>
  <c r="AA137" i="24"/>
  <c r="Y137" i="24"/>
  <c r="AN45" i="24"/>
  <c r="AK45" i="24"/>
  <c r="AH45" i="24"/>
  <c r="AA127" i="24"/>
  <c r="X127" i="24"/>
  <c r="AD127" i="24"/>
  <c r="Z127" i="24"/>
  <c r="AO127" i="24"/>
  <c r="AH3" i="21"/>
  <c r="AK3" i="21"/>
  <c r="AC3" i="21"/>
  <c r="W35" i="21"/>
  <c r="AO148" i="19"/>
  <c r="AN148" i="19"/>
  <c r="Z148" i="19"/>
  <c r="AD18" i="21"/>
  <c r="AJ18" i="21"/>
  <c r="AB95" i="19"/>
  <c r="AE80" i="19"/>
  <c r="AK22" i="21"/>
  <c r="AO11" i="21"/>
  <c r="AE43" i="21"/>
  <c r="Y107" i="19"/>
  <c r="AG171" i="19"/>
  <c r="X124" i="19"/>
  <c r="AH124" i="19"/>
  <c r="AG14" i="21"/>
  <c r="AK138" i="19"/>
  <c r="AC138" i="19"/>
  <c r="AE120" i="19"/>
  <c r="W120" i="19"/>
  <c r="AB9" i="21"/>
  <c r="AO129" i="19"/>
  <c r="AK51" i="21"/>
  <c r="AN132" i="19"/>
  <c r="Y77" i="19"/>
  <c r="AJ134" i="19"/>
  <c r="X134" i="19"/>
  <c r="AC46" i="21"/>
  <c r="X32" i="21"/>
  <c r="AL160" i="19"/>
  <c r="AH54" i="19"/>
  <c r="AE54" i="19"/>
  <c r="AJ123" i="19"/>
  <c r="X123" i="19"/>
  <c r="W44" i="21"/>
  <c r="AH172" i="19"/>
  <c r="AL66" i="19"/>
  <c r="AN59" i="19"/>
  <c r="Y59" i="19"/>
  <c r="AI140" i="19"/>
  <c r="AJ140" i="19"/>
  <c r="AG3" i="21"/>
  <c r="AD3" i="21"/>
  <c r="AG35" i="21"/>
  <c r="AO35" i="21"/>
  <c r="AF131" i="19"/>
  <c r="X163" i="19"/>
  <c r="AF163" i="19"/>
  <c r="AL20" i="21"/>
  <c r="AN20" i="21"/>
  <c r="AF20" i="21"/>
  <c r="AE52" i="21"/>
  <c r="AK84" i="19"/>
  <c r="AE84" i="19"/>
  <c r="Z84" i="19"/>
  <c r="AL148" i="19"/>
  <c r="Z37" i="21"/>
  <c r="X37" i="21"/>
  <c r="AC37" i="21"/>
  <c r="AA61" i="19"/>
  <c r="AD93" i="19"/>
  <c r="AC125" i="19"/>
  <c r="X157" i="19"/>
  <c r="AF157" i="19"/>
  <c r="AK157" i="19"/>
  <c r="X38" i="21"/>
  <c r="AN38" i="21"/>
  <c r="AK38" i="21"/>
  <c r="AE38" i="21"/>
  <c r="AL18" i="21"/>
  <c r="AK18" i="21"/>
  <c r="X18" i="21"/>
  <c r="AE18" i="21"/>
  <c r="AH106" i="19"/>
  <c r="AO142" i="19"/>
  <c r="AH31" i="21"/>
  <c r="AE63" i="19"/>
  <c r="AK95" i="19"/>
  <c r="AM127" i="19"/>
  <c r="AN127" i="19"/>
  <c r="AO159" i="19"/>
  <c r="AM80" i="19"/>
  <c r="AN80" i="19"/>
  <c r="AL80" i="19"/>
  <c r="AH144" i="19"/>
  <c r="AF97" i="19"/>
  <c r="AB62" i="19"/>
  <c r="AL73" i="19"/>
  <c r="AG98" i="19"/>
  <c r="Z98" i="19"/>
  <c r="AG113" i="19"/>
  <c r="AN22" i="21"/>
  <c r="X11" i="21"/>
  <c r="AJ11" i="21"/>
  <c r="AH43" i="21"/>
  <c r="AI43" i="21"/>
  <c r="AF75" i="19"/>
  <c r="AM75" i="19"/>
  <c r="AN107" i="19"/>
  <c r="W107" i="19"/>
  <c r="AI107" i="19"/>
  <c r="AN139" i="19"/>
  <c r="AF139" i="19"/>
  <c r="AB171" i="19"/>
  <c r="AH171" i="19"/>
  <c r="AC171" i="19"/>
  <c r="AA28" i="21"/>
  <c r="AF28" i="21"/>
  <c r="X60" i="19"/>
  <c r="AC60" i="19"/>
  <c r="W60" i="19"/>
  <c r="AA92" i="19"/>
  <c r="AO92" i="19"/>
  <c r="Y124" i="19"/>
  <c r="AE124" i="19"/>
  <c r="Z124" i="19"/>
  <c r="AE156" i="19"/>
  <c r="W156" i="19"/>
  <c r="AF13" i="21"/>
  <c r="AN13" i="21"/>
  <c r="W13" i="21"/>
  <c r="AA45" i="21"/>
  <c r="AH45" i="21"/>
  <c r="AI69" i="19"/>
  <c r="AA69" i="19"/>
  <c r="AG69" i="19"/>
  <c r="AE101" i="19"/>
  <c r="W101" i="19"/>
  <c r="Y133" i="19"/>
  <c r="AG165" i="19"/>
  <c r="W165" i="19"/>
  <c r="AI82" i="19"/>
  <c r="AH82" i="19"/>
  <c r="W126" i="19"/>
  <c r="AE14" i="21"/>
  <c r="AD14" i="21"/>
  <c r="AH14" i="21"/>
  <c r="AO14" i="21"/>
  <c r="AE138" i="19"/>
  <c r="X138" i="19"/>
  <c r="AG138" i="19"/>
  <c r="AI138" i="19"/>
  <c r="AL138" i="19"/>
  <c r="AE135" i="19"/>
  <c r="X135" i="19"/>
  <c r="AK167" i="19"/>
  <c r="AO167" i="19"/>
  <c r="AF167" i="19"/>
  <c r="AI24" i="21"/>
  <c r="AK24" i="21"/>
  <c r="AC56" i="19"/>
  <c r="AE56" i="19"/>
  <c r="AH56" i="19"/>
  <c r="AO88" i="19"/>
  <c r="AI88" i="19"/>
  <c r="AC120" i="19"/>
  <c r="AK120" i="19"/>
  <c r="AH120" i="19"/>
  <c r="Y152" i="19"/>
  <c r="AB152" i="19"/>
  <c r="AH9" i="21"/>
  <c r="AO9" i="21"/>
  <c r="AN9" i="21"/>
  <c r="Z41" i="21"/>
  <c r="AD41" i="21"/>
  <c r="AB129" i="19"/>
  <c r="AH129" i="19"/>
  <c r="AE129" i="19"/>
  <c r="AB158" i="19"/>
  <c r="AI162" i="19"/>
  <c r="AK162" i="19"/>
  <c r="W162" i="19"/>
  <c r="AH51" i="21"/>
  <c r="AF147" i="19"/>
  <c r="AK4" i="21"/>
  <c r="AA4" i="21"/>
  <c r="AE36" i="21"/>
  <c r="AD68" i="19"/>
  <c r="AB68" i="19"/>
  <c r="AE100" i="19"/>
  <c r="W100" i="19"/>
  <c r="AO132" i="19"/>
  <c r="AK132" i="19"/>
  <c r="AF132" i="19"/>
  <c r="AE77" i="19"/>
  <c r="AL141" i="19"/>
  <c r="AB141" i="19"/>
  <c r="AI141" i="19"/>
  <c r="Y141" i="19"/>
  <c r="X173" i="19"/>
  <c r="AH173" i="19"/>
  <c r="Y173" i="19"/>
  <c r="AC114" i="19"/>
  <c r="AB134" i="19"/>
  <c r="AM134" i="19"/>
  <c r="AO134" i="19"/>
  <c r="AL134" i="19"/>
  <c r="AK46" i="21"/>
  <c r="AJ46" i="21"/>
  <c r="AD79" i="19"/>
  <c r="AE175" i="19"/>
  <c r="AK32" i="21"/>
  <c r="Y160" i="19"/>
  <c r="Z160" i="19"/>
  <c r="Y49" i="21"/>
  <c r="AB161" i="19"/>
  <c r="AB137" i="19"/>
  <c r="X137" i="19"/>
  <c r="AK54" i="19"/>
  <c r="W54" i="19"/>
  <c r="AJ54" i="19"/>
  <c r="AJ27" i="21"/>
  <c r="AD27" i="21"/>
  <c r="AC27" i="21"/>
  <c r="AN123" i="19"/>
  <c r="Z123" i="19"/>
  <c r="Y123" i="19"/>
  <c r="AE12" i="21"/>
  <c r="AJ12" i="21"/>
  <c r="AA44" i="21"/>
  <c r="AM44" i="21"/>
  <c r="AH44" i="21"/>
  <c r="AD108" i="19"/>
  <c r="AI108" i="19"/>
  <c r="AM172" i="19"/>
  <c r="AD172" i="19"/>
  <c r="X172" i="19"/>
  <c r="AB117" i="19"/>
  <c r="AK117" i="19"/>
  <c r="Y117" i="19"/>
  <c r="AC74" i="19"/>
  <c r="AL74" i="19"/>
  <c r="Y74" i="19"/>
  <c r="AF87" i="19"/>
  <c r="X104" i="19"/>
  <c r="AJ168" i="19"/>
  <c r="AO66" i="19"/>
  <c r="X66" i="19"/>
  <c r="AL30" i="21"/>
  <c r="AA30" i="21"/>
  <c r="AK30" i="21"/>
  <c r="AD34" i="21"/>
  <c r="AJ34" i="21"/>
  <c r="AB59" i="19"/>
  <c r="Z59" i="19"/>
  <c r="AG59" i="19"/>
  <c r="AE59" i="19"/>
  <c r="AA140" i="19"/>
  <c r="AK140" i="19"/>
  <c r="AH140" i="19"/>
  <c r="AD140" i="19"/>
  <c r="AD29" i="21"/>
  <c r="AK29" i="21"/>
  <c r="AA29" i="21"/>
  <c r="AF85" i="19"/>
  <c r="AA85" i="19"/>
  <c r="Y85" i="19"/>
  <c r="AH119" i="19"/>
  <c r="AE119" i="19"/>
  <c r="Y119" i="19"/>
  <c r="AD72" i="19"/>
  <c r="Z72" i="19"/>
  <c r="AI25" i="21"/>
  <c r="AO25" i="21"/>
  <c r="AK122" i="19"/>
  <c r="AJ122" i="19"/>
  <c r="Z29" i="27"/>
  <c r="AD29" i="27"/>
  <c r="AN29" i="27"/>
  <c r="AI29" i="27"/>
  <c r="Y29" i="27"/>
  <c r="AO66" i="27"/>
  <c r="AF66" i="27"/>
  <c r="AG66" i="27"/>
  <c r="AK66" i="27"/>
  <c r="AH66" i="27"/>
  <c r="W66" i="27"/>
  <c r="AB66" i="27"/>
  <c r="AD66" i="27"/>
  <c r="Z130" i="27"/>
  <c r="AF130" i="27"/>
  <c r="W26" i="27"/>
  <c r="AL26" i="27"/>
  <c r="AJ26" i="27"/>
  <c r="Z26" i="27"/>
  <c r="Y26" i="27"/>
  <c r="AE26" i="27"/>
  <c r="AK26" i="27"/>
  <c r="AH26" i="27"/>
  <c r="AO26" i="27"/>
  <c r="AN26" i="27"/>
  <c r="AB26" i="27"/>
  <c r="AD26" i="27"/>
  <c r="X26" i="27"/>
  <c r="AG26" i="27"/>
  <c r="AA87" i="27"/>
  <c r="AH87" i="27"/>
  <c r="AD87" i="27"/>
  <c r="AO87" i="27"/>
  <c r="AJ87" i="27"/>
  <c r="AO139" i="27"/>
  <c r="AJ139" i="27"/>
  <c r="Z139" i="27"/>
  <c r="AN139" i="27"/>
  <c r="AH139" i="27"/>
  <c r="AK51" i="27"/>
  <c r="AF51" i="27"/>
  <c r="AH51" i="27"/>
  <c r="AB51" i="27"/>
  <c r="AN51" i="27"/>
  <c r="X148" i="27"/>
  <c r="AB148" i="27"/>
  <c r="AK148" i="27"/>
  <c r="Z148" i="27"/>
  <c r="AO148" i="27"/>
  <c r="AN28" i="27"/>
  <c r="AB28" i="27"/>
  <c r="AE28" i="27"/>
  <c r="AM28" i="27"/>
  <c r="AL28" i="27"/>
  <c r="AN125" i="27"/>
  <c r="AJ125" i="27"/>
  <c r="AI125" i="27"/>
  <c r="AK125" i="27"/>
  <c r="W125" i="27"/>
  <c r="AC96" i="27"/>
  <c r="AJ96" i="27"/>
  <c r="AL96" i="27"/>
  <c r="AI96" i="27"/>
  <c r="AH96" i="27"/>
  <c r="AI5" i="27"/>
  <c r="AC5" i="27"/>
  <c r="Z86" i="27"/>
  <c r="AB86" i="27"/>
  <c r="AG86" i="27"/>
  <c r="AN86" i="27"/>
  <c r="AO150" i="27"/>
  <c r="AG30" i="27"/>
  <c r="AD30" i="27"/>
  <c r="AK30" i="27"/>
  <c r="W30" i="27"/>
  <c r="AI30" i="27"/>
  <c r="AK79" i="27"/>
  <c r="AO79" i="27"/>
  <c r="X79" i="27"/>
  <c r="AL79" i="27"/>
  <c r="AN79" i="27"/>
  <c r="AI143" i="27"/>
  <c r="W143" i="27"/>
  <c r="X143" i="27"/>
  <c r="AJ143" i="27"/>
  <c r="AM143" i="27"/>
  <c r="AN12" i="27"/>
  <c r="AH12" i="27"/>
  <c r="AE12" i="27"/>
  <c r="Z12" i="27"/>
  <c r="AC12" i="27"/>
  <c r="AC133" i="27"/>
  <c r="Y133" i="27"/>
  <c r="AG133" i="27"/>
  <c r="AH129" i="27"/>
  <c r="AD129" i="27"/>
  <c r="AB129" i="27"/>
  <c r="AF129" i="27"/>
  <c r="AO129" i="27"/>
  <c r="AN104" i="27"/>
  <c r="AF104" i="27"/>
  <c r="AL104" i="27"/>
  <c r="AK104" i="27"/>
  <c r="AC104" i="27"/>
  <c r="AH21" i="27"/>
  <c r="Y21" i="27"/>
  <c r="W21" i="27"/>
  <c r="AF19" i="27"/>
  <c r="Z19" i="27"/>
  <c r="AC19" i="27"/>
  <c r="AO19" i="27"/>
  <c r="AA19" i="27"/>
  <c r="AM173" i="27"/>
  <c r="AM112" i="27"/>
  <c r="AI112" i="27"/>
  <c r="X112" i="27"/>
  <c r="AK112" i="27"/>
  <c r="AO112" i="27"/>
  <c r="AA46" i="27"/>
  <c r="AE46" i="27"/>
  <c r="AG46" i="27"/>
  <c r="AH46" i="27"/>
  <c r="AF46" i="27"/>
  <c r="AJ147" i="27"/>
  <c r="AK147" i="27"/>
  <c r="AO147" i="27"/>
  <c r="AC147" i="27"/>
  <c r="AH147" i="27"/>
  <c r="AO140" i="27"/>
  <c r="AJ85" i="27"/>
  <c r="W85" i="27"/>
  <c r="AE85" i="27"/>
  <c r="X85" i="27"/>
  <c r="AH85" i="27"/>
  <c r="W39" i="27"/>
  <c r="Z39" i="27"/>
  <c r="AD39" i="27"/>
  <c r="AH39" i="27"/>
  <c r="AL39" i="27"/>
  <c r="AI128" i="24"/>
  <c r="AD128" i="24"/>
  <c r="AC128" i="24"/>
  <c r="AJ128" i="24"/>
  <c r="AA128" i="24"/>
  <c r="AI23" i="24"/>
  <c r="AJ23" i="24"/>
  <c r="X23" i="24"/>
  <c r="AE23" i="24"/>
  <c r="AC23" i="24"/>
  <c r="AC105" i="24"/>
  <c r="AJ105" i="24"/>
  <c r="AN105" i="24"/>
  <c r="Y105" i="24"/>
  <c r="W105" i="24"/>
  <c r="AA75" i="24"/>
  <c r="AM75" i="24"/>
  <c r="AB75" i="24"/>
  <c r="AO75" i="24"/>
  <c r="AH75" i="24"/>
  <c r="AG126" i="24"/>
  <c r="AD126" i="24"/>
  <c r="AK126" i="24"/>
  <c r="AO126" i="24"/>
  <c r="AL126" i="24"/>
  <c r="AM63" i="24"/>
  <c r="AE63" i="24"/>
  <c r="AC63" i="24"/>
  <c r="AA63" i="24"/>
  <c r="AA31" i="24"/>
  <c r="AJ31" i="24"/>
  <c r="AI52" i="28"/>
  <c r="AE52" i="28"/>
  <c r="X52" i="28"/>
  <c r="Y52" i="28"/>
  <c r="AB52" i="28"/>
  <c r="AL52" i="28"/>
  <c r="Z52" i="28"/>
  <c r="AC82" i="27"/>
  <c r="AG82" i="27"/>
  <c r="AJ82" i="27"/>
  <c r="AB82" i="27"/>
  <c r="AO82" i="27"/>
  <c r="AD82" i="27"/>
  <c r="AN82" i="27"/>
  <c r="AL82" i="27"/>
  <c r="X82" i="27"/>
  <c r="AH82" i="27"/>
  <c r="AK82" i="27"/>
  <c r="Z82" i="27"/>
  <c r="AN146" i="27"/>
  <c r="AM146" i="27"/>
  <c r="AO99" i="27"/>
  <c r="AH99" i="27"/>
  <c r="AB76" i="27"/>
  <c r="AJ76" i="27"/>
  <c r="X76" i="27"/>
  <c r="AC76" i="27"/>
  <c r="AO76" i="27"/>
  <c r="AG8" i="27"/>
  <c r="AN8" i="27"/>
  <c r="Y8" i="27"/>
  <c r="AC8" i="27"/>
  <c r="Z8" i="27"/>
  <c r="AA53" i="27"/>
  <c r="AM53" i="27"/>
  <c r="AC53" i="27"/>
  <c r="AN53" i="27"/>
  <c r="Z53" i="27"/>
  <c r="AA23" i="27"/>
  <c r="AB23" i="27"/>
  <c r="AK23" i="27"/>
  <c r="AD23" i="27"/>
  <c r="AM23" i="27"/>
  <c r="AL23" i="27"/>
  <c r="Z23" i="27"/>
  <c r="AJ23" i="27"/>
  <c r="X23" i="27"/>
  <c r="AI23" i="27"/>
  <c r="AO23" i="27"/>
  <c r="AN23" i="27"/>
  <c r="AG23" i="27"/>
  <c r="AC23" i="27"/>
  <c r="W23" i="27"/>
  <c r="Y23" i="27"/>
  <c r="AF23" i="27"/>
  <c r="AH23" i="27"/>
  <c r="AB102" i="27"/>
  <c r="AE102" i="27"/>
  <c r="AI102" i="27"/>
  <c r="AA102" i="27"/>
  <c r="AO102" i="27"/>
  <c r="AD166" i="27"/>
  <c r="Z166" i="27"/>
  <c r="AA166" i="27"/>
  <c r="Z42" i="27"/>
  <c r="AH42" i="27"/>
  <c r="AG42" i="27"/>
  <c r="X42" i="27"/>
  <c r="AB42" i="27"/>
  <c r="AE155" i="27"/>
  <c r="AI155" i="27"/>
  <c r="AF155" i="27"/>
  <c r="AO155" i="27"/>
  <c r="AA155" i="27"/>
  <c r="AE60" i="27"/>
  <c r="AJ60" i="27"/>
  <c r="AG60" i="27"/>
  <c r="Y60" i="27"/>
  <c r="AA60" i="27"/>
  <c r="W32" i="27"/>
  <c r="AA32" i="27"/>
  <c r="AG32" i="27"/>
  <c r="Y32" i="27"/>
  <c r="X32" i="27"/>
  <c r="AD36" i="27"/>
  <c r="X36" i="27"/>
  <c r="Y36" i="27"/>
  <c r="W36" i="27"/>
  <c r="Z36" i="27"/>
  <c r="X157" i="27"/>
  <c r="AL157" i="27"/>
  <c r="W157" i="27"/>
  <c r="AO157" i="27"/>
  <c r="AD157" i="27"/>
  <c r="AD7" i="27"/>
  <c r="AF128" i="27"/>
  <c r="AE128" i="27"/>
  <c r="Z128" i="27"/>
  <c r="AO128" i="27"/>
  <c r="AK68" i="27"/>
  <c r="AB68" i="27"/>
  <c r="AJ68" i="27"/>
  <c r="AI68" i="27"/>
  <c r="AD68" i="27"/>
  <c r="AL68" i="27"/>
  <c r="AH68" i="27"/>
  <c r="AG68" i="27"/>
  <c r="AF68" i="27"/>
  <c r="X68" i="27"/>
  <c r="W68" i="27"/>
  <c r="Z68" i="27"/>
  <c r="AN68" i="27"/>
  <c r="AO138" i="27"/>
  <c r="AA138" i="27"/>
  <c r="AI138" i="27"/>
  <c r="X138" i="27"/>
  <c r="AB138" i="27"/>
  <c r="AN71" i="27"/>
  <c r="AE71" i="27"/>
  <c r="X71" i="27"/>
  <c r="Y71" i="27"/>
  <c r="AO71" i="27"/>
  <c r="AE175" i="27"/>
  <c r="AA175" i="27"/>
  <c r="AK175" i="27"/>
  <c r="AO175" i="27"/>
  <c r="AI175" i="27"/>
  <c r="Y141" i="27"/>
  <c r="AH141" i="27"/>
  <c r="AK141" i="27"/>
  <c r="AF141" i="27"/>
  <c r="AC141" i="27"/>
  <c r="AD93" i="27"/>
  <c r="X55" i="24"/>
  <c r="AJ55" i="24"/>
  <c r="AD55" i="24"/>
  <c r="AE55" i="24"/>
  <c r="AJ48" i="24"/>
  <c r="AH33" i="27"/>
  <c r="AD33" i="27"/>
  <c r="Z33" i="27"/>
  <c r="AK33" i="27"/>
  <c r="W98" i="27"/>
  <c r="Y98" i="27"/>
  <c r="AL98" i="27"/>
  <c r="AA98" i="27"/>
  <c r="X98" i="27"/>
  <c r="AC98" i="27"/>
  <c r="AB98" i="27"/>
  <c r="AN98" i="27"/>
  <c r="AE98" i="27"/>
  <c r="Z98" i="27"/>
  <c r="AJ98" i="27"/>
  <c r="Z100" i="27"/>
  <c r="AE137" i="27"/>
  <c r="AA137" i="27"/>
  <c r="AL137" i="27"/>
  <c r="AJ77" i="27"/>
  <c r="AI16" i="27"/>
  <c r="Z16" i="27"/>
  <c r="AE47" i="27"/>
  <c r="AG144" i="27"/>
  <c r="Z144" i="27"/>
  <c r="X54" i="27"/>
  <c r="AO118" i="27"/>
  <c r="AH6" i="27"/>
  <c r="AF55" i="27"/>
  <c r="AL55" i="27"/>
  <c r="AN115" i="27"/>
  <c r="Y108" i="27"/>
  <c r="AD108" i="27"/>
  <c r="AK61" i="27"/>
  <c r="AC61" i="27"/>
  <c r="AI61" i="27"/>
  <c r="AJ61" i="27"/>
  <c r="AC24" i="27"/>
  <c r="AK24" i="27"/>
  <c r="AI31" i="27"/>
  <c r="AH152" i="27"/>
  <c r="AG152" i="27"/>
  <c r="AM152" i="27"/>
  <c r="AL152" i="27"/>
  <c r="AA152" i="27"/>
  <c r="X152" i="27"/>
  <c r="Z152" i="27"/>
  <c r="AK116" i="27"/>
  <c r="AG116" i="27"/>
  <c r="AN116" i="27"/>
  <c r="Y116" i="27"/>
  <c r="AF116" i="27"/>
  <c r="AA15" i="27"/>
  <c r="AN15" i="27"/>
  <c r="AJ15" i="27"/>
  <c r="AF15" i="27"/>
  <c r="Y15" i="27"/>
  <c r="AE15" i="27"/>
  <c r="X15" i="27"/>
  <c r="AC15" i="27"/>
  <c r="AB15" i="27"/>
  <c r="AH15" i="27"/>
  <c r="W15" i="27"/>
  <c r="AL15" i="27"/>
  <c r="AD15" i="27"/>
  <c r="AK15" i="27"/>
  <c r="AO15" i="27"/>
  <c r="AG15" i="27"/>
  <c r="Z15" i="27"/>
  <c r="AO41" i="27"/>
  <c r="AH43" i="27"/>
  <c r="AO40" i="27"/>
  <c r="AB81" i="24"/>
  <c r="AL81" i="24"/>
  <c r="AJ81" i="24"/>
  <c r="AE81" i="24"/>
  <c r="AK81" i="24"/>
  <c r="W111" i="24"/>
  <c r="AE111" i="24"/>
  <c r="AA111" i="24"/>
  <c r="AG111" i="24"/>
  <c r="AL111" i="24"/>
  <c r="Y8" i="24"/>
  <c r="AI120" i="24"/>
  <c r="AF120" i="24"/>
  <c r="AD120" i="24"/>
  <c r="AK120" i="24"/>
  <c r="AG120" i="24"/>
  <c r="AA120" i="24"/>
  <c r="AN120" i="24"/>
  <c r="X120" i="24"/>
  <c r="Z120" i="24"/>
  <c r="Z110" i="24"/>
  <c r="AG110" i="24"/>
  <c r="AC110" i="24"/>
  <c r="AM110" i="24"/>
  <c r="AK110" i="24"/>
  <c r="AJ73" i="24"/>
  <c r="Y73" i="24"/>
  <c r="AE113" i="24"/>
  <c r="AL113" i="24"/>
  <c r="Y49" i="27"/>
  <c r="AB49" i="27"/>
  <c r="AJ49" i="27"/>
  <c r="Z49" i="27"/>
  <c r="AJ114" i="27"/>
  <c r="AE114" i="27"/>
  <c r="W114" i="27"/>
  <c r="AL2" i="27"/>
  <c r="AH2" i="27"/>
  <c r="AH70" i="27"/>
  <c r="AA70" i="27"/>
  <c r="AB132" i="27"/>
  <c r="AH132" i="27"/>
  <c r="AH177" i="27"/>
  <c r="AG126" i="27"/>
  <c r="AK126" i="27"/>
  <c r="AM126" i="27"/>
  <c r="AJ126" i="27"/>
  <c r="AM59" i="27"/>
  <c r="X59" i="27"/>
  <c r="AF59" i="27"/>
  <c r="AI59" i="27"/>
  <c r="AJ117" i="27"/>
  <c r="AG117" i="27"/>
  <c r="AC117" i="27"/>
  <c r="AM117" i="27"/>
  <c r="W117" i="27"/>
  <c r="X74" i="27"/>
  <c r="W74" i="27"/>
  <c r="AB74" i="27"/>
  <c r="AK74" i="27"/>
  <c r="AG74" i="27"/>
  <c r="AM145" i="27"/>
  <c r="AI145" i="27"/>
  <c r="AE145" i="27"/>
  <c r="X145" i="27"/>
  <c r="AI17" i="27"/>
  <c r="AM145" i="24"/>
  <c r="AD145" i="24"/>
  <c r="AN145" i="24"/>
  <c r="AO145" i="24"/>
  <c r="Z145" i="24"/>
  <c r="AD171" i="24"/>
  <c r="AF171" i="24"/>
  <c r="AL171" i="24"/>
  <c r="AK171" i="24"/>
  <c r="AG171" i="24"/>
  <c r="AO40" i="24"/>
  <c r="Z40" i="24"/>
  <c r="Y40" i="24"/>
  <c r="AJ40" i="24"/>
  <c r="AK40" i="24"/>
  <c r="AI137" i="24"/>
  <c r="AM137" i="24"/>
  <c r="AF146" i="24"/>
  <c r="AI146" i="24"/>
  <c r="X146" i="24"/>
  <c r="AA146" i="24"/>
  <c r="AF10" i="24"/>
  <c r="AG10" i="24"/>
  <c r="AJ45" i="24"/>
  <c r="X45" i="24"/>
  <c r="AB45" i="24"/>
  <c r="AC45" i="24"/>
  <c r="AL45" i="24"/>
  <c r="AI127" i="24"/>
  <c r="AM127" i="24"/>
  <c r="AL127" i="24"/>
  <c r="AB127" i="24"/>
  <c r="W66" i="24"/>
  <c r="AI66" i="24"/>
  <c r="AG66" i="24"/>
  <c r="AF66" i="24"/>
  <c r="AI18" i="21"/>
  <c r="AC29" i="27"/>
  <c r="X29" i="27"/>
  <c r="AK29" i="27"/>
  <c r="AL29" i="27"/>
  <c r="AB29" i="27"/>
  <c r="AE130" i="27"/>
  <c r="AH130" i="27"/>
  <c r="AL130" i="27"/>
  <c r="AI130" i="27"/>
  <c r="AK130" i="27"/>
  <c r="Y130" i="27"/>
  <c r="W130" i="27"/>
  <c r="AO130" i="27"/>
  <c r="Y5" i="27"/>
  <c r="AB5" i="27"/>
  <c r="AI150" i="27"/>
  <c r="AF30" i="27"/>
  <c r="Y30" i="27"/>
  <c r="AJ30" i="27"/>
  <c r="AL30" i="27"/>
  <c r="AA30" i="27"/>
  <c r="AI133" i="27"/>
  <c r="X133" i="27"/>
  <c r="AF133" i="27"/>
  <c r="AM129" i="27"/>
  <c r="AL129" i="27"/>
  <c r="AC129" i="27"/>
  <c r="W129" i="27"/>
  <c r="AI129" i="27"/>
  <c r="Z21" i="27"/>
  <c r="AJ21" i="27"/>
  <c r="AO21" i="27"/>
  <c r="AH83" i="27"/>
  <c r="Z83" i="27"/>
  <c r="AE83" i="27"/>
  <c r="W83" i="27"/>
  <c r="AN83" i="27"/>
  <c r="AJ83" i="27"/>
  <c r="AM83" i="27"/>
  <c r="AG83" i="27"/>
  <c r="X83" i="27"/>
  <c r="AD83" i="27"/>
  <c r="AO83" i="27"/>
  <c r="AI83" i="27"/>
  <c r="AA83" i="27"/>
  <c r="AF83" i="27"/>
  <c r="AC83" i="27"/>
  <c r="AK83" i="27"/>
  <c r="Y83" i="27"/>
  <c r="AD173" i="27"/>
  <c r="AC173" i="27"/>
  <c r="AK173" i="27"/>
  <c r="AA173" i="27"/>
  <c r="AH173" i="27"/>
  <c r="AL173" i="27"/>
  <c r="W173" i="27"/>
  <c r="AN173" i="27"/>
  <c r="X173" i="27"/>
  <c r="AB173" i="27"/>
  <c r="AF173" i="27"/>
  <c r="AJ173" i="27"/>
  <c r="W112" i="27"/>
  <c r="AJ112" i="27"/>
  <c r="AL112" i="27"/>
  <c r="Y112" i="27"/>
  <c r="AG112" i="27"/>
  <c r="Y46" i="27"/>
  <c r="AI46" i="27"/>
  <c r="AG147" i="27"/>
  <c r="AE147" i="27"/>
  <c r="W147" i="27"/>
  <c r="AA147" i="27"/>
  <c r="AM147" i="27"/>
  <c r="AI85" i="27"/>
  <c r="AB85" i="27"/>
  <c r="AF85" i="27"/>
  <c r="AN85" i="27"/>
  <c r="AD85" i="27"/>
  <c r="AN39" i="27"/>
  <c r="AB39" i="27"/>
  <c r="AE39" i="27"/>
  <c r="AM23" i="24"/>
  <c r="AL23" i="24"/>
  <c r="AN23" i="24"/>
  <c r="AB23" i="24"/>
  <c r="AH23" i="24"/>
  <c r="AG105" i="24"/>
  <c r="AD105" i="24"/>
  <c r="AK105" i="24"/>
  <c r="AO105" i="24"/>
  <c r="AE105" i="24"/>
  <c r="W75" i="24"/>
  <c r="AF75" i="24"/>
  <c r="AE75" i="24"/>
  <c r="AD75" i="24"/>
  <c r="AC75" i="24"/>
  <c r="AJ126" i="24"/>
  <c r="AE126" i="24"/>
  <c r="AB46" i="24"/>
  <c r="X46" i="24"/>
  <c r="AA46" i="24"/>
  <c r="AL46" i="24"/>
  <c r="AD46" i="24"/>
  <c r="AC46" i="24"/>
  <c r="AF46" i="24"/>
  <c r="AK46" i="24"/>
  <c r="Y46" i="24"/>
  <c r="AO46" i="24"/>
  <c r="Z46" i="24"/>
  <c r="AE46" i="24"/>
  <c r="AI46" i="24"/>
  <c r="AJ46" i="24"/>
  <c r="AG46" i="24"/>
  <c r="AI31" i="24"/>
  <c r="AG31" i="24"/>
  <c r="AL146" i="27"/>
  <c r="AH146" i="27"/>
  <c r="Y146" i="27"/>
  <c r="AI146" i="27"/>
  <c r="AK146" i="27"/>
  <c r="W146" i="27"/>
  <c r="AO146" i="27"/>
  <c r="X146" i="27"/>
  <c r="AF146" i="27"/>
  <c r="Z146" i="27"/>
  <c r="AB146" i="27"/>
  <c r="AB99" i="27"/>
  <c r="AG167" i="27"/>
  <c r="X167" i="27"/>
  <c r="AM167" i="27"/>
  <c r="AD167" i="27"/>
  <c r="AC167" i="27"/>
  <c r="AF167" i="27"/>
  <c r="AO167" i="27"/>
  <c r="AA167" i="27"/>
  <c r="AE167" i="27"/>
  <c r="Z167" i="27"/>
  <c r="AH167" i="27"/>
  <c r="AL167" i="27"/>
  <c r="AK167" i="27"/>
  <c r="AJ167" i="27"/>
  <c r="W167" i="27"/>
  <c r="AN167" i="27"/>
  <c r="AB167" i="27"/>
  <c r="AD76" i="27"/>
  <c r="AA76" i="27"/>
  <c r="AN76" i="27"/>
  <c r="AG76" i="27"/>
  <c r="AI76" i="27"/>
  <c r="X8" i="27"/>
  <c r="AO8" i="27"/>
  <c r="AK8" i="27"/>
  <c r="W8" i="27"/>
  <c r="AH8" i="27"/>
  <c r="AE53" i="27"/>
  <c r="Y53" i="27"/>
  <c r="AJ53" i="27"/>
  <c r="AO53" i="27"/>
  <c r="AK53" i="27"/>
  <c r="AF166" i="27"/>
  <c r="AM166" i="27"/>
  <c r="X166" i="27"/>
  <c r="AC42" i="27"/>
  <c r="AO42" i="27"/>
  <c r="AK42" i="27"/>
  <c r="AJ42" i="27"/>
  <c r="AA42" i="27"/>
  <c r="AN155" i="27"/>
  <c r="AH155" i="27"/>
  <c r="AC155" i="27"/>
  <c r="AD155" i="27"/>
  <c r="W155" i="27"/>
  <c r="W60" i="27"/>
  <c r="AK60" i="27"/>
  <c r="AN60" i="27"/>
  <c r="AB60" i="27"/>
  <c r="AO60" i="27"/>
  <c r="AJ32" i="27"/>
  <c r="AD32" i="27"/>
  <c r="Z32" i="27"/>
  <c r="AE32" i="27"/>
  <c r="AB32" i="27"/>
  <c r="AN36" i="27"/>
  <c r="AA36" i="27"/>
  <c r="AE36" i="27"/>
  <c r="AM36" i="27"/>
  <c r="AL36" i="27"/>
  <c r="Z157" i="27"/>
  <c r="AF157" i="27"/>
  <c r="AB157" i="27"/>
  <c r="AI157" i="27"/>
  <c r="AG157" i="27"/>
  <c r="AM128" i="27"/>
  <c r="AD128" i="27"/>
  <c r="AN128" i="27"/>
  <c r="AC128" i="27"/>
  <c r="AM175" i="27"/>
  <c r="AG175" i="27"/>
  <c r="AJ175" i="27"/>
  <c r="AD175" i="27"/>
  <c r="AE141" i="27"/>
  <c r="AO141" i="27"/>
  <c r="AD141" i="27"/>
  <c r="X141" i="27"/>
  <c r="AG141" i="27"/>
  <c r="AH93" i="27"/>
  <c r="AN55" i="24"/>
  <c r="AH55" i="24"/>
  <c r="Z55" i="24"/>
  <c r="X48" i="24"/>
  <c r="AF48" i="24"/>
  <c r="AB130" i="24"/>
  <c r="W130" i="24"/>
  <c r="AC130" i="24"/>
  <c r="AI130" i="24"/>
  <c r="Y130" i="24"/>
  <c r="X130" i="24"/>
  <c r="AL130" i="24"/>
  <c r="AJ130" i="24"/>
  <c r="AE130" i="24"/>
  <c r="AA130" i="24"/>
  <c r="AK130" i="24"/>
  <c r="AD130" i="24"/>
  <c r="AO130" i="24"/>
  <c r="AN130" i="24"/>
  <c r="AM130" i="24"/>
  <c r="Z130" i="24"/>
  <c r="AO137" i="27"/>
  <c r="AH137" i="27"/>
  <c r="W137" i="27"/>
  <c r="AF137" i="27"/>
  <c r="AG137" i="27"/>
  <c r="AM137" i="27"/>
  <c r="AJ137" i="27"/>
  <c r="AH118" i="27"/>
  <c r="AA118" i="27"/>
  <c r="AC118" i="27"/>
  <c r="AN118" i="27"/>
  <c r="AD118" i="27"/>
  <c r="AI118" i="27"/>
  <c r="W118" i="27"/>
  <c r="AG118" i="27"/>
  <c r="AF118" i="27"/>
  <c r="AB118" i="27"/>
  <c r="Y118" i="27"/>
  <c r="AN6" i="27"/>
  <c r="AC115" i="27"/>
  <c r="AJ108" i="27"/>
  <c r="AG61" i="27"/>
  <c r="Z61" i="27"/>
  <c r="W24" i="27"/>
  <c r="AH24" i="27"/>
  <c r="AB152" i="27"/>
  <c r="AH135" i="27"/>
  <c r="AD116" i="27"/>
  <c r="AO116" i="27"/>
  <c r="AL116" i="27"/>
  <c r="W116" i="27"/>
  <c r="AB116" i="27"/>
  <c r="AH69" i="27"/>
  <c r="AL69" i="27"/>
  <c r="AA69" i="27"/>
  <c r="Y69" i="27"/>
  <c r="W69" i="27"/>
  <c r="AG69" i="27"/>
  <c r="X69" i="27"/>
  <c r="AO69" i="27"/>
  <c r="Z69" i="27"/>
  <c r="AI69" i="27"/>
  <c r="AC69" i="27"/>
  <c r="AD69" i="27"/>
  <c r="AK69" i="27"/>
  <c r="AJ69" i="27"/>
  <c r="AF69" i="27"/>
  <c r="AE69" i="27"/>
  <c r="AM69" i="27"/>
  <c r="AF170" i="27"/>
  <c r="AD170" i="27"/>
  <c r="AC170" i="27"/>
  <c r="Y170" i="27"/>
  <c r="AK170" i="27"/>
  <c r="AN170" i="27"/>
  <c r="AG170" i="27"/>
  <c r="W170" i="27"/>
  <c r="AH170" i="27"/>
  <c r="AO170" i="27"/>
  <c r="X170" i="27"/>
  <c r="AE170" i="27"/>
  <c r="AA170" i="27"/>
  <c r="AM170" i="27"/>
  <c r="AI170" i="27"/>
  <c r="Z170" i="27"/>
  <c r="AL170" i="27"/>
  <c r="AJ170" i="27"/>
  <c r="Z7" i="24"/>
  <c r="AM7" i="24"/>
  <c r="AE7" i="24"/>
  <c r="AI7" i="24"/>
  <c r="AA7" i="24"/>
  <c r="AC7" i="24"/>
  <c r="AD7" i="24"/>
  <c r="W7" i="24"/>
  <c r="AN7" i="24"/>
  <c r="AO7" i="24"/>
  <c r="AG7" i="24"/>
  <c r="Y7" i="24"/>
  <c r="AL7" i="24"/>
  <c r="AJ7" i="24"/>
  <c r="AB7" i="24"/>
  <c r="AF7" i="24"/>
  <c r="AK7" i="24"/>
  <c r="AO81" i="24"/>
  <c r="Z81" i="24"/>
  <c r="AG81" i="24"/>
  <c r="AI81" i="24"/>
  <c r="AH81" i="24"/>
  <c r="Z78" i="24"/>
  <c r="AH78" i="24"/>
  <c r="AM78" i="24"/>
  <c r="AN78" i="24"/>
  <c r="AO78" i="24"/>
  <c r="AE78" i="24"/>
  <c r="AA78" i="24"/>
  <c r="W78" i="24"/>
  <c r="AG78" i="24"/>
  <c r="AD78" i="24"/>
  <c r="AB78" i="24"/>
  <c r="AF78" i="24"/>
  <c r="AJ78" i="24"/>
  <c r="AI78" i="24"/>
  <c r="AL78" i="24"/>
  <c r="AK78" i="24"/>
  <c r="Y78" i="24"/>
  <c r="AC78" i="24"/>
  <c r="X78" i="24"/>
  <c r="AJ111" i="24"/>
  <c r="AH111" i="24"/>
  <c r="AN111" i="24"/>
  <c r="AG8" i="24"/>
  <c r="AN177" i="24"/>
  <c r="AG177" i="24"/>
  <c r="AA177" i="24"/>
  <c r="AO177" i="24"/>
  <c r="AL177" i="24"/>
  <c r="Y177" i="24"/>
  <c r="AE177" i="24"/>
  <c r="AK177" i="24"/>
  <c r="AD177" i="24"/>
  <c r="AI177" i="24"/>
  <c r="AM177" i="24"/>
  <c r="Z177" i="24"/>
  <c r="AC177" i="24"/>
  <c r="AH177" i="24"/>
  <c r="AJ177" i="24"/>
  <c r="W177" i="24"/>
  <c r="W120" i="24"/>
  <c r="AH120" i="24"/>
  <c r="AN110" i="24"/>
  <c r="AA110" i="24"/>
  <c r="AB110" i="24"/>
  <c r="AJ110" i="24"/>
  <c r="AD110" i="24"/>
  <c r="AA73" i="24"/>
  <c r="AO73" i="24"/>
  <c r="AL73" i="24"/>
  <c r="AE73" i="24"/>
  <c r="Z73" i="24"/>
  <c r="X73" i="24"/>
  <c r="AC73" i="24"/>
  <c r="AG73" i="24"/>
  <c r="AH73" i="24"/>
  <c r="AF113" i="24"/>
  <c r="AK113" i="24"/>
  <c r="AH113" i="24"/>
  <c r="AI113" i="24"/>
  <c r="AK49" i="27"/>
  <c r="AH49" i="27"/>
  <c r="AN49" i="27"/>
  <c r="AE49" i="27"/>
  <c r="AG114" i="27"/>
  <c r="AF114" i="27"/>
  <c r="AN114" i="27"/>
  <c r="AI121" i="27"/>
  <c r="AJ121" i="27"/>
  <c r="AC121" i="27"/>
  <c r="Z121" i="27"/>
  <c r="AM121" i="27"/>
  <c r="AF121" i="27"/>
  <c r="AO121" i="27"/>
  <c r="AE121" i="27"/>
  <c r="AH121" i="27"/>
  <c r="AB121" i="27"/>
  <c r="W121" i="27"/>
  <c r="AA121" i="27"/>
  <c r="AD121" i="27"/>
  <c r="X121" i="27"/>
  <c r="AN121" i="27"/>
  <c r="Y121" i="27"/>
  <c r="AL121" i="27"/>
  <c r="AK121" i="27"/>
  <c r="AI70" i="27"/>
  <c r="Z70" i="27"/>
  <c r="AN132" i="27"/>
  <c r="AD132" i="27"/>
  <c r="AG132" i="27"/>
  <c r="AO132" i="27"/>
  <c r="AI132" i="27"/>
  <c r="AA132" i="27"/>
  <c r="AK132" i="27"/>
  <c r="Z132" i="27"/>
  <c r="AN117" i="27"/>
  <c r="Z117" i="27"/>
  <c r="AD117" i="27"/>
  <c r="AB117" i="27"/>
  <c r="AE117" i="27"/>
  <c r="AG64" i="27"/>
  <c r="AJ64" i="27"/>
  <c r="X64" i="27"/>
  <c r="AF64" i="27"/>
  <c r="AM64" i="27"/>
  <c r="Z64" i="27"/>
  <c r="AO64" i="27"/>
  <c r="AD64" i="27"/>
  <c r="W64" i="27"/>
  <c r="AB64" i="27"/>
  <c r="AL64" i="27"/>
  <c r="AA64" i="27"/>
  <c r="AI64" i="27"/>
  <c r="AH64" i="27"/>
  <c r="AN64" i="27"/>
  <c r="Y64" i="27"/>
  <c r="AN74" i="27"/>
  <c r="AH74" i="27"/>
  <c r="AL74" i="27"/>
  <c r="AO74" i="27"/>
  <c r="AE74" i="27"/>
  <c r="AC17" i="27"/>
  <c r="AM17" i="27"/>
  <c r="Y17" i="27"/>
  <c r="AD17" i="27"/>
  <c r="AO17" i="27"/>
  <c r="AL17" i="27"/>
  <c r="AK17" i="27"/>
  <c r="AA17" i="27"/>
  <c r="AE17" i="27"/>
  <c r="AB17" i="27"/>
  <c r="W17" i="27"/>
  <c r="AH17" i="27"/>
  <c r="AG145" i="24"/>
  <c r="AE145" i="24"/>
  <c r="AH145" i="24"/>
  <c r="AL145" i="24"/>
  <c r="AA145" i="24"/>
  <c r="Z171" i="24"/>
  <c r="AH171" i="24"/>
  <c r="AC171" i="24"/>
  <c r="AN171" i="24"/>
  <c r="AJ171" i="24"/>
  <c r="AC40" i="24"/>
  <c r="AB40" i="24"/>
  <c r="AM40" i="24"/>
  <c r="AI40" i="24"/>
  <c r="AN40" i="24"/>
  <c r="Z137" i="24"/>
  <c r="AL137" i="24"/>
  <c r="AH137" i="24"/>
  <c r="AE146" i="24"/>
  <c r="AJ146" i="24"/>
  <c r="AO146" i="24"/>
  <c r="AL146" i="24"/>
  <c r="AL10" i="24"/>
  <c r="Y10" i="24"/>
  <c r="Z10" i="24"/>
  <c r="AO10" i="24"/>
  <c r="W45" i="24"/>
  <c r="AF45" i="24"/>
  <c r="AD45" i="24"/>
  <c r="AO45" i="24"/>
  <c r="Z45" i="24"/>
  <c r="AH127" i="24"/>
  <c r="AC127" i="24"/>
  <c r="Y127" i="24"/>
  <c r="AK127" i="24"/>
  <c r="AM66" i="24"/>
  <c r="Z66" i="24"/>
  <c r="X66" i="24"/>
  <c r="W3" i="21"/>
  <c r="X3" i="21"/>
  <c r="Y3" i="21"/>
  <c r="AF3" i="21"/>
  <c r="AF35" i="21"/>
  <c r="AN35" i="21"/>
  <c r="AA35" i="21"/>
  <c r="AE35" i="21"/>
  <c r="AB163" i="19"/>
  <c r="AK163" i="19"/>
  <c r="AM163" i="19"/>
  <c r="AC20" i="21"/>
  <c r="AB20" i="21"/>
  <c r="X84" i="19"/>
  <c r="AO84" i="19"/>
  <c r="W84" i="19"/>
  <c r="AA148" i="19"/>
  <c r="AI148" i="19"/>
  <c r="W148" i="19"/>
  <c r="AH148" i="19"/>
  <c r="AJ37" i="21"/>
  <c r="AA37" i="21"/>
  <c r="AH37" i="21"/>
  <c r="AK37" i="21"/>
  <c r="AN157" i="19"/>
  <c r="Y157" i="19"/>
  <c r="AM157" i="19"/>
  <c r="W157" i="19"/>
  <c r="AG18" i="21"/>
  <c r="AA18" i="21"/>
  <c r="W18" i="21"/>
  <c r="W127" i="19"/>
  <c r="AO127" i="19"/>
  <c r="AA127" i="19"/>
  <c r="X48" i="21"/>
  <c r="Y80" i="19"/>
  <c r="AJ80" i="19"/>
  <c r="AE144" i="19"/>
  <c r="AL144" i="19"/>
  <c r="Y73" i="19"/>
  <c r="AK73" i="19"/>
  <c r="AC73" i="19"/>
  <c r="AO98" i="19"/>
  <c r="AF98" i="19"/>
  <c r="AJ98" i="19"/>
  <c r="AC113" i="19"/>
  <c r="Z22" i="21"/>
  <c r="AK11" i="21"/>
  <c r="AB11" i="21"/>
  <c r="Z11" i="21"/>
  <c r="AB43" i="21"/>
  <c r="AA43" i="21"/>
  <c r="AK43" i="21"/>
  <c r="AN75" i="19"/>
  <c r="AE75" i="19"/>
  <c r="W75" i="19"/>
  <c r="AF107" i="19"/>
  <c r="AM107" i="19"/>
  <c r="AB139" i="19"/>
  <c r="AJ139" i="19"/>
  <c r="W139" i="19"/>
  <c r="AN171" i="19"/>
  <c r="AF171" i="19"/>
  <c r="W28" i="21"/>
  <c r="AE28" i="21"/>
  <c r="AO28" i="21"/>
  <c r="AA60" i="19"/>
  <c r="AO60" i="19"/>
  <c r="X92" i="19"/>
  <c r="AC92" i="19"/>
  <c r="W92" i="19"/>
  <c r="AA124" i="19"/>
  <c r="AC124" i="19"/>
  <c r="AO156" i="19"/>
  <c r="AN156" i="19"/>
  <c r="AL156" i="19"/>
  <c r="Y13" i="21"/>
  <c r="AG13" i="21"/>
  <c r="X45" i="21"/>
  <c r="AN45" i="21"/>
  <c r="AM45" i="21"/>
  <c r="AE69" i="19"/>
  <c r="W69" i="19"/>
  <c r="AI101" i="19"/>
  <c r="AA101" i="19"/>
  <c r="AC101" i="19"/>
  <c r="AC14" i="21"/>
  <c r="AA14" i="21"/>
  <c r="AI14" i="21"/>
  <c r="AN138" i="19"/>
  <c r="AJ138" i="19"/>
  <c r="Z138" i="19"/>
  <c r="W138" i="19"/>
  <c r="W135" i="19"/>
  <c r="AG135" i="19"/>
  <c r="Y135" i="19"/>
  <c r="AM167" i="19"/>
  <c r="AH167" i="19"/>
  <c r="AA24" i="21"/>
  <c r="AJ24" i="21"/>
  <c r="AL24" i="21"/>
  <c r="AO56" i="19"/>
  <c r="AI56" i="19"/>
  <c r="AC88" i="19"/>
  <c r="AE88" i="19"/>
  <c r="Z88" i="19"/>
  <c r="AO120" i="19"/>
  <c r="AG120" i="19"/>
  <c r="AC152" i="19"/>
  <c r="AI152" i="19"/>
  <c r="Z152" i="19"/>
  <c r="AK9" i="21"/>
  <c r="AD9" i="21"/>
  <c r="AI41" i="21"/>
  <c r="AN41" i="21"/>
  <c r="AH41" i="21"/>
  <c r="Z129" i="19"/>
  <c r="Y129" i="19"/>
  <c r="AD86" i="19"/>
  <c r="Z105" i="19"/>
  <c r="Y162" i="19"/>
  <c r="Z162" i="19"/>
  <c r="AB162" i="19"/>
  <c r="AD162" i="19"/>
  <c r="AJ51" i="21"/>
  <c r="AJ4" i="21"/>
  <c r="AB4" i="21"/>
  <c r="AD4" i="21"/>
  <c r="AC36" i="21"/>
  <c r="AC132" i="19"/>
  <c r="AH132" i="19"/>
  <c r="W77" i="19"/>
  <c r="Z141" i="19"/>
  <c r="AE141" i="19"/>
  <c r="AO141" i="19"/>
  <c r="AJ173" i="19"/>
  <c r="AC173" i="19"/>
  <c r="AG173" i="19"/>
  <c r="AD114" i="19"/>
  <c r="AG134" i="19"/>
  <c r="AN134" i="19"/>
  <c r="AH134" i="19"/>
  <c r="AD46" i="21"/>
  <c r="AO46" i="21"/>
  <c r="AE46" i="21"/>
  <c r="AM79" i="19"/>
  <c r="AL143" i="19"/>
  <c r="AD32" i="21"/>
  <c r="AN160" i="19"/>
  <c r="AD49" i="21"/>
  <c r="Y161" i="19"/>
  <c r="AA174" i="19"/>
  <c r="AF137" i="19"/>
  <c r="AG137" i="19"/>
  <c r="AN54" i="19"/>
  <c r="AM54" i="19"/>
  <c r="AE27" i="21"/>
  <c r="AO27" i="21"/>
  <c r="W123" i="19"/>
  <c r="AE123" i="19"/>
  <c r="AA12" i="21"/>
  <c r="AF12" i="21"/>
  <c r="AL12" i="21"/>
  <c r="AB44" i="21"/>
  <c r="Z44" i="21"/>
  <c r="AO108" i="19"/>
  <c r="X108" i="19"/>
  <c r="W108" i="19"/>
  <c r="AE172" i="19"/>
  <c r="AB172" i="19"/>
  <c r="AA117" i="19"/>
  <c r="AM74" i="19"/>
  <c r="AJ74" i="19"/>
  <c r="AO104" i="19"/>
  <c r="AH104" i="19"/>
  <c r="AE66" i="19"/>
  <c r="AO30" i="21"/>
  <c r="AC30" i="21"/>
  <c r="AD30" i="21"/>
  <c r="AJ30" i="21"/>
  <c r="AF59" i="19"/>
  <c r="X59" i="19"/>
  <c r="AM59" i="19"/>
  <c r="AE140" i="19"/>
  <c r="AO140" i="19"/>
  <c r="AL140" i="19"/>
  <c r="AH29" i="21"/>
  <c r="AF29" i="21"/>
  <c r="AG29" i="21"/>
  <c r="AE29" i="21"/>
  <c r="AE85" i="19"/>
  <c r="W85" i="19"/>
  <c r="AC85" i="19"/>
  <c r="W29" i="27"/>
  <c r="AG29" i="27"/>
  <c r="AJ29" i="27"/>
  <c r="AO29" i="27"/>
  <c r="X66" i="27"/>
  <c r="AD130" i="27"/>
  <c r="AG130" i="27"/>
  <c r="AA130" i="27"/>
  <c r="AK87" i="27"/>
  <c r="W87" i="27"/>
  <c r="AI87" i="27"/>
  <c r="AN87" i="27"/>
  <c r="AB139" i="27"/>
  <c r="AF139" i="27"/>
  <c r="AI139" i="27"/>
  <c r="AA139" i="27"/>
  <c r="AG51" i="27"/>
  <c r="AO51" i="27"/>
  <c r="AE51" i="27"/>
  <c r="AA51" i="27"/>
  <c r="AN148" i="27"/>
  <c r="AI148" i="27"/>
  <c r="AM148" i="27"/>
  <c r="AL148" i="27"/>
  <c r="AO28" i="27"/>
  <c r="Y28" i="27"/>
  <c r="Z28" i="27"/>
  <c r="AK28" i="27"/>
  <c r="AD125" i="27"/>
  <c r="AF125" i="27"/>
  <c r="AE125" i="27"/>
  <c r="AO125" i="27"/>
  <c r="AB96" i="27"/>
  <c r="AG96" i="27"/>
  <c r="AE96" i="27"/>
  <c r="Y96" i="27"/>
  <c r="AN5" i="27"/>
  <c r="AK5" i="27"/>
  <c r="AE5" i="27"/>
  <c r="AE86" i="27"/>
  <c r="AH86" i="27"/>
  <c r="AL86" i="27"/>
  <c r="AG150" i="27"/>
  <c r="AD150" i="27"/>
  <c r="AH30" i="27"/>
  <c r="Z30" i="27"/>
  <c r="AN30" i="27"/>
  <c r="AE30" i="27"/>
  <c r="AC79" i="27"/>
  <c r="W79" i="27"/>
  <c r="AE79" i="27"/>
  <c r="AH79" i="27"/>
  <c r="AM156" i="27"/>
  <c r="AJ156" i="27"/>
  <c r="AA156" i="27"/>
  <c r="AN156" i="27"/>
  <c r="W156" i="27"/>
  <c r="W12" i="27"/>
  <c r="AG12" i="27"/>
  <c r="AK12" i="27"/>
  <c r="Y12" i="27"/>
  <c r="AD133" i="27"/>
  <c r="AB133" i="27"/>
  <c r="AE133" i="27"/>
  <c r="W133" i="27"/>
  <c r="AK129" i="27"/>
  <c r="AJ129" i="27"/>
  <c r="AA129" i="27"/>
  <c r="AN129" i="27"/>
  <c r="AJ104" i="27"/>
  <c r="AB104" i="27"/>
  <c r="X104" i="27"/>
  <c r="Y104" i="27"/>
  <c r="AB21" i="27"/>
  <c r="AA21" i="27"/>
  <c r="AI21" i="27"/>
  <c r="AG19" i="27"/>
  <c r="AJ19" i="27"/>
  <c r="AM19" i="27"/>
  <c r="AB19" i="27"/>
  <c r="W113" i="27"/>
  <c r="Y173" i="27"/>
  <c r="AG173" i="27"/>
  <c r="AA112" i="27"/>
  <c r="AC112" i="27"/>
  <c r="AD112" i="27"/>
  <c r="AH112" i="27"/>
  <c r="AB46" i="27"/>
  <c r="AO46" i="27"/>
  <c r="AC46" i="27"/>
  <c r="AM46" i="27"/>
  <c r="Z147" i="27"/>
  <c r="AB147" i="27"/>
  <c r="AN147" i="27"/>
  <c r="AL147" i="27"/>
  <c r="AO85" i="27"/>
  <c r="AC85" i="27"/>
  <c r="AG85" i="27"/>
  <c r="AK85" i="27"/>
  <c r="AK39" i="27"/>
  <c r="X39" i="27"/>
  <c r="AF39" i="27"/>
  <c r="Y39" i="27"/>
  <c r="AM39" i="27"/>
  <c r="AN128" i="24"/>
  <c r="AH128" i="24"/>
  <c r="AL128" i="24"/>
  <c r="X128" i="24"/>
  <c r="AN79" i="24"/>
  <c r="AL79" i="24"/>
  <c r="W79" i="24"/>
  <c r="X79" i="24"/>
  <c r="AF79" i="24"/>
  <c r="Z79" i="24"/>
  <c r="AO79" i="24"/>
  <c r="AM79" i="24"/>
  <c r="Y79" i="24"/>
  <c r="AI79" i="24"/>
  <c r="AD79" i="24"/>
  <c r="AC79" i="24"/>
  <c r="AJ79" i="24"/>
  <c r="AE79" i="24"/>
  <c r="AH79" i="24"/>
  <c r="AG79" i="24"/>
  <c r="AK79" i="24"/>
  <c r="AA79" i="24"/>
  <c r="AB79" i="24"/>
  <c r="AF23" i="24"/>
  <c r="AO23" i="24"/>
  <c r="AG23" i="24"/>
  <c r="Y23" i="24"/>
  <c r="AF105" i="24"/>
  <c r="AA105" i="24"/>
  <c r="AH105" i="24"/>
  <c r="AL105" i="24"/>
  <c r="X75" i="24"/>
  <c r="AI75" i="24"/>
  <c r="AK75" i="24"/>
  <c r="Z75" i="24"/>
  <c r="AF126" i="24"/>
  <c r="AM126" i="24"/>
  <c r="AA126" i="24"/>
  <c r="AC126" i="24"/>
  <c r="X126" i="24"/>
  <c r="AJ96" i="24"/>
  <c r="Y96" i="24"/>
  <c r="AA96" i="24"/>
  <c r="AE96" i="24"/>
  <c r="AG96" i="24"/>
  <c r="W96" i="24"/>
  <c r="AO96" i="24"/>
  <c r="X96" i="24"/>
  <c r="AC96" i="24"/>
  <c r="AL96" i="24"/>
  <c r="AD96" i="24"/>
  <c r="AM96" i="24"/>
  <c r="AN96" i="24"/>
  <c r="AF96" i="24"/>
  <c r="AN46" i="24"/>
  <c r="AO63" i="24"/>
  <c r="AN63" i="24"/>
  <c r="Z31" i="24"/>
  <c r="AO31" i="24"/>
  <c r="W52" i="28"/>
  <c r="AJ52" i="28"/>
  <c r="AN52" i="28"/>
  <c r="Y82" i="27"/>
  <c r="AA146" i="27"/>
  <c r="AJ146" i="27"/>
  <c r="AD50" i="27"/>
  <c r="AF50" i="27"/>
  <c r="Z50" i="27"/>
  <c r="AD99" i="27"/>
  <c r="Y167" i="27"/>
  <c r="AF76" i="27"/>
  <c r="AH76" i="27"/>
  <c r="AL76" i="27"/>
  <c r="AK76" i="27"/>
  <c r="AB8" i="27"/>
  <c r="AE8" i="27"/>
  <c r="AI8" i="27"/>
  <c r="AM8" i="27"/>
  <c r="AI53" i="27"/>
  <c r="AH53" i="27"/>
  <c r="X53" i="27"/>
  <c r="AL53" i="27"/>
  <c r="AM37" i="27"/>
  <c r="AO37" i="27"/>
  <c r="Z37" i="27"/>
  <c r="AB37" i="27"/>
  <c r="AA37" i="27"/>
  <c r="AK37" i="27"/>
  <c r="AC37" i="27"/>
  <c r="AE37" i="27"/>
  <c r="AH37" i="27"/>
  <c r="AJ37" i="27"/>
  <c r="AI37" i="27"/>
  <c r="AD37" i="27"/>
  <c r="AL37" i="27"/>
  <c r="Y37" i="27"/>
  <c r="X37" i="27"/>
  <c r="Z102" i="27"/>
  <c r="AD102" i="27"/>
  <c r="AG102" i="27"/>
  <c r="AM102" i="27"/>
  <c r="AN166" i="27"/>
  <c r="AK166" i="27"/>
  <c r="AL166" i="27"/>
  <c r="Y166" i="27"/>
  <c r="Y42" i="27"/>
  <c r="AL42" i="27"/>
  <c r="W42" i="27"/>
  <c r="AM42" i="27"/>
  <c r="AK155" i="27"/>
  <c r="Y155" i="27"/>
  <c r="AL155" i="27"/>
  <c r="AJ155" i="27"/>
  <c r="AC60" i="27"/>
  <c r="X60" i="27"/>
  <c r="AF60" i="27"/>
  <c r="Z60" i="27"/>
  <c r="AK32" i="27"/>
  <c r="AH32" i="27"/>
  <c r="AN32" i="27"/>
  <c r="AI32" i="27"/>
  <c r="AO36" i="27"/>
  <c r="AB36" i="27"/>
  <c r="AF36" i="27"/>
  <c r="AJ36" i="27"/>
  <c r="AM157" i="27"/>
  <c r="AJ157" i="27"/>
  <c r="AA157" i="27"/>
  <c r="AC157" i="27"/>
  <c r="AC7" i="27"/>
  <c r="AG128" i="27"/>
  <c r="X128" i="27"/>
  <c r="AL128" i="27"/>
  <c r="AH128" i="27"/>
  <c r="AM138" i="27"/>
  <c r="AE138" i="27"/>
  <c r="AG138" i="27"/>
  <c r="AK138" i="27"/>
  <c r="AJ71" i="27"/>
  <c r="AB71" i="27"/>
  <c r="W71" i="27"/>
  <c r="AI71" i="27"/>
  <c r="Z175" i="27"/>
  <c r="AF175" i="27"/>
  <c r="X175" i="27"/>
  <c r="AB175" i="27"/>
  <c r="AH175" i="27"/>
  <c r="AM141" i="27"/>
  <c r="AB141" i="27"/>
  <c r="Z141" i="27"/>
  <c r="AJ141" i="27"/>
  <c r="X95" i="27"/>
  <c r="AB95" i="27"/>
  <c r="AE95" i="27"/>
  <c r="AA95" i="27"/>
  <c r="AF95" i="27"/>
  <c r="AK95" i="27"/>
  <c r="Y95" i="27"/>
  <c r="AH95" i="27"/>
  <c r="AO95" i="27"/>
  <c r="AG95" i="27"/>
  <c r="W95" i="27"/>
  <c r="AD95" i="27"/>
  <c r="AC95" i="27"/>
  <c r="AI95" i="27"/>
  <c r="Z93" i="27"/>
  <c r="AF55" i="24"/>
  <c r="AK55" i="24"/>
  <c r="AB55" i="24"/>
  <c r="Y55" i="24"/>
  <c r="AA55" i="24"/>
  <c r="AF139" i="24"/>
  <c r="AE139" i="24"/>
  <c r="X139" i="24"/>
  <c r="Z139" i="24"/>
  <c r="AD139" i="24"/>
  <c r="AA139" i="24"/>
  <c r="AK139" i="24"/>
  <c r="AL139" i="24"/>
  <c r="AG139" i="24"/>
  <c r="AI160" i="24"/>
  <c r="AD160" i="24"/>
  <c r="X160" i="24"/>
  <c r="AG130" i="24"/>
  <c r="AE33" i="27"/>
  <c r="AN33" i="27"/>
  <c r="AK98" i="27"/>
  <c r="AO98" i="27"/>
  <c r="AM63" i="27"/>
  <c r="Y63" i="27"/>
  <c r="AK63" i="27"/>
  <c r="AI63" i="27"/>
  <c r="AJ63" i="27"/>
  <c r="AF63" i="27"/>
  <c r="W63" i="27"/>
  <c r="AO63" i="27"/>
  <c r="AE111" i="27"/>
  <c r="Z111" i="27"/>
  <c r="AH111" i="27"/>
  <c r="AF111" i="27"/>
  <c r="AB111" i="27"/>
  <c r="Y111" i="27"/>
  <c r="Z137" i="27"/>
  <c r="AI137" i="27"/>
  <c r="Y137" i="27"/>
  <c r="AD137" i="27"/>
  <c r="Y16" i="27"/>
  <c r="X144" i="27"/>
  <c r="AH54" i="27"/>
  <c r="X118" i="27"/>
  <c r="AI6" i="27"/>
  <c r="AF6" i="27"/>
  <c r="AB55" i="27"/>
  <c r="W115" i="27"/>
  <c r="AB108" i="27"/>
  <c r="AD61" i="27"/>
  <c r="AA61" i="27"/>
  <c r="AF61" i="27"/>
  <c r="AA24" i="27"/>
  <c r="AL24" i="27"/>
  <c r="AE152" i="27"/>
  <c r="AO152" i="27"/>
  <c r="AM135" i="27"/>
  <c r="AA116" i="27"/>
  <c r="AI116" i="27"/>
  <c r="AC116" i="27"/>
  <c r="AM116" i="27"/>
  <c r="AN69" i="27"/>
  <c r="AE41" i="27"/>
  <c r="AB170" i="27"/>
  <c r="AN43" i="27"/>
  <c r="AF81" i="24"/>
  <c r="AM81" i="24"/>
  <c r="AD81" i="24"/>
  <c r="X81" i="24"/>
  <c r="AI111" i="24"/>
  <c r="AD111" i="24"/>
  <c r="AO111" i="24"/>
  <c r="Y111" i="24"/>
  <c r="AO110" i="24"/>
  <c r="AL110" i="24"/>
  <c r="Y110" i="24"/>
  <c r="AK73" i="24"/>
  <c r="X113" i="24"/>
  <c r="AI49" i="27"/>
  <c r="AL49" i="27"/>
  <c r="AD49" i="27"/>
  <c r="AO49" i="27"/>
  <c r="AM114" i="27"/>
  <c r="AK114" i="27"/>
  <c r="AL114" i="27"/>
  <c r="AO2" i="27"/>
  <c r="AG2" i="27"/>
  <c r="AE2" i="27"/>
  <c r="Z2" i="27"/>
  <c r="AB2" i="27"/>
  <c r="AG121" i="27"/>
  <c r="AE70" i="27"/>
  <c r="AM70" i="27"/>
  <c r="Y134" i="27"/>
  <c r="AC134" i="27"/>
  <c r="AF134" i="27"/>
  <c r="AN134" i="27"/>
  <c r="AE134" i="27"/>
  <c r="X134" i="27"/>
  <c r="AI134" i="27"/>
  <c r="AG134" i="27"/>
  <c r="W134" i="27"/>
  <c r="AB134" i="27"/>
  <c r="AA134" i="27"/>
  <c r="Z134" i="27"/>
  <c r="AK134" i="27"/>
  <c r="AL134" i="27"/>
  <c r="AM134" i="27"/>
  <c r="AL127" i="27"/>
  <c r="AO127" i="27"/>
  <c r="W127" i="27"/>
  <c r="X132" i="27"/>
  <c r="AF132" i="27"/>
  <c r="AM132" i="27"/>
  <c r="AL177" i="27"/>
  <c r="AB177" i="27"/>
  <c r="W177" i="27"/>
  <c r="AC177" i="27"/>
  <c r="AN177" i="27"/>
  <c r="AD177" i="27"/>
  <c r="AM177" i="27"/>
  <c r="AF177" i="27"/>
  <c r="AE177" i="27"/>
  <c r="X177" i="27"/>
  <c r="AJ177" i="27"/>
  <c r="AI177" i="27"/>
  <c r="AC126" i="27"/>
  <c r="AI126" i="27"/>
  <c r="AA59" i="27"/>
  <c r="AH59" i="27"/>
  <c r="AI163" i="27"/>
  <c r="AM163" i="27"/>
  <c r="W163" i="27"/>
  <c r="AE163" i="27"/>
  <c r="AL163" i="27"/>
  <c r="AB163" i="27"/>
  <c r="AK163" i="27"/>
  <c r="AG163" i="27"/>
  <c r="AA163" i="27"/>
  <c r="AC163" i="27"/>
  <c r="AN163" i="27"/>
  <c r="AJ163" i="27"/>
  <c r="AF163" i="27"/>
  <c r="Y163" i="27"/>
  <c r="AD163" i="27"/>
  <c r="X163" i="27"/>
  <c r="Z163" i="27"/>
  <c r="AO163" i="27"/>
  <c r="AL117" i="27"/>
  <c r="AF117" i="27"/>
  <c r="Y117" i="27"/>
  <c r="AI117" i="27"/>
  <c r="AK64" i="27"/>
  <c r="Z74" i="27"/>
  <c r="AF74" i="27"/>
  <c r="AJ74" i="27"/>
  <c r="AC74" i="27"/>
  <c r="W145" i="27"/>
  <c r="AJ145" i="27"/>
  <c r="AD145" i="27"/>
  <c r="Y145" i="27"/>
  <c r="AN17" i="27"/>
  <c r="AF17" i="27"/>
  <c r="X145" i="24"/>
  <c r="AK145" i="24"/>
  <c r="AB145" i="24"/>
  <c r="AF145" i="24"/>
  <c r="W171" i="24"/>
  <c r="AB171" i="24"/>
  <c r="Y171" i="24"/>
  <c r="AO171" i="24"/>
  <c r="AE40" i="24"/>
  <c r="AH40" i="24"/>
  <c r="AF40" i="24"/>
  <c r="AL40" i="24"/>
  <c r="AO137" i="24"/>
  <c r="AF137" i="24"/>
  <c r="W137" i="24"/>
  <c r="Y146" i="24"/>
  <c r="AC146" i="24"/>
  <c r="AD146" i="24"/>
  <c r="AG146" i="24"/>
  <c r="AI10" i="24"/>
  <c r="AJ10" i="24"/>
  <c r="Y45" i="24"/>
  <c r="AE45" i="24"/>
  <c r="AA45" i="24"/>
  <c r="AG45" i="24"/>
  <c r="W127" i="24"/>
  <c r="AN127" i="24"/>
  <c r="AJ127" i="24"/>
  <c r="AE127" i="24"/>
  <c r="AG127" i="24"/>
  <c r="AK66" i="24"/>
  <c r="AD67" i="19"/>
  <c r="W67" i="19"/>
  <c r="X131" i="19"/>
  <c r="AM131" i="19"/>
  <c r="AM20" i="21"/>
  <c r="AA20" i="21"/>
  <c r="AG20" i="21"/>
  <c r="AO20" i="21"/>
  <c r="AE116" i="19"/>
  <c r="W61" i="19"/>
  <c r="AO61" i="19"/>
  <c r="AF93" i="19"/>
  <c r="AH93" i="19"/>
  <c r="AM93" i="19"/>
  <c r="AG93" i="19"/>
  <c r="AF125" i="19"/>
  <c r="X125" i="19"/>
  <c r="AH70" i="19"/>
  <c r="AK94" i="19"/>
  <c r="AF95" i="19"/>
  <c r="AC95" i="19"/>
  <c r="AF159" i="19"/>
  <c r="AN159" i="19"/>
  <c r="AK48" i="21"/>
  <c r="Z48" i="21"/>
  <c r="AG112" i="19"/>
  <c r="AB112" i="19"/>
  <c r="AI176" i="19"/>
  <c r="AL176" i="19"/>
  <c r="AD33" i="21"/>
  <c r="AE33" i="21"/>
  <c r="X33" i="21"/>
  <c r="W33" i="21"/>
  <c r="X97" i="19"/>
  <c r="AJ73" i="19"/>
  <c r="AE73" i="19"/>
  <c r="W154" i="19"/>
  <c r="AK154" i="19"/>
  <c r="AN113" i="19"/>
  <c r="AJ113" i="19"/>
  <c r="AF113" i="19"/>
  <c r="AB113" i="19"/>
  <c r="Y113" i="19"/>
  <c r="AN26" i="21"/>
  <c r="Y26" i="21"/>
  <c r="AC26" i="21"/>
  <c r="AM26" i="21"/>
  <c r="AJ26" i="21"/>
  <c r="AL43" i="21"/>
  <c r="AF43" i="21"/>
  <c r="AJ43" i="21"/>
  <c r="X43" i="21"/>
  <c r="AD43" i="21"/>
  <c r="AD75" i="19"/>
  <c r="AL75" i="19"/>
  <c r="AO75" i="19"/>
  <c r="AC75" i="19"/>
  <c r="AI75" i="19"/>
  <c r="AD107" i="19"/>
  <c r="AL107" i="19"/>
  <c r="AC107" i="19"/>
  <c r="X107" i="19"/>
  <c r="AO107" i="19"/>
  <c r="Z139" i="19"/>
  <c r="X139" i="19"/>
  <c r="AK139" i="19"/>
  <c r="AA139" i="19"/>
  <c r="AC139" i="19"/>
  <c r="Z171" i="19"/>
  <c r="X171" i="19"/>
  <c r="AJ171" i="19"/>
  <c r="AI171" i="19"/>
  <c r="AA171" i="19"/>
  <c r="Y28" i="21"/>
  <c r="X28" i="21"/>
  <c r="AB28" i="21"/>
  <c r="AG28" i="21"/>
  <c r="AH28" i="21"/>
  <c r="AM60" i="19"/>
  <c r="AG60" i="19"/>
  <c r="AF60" i="19"/>
  <c r="Y60" i="19"/>
  <c r="AL60" i="19"/>
  <c r="AM92" i="19"/>
  <c r="AG92" i="19"/>
  <c r="AF92" i="19"/>
  <c r="Y92" i="19"/>
  <c r="AH92" i="19"/>
  <c r="AB124" i="19"/>
  <c r="AK124" i="19"/>
  <c r="AG124" i="19"/>
  <c r="AF124" i="19"/>
  <c r="AL124" i="19"/>
  <c r="AM156" i="19"/>
  <c r="AC156" i="19"/>
  <c r="AG156" i="19"/>
  <c r="AH156" i="19"/>
  <c r="AB156" i="19"/>
  <c r="AC13" i="21"/>
  <c r="AB13" i="21"/>
  <c r="X13" i="21"/>
  <c r="AJ13" i="21"/>
  <c r="AM13" i="21"/>
  <c r="AO45" i="21"/>
  <c r="AL45" i="21"/>
  <c r="AJ45" i="21"/>
  <c r="AE45" i="21"/>
  <c r="AI45" i="21"/>
  <c r="AL69" i="19"/>
  <c r="AH69" i="19"/>
  <c r="AD69" i="19"/>
  <c r="Z69" i="19"/>
  <c r="AK69" i="19"/>
  <c r="AL101" i="19"/>
  <c r="AH101" i="19"/>
  <c r="AD101" i="19"/>
  <c r="Z101" i="19"/>
  <c r="AK101" i="19"/>
  <c r="AE126" i="19"/>
  <c r="AL126" i="19"/>
  <c r="AJ126" i="19"/>
  <c r="X7" i="21"/>
  <c r="AA7" i="21"/>
  <c r="Z71" i="19"/>
  <c r="AC71" i="19"/>
  <c r="AA71" i="19"/>
  <c r="AO135" i="19"/>
  <c r="Z135" i="19"/>
  <c r="AL135" i="19"/>
  <c r="AH135" i="19"/>
  <c r="AF135" i="19"/>
  <c r="AA135" i="19"/>
  <c r="W167" i="19"/>
  <c r="AG167" i="19"/>
  <c r="AL167" i="19"/>
  <c r="AJ167" i="19"/>
  <c r="AI167" i="19"/>
  <c r="X24" i="21"/>
  <c r="AF24" i="21"/>
  <c r="Y24" i="21"/>
  <c r="AO24" i="21"/>
  <c r="AH24" i="21"/>
  <c r="AF56" i="19"/>
  <c r="Y56" i="19"/>
  <c r="AK56" i="19"/>
  <c r="AG56" i="19"/>
  <c r="W56" i="19"/>
  <c r="AF88" i="19"/>
  <c r="Y88" i="19"/>
  <c r="AK88" i="19"/>
  <c r="AG88" i="19"/>
  <c r="W88" i="19"/>
  <c r="AF120" i="19"/>
  <c r="Y120" i="19"/>
  <c r="AN120" i="19"/>
  <c r="AJ120" i="19"/>
  <c r="Z120" i="19"/>
  <c r="AM152" i="19"/>
  <c r="AE152" i="19"/>
  <c r="AG152" i="19"/>
  <c r="W152" i="19"/>
  <c r="AD152" i="19"/>
  <c r="AG9" i="21"/>
  <c r="AL9" i="21"/>
  <c r="X9" i="21"/>
  <c r="AM9" i="21"/>
  <c r="AF9" i="21"/>
  <c r="AO41" i="21"/>
  <c r="AC41" i="21"/>
  <c r="AJ41" i="21"/>
  <c r="AA41" i="21"/>
  <c r="AE41" i="21"/>
  <c r="AD129" i="19"/>
  <c r="AJ129" i="19"/>
  <c r="AG129" i="19"/>
  <c r="AA129" i="19"/>
  <c r="AC129" i="19"/>
  <c r="AC105" i="19"/>
  <c r="AJ158" i="19"/>
  <c r="AN145" i="19"/>
  <c r="AA145" i="19"/>
  <c r="AD145" i="19"/>
  <c r="AE145" i="19"/>
  <c r="Y145" i="19"/>
  <c r="AK150" i="19"/>
  <c r="AC150" i="19"/>
  <c r="AL150" i="19"/>
  <c r="AK83" i="19"/>
  <c r="AH115" i="19"/>
  <c r="Z36" i="21"/>
  <c r="AL36" i="21"/>
  <c r="Y36" i="21"/>
  <c r="AM68" i="19"/>
  <c r="AG68" i="19"/>
  <c r="AI68" i="19"/>
  <c r="AL68" i="19"/>
  <c r="X100" i="19"/>
  <c r="AF100" i="19"/>
  <c r="Z100" i="19"/>
  <c r="AA164" i="19"/>
  <c r="W164" i="19"/>
  <c r="AL164" i="19"/>
  <c r="X164" i="19"/>
  <c r="AN164" i="19"/>
  <c r="AH21" i="21"/>
  <c r="AC21" i="21"/>
  <c r="Y21" i="21"/>
  <c r="AE21" i="21"/>
  <c r="AA21" i="21"/>
  <c r="AK2" i="21"/>
  <c r="AL2" i="21"/>
  <c r="Z2" i="21"/>
  <c r="AD2" i="21"/>
  <c r="AE2" i="21"/>
  <c r="AJ109" i="19"/>
  <c r="AA114" i="19"/>
  <c r="AL114" i="19"/>
  <c r="AF114" i="19"/>
  <c r="AK10" i="21"/>
  <c r="AL10" i="21"/>
  <c r="AD10" i="21"/>
  <c r="AI10" i="21"/>
  <c r="AF170" i="19"/>
  <c r="AC170" i="19"/>
  <c r="AO47" i="21"/>
  <c r="AH143" i="19"/>
  <c r="AO175" i="19"/>
  <c r="AO128" i="19"/>
  <c r="Z128" i="19"/>
  <c r="AN128" i="19"/>
  <c r="AM160" i="19"/>
  <c r="AE160" i="19"/>
  <c r="X160" i="19"/>
  <c r="AF160" i="19"/>
  <c r="AF49" i="21"/>
  <c r="AB49" i="21"/>
  <c r="AN49" i="21"/>
  <c r="AG49" i="21"/>
  <c r="AA49" i="21"/>
  <c r="AE49" i="21"/>
  <c r="AH161" i="19"/>
  <c r="W174" i="19"/>
  <c r="AF177" i="19"/>
  <c r="AL177" i="19"/>
  <c r="AI177" i="19"/>
  <c r="AC177" i="19"/>
  <c r="AE58" i="19"/>
  <c r="W58" i="19"/>
  <c r="AN58" i="19"/>
  <c r="Z58" i="19"/>
  <c r="AL58" i="19"/>
  <c r="AJ121" i="19"/>
  <c r="AG27" i="21"/>
  <c r="X27" i="21"/>
  <c r="AM27" i="21"/>
  <c r="AL27" i="21"/>
  <c r="AD123" i="19"/>
  <c r="AF123" i="19"/>
  <c r="AI123" i="19"/>
  <c r="AM123" i="19"/>
  <c r="AO123" i="19"/>
  <c r="X12" i="21"/>
  <c r="AB12" i="21"/>
  <c r="AC12" i="21"/>
  <c r="AG12" i="21"/>
  <c r="AH12" i="21"/>
  <c r="X44" i="21"/>
  <c r="AI44" i="21"/>
  <c r="AJ44" i="21"/>
  <c r="AD44" i="21"/>
  <c r="AG44" i="21"/>
  <c r="Y108" i="19"/>
  <c r="AA108" i="19"/>
  <c r="AE108" i="19"/>
  <c r="AC108" i="19"/>
  <c r="AL108" i="19"/>
  <c r="AC172" i="19"/>
  <c r="AK172" i="19"/>
  <c r="AO172" i="19"/>
  <c r="AF172" i="19"/>
  <c r="Z172" i="19"/>
  <c r="AD53" i="19"/>
  <c r="Z53" i="19"/>
  <c r="AF117" i="19"/>
  <c r="AN117" i="19"/>
  <c r="AM117" i="19"/>
  <c r="AM23" i="21"/>
  <c r="AG23" i="21"/>
  <c r="AN23" i="21"/>
  <c r="Y23" i="21"/>
  <c r="AH23" i="21"/>
  <c r="AC40" i="21"/>
  <c r="AF40" i="21"/>
  <c r="AO40" i="21"/>
  <c r="AC104" i="19"/>
  <c r="AB104" i="19"/>
  <c r="AL104" i="19"/>
  <c r="AD104" i="19"/>
  <c r="AM66" i="19"/>
  <c r="AK66" i="19"/>
  <c r="AJ66" i="19"/>
  <c r="AB34" i="21"/>
  <c r="AI34" i="21"/>
  <c r="AN34" i="21"/>
  <c r="AH34" i="21"/>
  <c r="AC34" i="21"/>
  <c r="X34" i="21"/>
  <c r="AM34" i="21"/>
  <c r="AA34" i="21"/>
  <c r="AE153" i="19"/>
  <c r="AA153" i="19"/>
  <c r="AC155" i="19"/>
  <c r="AI155" i="19"/>
  <c r="AF155" i="19"/>
  <c r="AG155" i="19"/>
  <c r="AB155" i="19"/>
  <c r="AM155" i="19"/>
  <c r="AD155" i="19"/>
  <c r="AN155" i="19"/>
  <c r="AD76" i="19"/>
  <c r="AB55" i="19"/>
  <c r="AI55" i="19"/>
  <c r="AF55" i="19"/>
  <c r="AD55" i="19"/>
  <c r="AO55" i="19"/>
  <c r="AA55" i="19"/>
  <c r="AK55" i="19"/>
  <c r="AN55" i="19"/>
  <c r="AL55" i="19"/>
  <c r="AH67" i="19"/>
  <c r="AK67" i="19"/>
  <c r="AH131" i="19"/>
  <c r="W131" i="19"/>
  <c r="AJ20" i="21"/>
  <c r="X20" i="21"/>
  <c r="AE20" i="21"/>
  <c r="AI20" i="21"/>
  <c r="AJ52" i="21"/>
  <c r="AK52" i="21"/>
  <c r="AM84" i="19"/>
  <c r="AA84" i="19"/>
  <c r="AI84" i="19"/>
  <c r="AH84" i="19"/>
  <c r="AM116" i="19"/>
  <c r="Y116" i="19"/>
  <c r="W116" i="19"/>
  <c r="Y148" i="19"/>
  <c r="AE148" i="19"/>
  <c r="AJ148" i="19"/>
  <c r="AK5" i="21"/>
  <c r="AG5" i="21"/>
  <c r="AN5" i="21"/>
  <c r="Y5" i="21"/>
  <c r="AI37" i="21"/>
  <c r="AE37" i="21"/>
  <c r="AL37" i="21"/>
  <c r="W37" i="21"/>
  <c r="AF61" i="19"/>
  <c r="AI93" i="19"/>
  <c r="X93" i="19"/>
  <c r="W93" i="19"/>
  <c r="AC93" i="19"/>
  <c r="AL125" i="19"/>
  <c r="AD125" i="19"/>
  <c r="AK125" i="19"/>
  <c r="Y125" i="19"/>
  <c r="Z157" i="19"/>
  <c r="AL157" i="19"/>
  <c r="AB157" i="19"/>
  <c r="AA157" i="19"/>
  <c r="Y38" i="21"/>
  <c r="AC38" i="21"/>
  <c r="AD38" i="21"/>
  <c r="AH38" i="21"/>
  <c r="Y18" i="21"/>
  <c r="Z18" i="21"/>
  <c r="AH18" i="21"/>
  <c r="AM18" i="21"/>
  <c r="AI70" i="19"/>
  <c r="AB70" i="19"/>
  <c r="Y94" i="19"/>
  <c r="AM106" i="19"/>
  <c r="AB142" i="19"/>
  <c r="AJ95" i="19"/>
  <c r="AI95" i="19"/>
  <c r="AM159" i="19"/>
  <c r="AG159" i="19"/>
  <c r="AM48" i="21"/>
  <c r="Y48" i="21"/>
  <c r="AE112" i="19"/>
  <c r="AD112" i="19"/>
  <c r="AO144" i="19"/>
  <c r="AD144" i="19"/>
  <c r="AC176" i="19"/>
  <c r="W176" i="19"/>
  <c r="AF176" i="19"/>
  <c r="AL33" i="21"/>
  <c r="AH33" i="21"/>
  <c r="AG33" i="21"/>
  <c r="Z33" i="21"/>
  <c r="AJ97" i="19"/>
  <c r="AC97" i="19"/>
  <c r="W73" i="19"/>
  <c r="AO73" i="19"/>
  <c r="AG73" i="19"/>
  <c r="Z154" i="19"/>
  <c r="AG154" i="19"/>
  <c r="X113" i="19"/>
  <c r="AM113" i="19"/>
  <c r="AI113" i="19"/>
  <c r="AE113" i="19"/>
  <c r="AH26" i="21"/>
  <c r="AO26" i="21"/>
  <c r="Z26" i="21"/>
  <c r="W26" i="21"/>
  <c r="AA26" i="21"/>
  <c r="AJ57" i="19"/>
  <c r="AO43" i="21"/>
  <c r="AC43" i="21"/>
  <c r="AG43" i="21"/>
  <c r="AB75" i="19"/>
  <c r="AJ75" i="19"/>
  <c r="X75" i="19"/>
  <c r="AK75" i="19"/>
  <c r="AB107" i="19"/>
  <c r="AJ107" i="19"/>
  <c r="AE107" i="19"/>
  <c r="AA107" i="19"/>
  <c r="Y139" i="19"/>
  <c r="AG139" i="19"/>
  <c r="AO139" i="19"/>
  <c r="AM139" i="19"/>
  <c r="Y171" i="19"/>
  <c r="AK171" i="19"/>
  <c r="AO171" i="19"/>
  <c r="W171" i="19"/>
  <c r="AM28" i="21"/>
  <c r="AJ28" i="21"/>
  <c r="AC28" i="21"/>
  <c r="AL28" i="21"/>
  <c r="AK60" i="19"/>
  <c r="AJ60" i="19"/>
  <c r="AD60" i="19"/>
  <c r="AB60" i="19"/>
  <c r="AK92" i="19"/>
  <c r="AJ92" i="19"/>
  <c r="AD92" i="19"/>
  <c r="AB92" i="19"/>
  <c r="AM124" i="19"/>
  <c r="AN124" i="19"/>
  <c r="AJ124" i="19"/>
  <c r="AD124" i="19"/>
  <c r="AA156" i="19"/>
  <c r="AI156" i="19"/>
  <c r="AD156" i="19"/>
  <c r="X156" i="19"/>
  <c r="Z13" i="21"/>
  <c r="AH13" i="21"/>
  <c r="AI13" i="21"/>
  <c r="AL13" i="21"/>
  <c r="AK45" i="21"/>
  <c r="Z45" i="21"/>
  <c r="AC45" i="21"/>
  <c r="AB45" i="21"/>
  <c r="AF69" i="19"/>
  <c r="AN69" i="19"/>
  <c r="AJ69" i="19"/>
  <c r="Y69" i="19"/>
  <c r="AF101" i="19"/>
  <c r="AN101" i="19"/>
  <c r="AJ101" i="19"/>
  <c r="Y101" i="19"/>
  <c r="AA82" i="19"/>
  <c r="AD82" i="19"/>
  <c r="AL82" i="19"/>
  <c r="X126" i="19"/>
  <c r="AI126" i="19"/>
  <c r="AH126" i="19"/>
  <c r="AN126" i="19"/>
  <c r="AC102" i="19"/>
  <c r="AK102" i="19"/>
  <c r="AD102" i="19"/>
  <c r="AJ39" i="21"/>
  <c r="AN39" i="21"/>
  <c r="Y39" i="21"/>
  <c r="AC39" i="21"/>
  <c r="AH71" i="19"/>
  <c r="AD71" i="19"/>
  <c r="AC135" i="19"/>
  <c r="AN135" i="19"/>
  <c r="AJ135" i="19"/>
  <c r="AE167" i="19"/>
  <c r="AB167" i="19"/>
  <c r="AN167" i="19"/>
  <c r="Y167" i="19"/>
  <c r="AE24" i="21"/>
  <c r="W24" i="21"/>
  <c r="AD24" i="21"/>
  <c r="AC24" i="21"/>
  <c r="AM56" i="19"/>
  <c r="AB56" i="19"/>
  <c r="AN56" i="19"/>
  <c r="AJ56" i="19"/>
  <c r="AM88" i="19"/>
  <c r="AB88" i="19"/>
  <c r="AN88" i="19"/>
  <c r="AJ88" i="19"/>
  <c r="AM120" i="19"/>
  <c r="AB120" i="19"/>
  <c r="X120" i="19"/>
  <c r="AD120" i="19"/>
  <c r="AA152" i="19"/>
  <c r="AK152" i="19"/>
  <c r="AL152" i="19"/>
  <c r="AN152" i="19"/>
  <c r="W9" i="21"/>
  <c r="AA9" i="21"/>
  <c r="AC9" i="21"/>
  <c r="Y9" i="21"/>
  <c r="AK41" i="21"/>
  <c r="W41" i="21"/>
  <c r="AF41" i="21"/>
  <c r="X41" i="21"/>
  <c r="AN129" i="19"/>
  <c r="AL129" i="19"/>
  <c r="W129" i="19"/>
  <c r="AM129" i="19"/>
  <c r="Y105" i="19"/>
  <c r="AN158" i="19"/>
  <c r="AL145" i="19"/>
  <c r="Z145" i="19"/>
  <c r="AG145" i="19"/>
  <c r="AB150" i="19"/>
  <c r="AH150" i="19"/>
  <c r="X150" i="19"/>
  <c r="X89" i="19"/>
  <c r="AM89" i="19"/>
  <c r="AI89" i="19"/>
  <c r="AH89" i="19"/>
  <c r="AH162" i="19"/>
  <c r="X162" i="19"/>
  <c r="AO162" i="19"/>
  <c r="AG162" i="19"/>
  <c r="AA110" i="19"/>
  <c r="AG110" i="19"/>
  <c r="AM110" i="19"/>
  <c r="AH110" i="19"/>
  <c r="AG19" i="21"/>
  <c r="AE19" i="21"/>
  <c r="AC83" i="19"/>
  <c r="X115" i="19"/>
  <c r="AH147" i="19"/>
  <c r="AI4" i="21"/>
  <c r="W4" i="21"/>
  <c r="AN4" i="21"/>
  <c r="AK36" i="21"/>
  <c r="AD36" i="21"/>
  <c r="W36" i="21"/>
  <c r="AA36" i="21"/>
  <c r="X68" i="19"/>
  <c r="AJ68" i="19"/>
  <c r="AO68" i="19"/>
  <c r="W68" i="19"/>
  <c r="AD100" i="19"/>
  <c r="AO100" i="19"/>
  <c r="AH100" i="19"/>
  <c r="AC164" i="19"/>
  <c r="AI164" i="19"/>
  <c r="AG21" i="21"/>
  <c r="AF21" i="21"/>
  <c r="AL21" i="21"/>
  <c r="AN21" i="21"/>
  <c r="AH2" i="21"/>
  <c r="AI2" i="21"/>
  <c r="AB2" i="21"/>
  <c r="W2" i="21"/>
  <c r="AK109" i="19"/>
  <c r="AL173" i="19"/>
  <c r="AD173" i="19"/>
  <c r="AK173" i="19"/>
  <c r="W114" i="19"/>
  <c r="AG114" i="19"/>
  <c r="AJ114" i="19"/>
  <c r="Y114" i="19"/>
  <c r="AN10" i="21"/>
  <c r="X10" i="21"/>
  <c r="AM10" i="21"/>
  <c r="AE10" i="21"/>
  <c r="AB170" i="19"/>
  <c r="AO170" i="19"/>
  <c r="Y15" i="21"/>
  <c r="AC15" i="21"/>
  <c r="AG15" i="21"/>
  <c r="AN15" i="21"/>
  <c r="AJ47" i="21"/>
  <c r="AC47" i="21"/>
  <c r="AL79" i="19"/>
  <c r="Z143" i="19"/>
  <c r="AH175" i="19"/>
  <c r="AM32" i="21"/>
  <c r="AO96" i="19"/>
  <c r="X96" i="19"/>
  <c r="AH96" i="19"/>
  <c r="AH128" i="19"/>
  <c r="AE128" i="19"/>
  <c r="AB128" i="19"/>
  <c r="AJ128" i="19"/>
  <c r="AA160" i="19"/>
  <c r="AK160" i="19"/>
  <c r="W160" i="19"/>
  <c r="AB160" i="19"/>
  <c r="Z49" i="21"/>
  <c r="X49" i="21"/>
  <c r="AJ49" i="21"/>
  <c r="AO161" i="19"/>
  <c r="Y174" i="19"/>
  <c r="AL137" i="19"/>
  <c r="AN137" i="19"/>
  <c r="AE137" i="19"/>
  <c r="AA137" i="19"/>
  <c r="AI137" i="19"/>
  <c r="Z177" i="19"/>
  <c r="AA177" i="19"/>
  <c r="AO177" i="19"/>
  <c r="AE177" i="19"/>
  <c r="AC58" i="19"/>
  <c r="AM58" i="19"/>
  <c r="AB58" i="19"/>
  <c r="AF58" i="19"/>
  <c r="AF121" i="19"/>
  <c r="X54" i="19"/>
  <c r="AG54" i="19"/>
  <c r="AO54" i="19"/>
  <c r="Y54" i="19"/>
  <c r="AB54" i="19"/>
  <c r="AA27" i="21"/>
  <c r="AN27" i="21"/>
  <c r="AB27" i="21"/>
  <c r="AB123" i="19"/>
  <c r="AL123" i="19"/>
  <c r="AC123" i="19"/>
  <c r="AG123" i="19"/>
  <c r="AN12" i="21"/>
  <c r="AK12" i="21"/>
  <c r="W12" i="21"/>
  <c r="AO12" i="21"/>
  <c r="AN44" i="21"/>
  <c r="AF44" i="21"/>
  <c r="AK44" i="21"/>
  <c r="Y44" i="21"/>
  <c r="AM108" i="19"/>
  <c r="AK108" i="19"/>
  <c r="AG108" i="19"/>
  <c r="AF108" i="19"/>
  <c r="AA172" i="19"/>
  <c r="AI172" i="19"/>
  <c r="Y172" i="19"/>
  <c r="W172" i="19"/>
  <c r="AJ53" i="19"/>
  <c r="AL117" i="19"/>
  <c r="X117" i="19"/>
  <c r="W117" i="19"/>
  <c r="AO117" i="19"/>
  <c r="AE42" i="21"/>
  <c r="AG42" i="21"/>
  <c r="AJ42" i="21"/>
  <c r="AL23" i="21"/>
  <c r="AA23" i="21"/>
  <c r="AK23" i="21"/>
  <c r="AO23" i="21"/>
  <c r="AA87" i="19"/>
  <c r="AK151" i="19"/>
  <c r="AG151" i="19"/>
  <c r="AO151" i="19"/>
  <c r="AK40" i="21"/>
  <c r="AM40" i="21"/>
  <c r="AN40" i="21"/>
  <c r="AH40" i="21"/>
  <c r="AF104" i="19"/>
  <c r="AE104" i="19"/>
  <c r="AI104" i="19"/>
  <c r="W104" i="19"/>
  <c r="AC66" i="19"/>
  <c r="AN66" i="19"/>
  <c r="AG34" i="21"/>
  <c r="AE34" i="21"/>
  <c r="X153" i="19"/>
  <c r="AF153" i="19"/>
  <c r="Y155" i="19"/>
  <c r="AK155" i="19"/>
  <c r="X76" i="19"/>
  <c r="AB76" i="19"/>
  <c r="AL67" i="19"/>
  <c r="AI67" i="19"/>
  <c r="AO67" i="19"/>
  <c r="AB131" i="19"/>
  <c r="AO131" i="19"/>
  <c r="AA131" i="19"/>
  <c r="AJ116" i="19"/>
  <c r="AI116" i="19"/>
  <c r="AE61" i="19"/>
  <c r="AB93" i="19"/>
  <c r="AA93" i="19"/>
  <c r="Z93" i="19"/>
  <c r="AE125" i="19"/>
  <c r="AM125" i="19"/>
  <c r="AN94" i="19"/>
  <c r="AO95" i="19"/>
  <c r="X95" i="19"/>
  <c r="AA95" i="19"/>
  <c r="AK159" i="19"/>
  <c r="Y159" i="19"/>
  <c r="AJ159" i="19"/>
  <c r="AB48" i="21"/>
  <c r="AC48" i="21"/>
  <c r="AO48" i="21"/>
  <c r="AM112" i="19"/>
  <c r="AF112" i="19"/>
  <c r="AL112" i="19"/>
  <c r="AO33" i="21"/>
  <c r="AK33" i="21"/>
  <c r="AB33" i="21"/>
  <c r="AC33" i="21"/>
  <c r="AI33" i="21"/>
  <c r="AA73" i="19"/>
  <c r="AF73" i="19"/>
  <c r="AA113" i="19"/>
  <c r="W113" i="19"/>
  <c r="AL113" i="19"/>
  <c r="AH113" i="19"/>
  <c r="AK26" i="21"/>
  <c r="AL26" i="21"/>
  <c r="AG26" i="21"/>
  <c r="AB26" i="21"/>
  <c r="AA126" i="19"/>
  <c r="AK126" i="19"/>
  <c r="AD126" i="19"/>
  <c r="AF126" i="19"/>
  <c r="AM7" i="21"/>
  <c r="W7" i="21"/>
  <c r="X158" i="19"/>
  <c r="AH145" i="19"/>
  <c r="X145" i="19"/>
  <c r="W145" i="19"/>
  <c r="AC145" i="19"/>
  <c r="AK145" i="19"/>
  <c r="AG150" i="19"/>
  <c r="AI150" i="19"/>
  <c r="AI115" i="19"/>
  <c r="AG36" i="21"/>
  <c r="AO36" i="21"/>
  <c r="AM36" i="21"/>
  <c r="AN36" i="21"/>
  <c r="AG100" i="19"/>
  <c r="AB100" i="19"/>
  <c r="AO114" i="19"/>
  <c r="AE114" i="19"/>
  <c r="AB114" i="19"/>
  <c r="X114" i="19"/>
  <c r="AH170" i="19"/>
  <c r="AA170" i="19"/>
  <c r="AD170" i="19"/>
  <c r="AE47" i="21"/>
  <c r="Z175" i="19"/>
  <c r="AC128" i="19"/>
  <c r="AK128" i="19"/>
  <c r="W128" i="19"/>
  <c r="X128" i="19"/>
  <c r="AL174" i="19"/>
  <c r="AI40" i="21"/>
  <c r="AJ40" i="21"/>
  <c r="AE40" i="21"/>
  <c r="AD40" i="21"/>
  <c r="AB66" i="19"/>
  <c r="AH66" i="19"/>
  <c r="AD66" i="19"/>
  <c r="AL155" i="19"/>
  <c r="AA155" i="19"/>
  <c r="AA76" i="19"/>
  <c r="AC81" i="19"/>
  <c r="AE81" i="19"/>
  <c r="AK81" i="19"/>
  <c r="AJ81" i="19"/>
  <c r="AD81" i="19"/>
  <c r="AC153" i="19"/>
  <c r="AO153" i="19"/>
  <c r="Y153" i="19"/>
  <c r="W153" i="19"/>
  <c r="AB153" i="19"/>
  <c r="AD153" i="19"/>
  <c r="AL76" i="19"/>
  <c r="AH76" i="19"/>
  <c r="AO76" i="19"/>
  <c r="AE76" i="19"/>
  <c r="AM76" i="19"/>
  <c r="W76" i="19"/>
  <c r="AI76" i="19"/>
  <c r="AJ76" i="19"/>
  <c r="AK76" i="19"/>
  <c r="AA78" i="19"/>
  <c r="AE78" i="19"/>
  <c r="X78" i="19"/>
  <c r="AI119" i="19"/>
  <c r="AL119" i="19"/>
  <c r="AJ119" i="19"/>
  <c r="AK119" i="19"/>
  <c r="AA119" i="19"/>
  <c r="AD8" i="21"/>
  <c r="AF8" i="21"/>
  <c r="AL8" i="21"/>
  <c r="AH8" i="21"/>
  <c r="Y8" i="21"/>
  <c r="AC72" i="19"/>
  <c r="AO72" i="19"/>
  <c r="AE72" i="19"/>
  <c r="AI72" i="19"/>
  <c r="AH72" i="19"/>
  <c r="AC136" i="19"/>
  <c r="Y136" i="19"/>
  <c r="AI136" i="19"/>
  <c r="AL136" i="19"/>
  <c r="AJ136" i="19"/>
  <c r="AG25" i="21"/>
  <c r="AF25" i="21"/>
  <c r="X25" i="21"/>
  <c r="W25" i="21"/>
  <c r="AL25" i="21"/>
  <c r="X65" i="19"/>
  <c r="AJ65" i="19"/>
  <c r="AF65" i="19"/>
  <c r="AB65" i="19"/>
  <c r="AC65" i="19"/>
  <c r="AO122" i="19"/>
  <c r="AG122" i="19"/>
  <c r="AA122" i="19"/>
  <c r="Z122" i="19"/>
  <c r="AN122" i="19"/>
  <c r="Z130" i="19"/>
  <c r="AM29" i="21"/>
  <c r="AJ166" i="19"/>
  <c r="AL166" i="19"/>
  <c r="AI78" i="19"/>
  <c r="AN119" i="19"/>
  <c r="AF119" i="19"/>
  <c r="AD119" i="19"/>
  <c r="AO119" i="19"/>
  <c r="AE8" i="21"/>
  <c r="W8" i="21"/>
  <c r="AA8" i="21"/>
  <c r="AO8" i="21"/>
  <c r="AM72" i="19"/>
  <c r="Y72" i="19"/>
  <c r="AK72" i="19"/>
  <c r="AG72" i="19"/>
  <c r="AM136" i="19"/>
  <c r="AH136" i="19"/>
  <c r="AG136" i="19"/>
  <c r="AF136" i="19"/>
  <c r="AD25" i="21"/>
  <c r="AC25" i="21"/>
  <c r="AN25" i="21"/>
  <c r="AB25" i="21"/>
  <c r="AA65" i="19"/>
  <c r="AM65" i="19"/>
  <c r="AI65" i="19"/>
  <c r="AE65" i="19"/>
  <c r="AE122" i="19"/>
  <c r="W122" i="19"/>
  <c r="AD122" i="19"/>
  <c r="AL122" i="19"/>
  <c r="AA130" i="19"/>
  <c r="AO50" i="21"/>
  <c r="X142" i="19"/>
  <c r="AL52" i="21"/>
  <c r="W52" i="21"/>
  <c r="X52" i="21"/>
  <c r="Y52" i="21"/>
  <c r="AC70" i="19"/>
  <c r="AE70" i="19"/>
  <c r="AJ70" i="19"/>
  <c r="AM94" i="19"/>
  <c r="AD94" i="19"/>
  <c r="AG106" i="19"/>
  <c r="X106" i="19"/>
  <c r="AF142" i="19"/>
  <c r="AN142" i="19"/>
  <c r="X144" i="19"/>
  <c r="AD97" i="19"/>
  <c r="W22" i="21"/>
  <c r="AI22" i="21"/>
  <c r="AE90" i="19"/>
  <c r="AL90" i="19"/>
  <c r="AF133" i="19"/>
  <c r="W133" i="19"/>
  <c r="AK7" i="21"/>
  <c r="AF7" i="21"/>
  <c r="AI7" i="21"/>
  <c r="AL86" i="19"/>
  <c r="AD105" i="19"/>
  <c r="AI105" i="19"/>
  <c r="AO105" i="19"/>
  <c r="AG158" i="19"/>
  <c r="AO158" i="19"/>
  <c r="AL158" i="19"/>
  <c r="X19" i="21"/>
  <c r="AL19" i="21"/>
  <c r="AD19" i="21"/>
  <c r="W19" i="21"/>
  <c r="AM19" i="21"/>
  <c r="Y51" i="21"/>
  <c r="AC51" i="21"/>
  <c r="X51" i="21"/>
  <c r="AI51" i="21"/>
  <c r="AD51" i="21"/>
  <c r="AN83" i="19"/>
  <c r="AD83" i="19"/>
  <c r="X83" i="19"/>
  <c r="AO83" i="19"/>
  <c r="W83" i="19"/>
  <c r="AN115" i="19"/>
  <c r="AD115" i="19"/>
  <c r="AO115" i="19"/>
  <c r="AG115" i="19"/>
  <c r="AA115" i="19"/>
  <c r="AB147" i="19"/>
  <c r="X147" i="19"/>
  <c r="AO147" i="19"/>
  <c r="W147" i="19"/>
  <c r="AE147" i="19"/>
  <c r="AI77" i="19"/>
  <c r="AN77" i="19"/>
  <c r="AJ77" i="19"/>
  <c r="AF109" i="19"/>
  <c r="AH109" i="19"/>
  <c r="AA109" i="19"/>
  <c r="W109" i="19"/>
  <c r="AO109" i="19"/>
  <c r="W47" i="21"/>
  <c r="AN47" i="21"/>
  <c r="AB47" i="21"/>
  <c r="Z47" i="21"/>
  <c r="AA47" i="21"/>
  <c r="Z79" i="19"/>
  <c r="AH79" i="19"/>
  <c r="Y79" i="19"/>
  <c r="X79" i="19"/>
  <c r="W79" i="19"/>
  <c r="Z111" i="19"/>
  <c r="AH111" i="19"/>
  <c r="AC111" i="19"/>
  <c r="W111" i="19"/>
  <c r="AG111" i="19"/>
  <c r="W143" i="19"/>
  <c r="AM143" i="19"/>
  <c r="AO143" i="19"/>
  <c r="AD143" i="19"/>
  <c r="AI143" i="19"/>
  <c r="AK175" i="19"/>
  <c r="AL175" i="19"/>
  <c r="AC175" i="19"/>
  <c r="AD175" i="19"/>
  <c r="AA175" i="19"/>
  <c r="AB32" i="21"/>
  <c r="AF32" i="21"/>
  <c r="AO32" i="21"/>
  <c r="AC32" i="21"/>
  <c r="Z32" i="21"/>
  <c r="X161" i="19"/>
  <c r="AD161" i="19"/>
  <c r="AM161" i="19"/>
  <c r="AK174" i="19"/>
  <c r="AJ174" i="19"/>
  <c r="AI174" i="19"/>
  <c r="Z174" i="19"/>
  <c r="AH174" i="19"/>
  <c r="AA121" i="19"/>
  <c r="W121" i="19"/>
  <c r="AL121" i="19"/>
  <c r="AH121" i="19"/>
  <c r="Y121" i="19"/>
  <c r="AG121" i="19"/>
  <c r="Y53" i="19"/>
  <c r="AG53" i="19"/>
  <c r="W53" i="19"/>
  <c r="AF53" i="19"/>
  <c r="AK53" i="19"/>
  <c r="AB87" i="19"/>
  <c r="AJ87" i="19"/>
  <c r="W87" i="19"/>
  <c r="AC87" i="19"/>
  <c r="AF166" i="19"/>
  <c r="AN166" i="19"/>
  <c r="W166" i="19"/>
  <c r="AO166" i="19"/>
  <c r="X166" i="19"/>
  <c r="X81" i="19"/>
  <c r="W81" i="19"/>
  <c r="AL81" i="19"/>
  <c r="AG81" i="19"/>
  <c r="AO81" i="19"/>
  <c r="AN130" i="19"/>
  <c r="AJ130" i="19"/>
  <c r="AE130" i="19"/>
  <c r="AB130" i="19"/>
  <c r="AL130" i="19"/>
  <c r="AH50" i="21"/>
  <c r="AF50" i="21"/>
  <c r="AE50" i="21"/>
  <c r="AM50" i="21"/>
  <c r="AB50" i="21"/>
  <c r="AN70" i="19"/>
  <c r="Y90" i="19"/>
  <c r="AO52" i="21"/>
  <c r="AG52" i="21"/>
  <c r="AL61" i="19"/>
  <c r="AN61" i="19"/>
  <c r="AJ61" i="19"/>
  <c r="AA70" i="19"/>
  <c r="Z70" i="19"/>
  <c r="AH94" i="19"/>
  <c r="AG94" i="19"/>
  <c r="Z94" i="19"/>
  <c r="Y106" i="19"/>
  <c r="AA106" i="19"/>
  <c r="AF106" i="19"/>
  <c r="AG142" i="19"/>
  <c r="AC142" i="19"/>
  <c r="AH142" i="19"/>
  <c r="W97" i="19"/>
  <c r="AL97" i="19"/>
  <c r="AJ154" i="19"/>
  <c r="AA57" i="19"/>
  <c r="W57" i="19"/>
  <c r="AL57" i="19"/>
  <c r="AH57" i="19"/>
  <c r="AE22" i="21"/>
  <c r="AD22" i="21"/>
  <c r="X22" i="21"/>
  <c r="W90" i="19"/>
  <c r="AB90" i="19"/>
  <c r="AD90" i="19"/>
  <c r="X133" i="19"/>
  <c r="AA133" i="19"/>
  <c r="AG7" i="21"/>
  <c r="Y7" i="21"/>
  <c r="Z7" i="21"/>
  <c r="AC86" i="19"/>
  <c r="AA86" i="19"/>
  <c r="AE86" i="19"/>
  <c r="AN86" i="19"/>
  <c r="AJ86" i="19"/>
  <c r="AM105" i="19"/>
  <c r="AE105" i="19"/>
  <c r="AD158" i="19"/>
  <c r="W158" i="19"/>
  <c r="AJ3" i="21"/>
  <c r="AN3" i="21"/>
  <c r="AB3" i="21"/>
  <c r="AL3" i="21"/>
  <c r="AC35" i="21"/>
  <c r="Z35" i="21"/>
  <c r="AK35" i="21"/>
  <c r="AH35" i="21"/>
  <c r="AN67" i="19"/>
  <c r="AF67" i="19"/>
  <c r="AM67" i="19"/>
  <c r="AC67" i="19"/>
  <c r="AE67" i="19"/>
  <c r="AL99" i="19"/>
  <c r="AF99" i="19"/>
  <c r="AI99" i="19"/>
  <c r="AA99" i="19"/>
  <c r="AG99" i="19"/>
  <c r="Z131" i="19"/>
  <c r="AN131" i="19"/>
  <c r="AJ131" i="19"/>
  <c r="AK131" i="19"/>
  <c r="AE131" i="19"/>
  <c r="Z163" i="19"/>
  <c r="AN163" i="19"/>
  <c r="AJ163" i="19"/>
  <c r="AD163" i="19"/>
  <c r="AC163" i="19"/>
  <c r="AI52" i="21"/>
  <c r="AM52" i="21"/>
  <c r="AN52" i="21"/>
  <c r="Z52" i="21"/>
  <c r="AN84" i="19"/>
  <c r="AG84" i="19"/>
  <c r="AF84" i="19"/>
  <c r="AB84" i="19"/>
  <c r="AG116" i="19"/>
  <c r="AF116" i="19"/>
  <c r="AB116" i="19"/>
  <c r="X116" i="19"/>
  <c r="AH116" i="19"/>
  <c r="Z116" i="19"/>
  <c r="AB61" i="19"/>
  <c r="X61" i="19"/>
  <c r="AM61" i="19"/>
  <c r="AC61" i="19"/>
  <c r="AG61" i="19"/>
  <c r="AK61" i="19"/>
  <c r="AL93" i="19"/>
  <c r="AN93" i="19"/>
  <c r="AJ93" i="19"/>
  <c r="AK93" i="19"/>
  <c r="AI125" i="19"/>
  <c r="AH125" i="19"/>
  <c r="AA125" i="19"/>
  <c r="W125" i="19"/>
  <c r="AG125" i="19"/>
  <c r="W70" i="19"/>
  <c r="Y70" i="19"/>
  <c r="AF70" i="19"/>
  <c r="AO94" i="19"/>
  <c r="AI94" i="19"/>
  <c r="X94" i="19"/>
  <c r="AL94" i="19"/>
  <c r="AJ94" i="19"/>
  <c r="AO106" i="19"/>
  <c r="W106" i="19"/>
  <c r="Z106" i="19"/>
  <c r="AJ106" i="19"/>
  <c r="AL106" i="19"/>
  <c r="AK142" i="19"/>
  <c r="AJ142" i="19"/>
  <c r="AI142" i="19"/>
  <c r="AL142" i="19"/>
  <c r="Z142" i="19"/>
  <c r="AC31" i="21"/>
  <c r="AE31" i="21"/>
  <c r="W31" i="21"/>
  <c r="AN63" i="19"/>
  <c r="AH63" i="19"/>
  <c r="X63" i="19"/>
  <c r="AK63" i="19"/>
  <c r="Y63" i="19"/>
  <c r="AN95" i="19"/>
  <c r="AD95" i="19"/>
  <c r="AL95" i="19"/>
  <c r="AG95" i="19"/>
  <c r="AE95" i="19"/>
  <c r="AK127" i="19"/>
  <c r="AD127" i="19"/>
  <c r="AC127" i="19"/>
  <c r="AL127" i="19"/>
  <c r="AJ127" i="19"/>
  <c r="AD159" i="19"/>
  <c r="AE159" i="19"/>
  <c r="AC159" i="19"/>
  <c r="AL159" i="19"/>
  <c r="AH159" i="19"/>
  <c r="AE16" i="21"/>
  <c r="AF16" i="21"/>
  <c r="AJ16" i="21"/>
  <c r="Z16" i="21"/>
  <c r="Y16" i="21"/>
  <c r="AE48" i="21"/>
  <c r="AG48" i="21"/>
  <c r="AJ48" i="21"/>
  <c r="AN48" i="21"/>
  <c r="AD48" i="21"/>
  <c r="AF80" i="19"/>
  <c r="AO80" i="19"/>
  <c r="AK80" i="19"/>
  <c r="AG80" i="19"/>
  <c r="AH80" i="19"/>
  <c r="AN112" i="19"/>
  <c r="AA112" i="19"/>
  <c r="AC112" i="19"/>
  <c r="Y112" i="19"/>
  <c r="AH112" i="19"/>
  <c r="AM144" i="19"/>
  <c r="Y144" i="19"/>
  <c r="AG144" i="19"/>
  <c r="AN144" i="19"/>
  <c r="AB144" i="19"/>
  <c r="AM176" i="19"/>
  <c r="Y176" i="19"/>
  <c r="AG176" i="19"/>
  <c r="X176" i="19"/>
  <c r="AJ176" i="19"/>
  <c r="AN97" i="19"/>
  <c r="Z97" i="19"/>
  <c r="AB97" i="19"/>
  <c r="Y97" i="19"/>
  <c r="AG97" i="19"/>
  <c r="AO97" i="19"/>
  <c r="AI62" i="19"/>
  <c r="AJ62" i="19"/>
  <c r="AF62" i="19"/>
  <c r="Z62" i="19"/>
  <c r="AH62" i="19"/>
  <c r="AD73" i="19"/>
  <c r="AM73" i="19"/>
  <c r="AI73" i="19"/>
  <c r="AH73" i="19"/>
  <c r="AM98" i="19"/>
  <c r="AA98" i="19"/>
  <c r="AI98" i="19"/>
  <c r="X98" i="19"/>
  <c r="AD98" i="19"/>
  <c r="AN154" i="19"/>
  <c r="AB154" i="19"/>
  <c r="AC154" i="19"/>
  <c r="AE154" i="19"/>
  <c r="AA154" i="19"/>
  <c r="AD57" i="19"/>
  <c r="Z57" i="19"/>
  <c r="Y57" i="19"/>
  <c r="AO22" i="21"/>
  <c r="AC22" i="21"/>
  <c r="AM22" i="21"/>
  <c r="AB22" i="21"/>
  <c r="AJ22" i="21"/>
  <c r="AC90" i="19"/>
  <c r="AM90" i="19"/>
  <c r="AH90" i="19"/>
  <c r="AJ90" i="19"/>
  <c r="AN90" i="19"/>
  <c r="AI11" i="21"/>
  <c r="AN11" i="21"/>
  <c r="Y11" i="21"/>
  <c r="AL11" i="21"/>
  <c r="AH11" i="21"/>
  <c r="Z133" i="19"/>
  <c r="AH133" i="19"/>
  <c r="AE133" i="19"/>
  <c r="AC133" i="19"/>
  <c r="AK133" i="19"/>
  <c r="AO133" i="19"/>
  <c r="Z165" i="19"/>
  <c r="AH165" i="19"/>
  <c r="Y165" i="19"/>
  <c r="AI165" i="19"/>
  <c r="W82" i="19"/>
  <c r="AG82" i="19"/>
  <c r="AN82" i="19"/>
  <c r="AB82" i="19"/>
  <c r="AO126" i="19"/>
  <c r="AG126" i="19"/>
  <c r="AM126" i="19"/>
  <c r="Z126" i="19"/>
  <c r="AI102" i="19"/>
  <c r="AG102" i="19"/>
  <c r="AE102" i="19"/>
  <c r="AL102" i="19"/>
  <c r="Z102" i="19"/>
  <c r="AE7" i="21"/>
  <c r="AO7" i="21"/>
  <c r="AC7" i="21"/>
  <c r="AL7" i="21"/>
  <c r="AA39" i="21"/>
  <c r="X39" i="21"/>
  <c r="AM39" i="21"/>
  <c r="AN71" i="19"/>
  <c r="AF71" i="19"/>
  <c r="AE71" i="19"/>
  <c r="AM71" i="19"/>
  <c r="AI71" i="19"/>
  <c r="AN103" i="19"/>
  <c r="AF103" i="19"/>
  <c r="AE103" i="19"/>
  <c r="W103" i="19"/>
  <c r="AA103" i="19"/>
  <c r="W86" i="19"/>
  <c r="AF86" i="19"/>
  <c r="X86" i="19"/>
  <c r="AN105" i="19"/>
  <c r="W105" i="19"/>
  <c r="AL105" i="19"/>
  <c r="AH105" i="19"/>
  <c r="AG105" i="19"/>
  <c r="AK158" i="19"/>
  <c r="AF158" i="19"/>
  <c r="AC158" i="19"/>
  <c r="Y158" i="19"/>
  <c r="AH158" i="19"/>
  <c r="AJ145" i="19"/>
  <c r="AF145" i="19"/>
  <c r="AB145" i="19"/>
  <c r="AM145" i="19"/>
  <c r="AE150" i="19"/>
  <c r="AJ150" i="19"/>
  <c r="AN150" i="19"/>
  <c r="AN19" i="21"/>
  <c r="AB19" i="21"/>
  <c r="AF19" i="21"/>
  <c r="AI19" i="21"/>
  <c r="AO51" i="21"/>
  <c r="AA51" i="21"/>
  <c r="AN51" i="21"/>
  <c r="W51" i="21"/>
  <c r="AE51" i="21"/>
  <c r="AB83" i="19"/>
  <c r="Y83" i="19"/>
  <c r="AA83" i="19"/>
  <c r="AE83" i="19"/>
  <c r="AI83" i="19"/>
  <c r="AB115" i="19"/>
  <c r="AJ115" i="19"/>
  <c r="AE115" i="19"/>
  <c r="W115" i="19"/>
  <c r="AM115" i="19"/>
  <c r="Y147" i="19"/>
  <c r="AG147" i="19"/>
  <c r="AD147" i="19"/>
  <c r="AA147" i="19"/>
  <c r="AM147" i="19"/>
  <c r="Y4" i="21"/>
  <c r="AM4" i="21"/>
  <c r="X4" i="21"/>
  <c r="AG4" i="21"/>
  <c r="AH36" i="21"/>
  <c r="AB36" i="21"/>
  <c r="AF36" i="21"/>
  <c r="AJ36" i="21"/>
  <c r="AN68" i="19"/>
  <c r="AA68" i="19"/>
  <c r="AC68" i="19"/>
  <c r="Y68" i="19"/>
  <c r="AN100" i="19"/>
  <c r="AA100" i="19"/>
  <c r="AC100" i="19"/>
  <c r="Y100" i="19"/>
  <c r="AM132" i="19"/>
  <c r="AE132" i="19"/>
  <c r="AL132" i="19"/>
  <c r="Z132" i="19"/>
  <c r="AD132" i="19"/>
  <c r="AB77" i="19"/>
  <c r="X77" i="19"/>
  <c r="AM77" i="19"/>
  <c r="AC77" i="19"/>
  <c r="AG77" i="19"/>
  <c r="AI109" i="19"/>
  <c r="AC109" i="19"/>
  <c r="AD109" i="19"/>
  <c r="Z109" i="19"/>
  <c r="AG109" i="19"/>
  <c r="AN141" i="19"/>
  <c r="AH141" i="19"/>
  <c r="AD141" i="19"/>
  <c r="W141" i="19"/>
  <c r="AG141" i="19"/>
  <c r="Z173" i="19"/>
  <c r="AE173" i="19"/>
  <c r="AB173" i="19"/>
  <c r="AA173" i="19"/>
  <c r="AM114" i="19"/>
  <c r="Z114" i="19"/>
  <c r="AI114" i="19"/>
  <c r="AN114" i="19"/>
  <c r="AH10" i="21"/>
  <c r="AO10" i="21"/>
  <c r="Z10" i="21"/>
  <c r="AB10" i="21"/>
  <c r="AE134" i="19"/>
  <c r="AF134" i="19"/>
  <c r="AC134" i="19"/>
  <c r="Y134" i="19"/>
  <c r="AN46" i="21"/>
  <c r="AH46" i="21"/>
  <c r="AL46" i="21"/>
  <c r="AA46" i="21"/>
  <c r="AB46" i="21"/>
  <c r="AN170" i="19"/>
  <c r="X170" i="19"/>
  <c r="AE170" i="19"/>
  <c r="W170" i="19"/>
  <c r="Y170" i="19"/>
  <c r="AH47" i="21"/>
  <c r="AK47" i="21"/>
  <c r="Y47" i="21"/>
  <c r="AF47" i="21"/>
  <c r="AI47" i="21"/>
  <c r="AB79" i="19"/>
  <c r="AJ79" i="19"/>
  <c r="AE79" i="19"/>
  <c r="AG79" i="19"/>
  <c r="AK79" i="19"/>
  <c r="AB111" i="19"/>
  <c r="AJ111" i="19"/>
  <c r="AK111" i="19"/>
  <c r="AM111" i="19"/>
  <c r="X111" i="19"/>
  <c r="X143" i="19"/>
  <c r="AG143" i="19"/>
  <c r="AN143" i="19"/>
  <c r="AF143" i="19"/>
  <c r="AA143" i="19"/>
  <c r="W175" i="19"/>
  <c r="AM175" i="19"/>
  <c r="X175" i="19"/>
  <c r="AF175" i="19"/>
  <c r="AI175" i="19"/>
  <c r="AE32" i="21"/>
  <c r="W32" i="21"/>
  <c r="AA32" i="21"/>
  <c r="AG32" i="21"/>
  <c r="AH32" i="21"/>
  <c r="AF64" i="19"/>
  <c r="AB64" i="19"/>
  <c r="X64" i="19"/>
  <c r="AC96" i="19"/>
  <c r="Y96" i="19"/>
  <c r="AN96" i="19"/>
  <c r="AJ96" i="19"/>
  <c r="AM128" i="19"/>
  <c r="Y128" i="19"/>
  <c r="AG128" i="19"/>
  <c r="AL128" i="19"/>
  <c r="AC160" i="19"/>
  <c r="AH160" i="19"/>
  <c r="AG160" i="19"/>
  <c r="AD160" i="19"/>
  <c r="AK17" i="21"/>
  <c r="AO17" i="21"/>
  <c r="X17" i="21"/>
  <c r="AJ17" i="21"/>
  <c r="AF17" i="21"/>
  <c r="AN161" i="19"/>
  <c r="AI161" i="19"/>
  <c r="AJ161" i="19"/>
  <c r="AG161" i="19"/>
  <c r="AC161" i="19"/>
  <c r="AB174" i="19"/>
  <c r="AM174" i="19"/>
  <c r="AO174" i="19"/>
  <c r="AN174" i="19"/>
  <c r="AD174" i="19"/>
  <c r="AJ137" i="19"/>
  <c r="W137" i="19"/>
  <c r="AM137" i="19"/>
  <c r="AI118" i="19"/>
  <c r="AG118" i="19"/>
  <c r="AE118" i="19"/>
  <c r="AN118" i="19"/>
  <c r="AD121" i="19"/>
  <c r="Z121" i="19"/>
  <c r="AC121" i="19"/>
  <c r="AL54" i="19"/>
  <c r="AC54" i="19"/>
  <c r="AE53" i="19"/>
  <c r="AB53" i="19"/>
  <c r="AL53" i="19"/>
  <c r="AH53" i="19"/>
  <c r="AC53" i="19"/>
  <c r="AI117" i="19"/>
  <c r="AH117" i="19"/>
  <c r="AD117" i="19"/>
  <c r="Z117" i="19"/>
  <c r="AN6" i="21"/>
  <c r="AA6" i="21"/>
  <c r="AI6" i="21"/>
  <c r="AF6" i="21"/>
  <c r="AO42" i="21"/>
  <c r="AC42" i="21"/>
  <c r="W42" i="21"/>
  <c r="AH42" i="21"/>
  <c r="AE74" i="19"/>
  <c r="W74" i="19"/>
  <c r="AF74" i="19"/>
  <c r="AL87" i="19"/>
  <c r="AD87" i="19"/>
  <c r="AO87" i="19"/>
  <c r="Y87" i="19"/>
  <c r="AG87" i="19"/>
  <c r="W151" i="19"/>
  <c r="AM151" i="19"/>
  <c r="AF151" i="19"/>
  <c r="AB151" i="19"/>
  <c r="AB40" i="21"/>
  <c r="W40" i="21"/>
  <c r="AG40" i="21"/>
  <c r="Y40" i="21"/>
  <c r="AM104" i="19"/>
  <c r="Y104" i="19"/>
  <c r="AN104" i="19"/>
  <c r="AG104" i="19"/>
  <c r="AC168" i="19"/>
  <c r="Y168" i="19"/>
  <c r="AG168" i="19"/>
  <c r="AF168" i="19"/>
  <c r="W66" i="19"/>
  <c r="AA66" i="19"/>
  <c r="AI66" i="19"/>
  <c r="AF66" i="19"/>
  <c r="AJ169" i="19"/>
  <c r="AB169" i="19"/>
  <c r="Z169" i="19"/>
  <c r="AE169" i="19"/>
  <c r="Y30" i="21"/>
  <c r="AE30" i="21"/>
  <c r="AM30" i="21"/>
  <c r="X30" i="21"/>
  <c r="Z34" i="21"/>
  <c r="AK34" i="21"/>
  <c r="AL34" i="21"/>
  <c r="AF34" i="21"/>
  <c r="AJ153" i="19"/>
  <c r="AN153" i="19"/>
  <c r="AM153" i="19"/>
  <c r="AG153" i="19"/>
  <c r="AD59" i="19"/>
  <c r="AL59" i="19"/>
  <c r="AI59" i="19"/>
  <c r="W59" i="19"/>
  <c r="AN91" i="19"/>
  <c r="AL91" i="19"/>
  <c r="AM91" i="19"/>
  <c r="AO91" i="19"/>
  <c r="Z155" i="19"/>
  <c r="X155" i="19"/>
  <c r="AO155" i="19"/>
  <c r="W155" i="19"/>
  <c r="AN76" i="19"/>
  <c r="AG76" i="19"/>
  <c r="AF76" i="19"/>
  <c r="Y76" i="19"/>
  <c r="AM140" i="19"/>
  <c r="AB140" i="19"/>
  <c r="W140" i="19"/>
  <c r="X140" i="19"/>
  <c r="AC29" i="21"/>
  <c r="Y29" i="21"/>
  <c r="AB29" i="21"/>
  <c r="X29" i="21"/>
  <c r="AI85" i="19"/>
  <c r="AH85" i="19"/>
  <c r="AD85" i="19"/>
  <c r="Z85" i="19"/>
  <c r="AG85" i="19"/>
  <c r="AO85" i="19"/>
  <c r="AB166" i="19"/>
  <c r="AC166" i="19"/>
  <c r="Y166" i="19"/>
  <c r="AH166" i="19"/>
  <c r="Z166" i="19"/>
  <c r="AD166" i="19"/>
  <c r="AO78" i="19"/>
  <c r="AG78" i="19"/>
  <c r="AM78" i="19"/>
  <c r="Z78" i="19"/>
  <c r="AC55" i="19"/>
  <c r="X55" i="19"/>
  <c r="AM55" i="19"/>
  <c r="AJ55" i="19"/>
  <c r="AE55" i="19"/>
  <c r="AA81" i="19"/>
  <c r="Z81" i="19"/>
  <c r="AB81" i="19"/>
  <c r="Y81" i="19"/>
  <c r="AO130" i="19"/>
  <c r="AF130" i="19"/>
  <c r="AK130" i="19"/>
  <c r="AM130" i="19"/>
  <c r="AD130" i="19"/>
  <c r="X50" i="21"/>
  <c r="Y50" i="21"/>
  <c r="AN50" i="21"/>
  <c r="AA50" i="21"/>
  <c r="AJ50" i="21"/>
  <c r="AF90" i="19"/>
  <c r="AJ35" i="21"/>
  <c r="X35" i="21"/>
  <c r="Y35" i="21"/>
  <c r="AM35" i="21"/>
  <c r="AB67" i="19"/>
  <c r="AJ67" i="19"/>
  <c r="Y67" i="19"/>
  <c r="AG67" i="19"/>
  <c r="AB99" i="19"/>
  <c r="AJ99" i="19"/>
  <c r="Y99" i="19"/>
  <c r="AO99" i="19"/>
  <c r="Y131" i="19"/>
  <c r="AG131" i="19"/>
  <c r="AD131" i="19"/>
  <c r="AC131" i="19"/>
  <c r="Y163" i="19"/>
  <c r="AG163" i="19"/>
  <c r="W163" i="19"/>
  <c r="AE163" i="19"/>
  <c r="AB52" i="21"/>
  <c r="AD52" i="21"/>
  <c r="AA52" i="21"/>
  <c r="AC52" i="21"/>
  <c r="AA116" i="19"/>
  <c r="AO116" i="19"/>
  <c r="AK116" i="19"/>
  <c r="AI61" i="19"/>
  <c r="AH61" i="19"/>
  <c r="AD61" i="19"/>
  <c r="Z61" i="19"/>
  <c r="AB125" i="19"/>
  <c r="AN125" i="19"/>
  <c r="AJ125" i="19"/>
  <c r="AO70" i="19"/>
  <c r="AG70" i="19"/>
  <c r="AK70" i="19"/>
  <c r="AL70" i="19"/>
  <c r="X70" i="19"/>
  <c r="AA94" i="19"/>
  <c r="AE94" i="19"/>
  <c r="W94" i="19"/>
  <c r="AB94" i="19"/>
  <c r="AE106" i="19"/>
  <c r="AI106" i="19"/>
  <c r="AK106" i="19"/>
  <c r="AD106" i="19"/>
  <c r="AE142" i="19"/>
  <c r="AA142" i="19"/>
  <c r="W142" i="19"/>
  <c r="Y142" i="19"/>
  <c r="AD63" i="19"/>
  <c r="AL63" i="19"/>
  <c r="AA63" i="19"/>
  <c r="Z95" i="19"/>
  <c r="AH95" i="19"/>
  <c r="AM95" i="19"/>
  <c r="W95" i="19"/>
  <c r="AE127" i="19"/>
  <c r="AG127" i="19"/>
  <c r="Z127" i="19"/>
  <c r="X127" i="19"/>
  <c r="W159" i="19"/>
  <c r="AA159" i="19"/>
  <c r="Z159" i="19"/>
  <c r="X159" i="19"/>
  <c r="AL16" i="21"/>
  <c r="W16" i="21"/>
  <c r="X16" i="21"/>
  <c r="AH16" i="21"/>
  <c r="AI48" i="21"/>
  <c r="W48" i="21"/>
  <c r="AA48" i="21"/>
  <c r="AL48" i="21"/>
  <c r="AC80" i="19"/>
  <c r="AB80" i="19"/>
  <c r="X80" i="19"/>
  <c r="AD80" i="19"/>
  <c r="X112" i="19"/>
  <c r="AJ112" i="19"/>
  <c r="AI112" i="19"/>
  <c r="Z112" i="19"/>
  <c r="AA144" i="19"/>
  <c r="AK144" i="19"/>
  <c r="W144" i="19"/>
  <c r="Z144" i="19"/>
  <c r="AA176" i="19"/>
  <c r="AK176" i="19"/>
  <c r="AH176" i="19"/>
  <c r="Z176" i="19"/>
  <c r="AA97" i="19"/>
  <c r="AM97" i="19"/>
  <c r="AI97" i="19"/>
  <c r="AH97" i="19"/>
  <c r="X73" i="19"/>
  <c r="Z73" i="19"/>
  <c r="W98" i="19"/>
  <c r="AE98" i="19"/>
  <c r="Y98" i="19"/>
  <c r="AL98" i="19"/>
  <c r="AM154" i="19"/>
  <c r="AF154" i="19"/>
  <c r="AO154" i="19"/>
  <c r="AD154" i="19"/>
  <c r="X57" i="19"/>
  <c r="AM57" i="19"/>
  <c r="AI57" i="19"/>
  <c r="AE57" i="19"/>
  <c r="Y22" i="21"/>
  <c r="AA22" i="21"/>
  <c r="AG22" i="21"/>
  <c r="AH22" i="21"/>
  <c r="AO90" i="19"/>
  <c r="AG90" i="19"/>
  <c r="AA90" i="19"/>
  <c r="Z90" i="19"/>
  <c r="AA11" i="21"/>
  <c r="AM11" i="21"/>
  <c r="AF11" i="21"/>
  <c r="AN133" i="19"/>
  <c r="AL133" i="19"/>
  <c r="AD133" i="19"/>
  <c r="W102" i="19"/>
  <c r="Y102" i="19"/>
  <c r="AJ7" i="21"/>
  <c r="AN7" i="21"/>
  <c r="AB7" i="21"/>
  <c r="AH7" i="21"/>
  <c r="AB71" i="19"/>
  <c r="AJ71" i="19"/>
  <c r="W71" i="19"/>
  <c r="X71" i="19"/>
  <c r="AB103" i="19"/>
  <c r="AJ103" i="19"/>
  <c r="AO103" i="19"/>
  <c r="Y103" i="19"/>
  <c r="AI86" i="19"/>
  <c r="AG86" i="19"/>
  <c r="AK86" i="19"/>
  <c r="AB86" i="19"/>
  <c r="AA105" i="19"/>
  <c r="AJ105" i="19"/>
  <c r="AF105" i="19"/>
  <c r="AB105" i="19"/>
  <c r="AE158" i="19"/>
  <c r="AA158" i="19"/>
  <c r="AM158" i="19"/>
  <c r="AI158" i="19"/>
  <c r="AA150" i="19"/>
  <c r="W150" i="19"/>
  <c r="AO150" i="19"/>
  <c r="AF150" i="19"/>
  <c r="Z150" i="19"/>
  <c r="AJ19" i="21"/>
  <c r="Z19" i="21"/>
  <c r="AO19" i="21"/>
  <c r="AB51" i="21"/>
  <c r="AF51" i="21"/>
  <c r="AG51" i="21"/>
  <c r="AL51" i="21"/>
  <c r="AL83" i="19"/>
  <c r="AF83" i="19"/>
  <c r="AH83" i="19"/>
  <c r="AM83" i="19"/>
  <c r="AL115" i="19"/>
  <c r="AF115" i="19"/>
  <c r="AK115" i="19"/>
  <c r="AC115" i="19"/>
  <c r="Z147" i="19"/>
  <c r="AN147" i="19"/>
  <c r="AJ147" i="19"/>
  <c r="AK147" i="19"/>
  <c r="AK100" i="19"/>
  <c r="AJ100" i="19"/>
  <c r="AI100" i="19"/>
  <c r="AA132" i="19"/>
  <c r="AI132" i="19"/>
  <c r="AB132" i="19"/>
  <c r="X132" i="19"/>
  <c r="AF77" i="19"/>
  <c r="AH77" i="19"/>
  <c r="AD77" i="19"/>
  <c r="Z77" i="19"/>
  <c r="AO77" i="19"/>
  <c r="AL109" i="19"/>
  <c r="AE109" i="19"/>
  <c r="X109" i="19"/>
  <c r="AM109" i="19"/>
  <c r="AF46" i="21"/>
  <c r="Y46" i="21"/>
  <c r="Z46" i="21"/>
  <c r="AJ170" i="19"/>
  <c r="Z170" i="19"/>
  <c r="AG170" i="19"/>
  <c r="AI170" i="19"/>
  <c r="AG47" i="21"/>
  <c r="X47" i="21"/>
  <c r="AM47" i="21"/>
  <c r="AN79" i="19"/>
  <c r="AF79" i="19"/>
  <c r="AI79" i="19"/>
  <c r="AO79" i="19"/>
  <c r="AN111" i="19"/>
  <c r="AF111" i="19"/>
  <c r="AO111" i="19"/>
  <c r="AI111" i="19"/>
  <c r="AK143" i="19"/>
  <c r="Y143" i="19"/>
  <c r="AC143" i="19"/>
  <c r="AJ143" i="19"/>
  <c r="Y175" i="19"/>
  <c r="AG175" i="19"/>
  <c r="AN175" i="19"/>
  <c r="AJ175" i="19"/>
  <c r="AL32" i="21"/>
  <c r="AI32" i="21"/>
  <c r="AJ32" i="21"/>
  <c r="AN32" i="21"/>
  <c r="AG17" i="21"/>
  <c r="AC17" i="21"/>
  <c r="AN17" i="21"/>
  <c r="AA17" i="21"/>
  <c r="Z161" i="19"/>
  <c r="AF161" i="19"/>
  <c r="W161" i="19"/>
  <c r="AA161" i="19"/>
  <c r="AE174" i="19"/>
  <c r="AG174" i="19"/>
  <c r="AC174" i="19"/>
  <c r="AF174" i="19"/>
  <c r="W118" i="19"/>
  <c r="Y118" i="19"/>
  <c r="AL118" i="19"/>
  <c r="X121" i="19"/>
  <c r="AM121" i="19"/>
  <c r="AI121" i="19"/>
  <c r="AI53" i="19"/>
  <c r="AA53" i="19"/>
  <c r="AI74" i="19"/>
  <c r="AK74" i="19"/>
  <c r="AH74" i="19"/>
  <c r="Z74" i="19"/>
  <c r="AH87" i="19"/>
  <c r="Z87" i="19"/>
  <c r="AK87" i="19"/>
  <c r="AM87" i="19"/>
  <c r="X87" i="19"/>
  <c r="Z153" i="19"/>
  <c r="AI153" i="19"/>
  <c r="AH153" i="19"/>
  <c r="AK153" i="19"/>
  <c r="AB85" i="19"/>
  <c r="X85" i="19"/>
  <c r="AE166" i="19"/>
  <c r="AG166" i="19"/>
  <c r="AM166" i="19"/>
  <c r="Z55" i="19"/>
  <c r="W55" i="19"/>
  <c r="Y55" i="19"/>
  <c r="AH55" i="19"/>
  <c r="AN81" i="19"/>
  <c r="AM81" i="19"/>
  <c r="AI81" i="19"/>
  <c r="AH81" i="19"/>
  <c r="AH130" i="19"/>
  <c r="X130" i="19"/>
  <c r="AI130" i="19"/>
  <c r="AG130" i="19"/>
  <c r="AK50" i="21"/>
  <c r="W50" i="21"/>
  <c r="AL50" i="21"/>
  <c r="Z50" i="21"/>
  <c r="L36" i="41" l="1"/>
  <c r="V131" i="22"/>
  <c r="L38" i="22"/>
  <c r="L142" i="22"/>
  <c r="B125" i="41"/>
  <c r="L91" i="22"/>
  <c r="B20" i="22"/>
  <c r="V148" i="22"/>
  <c r="V125" i="41"/>
  <c r="L26" i="41"/>
  <c r="B166" i="22"/>
  <c r="V169" i="22"/>
  <c r="L52" i="41"/>
  <c r="B136" i="41"/>
  <c r="L164" i="41"/>
  <c r="V99" i="41"/>
  <c r="L149" i="41"/>
  <c r="B152" i="22"/>
  <c r="L52" i="22"/>
  <c r="V77" i="41"/>
  <c r="L29" i="22"/>
  <c r="B165" i="21"/>
  <c r="L13" i="40"/>
  <c r="B66" i="22"/>
  <c r="B112" i="41"/>
  <c r="B124" i="22"/>
  <c r="V50" i="41"/>
  <c r="B68" i="41"/>
  <c r="L122" i="22"/>
  <c r="V87" i="41"/>
  <c r="L54" i="42"/>
  <c r="L164" i="22"/>
  <c r="B169" i="22"/>
  <c r="L141" i="22"/>
  <c r="L174" i="41"/>
  <c r="B31" i="22"/>
  <c r="L29" i="41"/>
  <c r="V80" i="41"/>
  <c r="L12" i="41"/>
  <c r="B91" i="41"/>
  <c r="L4" i="41"/>
  <c r="B134" i="41"/>
  <c r="B24" i="41"/>
  <c r="L75" i="41"/>
  <c r="V151" i="41"/>
  <c r="B27" i="41"/>
  <c r="V101" i="41"/>
  <c r="V173" i="22"/>
  <c r="V95" i="22"/>
  <c r="V123" i="22"/>
  <c r="B140" i="22"/>
  <c r="V65" i="22"/>
  <c r="B63" i="41"/>
  <c r="L69" i="41"/>
  <c r="B52" i="42"/>
  <c r="V46" i="22"/>
  <c r="V138" i="22"/>
  <c r="B174" i="41"/>
  <c r="B163" i="22"/>
  <c r="L89" i="22"/>
  <c r="V166" i="22"/>
  <c r="L100" i="41"/>
  <c r="V8" i="26"/>
  <c r="V104" i="22"/>
  <c r="L152" i="41"/>
  <c r="L21" i="22"/>
  <c r="V171" i="41"/>
  <c r="V48" i="22"/>
  <c r="V36" i="22"/>
  <c r="B40" i="22"/>
  <c r="L133" i="22"/>
  <c r="B155" i="21"/>
  <c r="V103" i="41"/>
  <c r="B33" i="22"/>
  <c r="B47" i="22"/>
  <c r="B46" i="41"/>
  <c r="V113" i="22"/>
  <c r="B113" i="22"/>
  <c r="L77" i="22"/>
  <c r="B43" i="41"/>
  <c r="B119" i="22"/>
  <c r="B173" i="41"/>
  <c r="L126" i="22"/>
  <c r="V155" i="22"/>
  <c r="B94" i="22"/>
  <c r="B22" i="41"/>
  <c r="V171" i="22"/>
  <c r="V11" i="28"/>
  <c r="V143" i="41"/>
  <c r="B138" i="41"/>
  <c r="L129" i="41"/>
  <c r="L108" i="22"/>
  <c r="V116" i="22"/>
  <c r="V41" i="22"/>
  <c r="V141" i="22"/>
  <c r="L154" i="41"/>
  <c r="L74" i="41"/>
  <c r="L132" i="22"/>
  <c r="B160" i="22"/>
  <c r="B149" i="22"/>
  <c r="L99" i="41"/>
  <c r="L64" i="41"/>
  <c r="L176" i="41"/>
  <c r="V58" i="41"/>
  <c r="V110" i="22"/>
  <c r="B151" i="22"/>
  <c r="B75" i="22"/>
  <c r="V167" i="41"/>
  <c r="B13" i="41"/>
  <c r="V147" i="41"/>
  <c r="L96" i="22"/>
  <c r="L157" i="41"/>
  <c r="V156" i="41"/>
  <c r="B99" i="41"/>
  <c r="V139" i="41"/>
  <c r="L128" i="22"/>
  <c r="V56" i="41"/>
  <c r="B88" i="41"/>
  <c r="B153" i="22"/>
  <c r="V55" i="41"/>
  <c r="B97" i="22"/>
  <c r="B46" i="22"/>
  <c r="V88" i="22"/>
  <c r="B73" i="41"/>
  <c r="L58" i="22"/>
  <c r="L45" i="22"/>
  <c r="L58" i="41"/>
  <c r="L31" i="41"/>
  <c r="V9" i="19"/>
  <c r="V93" i="22"/>
  <c r="L87" i="41"/>
  <c r="L41" i="41"/>
  <c r="V117" i="22"/>
  <c r="B21" i="22"/>
  <c r="B48" i="41"/>
  <c r="L63" i="23"/>
  <c r="V72" i="22"/>
  <c r="L3" i="41"/>
  <c r="V45" i="41"/>
  <c r="V66" i="41"/>
  <c r="L44" i="22"/>
  <c r="L88" i="41"/>
  <c r="B81" i="41"/>
  <c r="L47" i="22"/>
  <c r="V12" i="22"/>
  <c r="L113" i="41"/>
  <c r="B121" i="41"/>
  <c r="V4" i="22"/>
  <c r="B102" i="22"/>
  <c r="L146" i="41"/>
  <c r="B32" i="41"/>
  <c r="L106" i="41"/>
  <c r="L110" i="40"/>
  <c r="L14" i="23"/>
  <c r="V8" i="22"/>
  <c r="V127" i="22"/>
  <c r="V75" i="41"/>
  <c r="B92" i="41"/>
  <c r="V7" i="41"/>
  <c r="L71" i="41"/>
  <c r="V129" i="41"/>
  <c r="L103" i="41"/>
  <c r="L32" i="41"/>
  <c r="V93" i="21"/>
  <c r="B98" i="22"/>
  <c r="L160" i="40"/>
  <c r="L136" i="41"/>
  <c r="B29" i="28"/>
  <c r="V31" i="42"/>
  <c r="B61" i="21"/>
  <c r="V150" i="41"/>
  <c r="B25" i="19"/>
  <c r="L145" i="22"/>
  <c r="B128" i="22"/>
  <c r="L143" i="41"/>
  <c r="V108" i="22"/>
  <c r="V41" i="41"/>
  <c r="V119" i="41"/>
  <c r="V92" i="41"/>
  <c r="L156" i="41"/>
  <c r="L11" i="22"/>
  <c r="V39" i="41"/>
  <c r="L11" i="28"/>
  <c r="L62" i="40"/>
  <c r="L170" i="41"/>
  <c r="B84" i="22"/>
  <c r="V19" i="23"/>
  <c r="V91" i="41"/>
  <c r="L140" i="42"/>
  <c r="V3" i="41"/>
  <c r="B91" i="22"/>
  <c r="L8" i="41"/>
  <c r="V42" i="22"/>
  <c r="V27" i="40"/>
  <c r="L15" i="26"/>
  <c r="L175" i="41"/>
  <c r="L134" i="41"/>
  <c r="B110" i="22"/>
  <c r="V15" i="41"/>
  <c r="L175" i="22"/>
  <c r="L151" i="22"/>
  <c r="B103" i="41"/>
  <c r="V20" i="22"/>
  <c r="B16" i="41"/>
  <c r="L51" i="22"/>
  <c r="V114" i="41"/>
  <c r="B172" i="22"/>
  <c r="V139" i="22"/>
  <c r="V113" i="41"/>
  <c r="L141" i="41"/>
  <c r="B11" i="41"/>
  <c r="V78" i="22"/>
  <c r="B87" i="22"/>
  <c r="B93" i="41"/>
  <c r="L42" i="22"/>
  <c r="V117" i="41"/>
  <c r="V22" i="22"/>
  <c r="B168" i="41"/>
  <c r="L53" i="26"/>
  <c r="V109" i="41"/>
  <c r="B137" i="22"/>
  <c r="L12" i="22"/>
  <c r="B69" i="22"/>
  <c r="B56" i="41"/>
  <c r="B157" i="41"/>
  <c r="L160" i="41"/>
  <c r="B147" i="26"/>
  <c r="L37" i="22"/>
  <c r="L46" i="41"/>
  <c r="B150" i="22"/>
  <c r="B118" i="22"/>
  <c r="L5" i="41"/>
  <c r="B12" i="22"/>
  <c r="B141" i="22"/>
  <c r="B176" i="22"/>
  <c r="V84" i="41"/>
  <c r="B83" i="41"/>
  <c r="L25" i="22"/>
  <c r="L23" i="23"/>
  <c r="L169" i="22"/>
  <c r="V2" i="41"/>
  <c r="L37" i="41"/>
  <c r="V54" i="22"/>
  <c r="V89" i="41"/>
  <c r="B39" i="22"/>
  <c r="B78" i="22"/>
  <c r="B108" i="41"/>
  <c r="V127" i="41"/>
  <c r="B173" i="22"/>
  <c r="L101" i="41"/>
  <c r="V106" i="22"/>
  <c r="B177" i="41"/>
  <c r="B49" i="41"/>
  <c r="V112" i="22"/>
  <c r="L117" i="41"/>
  <c r="L69" i="22"/>
  <c r="B143" i="41"/>
  <c r="B34" i="41"/>
  <c r="B83" i="23"/>
  <c r="V74" i="22"/>
  <c r="B108" i="22"/>
  <c r="L97" i="22"/>
  <c r="V80" i="22"/>
  <c r="L130" i="22"/>
  <c r="V35" i="41"/>
  <c r="L92" i="22"/>
  <c r="L54" i="41"/>
  <c r="B156" i="22"/>
  <c r="L177" i="22"/>
  <c r="V177" i="41"/>
  <c r="B53" i="22"/>
  <c r="V165" i="22"/>
  <c r="L21" i="41"/>
  <c r="B107" i="22"/>
  <c r="L61" i="22"/>
  <c r="V122" i="41"/>
  <c r="B37" i="22"/>
  <c r="L150" i="23"/>
  <c r="B134" i="22"/>
  <c r="B145" i="22"/>
  <c r="L33" i="22"/>
  <c r="B96" i="28"/>
  <c r="L66" i="22"/>
  <c r="V33" i="22"/>
  <c r="L161" i="22"/>
  <c r="L121" i="41"/>
  <c r="B113" i="26"/>
  <c r="B175" i="22"/>
  <c r="V150" i="22"/>
  <c r="B115" i="22"/>
  <c r="B163" i="41"/>
  <c r="L26" i="26"/>
  <c r="B139" i="26"/>
  <c r="V169" i="23"/>
  <c r="B18" i="28"/>
  <c r="B89" i="42"/>
  <c r="B9" i="22"/>
  <c r="B18" i="41"/>
  <c r="L93" i="41"/>
  <c r="L148" i="41"/>
  <c r="V9" i="22"/>
  <c r="B101" i="28"/>
  <c r="V152" i="41"/>
  <c r="B13" i="26"/>
  <c r="V24" i="28"/>
  <c r="B27" i="42"/>
  <c r="L19" i="40"/>
  <c r="V97" i="42"/>
  <c r="B174" i="21"/>
  <c r="V6" i="42"/>
  <c r="B116" i="21"/>
  <c r="V125" i="28"/>
  <c r="V176" i="41"/>
  <c r="V93" i="41"/>
  <c r="B160" i="23"/>
  <c r="V82" i="23"/>
  <c r="V171" i="21"/>
  <c r="B91" i="23"/>
  <c r="V54" i="42"/>
  <c r="V133" i="41"/>
  <c r="L30" i="22"/>
  <c r="L133" i="41"/>
  <c r="B86" i="41"/>
  <c r="B134" i="42"/>
  <c r="L124" i="41"/>
  <c r="V9" i="41"/>
  <c r="L2" i="41"/>
  <c r="B142" i="41"/>
  <c r="B157" i="22"/>
  <c r="V21" i="41"/>
  <c r="L79" i="41"/>
  <c r="V143" i="22"/>
  <c r="L138" i="22"/>
  <c r="L115" i="22"/>
  <c r="V103" i="22"/>
  <c r="L155" i="41"/>
  <c r="B40" i="41"/>
  <c r="L60" i="22"/>
  <c r="V98" i="22"/>
  <c r="L137" i="41"/>
  <c r="V158" i="22"/>
  <c r="L176" i="22"/>
  <c r="L101" i="22"/>
  <c r="L96" i="41"/>
  <c r="V38" i="22"/>
  <c r="L131" i="28"/>
  <c r="B117" i="22"/>
  <c r="V157" i="22"/>
  <c r="L169" i="41"/>
  <c r="L19" i="22"/>
  <c r="V65" i="41"/>
  <c r="B9" i="41"/>
  <c r="B90" i="22"/>
  <c r="V92" i="26"/>
  <c r="L44" i="42"/>
  <c r="B148" i="41"/>
  <c r="V91" i="22"/>
  <c r="L64" i="25"/>
  <c r="L158" i="23"/>
  <c r="B173" i="26"/>
  <c r="L90" i="42"/>
  <c r="V57" i="28"/>
  <c r="V160" i="21"/>
  <c r="V5" i="41"/>
  <c r="L26" i="22"/>
  <c r="L137" i="23"/>
  <c r="L148" i="23"/>
  <c r="L24" i="22"/>
  <c r="L49" i="22"/>
  <c r="L167" i="28"/>
  <c r="B51" i="25"/>
  <c r="L113" i="22"/>
  <c r="V136" i="41"/>
  <c r="B146" i="22"/>
  <c r="V138" i="41"/>
  <c r="V168" i="41"/>
  <c r="B150" i="26"/>
  <c r="L64" i="22"/>
  <c r="L43" i="22"/>
  <c r="V177" i="22"/>
  <c r="B144" i="22"/>
  <c r="B5" i="41"/>
  <c r="B123" i="41"/>
  <c r="V162" i="22"/>
  <c r="B71" i="41"/>
  <c r="V72" i="41"/>
  <c r="B111" i="22"/>
  <c r="B130" i="28"/>
  <c r="V60" i="41"/>
  <c r="V61" i="41"/>
  <c r="L76" i="42"/>
  <c r="L136" i="42"/>
  <c r="V124" i="22"/>
  <c r="V160" i="23"/>
  <c r="V37" i="26"/>
  <c r="V134" i="40"/>
  <c r="V88" i="26"/>
  <c r="V70" i="22"/>
  <c r="V60" i="22"/>
  <c r="B169" i="26"/>
  <c r="B61" i="41"/>
  <c r="L81" i="40"/>
  <c r="V67" i="41"/>
  <c r="L154" i="22"/>
  <c r="B80" i="42"/>
  <c r="L84" i="21"/>
  <c r="V19" i="41"/>
  <c r="B149" i="21"/>
  <c r="B56" i="21"/>
  <c r="L122" i="41"/>
  <c r="B82" i="21"/>
  <c r="B76" i="41"/>
  <c r="B176" i="26"/>
  <c r="L22" i="28"/>
  <c r="V75" i="28"/>
  <c r="B176" i="41"/>
  <c r="L75" i="21"/>
  <c r="V124" i="23"/>
  <c r="L144" i="23"/>
  <c r="L71" i="26"/>
  <c r="V131" i="41"/>
  <c r="L79" i="26"/>
  <c r="L37" i="26"/>
  <c r="L13" i="26"/>
  <c r="L102" i="23"/>
  <c r="V116" i="42"/>
  <c r="L59" i="28"/>
  <c r="V117" i="26"/>
  <c r="L169" i="23"/>
  <c r="B171" i="41"/>
  <c r="B7" i="23"/>
  <c r="L155" i="40"/>
  <c r="B143" i="26"/>
  <c r="V153" i="42"/>
  <c r="V88" i="40"/>
  <c r="L157" i="23"/>
  <c r="B92" i="42"/>
  <c r="B47" i="23"/>
  <c r="V21" i="19"/>
  <c r="L55" i="23"/>
  <c r="V86" i="21"/>
  <c r="L19" i="19"/>
  <c r="V120" i="42"/>
  <c r="B72" i="26"/>
  <c r="L95" i="28"/>
  <c r="B59" i="22"/>
  <c r="B9" i="42"/>
  <c r="B66" i="21"/>
  <c r="V107" i="22"/>
  <c r="L20" i="26"/>
  <c r="V75" i="26"/>
  <c r="B78" i="41"/>
  <c r="V32" i="41"/>
  <c r="V74" i="41"/>
  <c r="L140" i="41"/>
  <c r="B172" i="41"/>
  <c r="V175" i="41"/>
  <c r="L152" i="22"/>
  <c r="L74" i="28"/>
  <c r="B164" i="22"/>
  <c r="B23" i="41"/>
  <c r="B11" i="22"/>
  <c r="B29" i="41"/>
  <c r="B113" i="41"/>
  <c r="V63" i="22"/>
  <c r="L63" i="41"/>
  <c r="L176" i="26"/>
  <c r="L40" i="41"/>
  <c r="L118" i="41"/>
  <c r="L146" i="22"/>
  <c r="L125" i="22"/>
  <c r="L112" i="22"/>
  <c r="B159" i="41"/>
  <c r="V158" i="41"/>
  <c r="L116" i="22"/>
  <c r="B71" i="42"/>
  <c r="B70" i="22"/>
  <c r="V134" i="26"/>
  <c r="L128" i="21"/>
  <c r="B151" i="26"/>
  <c r="V159" i="41"/>
  <c r="B86" i="26"/>
  <c r="B45" i="41"/>
  <c r="V100" i="22"/>
  <c r="V14" i="22"/>
  <c r="B105" i="41"/>
  <c r="B159" i="25"/>
  <c r="V94" i="40"/>
  <c r="L114" i="26"/>
  <c r="L126" i="21"/>
  <c r="L65" i="22"/>
  <c r="L8" i="23"/>
  <c r="B78" i="40"/>
  <c r="B19" i="19"/>
  <c r="V63" i="41"/>
  <c r="B60" i="40"/>
  <c r="B9" i="26"/>
  <c r="V146" i="41"/>
  <c r="L66" i="41"/>
  <c r="L104" i="22"/>
  <c r="L22" i="41"/>
  <c r="V149" i="22"/>
  <c r="V153" i="41"/>
  <c r="V155" i="41"/>
  <c r="B118" i="41"/>
  <c r="L104" i="41"/>
  <c r="L94" i="22"/>
  <c r="L63" i="22"/>
  <c r="L123" i="41"/>
  <c r="V87" i="23"/>
  <c r="V23" i="41"/>
  <c r="B14" i="22"/>
  <c r="L114" i="41"/>
  <c r="V106" i="40"/>
  <c r="B90" i="41"/>
  <c r="V110" i="41"/>
  <c r="L99" i="22"/>
  <c r="B169" i="41"/>
  <c r="V10" i="19"/>
  <c r="V35" i="22"/>
  <c r="L56" i="22"/>
  <c r="B18" i="42"/>
  <c r="L4" i="23"/>
  <c r="V27" i="22"/>
  <c r="V51" i="41"/>
  <c r="L19" i="41"/>
  <c r="L162" i="22"/>
  <c r="L59" i="41"/>
  <c r="B156" i="41"/>
  <c r="L161" i="41"/>
  <c r="B147" i="41"/>
  <c r="V28" i="41"/>
  <c r="B174" i="22"/>
  <c r="L102" i="41"/>
  <c r="L83" i="22"/>
  <c r="V97" i="22"/>
  <c r="L75" i="22"/>
  <c r="V57" i="41"/>
  <c r="B130" i="22"/>
  <c r="L158" i="41"/>
  <c r="B51" i="22"/>
  <c r="B44" i="22"/>
  <c r="L56" i="41"/>
  <c r="V53" i="22"/>
  <c r="L15" i="41"/>
  <c r="V52" i="22"/>
  <c r="L105" i="22"/>
  <c r="V28" i="40"/>
  <c r="V100" i="41"/>
  <c r="V91" i="28"/>
  <c r="L125" i="26"/>
  <c r="L57" i="42"/>
  <c r="L93" i="42"/>
  <c r="L2" i="40"/>
  <c r="B171" i="22"/>
  <c r="L114" i="22"/>
  <c r="L159" i="22"/>
  <c r="L32" i="22"/>
  <c r="B125" i="23"/>
  <c r="V165" i="26"/>
  <c r="L67" i="42"/>
  <c r="V71" i="21"/>
  <c r="L143" i="22"/>
  <c r="L173" i="41"/>
  <c r="B125" i="28"/>
  <c r="B3" i="41"/>
  <c r="V34" i="40"/>
  <c r="V5" i="19"/>
  <c r="L90" i="23"/>
  <c r="B80" i="41"/>
  <c r="V121" i="41"/>
  <c r="B161" i="22"/>
  <c r="L13" i="22"/>
  <c r="L42" i="41"/>
  <c r="V147" i="22"/>
  <c r="V37" i="41"/>
  <c r="V14" i="41"/>
  <c r="B170" i="41"/>
  <c r="L120" i="41"/>
  <c r="L82" i="41"/>
  <c r="B82" i="41"/>
  <c r="V4" i="41"/>
  <c r="B92" i="22"/>
  <c r="L84" i="22"/>
  <c r="L167" i="22"/>
  <c r="V21" i="42"/>
  <c r="L50" i="41"/>
  <c r="B148" i="22"/>
  <c r="B104" i="22"/>
  <c r="B101" i="22"/>
  <c r="V161" i="23"/>
  <c r="L105" i="21"/>
  <c r="V157" i="41"/>
  <c r="B96" i="41"/>
  <c r="V164" i="23"/>
  <c r="B177" i="42"/>
  <c r="L128" i="41"/>
  <c r="B129" i="41"/>
  <c r="L101" i="21"/>
  <c r="V101" i="22"/>
  <c r="L125" i="41"/>
  <c r="V173" i="21"/>
  <c r="V135" i="42"/>
  <c r="B20" i="40"/>
  <c r="L147" i="42"/>
  <c r="V101" i="40"/>
  <c r="V54" i="23"/>
  <c r="L119" i="42"/>
  <c r="V45" i="22"/>
  <c r="V29" i="41"/>
  <c r="L30" i="26"/>
  <c r="V142" i="28"/>
  <c r="L166" i="28"/>
  <c r="B158" i="41"/>
  <c r="B74" i="40"/>
  <c r="B109" i="22"/>
  <c r="L132" i="28"/>
  <c r="L110" i="42"/>
  <c r="B12" i="26"/>
  <c r="B24" i="42"/>
  <c r="L133" i="40"/>
  <c r="V67" i="25"/>
  <c r="V98" i="42"/>
  <c r="L6" i="26"/>
  <c r="L58" i="42"/>
  <c r="V167" i="28"/>
  <c r="V133" i="40"/>
  <c r="B37" i="42"/>
  <c r="B155" i="22"/>
  <c r="L128" i="23"/>
  <c r="L66" i="40"/>
  <c r="V51" i="42"/>
  <c r="V12" i="40"/>
  <c r="V18" i="42"/>
  <c r="V29" i="40"/>
  <c r="V15" i="26"/>
  <c r="V147" i="21"/>
  <c r="L72" i="42"/>
  <c r="L63" i="28"/>
  <c r="L140" i="40"/>
  <c r="L63" i="42"/>
  <c r="B126" i="40"/>
  <c r="B140" i="21"/>
  <c r="L103" i="28"/>
  <c r="B5" i="40"/>
  <c r="B81" i="28"/>
  <c r="B13" i="28"/>
  <c r="L44" i="28"/>
  <c r="L45" i="19"/>
  <c r="V11" i="23"/>
  <c r="L111" i="22"/>
  <c r="L107" i="22"/>
  <c r="V16" i="41"/>
  <c r="V174" i="41"/>
  <c r="L28" i="22"/>
  <c r="L80" i="41"/>
  <c r="V111" i="22"/>
  <c r="B42" i="40"/>
  <c r="V4" i="23"/>
  <c r="L45" i="40"/>
  <c r="L168" i="40"/>
  <c r="V85" i="22"/>
  <c r="V37" i="22"/>
  <c r="V121" i="22"/>
  <c r="L110" i="22"/>
  <c r="B162" i="22"/>
  <c r="L34" i="22"/>
  <c r="B148" i="26"/>
  <c r="V13" i="22"/>
  <c r="V73" i="41"/>
  <c r="V48" i="41"/>
  <c r="L35" i="28"/>
  <c r="B72" i="42"/>
  <c r="L162" i="21"/>
  <c r="V2" i="26"/>
  <c r="L163" i="22"/>
  <c r="V19" i="19"/>
  <c r="B177" i="22"/>
  <c r="L154" i="40"/>
  <c r="V20" i="40"/>
  <c r="B36" i="41"/>
  <c r="L103" i="26"/>
  <c r="B77" i="23"/>
  <c r="L118" i="23"/>
  <c r="B119" i="42"/>
  <c r="B155" i="41"/>
  <c r="V107" i="23"/>
  <c r="V73" i="21"/>
  <c r="B173" i="23"/>
  <c r="L71" i="28"/>
  <c r="V170" i="22"/>
  <c r="V138" i="23"/>
  <c r="B109" i="40"/>
  <c r="B26" i="22"/>
  <c r="L96" i="28"/>
  <c r="B159" i="21"/>
  <c r="V97" i="26"/>
  <c r="L170" i="42"/>
  <c r="L28" i="19"/>
  <c r="L170" i="40"/>
  <c r="V68" i="42"/>
  <c r="B80" i="25"/>
  <c r="B112" i="23"/>
  <c r="V107" i="26"/>
  <c r="B34" i="26"/>
  <c r="B114" i="28"/>
  <c r="V118" i="21"/>
  <c r="V70" i="42"/>
  <c r="L33" i="23"/>
  <c r="L139" i="41"/>
  <c r="V68" i="22"/>
  <c r="L150" i="28"/>
  <c r="V44" i="26"/>
  <c r="L47" i="28"/>
  <c r="V22" i="28"/>
  <c r="L129" i="28"/>
  <c r="B105" i="25"/>
  <c r="V29" i="28"/>
  <c r="L2" i="23"/>
  <c r="L145" i="40"/>
  <c r="L86" i="23"/>
  <c r="B106" i="21"/>
  <c r="B19" i="23"/>
  <c r="V132" i="40"/>
  <c r="V2" i="23"/>
  <c r="L29" i="40"/>
  <c r="B29" i="40"/>
  <c r="V22" i="19"/>
  <c r="V116" i="41"/>
  <c r="L125" i="28"/>
  <c r="B177" i="23"/>
  <c r="L84" i="40"/>
  <c r="L59" i="22"/>
  <c r="B173" i="28"/>
  <c r="L2" i="28"/>
  <c r="L52" i="19"/>
  <c r="L98" i="42"/>
  <c r="V48" i="42"/>
  <c r="B32" i="42"/>
  <c r="B55" i="40"/>
  <c r="B175" i="21"/>
  <c r="V21" i="40"/>
  <c r="L128" i="28"/>
  <c r="V126" i="41"/>
  <c r="V55" i="22"/>
  <c r="B34" i="22"/>
  <c r="V154" i="22"/>
  <c r="B67" i="22"/>
  <c r="V47" i="41"/>
  <c r="L172" i="41"/>
  <c r="B86" i="22"/>
  <c r="V82" i="41"/>
  <c r="V115" i="42"/>
  <c r="B158" i="22"/>
  <c r="L121" i="22"/>
  <c r="V2" i="28"/>
  <c r="L144" i="22"/>
  <c r="B146" i="41"/>
  <c r="V33" i="41"/>
  <c r="V81" i="22"/>
  <c r="B45" i="28"/>
  <c r="B80" i="28"/>
  <c r="B122" i="41"/>
  <c r="V44" i="22"/>
  <c r="B57" i="22"/>
  <c r="B2" i="22"/>
  <c r="B116" i="41"/>
  <c r="V8" i="41"/>
  <c r="V57" i="23"/>
  <c r="V151" i="21"/>
  <c r="B94" i="28"/>
  <c r="L173" i="28"/>
  <c r="L30" i="41"/>
  <c r="V6" i="41"/>
  <c r="L148" i="40"/>
  <c r="B27" i="19"/>
  <c r="V119" i="22"/>
  <c r="V135" i="23"/>
  <c r="B46" i="25"/>
  <c r="B41" i="41"/>
  <c r="B168" i="42"/>
  <c r="B94" i="41"/>
  <c r="V76" i="40"/>
  <c r="B164" i="23"/>
  <c r="B108" i="26"/>
  <c r="L151" i="26"/>
  <c r="V170" i="28"/>
  <c r="B170" i="21"/>
  <c r="V174" i="26"/>
  <c r="L109" i="22"/>
  <c r="V166" i="41"/>
  <c r="V19" i="22"/>
  <c r="V120" i="41"/>
  <c r="L20" i="22"/>
  <c r="V69" i="22"/>
  <c r="V6" i="22"/>
  <c r="V136" i="22"/>
  <c r="L78" i="22"/>
  <c r="V132" i="41"/>
  <c r="V38" i="41"/>
  <c r="L17" i="22"/>
  <c r="B16" i="22"/>
  <c r="B144" i="41"/>
  <c r="L156" i="22"/>
  <c r="L142" i="41"/>
  <c r="B116" i="22"/>
  <c r="B96" i="22"/>
  <c r="L26" i="28"/>
  <c r="V30" i="40"/>
  <c r="B51" i="41"/>
  <c r="V161" i="22"/>
  <c r="L53" i="22"/>
  <c r="L81" i="22"/>
  <c r="V90" i="40"/>
  <c r="V165" i="23"/>
  <c r="B146" i="28"/>
  <c r="B76" i="22"/>
  <c r="V130" i="40"/>
  <c r="L80" i="22"/>
  <c r="V106" i="41"/>
  <c r="V22" i="42"/>
  <c r="L19" i="42"/>
  <c r="B31" i="41"/>
  <c r="V82" i="22"/>
  <c r="V145" i="22"/>
  <c r="B140" i="26"/>
  <c r="L126" i="28"/>
  <c r="L131" i="42"/>
  <c r="L143" i="28"/>
  <c r="V66" i="42"/>
  <c r="L145" i="26"/>
  <c r="B124" i="28"/>
  <c r="L100" i="42"/>
  <c r="V10" i="22"/>
  <c r="B29" i="42"/>
  <c r="L16" i="26"/>
  <c r="B132" i="28"/>
  <c r="V3" i="40"/>
  <c r="B11" i="28"/>
  <c r="L61" i="23"/>
  <c r="L97" i="42"/>
  <c r="V6" i="26"/>
  <c r="L21" i="23"/>
  <c r="L17" i="40"/>
  <c r="V47" i="23"/>
  <c r="L73" i="41"/>
  <c r="V172" i="28"/>
  <c r="B40" i="26"/>
  <c r="L107" i="23"/>
  <c r="V33" i="19"/>
  <c r="V139" i="23"/>
  <c r="B35" i="40"/>
  <c r="V71" i="26"/>
  <c r="B135" i="41"/>
  <c r="L7" i="41"/>
  <c r="B61" i="22"/>
  <c r="B33" i="41"/>
  <c r="V135" i="41"/>
  <c r="B58" i="41"/>
  <c r="V123" i="41"/>
  <c r="B53" i="41"/>
  <c r="B83" i="25"/>
  <c r="L168" i="42"/>
  <c r="L126" i="41"/>
  <c r="L130" i="41"/>
  <c r="L107" i="42"/>
  <c r="V60" i="23"/>
  <c r="L47" i="42"/>
  <c r="V111" i="41"/>
  <c r="L134" i="21"/>
  <c r="B126" i="22"/>
  <c r="B155" i="23"/>
  <c r="B41" i="40"/>
  <c r="V175" i="28"/>
  <c r="B143" i="42"/>
  <c r="L10" i="23"/>
  <c r="B89" i="26"/>
  <c r="B112" i="28"/>
  <c r="V144" i="28"/>
  <c r="B52" i="27"/>
  <c r="L163" i="21"/>
  <c r="L40" i="28"/>
  <c r="V146" i="23"/>
  <c r="L148" i="22"/>
  <c r="B106" i="41"/>
  <c r="V70" i="41"/>
  <c r="L79" i="22"/>
  <c r="L119" i="41"/>
  <c r="V68" i="41"/>
  <c r="L72" i="22"/>
  <c r="L9" i="22"/>
  <c r="V102" i="41"/>
  <c r="V81" i="42"/>
  <c r="B68" i="22"/>
  <c r="V46" i="41"/>
  <c r="V118" i="22"/>
  <c r="L33" i="19"/>
  <c r="B91" i="26"/>
  <c r="V143" i="28"/>
  <c r="L87" i="28"/>
  <c r="L123" i="40"/>
  <c r="L51" i="19"/>
  <c r="L16" i="19"/>
  <c r="V114" i="26"/>
  <c r="B72" i="41"/>
  <c r="V66" i="22"/>
  <c r="L118" i="22"/>
  <c r="L151" i="41"/>
  <c r="V22" i="41"/>
  <c r="V17" i="41"/>
  <c r="B93" i="22"/>
  <c r="L68" i="21"/>
  <c r="B134" i="28"/>
  <c r="B64" i="22"/>
  <c r="B101" i="23"/>
  <c r="V76" i="23"/>
  <c r="L71" i="22"/>
  <c r="L144" i="41"/>
  <c r="B26" i="41"/>
  <c r="L20" i="23"/>
  <c r="B21" i="40"/>
  <c r="L83" i="40"/>
  <c r="B63" i="22"/>
  <c r="B52" i="41"/>
  <c r="L129" i="42"/>
  <c r="L40" i="40"/>
  <c r="L49" i="40"/>
  <c r="B66" i="26"/>
  <c r="V29" i="22"/>
  <c r="L54" i="21"/>
  <c r="B18" i="23"/>
  <c r="V142" i="22"/>
  <c r="B139" i="28"/>
  <c r="B34" i="28"/>
  <c r="V45" i="23"/>
  <c r="L163" i="28"/>
  <c r="L143" i="26"/>
  <c r="B71" i="40"/>
  <c r="L57" i="22"/>
  <c r="B142" i="22"/>
  <c r="B14" i="19"/>
  <c r="L94" i="26"/>
  <c r="L10" i="19"/>
  <c r="L68" i="23"/>
  <c r="B136" i="23"/>
  <c r="L19" i="26"/>
  <c r="B88" i="22"/>
  <c r="L118" i="40"/>
  <c r="V94" i="23"/>
  <c r="B158" i="26"/>
  <c r="B164" i="41"/>
  <c r="L16" i="23"/>
  <c r="V136" i="23"/>
  <c r="L87" i="42"/>
  <c r="L151" i="42"/>
  <c r="L166" i="40"/>
  <c r="V47" i="19"/>
  <c r="L153" i="42"/>
  <c r="L70" i="21"/>
  <c r="B93" i="28"/>
  <c r="L31" i="26"/>
  <c r="V88" i="21"/>
  <c r="V132" i="21"/>
  <c r="B136" i="22"/>
  <c r="L153" i="26"/>
  <c r="B55" i="22"/>
  <c r="V20" i="23"/>
  <c r="L143" i="42"/>
  <c r="V40" i="42"/>
  <c r="B116" i="26"/>
  <c r="B43" i="19"/>
  <c r="L164" i="21"/>
  <c r="L137" i="26"/>
  <c r="V109" i="23"/>
  <c r="L29" i="28"/>
  <c r="B122" i="21"/>
  <c r="L10" i="26"/>
  <c r="V131" i="28"/>
  <c r="L34" i="28"/>
  <c r="V85" i="23"/>
  <c r="V159" i="42"/>
  <c r="B20" i="28"/>
  <c r="L109" i="40"/>
  <c r="V139" i="26"/>
  <c r="L65" i="42"/>
  <c r="B175" i="40"/>
  <c r="B29" i="23"/>
  <c r="V20" i="41"/>
  <c r="V65" i="21"/>
  <c r="L45" i="42"/>
  <c r="V166" i="42"/>
  <c r="V74" i="21"/>
  <c r="L23" i="19"/>
  <c r="V39" i="19"/>
  <c r="L56" i="23"/>
  <c r="V148" i="40"/>
  <c r="B63" i="23"/>
  <c r="L103" i="22"/>
  <c r="L87" i="22"/>
  <c r="L43" i="41"/>
  <c r="L91" i="41"/>
  <c r="B66" i="41"/>
  <c r="L107" i="41"/>
  <c r="L31" i="22"/>
  <c r="L157" i="22"/>
  <c r="B62" i="41"/>
  <c r="B151" i="41"/>
  <c r="L62" i="22"/>
  <c r="V27" i="41"/>
  <c r="B97" i="41"/>
  <c r="B36" i="22"/>
  <c r="B131" i="40"/>
  <c r="L106" i="28"/>
  <c r="L154" i="21"/>
  <c r="B73" i="23"/>
  <c r="B166" i="21"/>
  <c r="V29" i="19"/>
  <c r="V163" i="22"/>
  <c r="L23" i="41"/>
  <c r="L127" i="40"/>
  <c r="B7" i="41"/>
  <c r="B103" i="28"/>
  <c r="V65" i="40"/>
  <c r="V140" i="22"/>
  <c r="L5" i="26"/>
  <c r="B23" i="26"/>
  <c r="V43" i="22"/>
  <c r="V76" i="28"/>
  <c r="L82" i="21"/>
  <c r="V148" i="23"/>
  <c r="L134" i="22"/>
  <c r="V152" i="22"/>
  <c r="L171" i="41"/>
  <c r="L90" i="41"/>
  <c r="B19" i="22"/>
  <c r="V56" i="22"/>
  <c r="B106" i="22"/>
  <c r="V172" i="22"/>
  <c r="B10" i="42"/>
  <c r="V81" i="40"/>
  <c r="L124" i="22"/>
  <c r="B13" i="22"/>
  <c r="L145" i="41"/>
  <c r="L81" i="41"/>
  <c r="V92" i="21"/>
  <c r="V75" i="40"/>
  <c r="V18" i="22"/>
  <c r="L153" i="41"/>
  <c r="V161" i="28"/>
  <c r="V98" i="41"/>
  <c r="L120" i="22"/>
  <c r="L95" i="42"/>
  <c r="B77" i="28"/>
  <c r="B30" i="42"/>
  <c r="B132" i="41"/>
  <c r="B139" i="22"/>
  <c r="V132" i="22"/>
  <c r="L159" i="41"/>
  <c r="L24" i="41"/>
  <c r="V44" i="23"/>
  <c r="V76" i="26"/>
  <c r="V166" i="40"/>
  <c r="V155" i="40"/>
  <c r="B77" i="21"/>
  <c r="L160" i="21"/>
  <c r="B154" i="22"/>
  <c r="L70" i="42"/>
  <c r="B153" i="42"/>
  <c r="B88" i="40"/>
  <c r="L162" i="42"/>
  <c r="V153" i="26"/>
  <c r="B53" i="42"/>
  <c r="B152" i="26"/>
  <c r="B30" i="41"/>
  <c r="V129" i="23"/>
  <c r="B19" i="28"/>
  <c r="B128" i="21"/>
  <c r="L41" i="42"/>
  <c r="B55" i="23"/>
  <c r="B172" i="28"/>
  <c r="L142" i="21"/>
  <c r="B16" i="26"/>
  <c r="L88" i="26"/>
  <c r="L110" i="21"/>
  <c r="B141" i="28"/>
  <c r="V90" i="28"/>
  <c r="B7" i="19"/>
  <c r="B56" i="23"/>
  <c r="B166" i="23"/>
  <c r="L15" i="40"/>
  <c r="B6" i="41"/>
  <c r="V128" i="22"/>
  <c r="V117" i="28"/>
  <c r="L97" i="40"/>
  <c r="B106" i="26"/>
  <c r="B76" i="42"/>
  <c r="L71" i="21"/>
  <c r="B177" i="40"/>
  <c r="V169" i="40"/>
  <c r="B170" i="28"/>
  <c r="V95" i="42"/>
  <c r="L172" i="23"/>
  <c r="L50" i="25"/>
  <c r="L127" i="42"/>
  <c r="L156" i="25"/>
  <c r="V173" i="28"/>
  <c r="V55" i="23"/>
  <c r="L174" i="21"/>
  <c r="B100" i="40"/>
  <c r="L68" i="42"/>
  <c r="B94" i="40"/>
  <c r="V4" i="19"/>
  <c r="V127" i="40"/>
  <c r="B145" i="21"/>
  <c r="V80" i="25"/>
  <c r="V2" i="40"/>
  <c r="V49" i="23"/>
  <c r="B6" i="42"/>
  <c r="V165" i="40"/>
  <c r="B95" i="42"/>
  <c r="V153" i="22"/>
  <c r="L3" i="28"/>
  <c r="V71" i="42"/>
  <c r="V57" i="22"/>
  <c r="B121" i="22"/>
  <c r="V47" i="22"/>
  <c r="L54" i="22"/>
  <c r="B25" i="41"/>
  <c r="B152" i="41"/>
  <c r="L60" i="41"/>
  <c r="V114" i="22"/>
  <c r="L65" i="41"/>
  <c r="V149" i="41"/>
  <c r="B153" i="41"/>
  <c r="L13" i="28"/>
  <c r="V140" i="41"/>
  <c r="B65" i="41"/>
  <c r="V94" i="22"/>
  <c r="B17" i="22"/>
  <c r="B137" i="41"/>
  <c r="L30" i="23"/>
  <c r="L111" i="26"/>
  <c r="B90" i="23"/>
  <c r="B52" i="22"/>
  <c r="L16" i="41"/>
  <c r="B122" i="28"/>
  <c r="B15" i="23"/>
  <c r="L125" i="40"/>
  <c r="L29" i="42"/>
  <c r="B34" i="19"/>
  <c r="B126" i="28"/>
  <c r="B119" i="28"/>
  <c r="B59" i="41"/>
  <c r="L18" i="22"/>
  <c r="B171" i="40"/>
  <c r="L52" i="40"/>
  <c r="B45" i="22"/>
  <c r="V161" i="41"/>
  <c r="B107" i="21"/>
  <c r="L9" i="26"/>
  <c r="L153" i="22"/>
  <c r="V62" i="21"/>
  <c r="L98" i="28"/>
  <c r="V97" i="21"/>
  <c r="B164" i="25"/>
  <c r="L96" i="40"/>
  <c r="B41" i="23"/>
  <c r="B22" i="22"/>
  <c r="L117" i="22"/>
  <c r="B49" i="42"/>
  <c r="B123" i="22"/>
  <c r="L136" i="22"/>
  <c r="L11" i="41"/>
  <c r="B43" i="22"/>
  <c r="V146" i="22"/>
  <c r="L38" i="41"/>
  <c r="L9" i="41"/>
  <c r="B111" i="41"/>
  <c r="B89" i="41"/>
  <c r="L17" i="41"/>
  <c r="V156" i="22"/>
  <c r="L48" i="22"/>
  <c r="V83" i="28"/>
  <c r="B38" i="22"/>
  <c r="B21" i="42"/>
  <c r="B174" i="23"/>
  <c r="V27" i="28"/>
  <c r="B64" i="28"/>
  <c r="B125" i="21"/>
  <c r="V142" i="40"/>
  <c r="L68" i="41"/>
  <c r="B120" i="41"/>
  <c r="B154" i="41"/>
  <c r="L93" i="22"/>
  <c r="V52" i="42"/>
  <c r="B54" i="40"/>
  <c r="L44" i="41"/>
  <c r="L40" i="23"/>
  <c r="L60" i="28"/>
  <c r="V44" i="41"/>
  <c r="L82" i="22"/>
  <c r="B117" i="42"/>
  <c r="B33" i="26"/>
  <c r="L86" i="41"/>
  <c r="L77" i="21"/>
  <c r="B37" i="19"/>
  <c r="V108" i="23"/>
  <c r="V39" i="26"/>
  <c r="L135" i="28"/>
  <c r="B7" i="40"/>
  <c r="B162" i="26"/>
  <c r="V82" i="40"/>
  <c r="L50" i="42"/>
  <c r="V130" i="42"/>
  <c r="L116" i="41"/>
  <c r="V128" i="40"/>
  <c r="B148" i="21"/>
  <c r="L58" i="28"/>
  <c r="V87" i="28"/>
  <c r="L7" i="40"/>
  <c r="L142" i="28"/>
  <c r="B6" i="19"/>
  <c r="B99" i="23"/>
  <c r="V140" i="21"/>
  <c r="V11" i="42"/>
  <c r="V54" i="26"/>
  <c r="V173" i="41"/>
  <c r="V176" i="28"/>
  <c r="V10" i="40"/>
  <c r="V106" i="28"/>
  <c r="V104" i="25"/>
  <c r="B46" i="28"/>
  <c r="B110" i="28"/>
  <c r="L174" i="26"/>
  <c r="B127" i="22"/>
  <c r="V34" i="41"/>
  <c r="V85" i="41"/>
  <c r="L50" i="22"/>
  <c r="B39" i="41"/>
  <c r="V172" i="42"/>
  <c r="B62" i="22"/>
  <c r="B5" i="23"/>
  <c r="B71" i="21"/>
  <c r="B158" i="42"/>
  <c r="L84" i="41"/>
  <c r="L3" i="22"/>
  <c r="L140" i="28"/>
  <c r="B7" i="28"/>
  <c r="V122" i="22"/>
  <c r="V35" i="26"/>
  <c r="V76" i="41"/>
  <c r="V120" i="40"/>
  <c r="V50" i="22"/>
  <c r="L38" i="26"/>
  <c r="B150" i="21"/>
  <c r="B17" i="40"/>
  <c r="V57" i="40"/>
  <c r="V10" i="26"/>
  <c r="V140" i="26"/>
  <c r="L116" i="21"/>
  <c r="L47" i="19"/>
  <c r="V73" i="40"/>
  <c r="V158" i="40"/>
  <c r="B53" i="28"/>
  <c r="L110" i="41"/>
  <c r="V90" i="41"/>
  <c r="L67" i="41"/>
  <c r="B6" i="22"/>
  <c r="B126" i="41"/>
  <c r="V26" i="41"/>
  <c r="V73" i="22"/>
  <c r="V115" i="22"/>
  <c r="V161" i="26"/>
  <c r="V82" i="21"/>
  <c r="V31" i="22"/>
  <c r="B139" i="41"/>
  <c r="B161" i="23"/>
  <c r="V12" i="19"/>
  <c r="V30" i="22"/>
  <c r="B58" i="22"/>
  <c r="V88" i="41"/>
  <c r="L119" i="21"/>
  <c r="B3" i="40"/>
  <c r="B73" i="42"/>
  <c r="V123" i="21"/>
  <c r="L131" i="22"/>
  <c r="B54" i="41"/>
  <c r="V86" i="23"/>
  <c r="L7" i="22"/>
  <c r="B141" i="41"/>
  <c r="L92" i="41"/>
  <c r="V151" i="22"/>
  <c r="B63" i="26"/>
  <c r="L36" i="22"/>
  <c r="B21" i="23"/>
  <c r="B16" i="28"/>
  <c r="L98" i="22"/>
  <c r="L7" i="28"/>
  <c r="L95" i="21"/>
  <c r="L79" i="42"/>
  <c r="B12" i="28"/>
  <c r="V136" i="42"/>
  <c r="L34" i="23"/>
  <c r="B157" i="26"/>
  <c r="B42" i="42"/>
  <c r="B35" i="26"/>
  <c r="V118" i="26"/>
  <c r="V147" i="26"/>
  <c r="B60" i="22"/>
  <c r="V144" i="41"/>
  <c r="L89" i="41"/>
  <c r="L13" i="41"/>
  <c r="L16" i="22"/>
  <c r="V84" i="22"/>
  <c r="B74" i="28"/>
  <c r="B169" i="42"/>
  <c r="L78" i="41"/>
  <c r="B141" i="40"/>
  <c r="B171" i="25"/>
  <c r="B161" i="26"/>
  <c r="V35" i="23"/>
  <c r="L135" i="21"/>
  <c r="B136" i="26"/>
  <c r="V104" i="41"/>
  <c r="B77" i="41"/>
  <c r="V30" i="41"/>
  <c r="V10" i="41"/>
  <c r="V115" i="41"/>
  <c r="V18" i="41"/>
  <c r="V141" i="41"/>
  <c r="L55" i="26"/>
  <c r="L53" i="40"/>
  <c r="V102" i="42"/>
  <c r="B56" i="22"/>
  <c r="L128" i="26"/>
  <c r="L62" i="42"/>
  <c r="V111" i="28"/>
  <c r="L55" i="22"/>
  <c r="V155" i="23"/>
  <c r="B28" i="22"/>
  <c r="B40" i="28"/>
  <c r="L141" i="21"/>
  <c r="V12" i="23"/>
  <c r="V106" i="21"/>
  <c r="B121" i="40"/>
  <c r="V38" i="19"/>
  <c r="V35" i="42"/>
  <c r="V98" i="21"/>
  <c r="B85" i="21"/>
  <c r="V157" i="26"/>
  <c r="L29" i="26"/>
  <c r="B98" i="41"/>
  <c r="L43" i="42"/>
  <c r="L146" i="26"/>
  <c r="L49" i="28"/>
  <c r="L118" i="21"/>
  <c r="L132" i="41"/>
  <c r="V28" i="22"/>
  <c r="B115" i="41"/>
  <c r="V105" i="40"/>
  <c r="L88" i="22"/>
  <c r="L68" i="22"/>
  <c r="L98" i="41"/>
  <c r="V23" i="22"/>
  <c r="L60" i="21"/>
  <c r="B153" i="40"/>
  <c r="V42" i="28"/>
  <c r="B55" i="26"/>
  <c r="V152" i="28"/>
  <c r="B97" i="21"/>
  <c r="V175" i="22"/>
  <c r="V133" i="22"/>
  <c r="V59" i="41"/>
  <c r="V94" i="41"/>
  <c r="B76" i="23"/>
  <c r="B74" i="22"/>
  <c r="B62" i="28"/>
  <c r="L174" i="22"/>
  <c r="V59" i="22"/>
  <c r="V9" i="40"/>
  <c r="B159" i="42"/>
  <c r="V89" i="22"/>
  <c r="B166" i="26"/>
  <c r="L90" i="28"/>
  <c r="B161" i="40"/>
  <c r="V34" i="22"/>
  <c r="L91" i="21"/>
  <c r="B107" i="23"/>
  <c r="B133" i="26"/>
  <c r="V67" i="28"/>
  <c r="V76" i="22"/>
  <c r="L135" i="41"/>
  <c r="B28" i="41"/>
  <c r="V129" i="26"/>
  <c r="B104" i="41"/>
  <c r="V102" i="22"/>
  <c r="B131" i="41"/>
  <c r="V137" i="40"/>
  <c r="B43" i="28"/>
  <c r="B44" i="40"/>
  <c r="V177" i="21"/>
  <c r="B90" i="28"/>
  <c r="V86" i="22"/>
  <c r="B99" i="42"/>
  <c r="V48" i="26"/>
  <c r="V26" i="28"/>
  <c r="B105" i="21"/>
  <c r="B72" i="23"/>
  <c r="B11" i="42"/>
  <c r="V107" i="42"/>
  <c r="L88" i="23"/>
  <c r="V131" i="21"/>
  <c r="L24" i="26"/>
  <c r="B131" i="21"/>
  <c r="L148" i="42"/>
  <c r="L76" i="21"/>
  <c r="V34" i="23"/>
  <c r="V27" i="19"/>
  <c r="L145" i="23"/>
  <c r="L48" i="41"/>
  <c r="V63" i="42"/>
  <c r="V45" i="40"/>
  <c r="B141" i="42"/>
  <c r="V132" i="26"/>
  <c r="B109" i="28"/>
  <c r="V93" i="26"/>
  <c r="B65" i="23"/>
  <c r="B56" i="42"/>
  <c r="L68" i="26"/>
  <c r="V173" i="23"/>
  <c r="V24" i="40"/>
  <c r="B47" i="19"/>
  <c r="L97" i="28"/>
  <c r="B147" i="22"/>
  <c r="V103" i="40"/>
  <c r="V121" i="42"/>
  <c r="V78" i="28"/>
  <c r="V48" i="40"/>
  <c r="L110" i="23"/>
  <c r="L117" i="21"/>
  <c r="L174" i="40"/>
  <c r="L35" i="26"/>
  <c r="V116" i="28"/>
  <c r="L81" i="42"/>
  <c r="V168" i="21"/>
  <c r="B3" i="42"/>
  <c r="B32" i="26"/>
  <c r="L125" i="21"/>
  <c r="B17" i="28"/>
  <c r="L113" i="23"/>
  <c r="V40" i="23"/>
  <c r="L131" i="21"/>
  <c r="L45" i="28"/>
  <c r="B167" i="40"/>
  <c r="B166" i="42"/>
  <c r="V176" i="40"/>
  <c r="L135" i="23"/>
  <c r="V84" i="28"/>
  <c r="L147" i="40"/>
  <c r="V26" i="42"/>
  <c r="B136" i="40"/>
  <c r="B22" i="42"/>
  <c r="V138" i="28"/>
  <c r="L113" i="21"/>
  <c r="V35" i="28"/>
  <c r="B121" i="26"/>
  <c r="B173" i="21"/>
  <c r="L38" i="42"/>
  <c r="V170" i="40"/>
  <c r="L55" i="42"/>
  <c r="V177" i="42"/>
  <c r="L104" i="23"/>
  <c r="V93" i="23"/>
  <c r="B75" i="23"/>
  <c r="B104" i="23"/>
  <c r="B47" i="28"/>
  <c r="B133" i="40"/>
  <c r="L159" i="21"/>
  <c r="L111" i="40"/>
  <c r="B18" i="40"/>
  <c r="B102" i="23"/>
  <c r="V70" i="28"/>
  <c r="B30" i="26"/>
  <c r="V154" i="40"/>
  <c r="V157" i="40"/>
  <c r="B118" i="26"/>
  <c r="B70" i="40"/>
  <c r="B132" i="22"/>
  <c r="B173" i="42"/>
  <c r="B85" i="26"/>
  <c r="L75" i="40"/>
  <c r="L114" i="23"/>
  <c r="B117" i="23"/>
  <c r="L83" i="23"/>
  <c r="V109" i="26"/>
  <c r="B13" i="23"/>
  <c r="B101" i="21"/>
  <c r="B162" i="42"/>
  <c r="L149" i="40"/>
  <c r="L60" i="40"/>
  <c r="V13" i="40"/>
  <c r="V124" i="28"/>
  <c r="B42" i="28"/>
  <c r="B58" i="40"/>
  <c r="L172" i="26"/>
  <c r="V145" i="26"/>
  <c r="V95" i="26"/>
  <c r="L176" i="40"/>
  <c r="B69" i="28"/>
  <c r="V163" i="40"/>
  <c r="B152" i="23"/>
  <c r="L83" i="28"/>
  <c r="V100" i="42"/>
  <c r="B11" i="23"/>
  <c r="L172" i="28"/>
  <c r="V154" i="23"/>
  <c r="L75" i="42"/>
  <c r="B87" i="26"/>
  <c r="V167" i="23"/>
  <c r="V40" i="22"/>
  <c r="V7" i="22"/>
  <c r="V164" i="22"/>
  <c r="L160" i="22"/>
  <c r="V157" i="42"/>
  <c r="V148" i="41"/>
  <c r="V69" i="23"/>
  <c r="B50" i="41"/>
  <c r="B167" i="41"/>
  <c r="L40" i="42"/>
  <c r="L9" i="42"/>
  <c r="V63" i="23"/>
  <c r="L111" i="42"/>
  <c r="V68" i="21"/>
  <c r="V98" i="26"/>
  <c r="B15" i="22"/>
  <c r="L53" i="21"/>
  <c r="B70" i="42"/>
  <c r="B79" i="42"/>
  <c r="L162" i="41"/>
  <c r="B142" i="26"/>
  <c r="L39" i="22"/>
  <c r="B175" i="41"/>
  <c r="V17" i="23"/>
  <c r="B7" i="22"/>
  <c r="B50" i="23"/>
  <c r="L51" i="40"/>
  <c r="V137" i="22"/>
  <c r="V140" i="28"/>
  <c r="L138" i="42"/>
  <c r="L21" i="42"/>
  <c r="L2" i="19"/>
  <c r="L154" i="26"/>
  <c r="V56" i="23"/>
  <c r="L44" i="19"/>
  <c r="L64" i="40"/>
  <c r="L95" i="26"/>
  <c r="B126" i="23"/>
  <c r="L15" i="19"/>
  <c r="B109" i="23"/>
  <c r="L98" i="26"/>
  <c r="B120" i="22"/>
  <c r="V173" i="40"/>
  <c r="V39" i="22"/>
  <c r="B109" i="41"/>
  <c r="V26" i="22"/>
  <c r="B3" i="22"/>
  <c r="L166" i="41"/>
  <c r="L35" i="22"/>
  <c r="B38" i="41"/>
  <c r="B120" i="28"/>
  <c r="B32" i="22"/>
  <c r="B21" i="41"/>
  <c r="B23" i="42"/>
  <c r="L126" i="40"/>
  <c r="L123" i="26"/>
  <c r="L84" i="26"/>
  <c r="V122" i="42"/>
  <c r="L35" i="23"/>
  <c r="B75" i="41"/>
  <c r="L14" i="41"/>
  <c r="L4" i="22"/>
  <c r="V168" i="22"/>
  <c r="V51" i="25"/>
  <c r="V17" i="22"/>
  <c r="V71" i="41"/>
  <c r="L56" i="26"/>
  <c r="B131" i="26"/>
  <c r="L70" i="22"/>
  <c r="L39" i="41"/>
  <c r="L109" i="41"/>
  <c r="L120" i="28"/>
  <c r="V71" i="22"/>
  <c r="B125" i="22"/>
  <c r="V17" i="40"/>
  <c r="B35" i="22"/>
  <c r="L139" i="28"/>
  <c r="B129" i="23"/>
  <c r="V17" i="26"/>
  <c r="B41" i="19"/>
  <c r="L16" i="40"/>
  <c r="L17" i="28"/>
  <c r="L130" i="42"/>
  <c r="L66" i="21"/>
  <c r="V30" i="28"/>
  <c r="L146" i="23"/>
  <c r="V123" i="26"/>
  <c r="B5" i="19"/>
  <c r="B17" i="42"/>
  <c r="B119" i="21"/>
  <c r="V142" i="21"/>
  <c r="L127" i="22"/>
  <c r="L150" i="41"/>
  <c r="L138" i="41"/>
  <c r="V11" i="41"/>
  <c r="L79" i="28"/>
  <c r="B145" i="26"/>
  <c r="V97" i="23"/>
  <c r="B70" i="41"/>
  <c r="B79" i="41"/>
  <c r="B95" i="22"/>
  <c r="B146" i="42"/>
  <c r="B109" i="21"/>
  <c r="B149" i="28"/>
  <c r="L74" i="21"/>
  <c r="B108" i="28"/>
  <c r="L10" i="22"/>
  <c r="V53" i="41"/>
  <c r="V112" i="23"/>
  <c r="L130" i="21"/>
  <c r="B64" i="41"/>
  <c r="V33" i="42"/>
  <c r="V105" i="22"/>
  <c r="L142" i="40"/>
  <c r="B77" i="22"/>
  <c r="B121" i="21"/>
  <c r="B71" i="28"/>
  <c r="B114" i="22"/>
  <c r="B94" i="26"/>
  <c r="B23" i="19"/>
  <c r="L101" i="42"/>
  <c r="L68" i="40"/>
  <c r="V160" i="40"/>
  <c r="L14" i="19"/>
  <c r="B76" i="40"/>
  <c r="B135" i="26"/>
  <c r="L35" i="41"/>
  <c r="V144" i="22"/>
  <c r="V83" i="41"/>
  <c r="V129" i="22"/>
  <c r="B49" i="22"/>
  <c r="L10" i="41"/>
  <c r="V128" i="41"/>
  <c r="V34" i="42"/>
  <c r="B67" i="41"/>
  <c r="B18" i="22"/>
  <c r="L4" i="28"/>
  <c r="L85" i="41"/>
  <c r="B95" i="41"/>
  <c r="L100" i="23"/>
  <c r="V135" i="21"/>
  <c r="L102" i="22"/>
  <c r="V64" i="41"/>
  <c r="B28" i="19"/>
  <c r="L53" i="41"/>
  <c r="B75" i="26"/>
  <c r="B92" i="26"/>
  <c r="V145" i="42"/>
  <c r="L177" i="41"/>
  <c r="L89" i="28"/>
  <c r="L172" i="22"/>
  <c r="B154" i="28"/>
  <c r="L150" i="26"/>
  <c r="B49" i="28"/>
  <c r="V171" i="23"/>
  <c r="L19" i="23"/>
  <c r="B48" i="42"/>
  <c r="L147" i="41"/>
  <c r="B157" i="21"/>
  <c r="B35" i="41"/>
  <c r="L94" i="41"/>
  <c r="V70" i="26"/>
  <c r="L171" i="22"/>
  <c r="L123" i="23"/>
  <c r="L109" i="23"/>
  <c r="V31" i="41"/>
  <c r="L5" i="19"/>
  <c r="B123" i="42"/>
  <c r="L103" i="42"/>
  <c r="V100" i="28"/>
  <c r="B117" i="41"/>
  <c r="B37" i="26"/>
  <c r="B81" i="22"/>
  <c r="B130" i="41"/>
  <c r="B122" i="22"/>
  <c r="B55" i="41"/>
  <c r="V135" i="22"/>
  <c r="V108" i="41"/>
  <c r="B20" i="41"/>
  <c r="B86" i="21"/>
  <c r="L108" i="42"/>
  <c r="L61" i="41"/>
  <c r="L72" i="26"/>
  <c r="V50" i="19"/>
  <c r="B25" i="23"/>
  <c r="B97" i="26"/>
  <c r="B51" i="23"/>
  <c r="V148" i="42"/>
  <c r="L12" i="28"/>
  <c r="L73" i="26"/>
  <c r="L105" i="41"/>
  <c r="L64" i="42"/>
  <c r="B98" i="40"/>
  <c r="L168" i="22"/>
  <c r="B112" i="40"/>
  <c r="L92" i="21"/>
  <c r="B84" i="28"/>
  <c r="V66" i="21"/>
  <c r="B78" i="28"/>
  <c r="B101" i="41"/>
  <c r="L90" i="26"/>
  <c r="L20" i="42"/>
  <c r="L35" i="40"/>
  <c r="V52" i="41"/>
  <c r="B19" i="41"/>
  <c r="V176" i="22"/>
  <c r="B41" i="42"/>
  <c r="L116" i="23"/>
  <c r="V154" i="41"/>
  <c r="V81" i="21"/>
  <c r="L160" i="26"/>
  <c r="L140" i="26"/>
  <c r="L69" i="40"/>
  <c r="L95" i="40"/>
  <c r="B23" i="22"/>
  <c r="L106" i="22"/>
  <c r="B137" i="28"/>
  <c r="V47" i="40"/>
  <c r="L135" i="40"/>
  <c r="L18" i="41"/>
  <c r="V172" i="41"/>
  <c r="V51" i="22"/>
  <c r="L65" i="26"/>
  <c r="B135" i="22"/>
  <c r="V69" i="41"/>
  <c r="V113" i="21"/>
  <c r="B134" i="26"/>
  <c r="B27" i="23"/>
  <c r="B83" i="21"/>
  <c r="L100" i="28"/>
  <c r="B16" i="19"/>
  <c r="V93" i="40"/>
  <c r="V23" i="40"/>
  <c r="B160" i="42"/>
  <c r="V12" i="26"/>
  <c r="L56" i="42"/>
  <c r="B30" i="28"/>
  <c r="L84" i="28"/>
  <c r="L90" i="22"/>
  <c r="V13" i="41"/>
  <c r="B10" i="41"/>
  <c r="L49" i="42"/>
  <c r="V2" i="22"/>
  <c r="V83" i="22"/>
  <c r="B123" i="28"/>
  <c r="B110" i="40"/>
  <c r="V165" i="41"/>
  <c r="L135" i="22"/>
  <c r="B159" i="22"/>
  <c r="B15" i="26"/>
  <c r="V81" i="26"/>
  <c r="B11" i="26"/>
  <c r="L11" i="26"/>
  <c r="L64" i="23"/>
  <c r="L114" i="21"/>
  <c r="L162" i="26"/>
  <c r="B130" i="42"/>
  <c r="B17" i="41"/>
  <c r="V119" i="23"/>
  <c r="V120" i="26"/>
  <c r="L171" i="21"/>
  <c r="V146" i="26"/>
  <c r="V127" i="26"/>
  <c r="L42" i="28"/>
  <c r="L32" i="23"/>
  <c r="B110" i="42"/>
  <c r="L143" i="23"/>
  <c r="L86" i="22"/>
  <c r="L158" i="42"/>
  <c r="L97" i="26"/>
  <c r="V14" i="40"/>
  <c r="V77" i="26"/>
  <c r="L117" i="26"/>
  <c r="V33" i="28"/>
  <c r="L42" i="26"/>
  <c r="V138" i="40"/>
  <c r="B159" i="23"/>
  <c r="L101" i="23"/>
  <c r="V137" i="28"/>
  <c r="B163" i="28"/>
  <c r="B60" i="28"/>
  <c r="B145" i="28"/>
  <c r="V150" i="42"/>
  <c r="V171" i="25"/>
  <c r="V62" i="41"/>
  <c r="B79" i="23"/>
  <c r="V99" i="42"/>
  <c r="V74" i="23"/>
  <c r="V128" i="23"/>
  <c r="L67" i="40"/>
  <c r="V36" i="41"/>
  <c r="B161" i="28"/>
  <c r="L27" i="40"/>
  <c r="B163" i="23"/>
  <c r="B116" i="28"/>
  <c r="B148" i="40"/>
  <c r="L40" i="19"/>
  <c r="V111" i="21"/>
  <c r="V36" i="28"/>
  <c r="L143" i="21"/>
  <c r="V45" i="26"/>
  <c r="V154" i="28"/>
  <c r="L133" i="23"/>
  <c r="V139" i="40"/>
  <c r="V58" i="26"/>
  <c r="V75" i="42"/>
  <c r="L3" i="42"/>
  <c r="L58" i="26"/>
  <c r="B165" i="23"/>
  <c r="V160" i="28"/>
  <c r="B74" i="26"/>
  <c r="B38" i="42"/>
  <c r="V51" i="23"/>
  <c r="B149" i="26"/>
  <c r="V15" i="23"/>
  <c r="L158" i="40"/>
  <c r="V79" i="23"/>
  <c r="L136" i="28"/>
  <c r="B132" i="42"/>
  <c r="B28" i="23"/>
  <c r="B87" i="40"/>
  <c r="B146" i="23"/>
  <c r="B135" i="40"/>
  <c r="V84" i="21"/>
  <c r="B124" i="21"/>
  <c r="V101" i="21"/>
  <c r="L50" i="23"/>
  <c r="V149" i="21"/>
  <c r="B177" i="21"/>
  <c r="B4" i="26"/>
  <c r="B43" i="23"/>
  <c r="B88" i="28"/>
  <c r="L47" i="40"/>
  <c r="L55" i="21"/>
  <c r="L106" i="40"/>
  <c r="L138" i="23"/>
  <c r="B165" i="42"/>
  <c r="L59" i="40"/>
  <c r="V83" i="25"/>
  <c r="B130" i="21"/>
  <c r="L165" i="23"/>
  <c r="B42" i="19"/>
  <c r="V108" i="28"/>
  <c r="L55" i="40"/>
  <c r="B174" i="26"/>
  <c r="V8" i="40"/>
  <c r="B8" i="26"/>
  <c r="L101" i="26"/>
  <c r="L160" i="23"/>
  <c r="V151" i="42"/>
  <c r="L161" i="23"/>
  <c r="B51" i="28"/>
  <c r="V38" i="40"/>
  <c r="V21" i="28"/>
  <c r="L59" i="23"/>
  <c r="L119" i="23"/>
  <c r="V170" i="26"/>
  <c r="B62" i="42"/>
  <c r="B168" i="40"/>
  <c r="L177" i="42"/>
  <c r="V58" i="40"/>
  <c r="L44" i="26"/>
  <c r="B124" i="26"/>
  <c r="L88" i="21"/>
  <c r="V67" i="42"/>
  <c r="V40" i="19"/>
  <c r="V88" i="42"/>
  <c r="L42" i="19"/>
  <c r="L46" i="22"/>
  <c r="B37" i="41"/>
  <c r="V79" i="22"/>
  <c r="B100" i="22"/>
  <c r="B43" i="40"/>
  <c r="B69" i="26"/>
  <c r="B154" i="21"/>
  <c r="B89" i="40"/>
  <c r="B135" i="28"/>
  <c r="B50" i="22"/>
  <c r="B74" i="23"/>
  <c r="B154" i="42"/>
  <c r="V25" i="28"/>
  <c r="B17" i="19"/>
  <c r="L160" i="42"/>
  <c r="B27" i="26"/>
  <c r="B60" i="21"/>
  <c r="V6" i="40"/>
  <c r="L124" i="28"/>
  <c r="L101" i="28"/>
  <c r="B99" i="21"/>
  <c r="V134" i="22"/>
  <c r="L80" i="25"/>
  <c r="L76" i="41"/>
  <c r="V152" i="42"/>
  <c r="B168" i="22"/>
  <c r="V156" i="28"/>
  <c r="V81" i="41"/>
  <c r="B99" i="28"/>
  <c r="B103" i="23"/>
  <c r="V153" i="23"/>
  <c r="V118" i="41"/>
  <c r="B138" i="22"/>
  <c r="L47" i="41"/>
  <c r="L36" i="28"/>
  <c r="B126" i="42"/>
  <c r="B31" i="19"/>
  <c r="V176" i="26"/>
  <c r="B44" i="28"/>
  <c r="V162" i="41"/>
  <c r="L85" i="22"/>
  <c r="B166" i="41"/>
  <c r="L20" i="41"/>
  <c r="V44" i="42"/>
  <c r="V134" i="41"/>
  <c r="L46" i="42"/>
  <c r="V50" i="42"/>
  <c r="B160" i="41"/>
  <c r="L85" i="40"/>
  <c r="L31" i="23"/>
  <c r="V61" i="22"/>
  <c r="V66" i="23"/>
  <c r="B2" i="28"/>
  <c r="V128" i="21"/>
  <c r="B15" i="42"/>
  <c r="L114" i="28"/>
  <c r="V53" i="21"/>
  <c r="L76" i="23"/>
  <c r="L87" i="21"/>
  <c r="V121" i="23"/>
  <c r="L88" i="28"/>
  <c r="V41" i="28"/>
  <c r="L78" i="42"/>
  <c r="B100" i="28"/>
  <c r="V29" i="26"/>
  <c r="B45" i="40"/>
  <c r="B48" i="19"/>
  <c r="L127" i="26"/>
  <c r="L40" i="22"/>
  <c r="L102" i="26"/>
  <c r="V97" i="41"/>
  <c r="B24" i="22"/>
  <c r="L177" i="40"/>
  <c r="V172" i="21"/>
  <c r="V176" i="23"/>
  <c r="B35" i="28"/>
  <c r="L76" i="26"/>
  <c r="V86" i="26"/>
  <c r="L18" i="19"/>
  <c r="B27" i="22"/>
  <c r="V25" i="42"/>
  <c r="V3" i="28"/>
  <c r="B29" i="19"/>
  <c r="B93" i="26"/>
  <c r="B148" i="28"/>
  <c r="B20" i="19"/>
  <c r="V14" i="42"/>
  <c r="L89" i="40"/>
  <c r="V172" i="40"/>
  <c r="B81" i="21"/>
  <c r="V170" i="42"/>
  <c r="B33" i="40"/>
  <c r="V25" i="19"/>
  <c r="L146" i="40"/>
  <c r="B68" i="26"/>
  <c r="B98" i="42"/>
  <c r="V124" i="26"/>
  <c r="L104" i="25"/>
  <c r="B50" i="19"/>
  <c r="V147" i="28"/>
  <c r="B142" i="21"/>
  <c r="B95" i="40"/>
  <c r="B68" i="42"/>
  <c r="B45" i="42"/>
  <c r="L26" i="40"/>
  <c r="L144" i="28"/>
  <c r="L11" i="19"/>
  <c r="B18" i="26"/>
  <c r="L111" i="23"/>
  <c r="B85" i="42"/>
  <c r="B165" i="41"/>
  <c r="B44" i="41"/>
  <c r="L95" i="22"/>
  <c r="V15" i="19"/>
  <c r="B2" i="26"/>
  <c r="B47" i="41"/>
  <c r="B151" i="21"/>
  <c r="L155" i="26"/>
  <c r="B92" i="40"/>
  <c r="V32" i="19"/>
  <c r="B70" i="28"/>
  <c r="B110" i="23"/>
  <c r="B121" i="23"/>
  <c r="B127" i="40"/>
  <c r="V175" i="21"/>
  <c r="B151" i="42"/>
  <c r="L41" i="19"/>
  <c r="V130" i="41"/>
  <c r="V109" i="22"/>
  <c r="V162" i="23"/>
  <c r="L99" i="28"/>
  <c r="L135" i="26"/>
  <c r="V60" i="28"/>
  <c r="L25" i="28"/>
  <c r="B100" i="23"/>
  <c r="L155" i="22"/>
  <c r="B144" i="42"/>
  <c r="L46" i="19"/>
  <c r="L87" i="40"/>
  <c r="B39" i="28"/>
  <c r="B138" i="28"/>
  <c r="L100" i="21"/>
  <c r="B15" i="19"/>
  <c r="B107" i="42"/>
  <c r="V42" i="40"/>
  <c r="V9" i="42"/>
  <c r="B79" i="28"/>
  <c r="B40" i="40"/>
  <c r="V105" i="21"/>
  <c r="L72" i="23"/>
  <c r="V67" i="22"/>
  <c r="B174" i="28"/>
  <c r="V120" i="23"/>
  <c r="B50" i="25"/>
  <c r="B145" i="40"/>
  <c r="L96" i="21"/>
  <c r="V117" i="40"/>
  <c r="V157" i="21"/>
  <c r="V120" i="21"/>
  <c r="V154" i="21"/>
  <c r="L124" i="26"/>
  <c r="V23" i="42"/>
  <c r="V110" i="28"/>
  <c r="L14" i="26"/>
  <c r="V3" i="19"/>
  <c r="B176" i="40"/>
  <c r="L164" i="23"/>
  <c r="L56" i="40"/>
  <c r="L48" i="40"/>
  <c r="V45" i="28"/>
  <c r="B14" i="23"/>
  <c r="B127" i="28"/>
  <c r="V35" i="40"/>
  <c r="B58" i="28"/>
  <c r="L111" i="21"/>
  <c r="L108" i="23"/>
  <c r="L61" i="42"/>
  <c r="B11" i="40"/>
  <c r="B154" i="26"/>
  <c r="L150" i="21"/>
  <c r="V85" i="28"/>
  <c r="L14" i="40"/>
  <c r="L124" i="42"/>
  <c r="L147" i="21"/>
  <c r="L118" i="28"/>
  <c r="B74" i="21"/>
  <c r="B107" i="26"/>
  <c r="V63" i="28"/>
  <c r="L3" i="19"/>
  <c r="L152" i="28"/>
  <c r="V124" i="41"/>
  <c r="B155" i="40"/>
  <c r="V50" i="25"/>
  <c r="V29" i="42"/>
  <c r="B64" i="23"/>
  <c r="L83" i="21"/>
  <c r="L35" i="42"/>
  <c r="L39" i="23"/>
  <c r="L66" i="42"/>
  <c r="L148" i="28"/>
  <c r="V27" i="23"/>
  <c r="L119" i="40"/>
  <c r="V80" i="28"/>
  <c r="B13" i="42"/>
  <c r="B82" i="23"/>
  <c r="L63" i="40"/>
  <c r="V72" i="23"/>
  <c r="V42" i="26"/>
  <c r="B17" i="26"/>
  <c r="B16" i="23"/>
  <c r="B171" i="23"/>
  <c r="B25" i="42"/>
  <c r="L157" i="42"/>
  <c r="L172" i="21"/>
  <c r="V132" i="28"/>
  <c r="L11" i="23"/>
  <c r="L141" i="40"/>
  <c r="V56" i="42"/>
  <c r="B61" i="42"/>
  <c r="L2" i="26"/>
  <c r="B150" i="23"/>
  <c r="L70" i="40"/>
  <c r="V75" i="21"/>
  <c r="L34" i="19"/>
  <c r="L107" i="21"/>
  <c r="V52" i="19"/>
  <c r="V43" i="25"/>
  <c r="V170" i="41"/>
  <c r="L133" i="21"/>
  <c r="B15" i="41"/>
  <c r="L34" i="42"/>
  <c r="L169" i="26"/>
  <c r="V61" i="42"/>
  <c r="L57" i="41"/>
  <c r="B9" i="23"/>
  <c r="V49" i="28"/>
  <c r="L174" i="42"/>
  <c r="B115" i="23"/>
  <c r="B58" i="24"/>
  <c r="L61" i="25"/>
  <c r="L43" i="28"/>
  <c r="B59" i="40"/>
  <c r="L30" i="19"/>
  <c r="B83" i="42"/>
  <c r="L10" i="42"/>
  <c r="B26" i="26"/>
  <c r="L28" i="42"/>
  <c r="V108" i="40"/>
  <c r="B175" i="26"/>
  <c r="L25" i="26"/>
  <c r="B87" i="21"/>
  <c r="V132" i="23"/>
  <c r="L168" i="23"/>
  <c r="B88" i="26"/>
  <c r="B88" i="23"/>
  <c r="V56" i="40"/>
  <c r="L66" i="23"/>
  <c r="B64" i="42"/>
  <c r="L82" i="28"/>
  <c r="B86" i="40"/>
  <c r="B52" i="23"/>
  <c r="V27" i="26"/>
  <c r="L57" i="21"/>
  <c r="L76" i="28"/>
  <c r="L117" i="23"/>
  <c r="B96" i="21"/>
  <c r="B102" i="21"/>
  <c r="V117" i="21"/>
  <c r="B150" i="42"/>
  <c r="B79" i="40"/>
  <c r="L171" i="42"/>
  <c r="V78" i="41"/>
  <c r="V160" i="22"/>
  <c r="L108" i="41"/>
  <c r="L24" i="40"/>
  <c r="B133" i="41"/>
  <c r="L136" i="40"/>
  <c r="L158" i="22"/>
  <c r="B90" i="42"/>
  <c r="B114" i="23"/>
  <c r="B107" i="28"/>
  <c r="V18" i="26"/>
  <c r="B137" i="23"/>
  <c r="L15" i="22"/>
  <c r="L124" i="40"/>
  <c r="L155" i="23"/>
  <c r="B5" i="22"/>
  <c r="V159" i="22"/>
  <c r="B165" i="22"/>
  <c r="B140" i="41"/>
  <c r="V156" i="23"/>
  <c r="V75" i="23"/>
  <c r="V113" i="40"/>
  <c r="L149" i="23"/>
  <c r="B80" i="22"/>
  <c r="L17" i="42"/>
  <c r="V86" i="41"/>
  <c r="L159" i="28"/>
  <c r="L129" i="22"/>
  <c r="B105" i="22"/>
  <c r="L115" i="41"/>
  <c r="L144" i="40"/>
  <c r="V157" i="23"/>
  <c r="V13" i="26"/>
  <c r="V79" i="41"/>
  <c r="B99" i="22"/>
  <c r="V3" i="23"/>
  <c r="B84" i="21"/>
  <c r="V46" i="19"/>
  <c r="L100" i="22"/>
  <c r="L51" i="28"/>
  <c r="L67" i="21"/>
  <c r="B115" i="21"/>
  <c r="L159" i="23"/>
  <c r="V90" i="42"/>
  <c r="L54" i="40"/>
  <c r="V59" i="21"/>
  <c r="V8" i="42"/>
  <c r="B7" i="42"/>
  <c r="B135" i="21"/>
  <c r="V96" i="40"/>
  <c r="B98" i="23"/>
  <c r="V177" i="23"/>
  <c r="L36" i="40"/>
  <c r="L155" i="21"/>
  <c r="V73" i="26"/>
  <c r="V55" i="42"/>
  <c r="L138" i="40"/>
  <c r="L6" i="23"/>
  <c r="B55" i="42"/>
  <c r="V60" i="40"/>
  <c r="L126" i="42"/>
  <c r="L79" i="40"/>
  <c r="B176" i="21"/>
  <c r="V47" i="42"/>
  <c r="L90" i="40"/>
  <c r="B3" i="19"/>
  <c r="V115" i="28"/>
  <c r="L148" i="21"/>
  <c r="L9" i="40"/>
  <c r="V166" i="28"/>
  <c r="L73" i="23"/>
  <c r="V72" i="28"/>
  <c r="V16" i="42"/>
  <c r="L139" i="40"/>
  <c r="L112" i="28"/>
  <c r="L12" i="19"/>
  <c r="V33" i="40"/>
  <c r="L177" i="21"/>
  <c r="L72" i="21"/>
  <c r="L85" i="26"/>
  <c r="L173" i="26"/>
  <c r="L15" i="23"/>
  <c r="V69" i="21"/>
  <c r="V129" i="42"/>
  <c r="L121" i="26"/>
  <c r="L86" i="42"/>
  <c r="L74" i="23"/>
  <c r="L62" i="28"/>
  <c r="B61" i="23"/>
  <c r="B139" i="23"/>
  <c r="V50" i="40"/>
  <c r="V53" i="23"/>
  <c r="L65" i="21"/>
  <c r="V146" i="21"/>
  <c r="B121" i="42"/>
  <c r="B42" i="22"/>
  <c r="B112" i="22"/>
  <c r="L9" i="23"/>
  <c r="V125" i="26"/>
  <c r="V12" i="28"/>
  <c r="V72" i="21"/>
  <c r="V143" i="23"/>
  <c r="B167" i="22"/>
  <c r="L41" i="28"/>
  <c r="L26" i="19"/>
  <c r="B59" i="25"/>
  <c r="B51" i="42"/>
  <c r="B168" i="23"/>
  <c r="V167" i="42"/>
  <c r="L54" i="26"/>
  <c r="L36" i="42"/>
  <c r="V91" i="26"/>
  <c r="V142" i="41"/>
  <c r="B14" i="40"/>
  <c r="V100" i="23"/>
  <c r="L18" i="40"/>
  <c r="L57" i="23"/>
  <c r="L47" i="23"/>
  <c r="B141" i="21"/>
  <c r="L27" i="41"/>
  <c r="L45" i="41"/>
  <c r="L64" i="28"/>
  <c r="L25" i="19"/>
  <c r="B40" i="19"/>
  <c r="L85" i="23"/>
  <c r="L150" i="22"/>
  <c r="B131" i="23"/>
  <c r="L97" i="21"/>
  <c r="B85" i="41"/>
  <c r="L123" i="22"/>
  <c r="B12" i="41"/>
  <c r="B116" i="40"/>
  <c r="L116" i="28"/>
  <c r="L41" i="26"/>
  <c r="V74" i="26"/>
  <c r="L3" i="40"/>
  <c r="L6" i="22"/>
  <c r="V92" i="22"/>
  <c r="V99" i="26"/>
  <c r="V8" i="28"/>
  <c r="V25" i="41"/>
  <c r="B70" i="23"/>
  <c r="V82" i="26"/>
  <c r="B76" i="26"/>
  <c r="V71" i="28"/>
  <c r="V96" i="41"/>
  <c r="L105" i="40"/>
  <c r="V77" i="22"/>
  <c r="V85" i="26"/>
  <c r="V82" i="28"/>
  <c r="L75" i="23"/>
  <c r="V22" i="23"/>
  <c r="V20" i="19"/>
  <c r="L10" i="40"/>
  <c r="L89" i="23"/>
  <c r="B124" i="23"/>
  <c r="V115" i="26"/>
  <c r="V49" i="22"/>
  <c r="B24" i="40"/>
  <c r="B114" i="40"/>
  <c r="L48" i="23"/>
  <c r="L142" i="42"/>
  <c r="B46" i="19"/>
  <c r="V71" i="23"/>
  <c r="L154" i="42"/>
  <c r="L167" i="26"/>
  <c r="L28" i="40"/>
  <c r="V87" i="40"/>
  <c r="V114" i="28"/>
  <c r="L42" i="42"/>
  <c r="V75" i="22"/>
  <c r="V162" i="21"/>
  <c r="L57" i="28"/>
  <c r="B30" i="19"/>
  <c r="L97" i="23"/>
  <c r="L67" i="28"/>
  <c r="V58" i="21"/>
  <c r="L117" i="28"/>
  <c r="B103" i="42"/>
  <c r="V54" i="40"/>
  <c r="B170" i="26"/>
  <c r="L95" i="23"/>
  <c r="V104" i="28"/>
  <c r="B164" i="28"/>
  <c r="B79" i="21"/>
  <c r="B146" i="40"/>
  <c r="L168" i="21"/>
  <c r="L31" i="19"/>
  <c r="B174" i="40"/>
  <c r="B10" i="26"/>
  <c r="L24" i="42"/>
  <c r="B4" i="28"/>
  <c r="B108" i="21"/>
  <c r="L119" i="22"/>
  <c r="B41" i="28"/>
  <c r="V99" i="40"/>
  <c r="V63" i="21"/>
  <c r="L167" i="40"/>
  <c r="L89" i="21"/>
  <c r="B138" i="21"/>
  <c r="V153" i="28"/>
  <c r="B61" i="28"/>
  <c r="B26" i="19"/>
  <c r="B100" i="26"/>
  <c r="V158" i="42"/>
  <c r="V109" i="42"/>
  <c r="B117" i="40"/>
  <c r="B113" i="40"/>
  <c r="B72" i="22"/>
  <c r="L72" i="40"/>
  <c r="V139" i="21"/>
  <c r="B41" i="26"/>
  <c r="L84" i="42"/>
  <c r="V17" i="19"/>
  <c r="V155" i="42"/>
  <c r="L121" i="42"/>
  <c r="B54" i="42"/>
  <c r="V10" i="42"/>
  <c r="B59" i="23"/>
  <c r="V37" i="23"/>
  <c r="V2" i="42"/>
  <c r="V8" i="23"/>
  <c r="L77" i="28"/>
  <c r="B49" i="19"/>
  <c r="V5" i="22"/>
  <c r="L144" i="42"/>
  <c r="B14" i="41"/>
  <c r="B150" i="28"/>
  <c r="V135" i="26"/>
  <c r="L58" i="24"/>
  <c r="V138" i="21"/>
  <c r="B50" i="42"/>
  <c r="L138" i="21"/>
  <c r="L69" i="42"/>
  <c r="L28" i="26"/>
  <c r="B101" i="40"/>
  <c r="L52" i="26"/>
  <c r="V39" i="23"/>
  <c r="B26" i="40"/>
  <c r="V83" i="42"/>
  <c r="V136" i="40"/>
  <c r="V122" i="23"/>
  <c r="V46" i="28"/>
  <c r="L18" i="23"/>
  <c r="B159" i="40"/>
  <c r="B36" i="26"/>
  <c r="B37" i="40"/>
  <c r="L170" i="26"/>
  <c r="L38" i="19"/>
  <c r="B85" i="40"/>
  <c r="L175" i="21"/>
  <c r="V170" i="23"/>
  <c r="B20" i="42"/>
  <c r="L174" i="23"/>
  <c r="L114" i="40"/>
  <c r="V96" i="23"/>
  <c r="V63" i="40"/>
  <c r="V18" i="23"/>
  <c r="V68" i="26"/>
  <c r="B95" i="23"/>
  <c r="L128" i="40"/>
  <c r="B90" i="40"/>
  <c r="B4" i="23"/>
  <c r="B78" i="23"/>
  <c r="B112" i="21"/>
  <c r="B46" i="42"/>
  <c r="L110" i="26"/>
  <c r="L44" i="40"/>
  <c r="B171" i="21"/>
  <c r="V45" i="42"/>
  <c r="B120" i="40"/>
  <c r="B167" i="42"/>
  <c r="L165" i="40"/>
  <c r="V146" i="40"/>
  <c r="V61" i="21"/>
  <c r="L172" i="40"/>
  <c r="B157" i="42"/>
  <c r="L126" i="23"/>
  <c r="L108" i="28"/>
  <c r="V150" i="40"/>
  <c r="L75" i="28"/>
  <c r="L78" i="28"/>
  <c r="L164" i="42"/>
  <c r="B31" i="28"/>
  <c r="L52" i="42"/>
  <c r="B156" i="23"/>
  <c r="L52" i="23"/>
  <c r="B62" i="40"/>
  <c r="B156" i="40"/>
  <c r="V149" i="26"/>
  <c r="V159" i="28"/>
  <c r="V41" i="42"/>
  <c r="V174" i="21"/>
  <c r="L108" i="26"/>
  <c r="V126" i="28"/>
  <c r="V129" i="21"/>
  <c r="L23" i="22"/>
  <c r="V105" i="23"/>
  <c r="L118" i="42"/>
  <c r="B120" i="26"/>
  <c r="V80" i="40"/>
  <c r="V143" i="42"/>
  <c r="L146" i="42"/>
  <c r="V74" i="42"/>
  <c r="L132" i="40"/>
  <c r="L152" i="26"/>
  <c r="V111" i="42"/>
  <c r="B123" i="40"/>
  <c r="L70" i="23"/>
  <c r="L109" i="26"/>
  <c r="V69" i="26"/>
  <c r="B80" i="23"/>
  <c r="V81" i="23"/>
  <c r="B36" i="23"/>
  <c r="B147" i="40"/>
  <c r="V141" i="28"/>
  <c r="B3" i="26"/>
  <c r="L106" i="42"/>
  <c r="L46" i="40"/>
  <c r="B39" i="19"/>
  <c r="B11" i="19"/>
  <c r="V5" i="23"/>
  <c r="B90" i="26"/>
  <c r="V25" i="22"/>
  <c r="L34" i="26"/>
  <c r="L140" i="22"/>
  <c r="B131" i="22"/>
  <c r="V163" i="41"/>
  <c r="B79" i="26"/>
  <c r="V61" i="25"/>
  <c r="V174" i="22"/>
  <c r="V78" i="42"/>
  <c r="V15" i="22"/>
  <c r="B68" i="23"/>
  <c r="L36" i="19"/>
  <c r="V119" i="40"/>
  <c r="V67" i="40"/>
  <c r="L72" i="28"/>
  <c r="L95" i="41"/>
  <c r="V55" i="28"/>
  <c r="B16" i="40"/>
  <c r="B177" i="26"/>
  <c r="L100" i="26"/>
  <c r="V67" i="21"/>
  <c r="B129" i="26"/>
  <c r="L160" i="28"/>
  <c r="L152" i="23"/>
  <c r="L14" i="22"/>
  <c r="V51" i="28"/>
  <c r="L37" i="19"/>
  <c r="B144" i="21"/>
  <c r="B39" i="40"/>
  <c r="L31" i="42"/>
  <c r="L121" i="21"/>
  <c r="B49" i="25"/>
  <c r="B31" i="42"/>
  <c r="V31" i="40"/>
  <c r="L64" i="21"/>
  <c r="V155" i="28"/>
  <c r="L100" i="40"/>
  <c r="V128" i="28"/>
  <c r="V32" i="40"/>
  <c r="L80" i="23"/>
  <c r="V84" i="40"/>
  <c r="L53" i="23"/>
  <c r="B87" i="28"/>
  <c r="L137" i="42"/>
  <c r="V34" i="26"/>
  <c r="L150" i="42"/>
  <c r="V11" i="19"/>
  <c r="V41" i="19"/>
  <c r="B115" i="42"/>
  <c r="B132" i="23"/>
  <c r="V60" i="42"/>
  <c r="V125" i="22"/>
  <c r="V78" i="23"/>
  <c r="L163" i="23"/>
  <c r="L127" i="21"/>
  <c r="B128" i="26"/>
  <c r="V96" i="26"/>
  <c r="V141" i="40"/>
  <c r="L25" i="41"/>
  <c r="B115" i="28"/>
  <c r="V53" i="40"/>
  <c r="L167" i="21"/>
  <c r="L6" i="28"/>
  <c r="B138" i="40"/>
  <c r="L32" i="42"/>
  <c r="V171" i="40"/>
  <c r="V136" i="21"/>
  <c r="V46" i="23"/>
  <c r="V114" i="40"/>
  <c r="V116" i="26"/>
  <c r="L137" i="40"/>
  <c r="L128" i="42"/>
  <c r="L156" i="21"/>
  <c r="B119" i="41"/>
  <c r="V41" i="40"/>
  <c r="L55" i="41"/>
  <c r="V123" i="40"/>
  <c r="B162" i="21"/>
  <c r="V23" i="19"/>
  <c r="V34" i="28"/>
  <c r="V167" i="21"/>
  <c r="B27" i="40"/>
  <c r="B69" i="42"/>
  <c r="B84" i="23"/>
  <c r="L32" i="19"/>
  <c r="V169" i="26"/>
  <c r="V147" i="40"/>
  <c r="B82" i="22"/>
  <c r="V153" i="21"/>
  <c r="B176" i="42"/>
  <c r="V92" i="42"/>
  <c r="V134" i="23"/>
  <c r="L165" i="22"/>
  <c r="V78" i="40"/>
  <c r="V171" i="42"/>
  <c r="B105" i="28"/>
  <c r="B128" i="42"/>
  <c r="V148" i="26"/>
  <c r="B46" i="23"/>
  <c r="B164" i="21"/>
  <c r="B101" i="26"/>
  <c r="B23" i="23"/>
  <c r="B156" i="25"/>
  <c r="L60" i="42"/>
  <c r="L39" i="26"/>
  <c r="B87" i="42"/>
  <c r="V127" i="23"/>
  <c r="L168" i="26"/>
  <c r="B119" i="23"/>
  <c r="V37" i="42"/>
  <c r="V50" i="23"/>
  <c r="B8" i="19"/>
  <c r="B75" i="28"/>
  <c r="B2" i="40"/>
  <c r="B2" i="23"/>
  <c r="L177" i="23"/>
  <c r="L74" i="40"/>
  <c r="L30" i="28"/>
  <c r="V163" i="23"/>
  <c r="V168" i="23"/>
  <c r="V174" i="28"/>
  <c r="L161" i="40"/>
  <c r="B93" i="21"/>
  <c r="V119" i="26"/>
  <c r="V114" i="23"/>
  <c r="B4" i="41"/>
  <c r="L27" i="22"/>
  <c r="L72" i="41"/>
  <c r="L4" i="26"/>
  <c r="B21" i="28"/>
  <c r="L29" i="19"/>
  <c r="B111" i="28"/>
  <c r="V107" i="21"/>
  <c r="L77" i="26"/>
  <c r="L152" i="42"/>
  <c r="V92" i="28"/>
  <c r="V83" i="21"/>
  <c r="B66" i="42"/>
  <c r="V64" i="28"/>
  <c r="V142" i="26"/>
  <c r="V149" i="40"/>
  <c r="V126" i="26"/>
  <c r="L15" i="28"/>
  <c r="L119" i="28"/>
  <c r="B44" i="23"/>
  <c r="L98" i="21"/>
  <c r="B106" i="42"/>
  <c r="V29" i="23"/>
  <c r="V172" i="26"/>
  <c r="B39" i="26"/>
  <c r="B155" i="26"/>
  <c r="V54" i="28"/>
  <c r="B118" i="23"/>
  <c r="L8" i="22"/>
  <c r="B87" i="41"/>
  <c r="B143" i="22"/>
  <c r="B46" i="40"/>
  <c r="L154" i="28"/>
  <c r="V177" i="40"/>
  <c r="V156" i="21"/>
  <c r="L70" i="41"/>
  <c r="B155" i="42"/>
  <c r="V116" i="23"/>
  <c r="B108" i="42"/>
  <c r="L31" i="28"/>
  <c r="L87" i="23"/>
  <c r="V42" i="41"/>
  <c r="V154" i="42"/>
  <c r="L164" i="28"/>
  <c r="V59" i="25"/>
  <c r="L49" i="41"/>
  <c r="B162" i="28"/>
  <c r="V62" i="26"/>
  <c r="B4" i="22"/>
  <c r="L131" i="23"/>
  <c r="B39" i="23"/>
  <c r="V22" i="40"/>
  <c r="V13" i="19"/>
  <c r="L151" i="28"/>
  <c r="L76" i="40"/>
  <c r="B69" i="40"/>
  <c r="L156" i="23"/>
  <c r="V143" i="21"/>
  <c r="B111" i="42"/>
  <c r="B108" i="40"/>
  <c r="B169" i="40"/>
  <c r="L8" i="42"/>
  <c r="L73" i="21"/>
  <c r="L105" i="25"/>
  <c r="L158" i="26"/>
  <c r="V125" i="21"/>
  <c r="V104" i="40"/>
  <c r="V24" i="19"/>
  <c r="V146" i="28"/>
  <c r="V37" i="28"/>
  <c r="B166" i="28"/>
  <c r="V20" i="28"/>
  <c r="V173" i="26"/>
  <c r="B147" i="42"/>
  <c r="B73" i="28"/>
  <c r="L39" i="40"/>
  <c r="L86" i="40"/>
  <c r="V158" i="23"/>
  <c r="V174" i="42"/>
  <c r="V59" i="42"/>
  <c r="L56" i="28"/>
  <c r="V131" i="23"/>
  <c r="B24" i="19"/>
  <c r="B169" i="28"/>
  <c r="B152" i="21"/>
  <c r="B153" i="28"/>
  <c r="B113" i="23"/>
  <c r="L15" i="42"/>
  <c r="V62" i="42"/>
  <c r="B107" i="40"/>
  <c r="B144" i="26"/>
  <c r="B30" i="22"/>
  <c r="L76" i="22"/>
  <c r="B83" i="28"/>
  <c r="V159" i="23"/>
  <c r="L170" i="21"/>
  <c r="V175" i="26"/>
  <c r="V91" i="23"/>
  <c r="B125" i="42"/>
  <c r="L109" i="21"/>
  <c r="L73" i="28"/>
  <c r="L112" i="21"/>
  <c r="B89" i="21"/>
  <c r="L2" i="42"/>
  <c r="L73" i="40"/>
  <c r="V133" i="42"/>
  <c r="V124" i="21"/>
  <c r="B67" i="42"/>
  <c r="B53" i="21"/>
  <c r="L39" i="42"/>
  <c r="L11" i="40"/>
  <c r="B12" i="42"/>
  <c r="V52" i="23"/>
  <c r="B118" i="42"/>
  <c r="V168" i="42"/>
  <c r="L137" i="22"/>
  <c r="B7" i="26"/>
  <c r="V130" i="28"/>
  <c r="L91" i="23"/>
  <c r="L146" i="21"/>
  <c r="V88" i="28"/>
  <c r="V46" i="42"/>
  <c r="B96" i="26"/>
  <c r="L8" i="28"/>
  <c r="V119" i="21"/>
  <c r="V89" i="28"/>
  <c r="V105" i="25"/>
  <c r="V11" i="40"/>
  <c r="V144" i="21"/>
  <c r="L166" i="26"/>
  <c r="B164" i="42"/>
  <c r="B163" i="21"/>
  <c r="B56" i="40"/>
  <c r="L130" i="40"/>
  <c r="L81" i="26"/>
  <c r="B42" i="26"/>
  <c r="L46" i="28"/>
  <c r="V84" i="26"/>
  <c r="V66" i="40"/>
  <c r="B29" i="26"/>
  <c r="V115" i="23"/>
  <c r="L21" i="26"/>
  <c r="L145" i="42"/>
  <c r="V52" i="27"/>
  <c r="V102" i="40"/>
  <c r="B129" i="22"/>
  <c r="V176" i="21"/>
  <c r="V43" i="42"/>
  <c r="B25" i="26"/>
  <c r="V62" i="40"/>
  <c r="L66" i="26"/>
  <c r="V61" i="28"/>
  <c r="B95" i="26"/>
  <c r="L173" i="23"/>
  <c r="L115" i="28"/>
  <c r="L49" i="23"/>
  <c r="V164" i="41"/>
  <c r="V167" i="22"/>
  <c r="B48" i="22"/>
  <c r="V152" i="23"/>
  <c r="L5" i="40"/>
  <c r="V6" i="19"/>
  <c r="B45" i="19"/>
  <c r="V121" i="28"/>
  <c r="V126" i="21"/>
  <c r="V72" i="42"/>
  <c r="L38" i="40"/>
  <c r="B28" i="42"/>
  <c r="V175" i="42"/>
  <c r="V101" i="23"/>
  <c r="V92" i="23"/>
  <c r="B30" i="23"/>
  <c r="B80" i="21"/>
  <c r="B77" i="40"/>
  <c r="B94" i="42"/>
  <c r="V103" i="23"/>
  <c r="B88" i="21"/>
  <c r="B35" i="19"/>
  <c r="L115" i="23"/>
  <c r="V57" i="21"/>
  <c r="B147" i="21"/>
  <c r="V152" i="26"/>
  <c r="V89" i="21"/>
  <c r="L115" i="21"/>
  <c r="V93" i="28"/>
  <c r="V123" i="42"/>
  <c r="B89" i="28"/>
  <c r="L52" i="27"/>
  <c r="L69" i="26"/>
  <c r="B60" i="41"/>
  <c r="V127" i="42"/>
  <c r="L84" i="23"/>
  <c r="V15" i="40"/>
  <c r="V38" i="42"/>
  <c r="L22" i="23"/>
  <c r="L60" i="23"/>
  <c r="L166" i="23"/>
  <c r="V122" i="26"/>
  <c r="V19" i="40"/>
  <c r="V80" i="42"/>
  <c r="B24" i="28"/>
  <c r="L59" i="21"/>
  <c r="B21" i="19"/>
  <c r="L106" i="26"/>
  <c r="V26" i="19"/>
  <c r="B114" i="41"/>
  <c r="V142" i="42"/>
  <c r="L136" i="21"/>
  <c r="B13" i="40"/>
  <c r="B120" i="23"/>
  <c r="L7" i="23"/>
  <c r="B165" i="40"/>
  <c r="V23" i="23"/>
  <c r="B137" i="26"/>
  <c r="L163" i="26"/>
  <c r="B172" i="23"/>
  <c r="L11" i="42"/>
  <c r="V54" i="21"/>
  <c r="B175" i="42"/>
  <c r="V4" i="26"/>
  <c r="V141" i="21"/>
  <c r="B133" i="22"/>
  <c r="V37" i="40"/>
  <c r="V106" i="42"/>
  <c r="L33" i="42"/>
  <c r="B67" i="25"/>
  <c r="V39" i="40"/>
  <c r="V133" i="23"/>
  <c r="B47" i="42"/>
  <c r="L79" i="21"/>
  <c r="L104" i="28"/>
  <c r="V122" i="40"/>
  <c r="L174" i="28"/>
  <c r="B138" i="42"/>
  <c r="V164" i="28"/>
  <c r="B112" i="26"/>
  <c r="B104" i="42"/>
  <c r="L65" i="23"/>
  <c r="V151" i="40"/>
  <c r="B65" i="28"/>
  <c r="L120" i="21"/>
  <c r="B48" i="40"/>
  <c r="L124" i="21"/>
  <c r="V109" i="21"/>
  <c r="V26" i="26"/>
  <c r="V40" i="26"/>
  <c r="V44" i="40"/>
  <c r="B81" i="42"/>
  <c r="B177" i="28"/>
  <c r="V49" i="19"/>
  <c r="B176" i="28"/>
  <c r="V5" i="40"/>
  <c r="L80" i="40"/>
  <c r="V64" i="40"/>
  <c r="V98" i="23"/>
  <c r="V7" i="26"/>
  <c r="V122" i="28"/>
  <c r="V111" i="23"/>
  <c r="V38" i="23"/>
  <c r="B25" i="28"/>
  <c r="B86" i="23"/>
  <c r="L66" i="28"/>
  <c r="L99" i="21"/>
  <c r="B162" i="23"/>
  <c r="V143" i="40"/>
  <c r="L79" i="23"/>
  <c r="L90" i="21"/>
  <c r="L82" i="23"/>
  <c r="B175" i="28"/>
  <c r="B111" i="40"/>
  <c r="L163" i="40"/>
  <c r="L51" i="42"/>
  <c r="L151" i="21"/>
  <c r="B59" i="21"/>
  <c r="V71" i="40"/>
  <c r="L27" i="23"/>
  <c r="L21" i="28"/>
  <c r="L86" i="28"/>
  <c r="B26" i="23"/>
  <c r="L169" i="40"/>
  <c r="V128" i="26"/>
  <c r="B64" i="21"/>
  <c r="V144" i="23"/>
  <c r="V10" i="28"/>
  <c r="L122" i="28"/>
  <c r="B161" i="41"/>
  <c r="V110" i="42"/>
  <c r="V86" i="42"/>
  <c r="V97" i="28"/>
  <c r="L175" i="23"/>
  <c r="L33" i="26"/>
  <c r="V57" i="26"/>
  <c r="B166" i="40"/>
  <c r="B59" i="42"/>
  <c r="V16" i="26"/>
  <c r="L155" i="28"/>
  <c r="B142" i="40"/>
  <c r="B161" i="21"/>
  <c r="L99" i="26"/>
  <c r="B76" i="21"/>
  <c r="L81" i="28"/>
  <c r="L161" i="28"/>
  <c r="L126" i="26"/>
  <c r="V102" i="26"/>
  <c r="B116" i="23"/>
  <c r="V91" i="40"/>
  <c r="B38" i="23"/>
  <c r="L156" i="42"/>
  <c r="L8" i="26"/>
  <c r="V87" i="26"/>
  <c r="V148" i="28"/>
  <c r="V14" i="23"/>
  <c r="V89" i="42"/>
  <c r="B22" i="40"/>
  <c r="B172" i="42"/>
  <c r="V126" i="22"/>
  <c r="L87" i="26"/>
  <c r="L71" i="42"/>
  <c r="L27" i="19"/>
  <c r="V152" i="40"/>
  <c r="V41" i="26"/>
  <c r="B81" i="23"/>
  <c r="B71" i="23"/>
  <c r="B132" i="40"/>
  <c r="V76" i="21"/>
  <c r="L168" i="28"/>
  <c r="L173" i="21"/>
  <c r="V150" i="28"/>
  <c r="V144" i="42"/>
  <c r="B135" i="23"/>
  <c r="L99" i="42"/>
  <c r="V130" i="23"/>
  <c r="B77" i="42"/>
  <c r="V118" i="28"/>
  <c r="B32" i="19"/>
  <c r="B94" i="21"/>
  <c r="B128" i="28"/>
  <c r="B89" i="23"/>
  <c r="L103" i="23"/>
  <c r="L141" i="28"/>
  <c r="B54" i="28"/>
  <c r="B65" i="42"/>
  <c r="B147" i="23"/>
  <c r="V16" i="40"/>
  <c r="B143" i="40"/>
  <c r="B129" i="28"/>
  <c r="V52" i="26"/>
  <c r="V101" i="28"/>
  <c r="V113" i="26"/>
  <c r="V125" i="42"/>
  <c r="L63" i="21"/>
  <c r="B127" i="41"/>
  <c r="B156" i="28"/>
  <c r="V73" i="28"/>
  <c r="L157" i="28"/>
  <c r="B153" i="23"/>
  <c r="L93" i="40"/>
  <c r="L130" i="28"/>
  <c r="V99" i="23"/>
  <c r="L120" i="42"/>
  <c r="B151" i="40"/>
  <c r="V57" i="42"/>
  <c r="B34" i="42"/>
  <c r="V151" i="26"/>
  <c r="V31" i="19"/>
  <c r="B158" i="21"/>
  <c r="B143" i="23"/>
  <c r="L61" i="28"/>
  <c r="V164" i="40"/>
  <c r="B2" i="19"/>
  <c r="V20" i="26"/>
  <c r="B85" i="23"/>
  <c r="V24" i="42"/>
  <c r="B167" i="28"/>
  <c r="L71" i="40"/>
  <c r="L157" i="21"/>
  <c r="B103" i="21"/>
  <c r="B8" i="42"/>
  <c r="B143" i="28"/>
  <c r="V112" i="41"/>
  <c r="L37" i="42"/>
  <c r="L4" i="40"/>
  <c r="B130" i="26"/>
  <c r="L153" i="21"/>
  <c r="V150" i="26"/>
  <c r="B144" i="23"/>
  <c r="B129" i="21"/>
  <c r="B8" i="40"/>
  <c r="V90" i="23"/>
  <c r="L70" i="28"/>
  <c r="L93" i="26"/>
  <c r="B70" i="21"/>
  <c r="B43" i="25"/>
  <c r="L48" i="42"/>
  <c r="V30" i="26"/>
  <c r="B171" i="42"/>
  <c r="B25" i="40"/>
  <c r="V158" i="28"/>
  <c r="V164" i="21"/>
  <c r="L121" i="40"/>
  <c r="L62" i="21"/>
  <c r="L41" i="40"/>
  <c r="L105" i="23"/>
  <c r="B167" i="26"/>
  <c r="V166" i="26"/>
  <c r="V153" i="40"/>
  <c r="L20" i="19"/>
  <c r="L20" i="40"/>
  <c r="B149" i="40"/>
  <c r="B12" i="40"/>
  <c r="V86" i="28"/>
  <c r="B72" i="28"/>
  <c r="V49" i="25"/>
  <c r="L123" i="42"/>
  <c r="V51" i="40"/>
  <c r="B139" i="21"/>
  <c r="B3" i="28"/>
  <c r="V123" i="23"/>
  <c r="L141" i="42"/>
  <c r="B111" i="26"/>
  <c r="V18" i="28"/>
  <c r="L94" i="40"/>
  <c r="V70" i="21"/>
  <c r="L48" i="28"/>
  <c r="L158" i="28"/>
  <c r="V83" i="40"/>
  <c r="L119" i="26"/>
  <c r="B57" i="21"/>
  <c r="V96" i="22"/>
  <c r="V5" i="28"/>
  <c r="B14" i="28"/>
  <c r="V80" i="23"/>
  <c r="L57" i="40"/>
  <c r="V61" i="40"/>
  <c r="B24" i="23"/>
  <c r="B157" i="40"/>
  <c r="V53" i="42"/>
  <c r="B105" i="40"/>
  <c r="B79" i="22"/>
  <c r="L22" i="22"/>
  <c r="L168" i="41"/>
  <c r="L51" i="41"/>
  <c r="B69" i="41"/>
  <c r="L40" i="26"/>
  <c r="B148" i="23"/>
  <c r="L51" i="23"/>
  <c r="L113" i="28"/>
  <c r="B28" i="28"/>
  <c r="B30" i="40"/>
  <c r="L23" i="28"/>
  <c r="B102" i="40"/>
  <c r="V159" i="40"/>
  <c r="L103" i="21"/>
  <c r="B108" i="23"/>
  <c r="V124" i="42"/>
  <c r="V9" i="28"/>
  <c r="L139" i="42"/>
  <c r="B21" i="26"/>
  <c r="B64" i="25"/>
  <c r="V95" i="41"/>
  <c r="V24" i="22"/>
  <c r="B14" i="26"/>
  <c r="B58" i="26"/>
  <c r="L149" i="22"/>
  <c r="B64" i="40"/>
  <c r="B32" i="23"/>
  <c r="B144" i="28"/>
  <c r="V65" i="23"/>
  <c r="V128" i="42"/>
  <c r="V37" i="19"/>
  <c r="V64" i="42"/>
  <c r="V40" i="40"/>
  <c r="V95" i="23"/>
  <c r="B40" i="42"/>
  <c r="B10" i="19"/>
  <c r="L111" i="28"/>
  <c r="L159" i="40"/>
  <c r="V112" i="26"/>
  <c r="L48" i="19"/>
  <c r="V56" i="21"/>
  <c r="B34" i="40"/>
  <c r="V51" i="19"/>
  <c r="V154" i="26"/>
  <c r="B49" i="40"/>
  <c r="V94" i="26"/>
  <c r="V18" i="40"/>
  <c r="V133" i="28"/>
  <c r="B174" i="42"/>
  <c r="L176" i="23"/>
  <c r="V31" i="23"/>
  <c r="V138" i="42"/>
  <c r="L25" i="23"/>
  <c r="B22" i="23"/>
  <c r="V102" i="23"/>
  <c r="L165" i="42"/>
  <c r="L27" i="26"/>
  <c r="L58" i="21"/>
  <c r="B102" i="42"/>
  <c r="V131" i="40"/>
  <c r="L165" i="28"/>
  <c r="B56" i="26"/>
  <c r="L121" i="23"/>
  <c r="V96" i="42"/>
  <c r="B53" i="26"/>
  <c r="B163" i="40"/>
  <c r="V127" i="21"/>
  <c r="V137" i="26"/>
  <c r="V69" i="42"/>
  <c r="V95" i="21"/>
  <c r="B135" i="42"/>
  <c r="L4" i="42"/>
  <c r="L27" i="42"/>
  <c r="L28" i="41"/>
  <c r="L23" i="42"/>
  <c r="V143" i="26"/>
  <c r="B16" i="42"/>
  <c r="B101" i="42"/>
  <c r="V3" i="26"/>
  <c r="V99" i="28"/>
  <c r="B97" i="23"/>
  <c r="V110" i="21"/>
  <c r="B162" i="40"/>
  <c r="L115" i="26"/>
  <c r="V21" i="26"/>
  <c r="V11" i="22"/>
  <c r="L146" i="28"/>
  <c r="L7" i="42"/>
  <c r="L144" i="21"/>
  <c r="B65" i="26"/>
  <c r="V24" i="26"/>
  <c r="V121" i="26"/>
  <c r="L102" i="42"/>
  <c r="L127" i="23"/>
  <c r="V35" i="19"/>
  <c r="V149" i="42"/>
  <c r="V40" i="28"/>
  <c r="B10" i="23"/>
  <c r="L78" i="25"/>
  <c r="L111" i="41"/>
  <c r="B106" i="40"/>
  <c r="L42" i="40"/>
  <c r="V6" i="23"/>
  <c r="V99" i="22"/>
  <c r="B10" i="40"/>
  <c r="V79" i="42"/>
  <c r="L105" i="42"/>
  <c r="L163" i="42"/>
  <c r="V162" i="28"/>
  <c r="V98" i="40"/>
  <c r="V95" i="40"/>
  <c r="V155" i="26"/>
  <c r="V133" i="26"/>
  <c r="V54" i="41"/>
  <c r="B127" i="26"/>
  <c r="L177" i="26"/>
  <c r="B62" i="26"/>
  <c r="L69" i="21"/>
  <c r="L145" i="21"/>
  <c r="V77" i="23"/>
  <c r="L36" i="23"/>
  <c r="L67" i="23"/>
  <c r="V91" i="21"/>
  <c r="V110" i="40"/>
  <c r="B93" i="23"/>
  <c r="B54" i="26"/>
  <c r="B168" i="21"/>
  <c r="V47" i="26"/>
  <c r="L173" i="42"/>
  <c r="V14" i="28"/>
  <c r="V53" i="26"/>
  <c r="B66" i="40"/>
  <c r="B44" i="26"/>
  <c r="L96" i="26"/>
  <c r="L171" i="40"/>
  <c r="V5" i="42"/>
  <c r="B118" i="40"/>
  <c r="L8" i="40"/>
  <c r="V120" i="22"/>
  <c r="B68" i="28"/>
  <c r="L82" i="40"/>
  <c r="V42" i="19"/>
  <c r="V144" i="40"/>
  <c r="L156" i="40"/>
  <c r="B93" i="42"/>
  <c r="V65" i="26"/>
  <c r="B167" i="23"/>
  <c r="L166" i="42"/>
  <c r="L147" i="22"/>
  <c r="L31" i="40"/>
  <c r="V82" i="42"/>
  <c r="B73" i="40"/>
  <c r="B171" i="28"/>
  <c r="V31" i="28"/>
  <c r="B91" i="40"/>
  <c r="V161" i="40"/>
  <c r="B110" i="26"/>
  <c r="V177" i="28"/>
  <c r="L132" i="26"/>
  <c r="B56" i="28"/>
  <c r="B17" i="23"/>
  <c r="L32" i="40"/>
  <c r="V28" i="28"/>
  <c r="V137" i="41"/>
  <c r="B162" i="41"/>
  <c r="B19" i="40"/>
  <c r="L153" i="40"/>
  <c r="B103" i="40"/>
  <c r="B110" i="41"/>
  <c r="B100" i="42"/>
  <c r="L26" i="42"/>
  <c r="L158" i="21"/>
  <c r="V104" i="42"/>
  <c r="B31" i="26"/>
  <c r="V19" i="42"/>
  <c r="L162" i="40"/>
  <c r="L45" i="23"/>
  <c r="V172" i="23"/>
  <c r="V19" i="28"/>
  <c r="B40" i="23"/>
  <c r="V48" i="23"/>
  <c r="L32" i="28"/>
  <c r="B152" i="28"/>
  <c r="B47" i="26"/>
  <c r="B157" i="28"/>
  <c r="B117" i="28"/>
  <c r="B63" i="40"/>
  <c r="V165" i="28"/>
  <c r="L38" i="23"/>
  <c r="L39" i="28"/>
  <c r="L164" i="40"/>
  <c r="B69" i="23"/>
  <c r="L157" i="26"/>
  <c r="B98" i="21"/>
  <c r="L113" i="42"/>
  <c r="B117" i="21"/>
  <c r="V159" i="25"/>
  <c r="V9" i="26"/>
  <c r="L122" i="26"/>
  <c r="B94" i="23"/>
  <c r="B32" i="40"/>
  <c r="L167" i="23"/>
  <c r="L99" i="23"/>
  <c r="V174" i="40"/>
  <c r="V112" i="40"/>
  <c r="V49" i="42"/>
  <c r="B97" i="28"/>
  <c r="V156" i="42"/>
  <c r="B57" i="28"/>
  <c r="L93" i="28"/>
  <c r="L74" i="42"/>
  <c r="B39" i="42"/>
  <c r="V135" i="40"/>
  <c r="V43" i="28"/>
  <c r="B70" i="26"/>
  <c r="V162" i="40"/>
  <c r="L25" i="42"/>
  <c r="B109" i="42"/>
  <c r="L129" i="40"/>
  <c r="L41" i="23"/>
  <c r="L55" i="28"/>
  <c r="L116" i="26"/>
  <c r="V107" i="41"/>
  <c r="V56" i="26"/>
  <c r="B154" i="23"/>
  <c r="V145" i="23"/>
  <c r="V114" i="42"/>
  <c r="B5" i="42"/>
  <c r="V94" i="28"/>
  <c r="V53" i="28"/>
  <c r="B75" i="40"/>
  <c r="B12" i="23"/>
  <c r="V24" i="41"/>
  <c r="L53" i="42"/>
  <c r="L163" i="41"/>
  <c r="L106" i="21"/>
  <c r="V64" i="21"/>
  <c r="L30" i="40"/>
  <c r="L61" i="21"/>
  <c r="L14" i="42"/>
  <c r="B6" i="23"/>
  <c r="B158" i="23"/>
  <c r="L167" i="42"/>
  <c r="L112" i="42"/>
  <c r="V102" i="28"/>
  <c r="B161" i="42"/>
  <c r="B74" i="41"/>
  <c r="B25" i="22"/>
  <c r="B71" i="26"/>
  <c r="V64" i="25"/>
  <c r="V169" i="41"/>
  <c r="V140" i="42"/>
  <c r="L122" i="40"/>
  <c r="L85" i="42"/>
  <c r="B5" i="28"/>
  <c r="V101" i="42"/>
  <c r="V167" i="26"/>
  <c r="B143" i="21"/>
  <c r="L86" i="26"/>
  <c r="L83" i="25"/>
  <c r="V68" i="28"/>
  <c r="V156" i="40"/>
  <c r="B149" i="42"/>
  <c r="B170" i="22"/>
  <c r="V85" i="42"/>
  <c r="V13" i="42"/>
  <c r="L74" i="26"/>
  <c r="B42" i="41"/>
  <c r="L82" i="42"/>
  <c r="V118" i="42"/>
  <c r="B53" i="23"/>
  <c r="V101" i="26"/>
  <c r="V36" i="40"/>
  <c r="L147" i="26"/>
  <c r="V3" i="42"/>
  <c r="V137" i="23"/>
  <c r="V144" i="26"/>
  <c r="L132" i="42"/>
  <c r="L150" i="40"/>
  <c r="V133" i="21"/>
  <c r="B50" i="40"/>
  <c r="V150" i="23"/>
  <c r="V7" i="23"/>
  <c r="B86" i="42"/>
  <c r="V9" i="23"/>
  <c r="L63" i="26"/>
  <c r="B133" i="21"/>
  <c r="V171" i="28"/>
  <c r="L5" i="42"/>
  <c r="V36" i="42"/>
  <c r="L166" i="21"/>
  <c r="V78" i="25"/>
  <c r="B165" i="26"/>
  <c r="V175" i="23"/>
  <c r="V48" i="19"/>
  <c r="V4" i="40"/>
  <c r="L148" i="26"/>
  <c r="V23" i="26"/>
  <c r="L43" i="25"/>
  <c r="B163" i="26"/>
  <c r="L89" i="26"/>
  <c r="L62" i="23"/>
  <c r="B132" i="26"/>
  <c r="B5" i="26"/>
  <c r="L22" i="26"/>
  <c r="B84" i="41"/>
  <c r="V152" i="21"/>
  <c r="V126" i="40"/>
  <c r="B83" i="40"/>
  <c r="V55" i="21"/>
  <c r="V135" i="28"/>
  <c r="B105" i="42"/>
  <c r="B137" i="21"/>
  <c r="V39" i="42"/>
  <c r="L22" i="42"/>
  <c r="V97" i="40"/>
  <c r="V32" i="22"/>
  <c r="V162" i="42"/>
  <c r="V166" i="23"/>
  <c r="L166" i="22"/>
  <c r="B156" i="21"/>
  <c r="B90" i="21"/>
  <c r="V130" i="22"/>
  <c r="L136" i="26"/>
  <c r="V28" i="19"/>
  <c r="V38" i="28"/>
  <c r="V63" i="26"/>
  <c r="B91" i="42"/>
  <c r="B8" i="23"/>
  <c r="B170" i="42"/>
  <c r="B140" i="42"/>
  <c r="B69" i="21"/>
  <c r="B169" i="21"/>
  <c r="B158" i="40"/>
  <c r="V59" i="23"/>
  <c r="B89" i="22"/>
  <c r="V99" i="21"/>
  <c r="B165" i="28"/>
  <c r="B36" i="40"/>
  <c r="V59" i="28"/>
  <c r="L13" i="19"/>
  <c r="L7" i="19"/>
  <c r="B149" i="41"/>
  <c r="L41" i="22"/>
  <c r="L149" i="28"/>
  <c r="B19" i="42"/>
  <c r="L167" i="41"/>
  <c r="B100" i="21"/>
  <c r="B100" i="41"/>
  <c r="V174" i="23"/>
  <c r="V93" i="42"/>
  <c r="B111" i="23"/>
  <c r="L176" i="42"/>
  <c r="L61" i="40"/>
  <c r="B124" i="40"/>
  <c r="L44" i="23"/>
  <c r="B112" i="42"/>
  <c r="V77" i="28"/>
  <c r="V25" i="26"/>
  <c r="B58" i="21"/>
  <c r="L71" i="23"/>
  <c r="L105" i="28"/>
  <c r="B86" i="28"/>
  <c r="B96" i="40"/>
  <c r="V25" i="23"/>
  <c r="L45" i="26"/>
  <c r="V122" i="21"/>
  <c r="V169" i="42"/>
  <c r="L133" i="42"/>
  <c r="B63" i="42"/>
  <c r="B110" i="21"/>
  <c r="V39" i="28"/>
  <c r="B57" i="41"/>
  <c r="B28" i="40"/>
  <c r="L177" i="28"/>
  <c r="L143" i="40"/>
  <c r="V115" i="21"/>
  <c r="B91" i="21"/>
  <c r="L69" i="28"/>
  <c r="L53" i="28"/>
  <c r="B128" i="23"/>
  <c r="B82" i="26"/>
  <c r="V6" i="28"/>
  <c r="B54" i="21"/>
  <c r="B132" i="21"/>
  <c r="L48" i="26"/>
  <c r="V25" i="40"/>
  <c r="B123" i="26"/>
  <c r="L13" i="23"/>
  <c r="V90" i="22"/>
  <c r="V155" i="21"/>
  <c r="L91" i="40"/>
  <c r="L175" i="40"/>
  <c r="V15" i="28"/>
  <c r="L24" i="19"/>
  <c r="B137" i="42"/>
  <c r="V79" i="40"/>
  <c r="L12" i="23"/>
  <c r="V77" i="40"/>
  <c r="V150" i="21"/>
  <c r="B15" i="28"/>
  <c r="L50" i="19"/>
  <c r="V17" i="28"/>
  <c r="V38" i="26"/>
  <c r="L130" i="23"/>
  <c r="B24" i="26"/>
  <c r="V21" i="22"/>
  <c r="L129" i="23"/>
  <c r="V136" i="28"/>
  <c r="B152" i="40"/>
  <c r="B81" i="40"/>
  <c r="L121" i="28"/>
  <c r="B163" i="42"/>
  <c r="V106" i="26"/>
  <c r="L5" i="28"/>
  <c r="V104" i="23"/>
  <c r="B149" i="23"/>
  <c r="V85" i="40"/>
  <c r="L17" i="26"/>
  <c r="B50" i="28"/>
  <c r="V88" i="23"/>
  <c r="B133" i="23"/>
  <c r="B106" i="28"/>
  <c r="L125" i="23"/>
  <c r="L104" i="40"/>
  <c r="L142" i="23"/>
  <c r="V116" i="21"/>
  <c r="L59" i="42"/>
  <c r="B33" i="23"/>
  <c r="V100" i="40"/>
  <c r="B104" i="25"/>
  <c r="L125" i="42"/>
  <c r="L62" i="41"/>
  <c r="B152" i="42"/>
  <c r="V40" i="41"/>
  <c r="B38" i="26"/>
  <c r="B84" i="42"/>
  <c r="B81" i="26"/>
  <c r="B114" i="26"/>
  <c r="B52" i="19"/>
  <c r="L149" i="42"/>
  <c r="B22" i="26"/>
  <c r="V151" i="28"/>
  <c r="L165" i="41"/>
  <c r="B44" i="42"/>
  <c r="L176" i="28"/>
  <c r="V138" i="26"/>
  <c r="L29" i="23"/>
  <c r="B130" i="40"/>
  <c r="B113" i="42"/>
  <c r="L134" i="40"/>
  <c r="B36" i="42"/>
  <c r="L171" i="25"/>
  <c r="V175" i="40"/>
  <c r="V65" i="42"/>
  <c r="V13" i="28"/>
  <c r="V139" i="28"/>
  <c r="V113" i="28"/>
  <c r="L152" i="40"/>
  <c r="L123" i="21"/>
  <c r="V45" i="19"/>
  <c r="B3" i="23"/>
  <c r="B48" i="28"/>
  <c r="B172" i="40"/>
  <c r="L69" i="23"/>
  <c r="V43" i="40"/>
  <c r="L138" i="28"/>
  <c r="B124" i="42"/>
  <c r="V104" i="21"/>
  <c r="B107" i="41"/>
  <c r="L73" i="22"/>
  <c r="L34" i="41"/>
  <c r="L170" i="28"/>
  <c r="L50" i="40"/>
  <c r="B77" i="26"/>
  <c r="L161" i="21"/>
  <c r="L25" i="40"/>
  <c r="V66" i="26"/>
  <c r="L34" i="40"/>
  <c r="L10" i="28"/>
  <c r="V109" i="28"/>
  <c r="L9" i="28"/>
  <c r="L136" i="23"/>
  <c r="L154" i="23"/>
  <c r="V151" i="23"/>
  <c r="B142" i="23"/>
  <c r="L8" i="19"/>
  <c r="V15" i="42"/>
  <c r="V141" i="42"/>
  <c r="V136" i="26"/>
  <c r="B67" i="28"/>
  <c r="B109" i="26"/>
  <c r="B126" i="26"/>
  <c r="V30" i="42"/>
  <c r="B18" i="19"/>
  <c r="V141" i="23"/>
  <c r="B63" i="28"/>
  <c r="B141" i="26"/>
  <c r="V118" i="40"/>
  <c r="L18" i="28"/>
  <c r="L91" i="28"/>
  <c r="B138" i="23"/>
  <c r="V95" i="28"/>
  <c r="B65" i="22"/>
  <c r="L6" i="41"/>
  <c r="V94" i="42"/>
  <c r="B93" i="40"/>
  <c r="B55" i="28"/>
  <c r="B61" i="25"/>
  <c r="V111" i="26"/>
  <c r="L175" i="42"/>
  <c r="B173" i="40"/>
  <c r="V16" i="23"/>
  <c r="V60" i="21"/>
  <c r="B133" i="28"/>
  <c r="B92" i="21"/>
  <c r="V43" i="41"/>
  <c r="V46" i="40"/>
  <c r="V112" i="21"/>
  <c r="L92" i="23"/>
  <c r="V130" i="21"/>
  <c r="V46" i="25"/>
  <c r="L50" i="28"/>
  <c r="V30" i="23"/>
  <c r="L46" i="25"/>
  <c r="B96" i="23"/>
  <c r="B34" i="23"/>
  <c r="V26" i="23"/>
  <c r="B145" i="42"/>
  <c r="B9" i="40"/>
  <c r="V147" i="42"/>
  <c r="B172" i="26"/>
  <c r="L97" i="41"/>
  <c r="V112" i="28"/>
  <c r="V146" i="42"/>
  <c r="L5" i="22"/>
  <c r="V145" i="21"/>
  <c r="B31" i="23"/>
  <c r="V5" i="26"/>
  <c r="V7" i="40"/>
  <c r="V89" i="40"/>
  <c r="B160" i="21"/>
  <c r="V28" i="23"/>
  <c r="V78" i="21"/>
  <c r="B97" i="40"/>
  <c r="B102" i="26"/>
  <c r="L131" i="26"/>
  <c r="V134" i="42"/>
  <c r="L12" i="40"/>
  <c r="L21" i="19"/>
  <c r="L93" i="23"/>
  <c r="V28" i="42"/>
  <c r="V70" i="40"/>
  <c r="B65" i="21"/>
  <c r="B26" i="42"/>
  <c r="B57" i="26"/>
  <c r="L162" i="28"/>
  <c r="L103" i="40"/>
  <c r="V103" i="21"/>
  <c r="V83" i="23"/>
  <c r="B160" i="26"/>
  <c r="B48" i="23"/>
  <c r="L70" i="26"/>
  <c r="V28" i="26"/>
  <c r="B114" i="21"/>
  <c r="L26" i="23"/>
  <c r="V32" i="23"/>
  <c r="B169" i="23"/>
  <c r="L37" i="40"/>
  <c r="V139" i="42"/>
  <c r="B83" i="22"/>
  <c r="B160" i="28"/>
  <c r="B147" i="28"/>
  <c r="B52" i="26"/>
  <c r="L93" i="21"/>
  <c r="L120" i="40"/>
  <c r="B99" i="26"/>
  <c r="V163" i="26"/>
  <c r="B48" i="26"/>
  <c r="L81" i="23"/>
  <c r="V134" i="28"/>
  <c r="B44" i="19"/>
  <c r="V66" i="28"/>
  <c r="B159" i="28"/>
  <c r="V69" i="40"/>
  <c r="B139" i="42"/>
  <c r="V32" i="28"/>
  <c r="L78" i="40"/>
  <c r="V18" i="19"/>
  <c r="B150" i="40"/>
  <c r="V70" i="23"/>
  <c r="L12" i="42"/>
  <c r="L139" i="21"/>
  <c r="L30" i="42"/>
  <c r="V165" i="42"/>
  <c r="V170" i="21"/>
  <c r="B125" i="26"/>
  <c r="V125" i="40"/>
  <c r="L123" i="28"/>
  <c r="B117" i="26"/>
  <c r="L13" i="42"/>
  <c r="V149" i="23"/>
  <c r="B136" i="21"/>
  <c r="L92" i="28"/>
  <c r="L156" i="28"/>
  <c r="V36" i="23"/>
  <c r="L22" i="19"/>
  <c r="B22" i="28"/>
  <c r="B142" i="28"/>
  <c r="V62" i="22"/>
  <c r="L114" i="42"/>
  <c r="L68" i="28"/>
  <c r="L141" i="23"/>
  <c r="L134" i="28"/>
  <c r="B170" i="23"/>
  <c r="V111" i="40"/>
  <c r="V140" i="40"/>
  <c r="V43" i="19"/>
  <c r="B54" i="22"/>
  <c r="B78" i="25"/>
  <c r="B106" i="23"/>
  <c r="V140" i="23"/>
  <c r="B136" i="28"/>
  <c r="V73" i="42"/>
  <c r="V55" i="40"/>
  <c r="B12" i="19"/>
  <c r="B115" i="40"/>
  <c r="V24" i="23"/>
  <c r="V73" i="23"/>
  <c r="B136" i="42"/>
  <c r="L2" i="22"/>
  <c r="V48" i="28"/>
  <c r="B82" i="28"/>
  <c r="V121" i="40"/>
  <c r="B41" i="22"/>
  <c r="B9" i="19"/>
  <c r="L112" i="40"/>
  <c r="V3" i="22"/>
  <c r="L118" i="26"/>
  <c r="B73" i="21"/>
  <c r="B68" i="21"/>
  <c r="V19" i="26"/>
  <c r="V105" i="28"/>
  <c r="L104" i="42"/>
  <c r="B134" i="21"/>
  <c r="L78" i="21"/>
  <c r="V167" i="40"/>
  <c r="B157" i="23"/>
  <c r="V16" i="28"/>
  <c r="L73" i="42"/>
  <c r="V31" i="26"/>
  <c r="L47" i="26"/>
  <c r="B122" i="42"/>
  <c r="V105" i="42"/>
  <c r="V120" i="28"/>
  <c r="L122" i="21"/>
  <c r="B67" i="21"/>
  <c r="L77" i="42"/>
  <c r="V32" i="26"/>
  <c r="L137" i="28"/>
  <c r="V168" i="40"/>
  <c r="V113" i="42"/>
  <c r="V164" i="42"/>
  <c r="B91" i="28"/>
  <c r="B103" i="22"/>
  <c r="B128" i="41"/>
  <c r="B85" i="22"/>
  <c r="V126" i="42"/>
  <c r="B66" i="23"/>
  <c r="L16" i="42"/>
  <c r="B84" i="26"/>
  <c r="B144" i="40"/>
  <c r="B118" i="28"/>
  <c r="L142" i="26"/>
  <c r="B38" i="19"/>
  <c r="B111" i="21"/>
  <c r="L18" i="26"/>
  <c r="V36" i="26"/>
  <c r="V134" i="21"/>
  <c r="B59" i="28"/>
  <c r="B33" i="42"/>
  <c r="B67" i="40"/>
  <c r="B51" i="19"/>
  <c r="V119" i="28"/>
  <c r="L99" i="40"/>
  <c r="L17" i="23"/>
  <c r="B49" i="23"/>
  <c r="L138" i="26"/>
  <c r="V164" i="25"/>
  <c r="L78" i="23"/>
  <c r="L173" i="22"/>
  <c r="L115" i="42"/>
  <c r="L96" i="42"/>
  <c r="V132" i="42"/>
  <c r="L94" i="23"/>
  <c r="L132" i="23"/>
  <c r="L153" i="28"/>
  <c r="L153" i="23"/>
  <c r="B26" i="28"/>
  <c r="L170" i="23"/>
  <c r="L19" i="28"/>
  <c r="V56" i="28"/>
  <c r="V119" i="42"/>
  <c r="B61" i="40"/>
  <c r="V60" i="26"/>
  <c r="V62" i="23"/>
  <c r="B38" i="40"/>
  <c r="V74" i="28"/>
  <c r="L122" i="23"/>
  <c r="L39" i="19"/>
  <c r="V109" i="40"/>
  <c r="V90" i="26"/>
  <c r="B75" i="42"/>
  <c r="V87" i="22"/>
  <c r="L91" i="42"/>
  <c r="L4" i="19"/>
  <c r="L112" i="26"/>
  <c r="B80" i="40"/>
  <c r="V4" i="42"/>
  <c r="V163" i="21"/>
  <c r="V161" i="21"/>
  <c r="V79" i="21"/>
  <c r="V137" i="21"/>
  <c r="V127" i="28"/>
  <c r="B63" i="21"/>
  <c r="L77" i="23"/>
  <c r="B175" i="23"/>
  <c r="B82" i="40"/>
  <c r="L80" i="28"/>
  <c r="V90" i="21"/>
  <c r="V68" i="23"/>
  <c r="L159" i="42"/>
  <c r="V116" i="40"/>
  <c r="V72" i="40"/>
  <c r="L59" i="25"/>
  <c r="V7" i="19"/>
  <c r="B31" i="40"/>
  <c r="B140" i="28"/>
  <c r="V177" i="26"/>
  <c r="B73" i="22"/>
  <c r="L170" i="22"/>
  <c r="L131" i="41"/>
  <c r="V52" i="40"/>
  <c r="L171" i="23"/>
  <c r="B8" i="41"/>
  <c r="B97" i="42"/>
  <c r="V58" i="28"/>
  <c r="B115" i="26"/>
  <c r="B78" i="42"/>
  <c r="B22" i="19"/>
  <c r="L102" i="21"/>
  <c r="L3" i="26"/>
  <c r="V158" i="21"/>
  <c r="L51" i="25"/>
  <c r="V123" i="28"/>
  <c r="B19" i="26"/>
  <c r="V126" i="23"/>
  <c r="B65" i="40"/>
  <c r="L165" i="21"/>
  <c r="V67" i="23"/>
  <c r="B151" i="23"/>
  <c r="V158" i="26"/>
  <c r="L32" i="26"/>
  <c r="V42" i="42"/>
  <c r="B35" i="23"/>
  <c r="B47" i="40"/>
  <c r="B127" i="21"/>
  <c r="B43" i="42"/>
  <c r="B8" i="28"/>
  <c r="V21" i="23"/>
  <c r="L98" i="40"/>
  <c r="L86" i="21"/>
  <c r="V169" i="28"/>
  <c r="B58" i="42"/>
  <c r="B176" i="23"/>
  <c r="B33" i="19"/>
  <c r="L74" i="22"/>
  <c r="L127" i="41"/>
  <c r="B129" i="40"/>
  <c r="L16" i="28"/>
  <c r="B130" i="23"/>
  <c r="B73" i="26"/>
  <c r="L159" i="25"/>
  <c r="L155" i="42"/>
  <c r="L129" i="26"/>
  <c r="B4" i="40"/>
  <c r="V168" i="26"/>
  <c r="V110" i="23"/>
  <c r="B98" i="26"/>
  <c r="L116" i="40"/>
  <c r="B129" i="42"/>
  <c r="B14" i="42"/>
  <c r="V86" i="40"/>
  <c r="V16" i="22"/>
  <c r="V162" i="26"/>
  <c r="L102" i="28"/>
  <c r="L175" i="28"/>
  <c r="V89" i="23"/>
  <c r="L22" i="40"/>
  <c r="L117" i="40"/>
  <c r="B92" i="23"/>
  <c r="V160" i="26"/>
  <c r="V98" i="28"/>
  <c r="B123" i="23"/>
  <c r="L49" i="19"/>
  <c r="L80" i="21"/>
  <c r="L134" i="42"/>
  <c r="B88" i="42"/>
  <c r="L92" i="40"/>
  <c r="B6" i="28"/>
  <c r="V13" i="23"/>
  <c r="V64" i="23"/>
  <c r="L144" i="26"/>
  <c r="L120" i="26"/>
  <c r="V14" i="26"/>
  <c r="V130" i="26"/>
  <c r="V129" i="28"/>
  <c r="L83" i="41"/>
  <c r="L20" i="28"/>
  <c r="L129" i="21"/>
  <c r="L108" i="21"/>
  <c r="V114" i="21"/>
  <c r="B120" i="21"/>
  <c r="L89" i="42"/>
  <c r="B164" i="40"/>
  <c r="B62" i="23"/>
  <c r="B151" i="28"/>
  <c r="L18" i="42"/>
  <c r="B160" i="40"/>
  <c r="V44" i="19"/>
  <c r="V11" i="26"/>
  <c r="V58" i="22"/>
  <c r="B72" i="21"/>
  <c r="B104" i="21"/>
  <c r="B37" i="28"/>
  <c r="L33" i="28"/>
  <c r="L102" i="40"/>
  <c r="L37" i="23"/>
  <c r="V7" i="28"/>
  <c r="B20" i="26"/>
  <c r="V79" i="28"/>
  <c r="V103" i="42"/>
  <c r="L149" i="26"/>
  <c r="L161" i="26"/>
  <c r="V30" i="19"/>
  <c r="V12" i="42"/>
  <c r="L43" i="19"/>
  <c r="V84" i="23"/>
  <c r="L58" i="40"/>
  <c r="V145" i="41"/>
  <c r="B74" i="42"/>
  <c r="B150" i="41"/>
  <c r="V96" i="21"/>
  <c r="B4" i="19"/>
  <c r="B128" i="40"/>
  <c r="L112" i="41"/>
  <c r="V33" i="26"/>
  <c r="B141" i="23"/>
  <c r="L94" i="28"/>
  <c r="B119" i="40"/>
  <c r="L139" i="22"/>
  <c r="L17" i="19"/>
  <c r="L104" i="21"/>
  <c r="B120" i="42"/>
  <c r="L131" i="40"/>
  <c r="B121" i="28"/>
  <c r="V85" i="21"/>
  <c r="B146" i="21"/>
  <c r="V107" i="40"/>
  <c r="V163" i="28"/>
  <c r="L175" i="26"/>
  <c r="B102" i="41"/>
  <c r="B133" i="42"/>
  <c r="V43" i="23"/>
  <c r="L96" i="23"/>
  <c r="B155" i="28"/>
  <c r="V17" i="42"/>
  <c r="L91" i="26"/>
  <c r="L106" i="23"/>
  <c r="B45" i="26"/>
  <c r="B96" i="42"/>
  <c r="L139" i="23"/>
  <c r="B35" i="42"/>
  <c r="V55" i="26"/>
  <c r="V102" i="21"/>
  <c r="V161" i="42"/>
  <c r="B154" i="40"/>
  <c r="V160" i="42"/>
  <c r="L27" i="28"/>
  <c r="V108" i="21"/>
  <c r="B158" i="28"/>
  <c r="L21" i="40"/>
  <c r="L127" i="28"/>
  <c r="L169" i="21"/>
  <c r="V163" i="42"/>
  <c r="L12" i="26"/>
  <c r="L43" i="40"/>
  <c r="V58" i="24"/>
  <c r="L24" i="23"/>
  <c r="V34" i="19"/>
  <c r="B138" i="26"/>
  <c r="B36" i="28"/>
  <c r="B137" i="40"/>
  <c r="L75" i="26"/>
  <c r="L169" i="28"/>
  <c r="B2" i="42"/>
  <c r="B57" i="40"/>
  <c r="L101" i="40"/>
  <c r="B67" i="23"/>
  <c r="V157" i="28"/>
  <c r="B10" i="28"/>
  <c r="V89" i="26"/>
  <c r="B23" i="28"/>
  <c r="L54" i="23"/>
  <c r="L6" i="19"/>
  <c r="L173" i="40"/>
  <c r="V115" i="40"/>
  <c r="B134" i="23"/>
  <c r="V14" i="19"/>
  <c r="L171" i="28"/>
  <c r="L92" i="42"/>
  <c r="B38" i="28"/>
  <c r="B76" i="28"/>
  <c r="V131" i="26"/>
  <c r="B145" i="41"/>
  <c r="B84" i="40"/>
  <c r="B102" i="28"/>
  <c r="L109" i="28"/>
  <c r="V65" i="28"/>
  <c r="L161" i="42"/>
  <c r="V160" i="41"/>
  <c r="L77" i="41"/>
  <c r="V84" i="42"/>
  <c r="L60" i="26"/>
  <c r="L135" i="42"/>
  <c r="V22" i="26"/>
  <c r="L5" i="23"/>
  <c r="V107" i="28"/>
  <c r="L132" i="21"/>
  <c r="L3" i="23"/>
  <c r="B42" i="23"/>
  <c r="V76" i="42"/>
  <c r="B78" i="21"/>
  <c r="L88" i="40"/>
  <c r="L65" i="28"/>
  <c r="V58" i="42"/>
  <c r="V87" i="42"/>
  <c r="B98" i="28"/>
  <c r="L65" i="40"/>
  <c r="V74" i="40"/>
  <c r="B95" i="28"/>
  <c r="B122" i="23"/>
  <c r="L94" i="42"/>
  <c r="B123" i="21"/>
  <c r="B57" i="42"/>
  <c r="L145" i="28"/>
  <c r="L151" i="40"/>
  <c r="B75" i="21"/>
  <c r="L94" i="21"/>
  <c r="L110" i="28"/>
  <c r="L38" i="28"/>
  <c r="V41" i="23"/>
  <c r="V68" i="40"/>
  <c r="L24" i="28"/>
  <c r="V129" i="40"/>
  <c r="V50" i="28"/>
  <c r="B20" i="23"/>
  <c r="B104" i="40"/>
  <c r="V168" i="28"/>
  <c r="L56" i="21"/>
  <c r="L23" i="26"/>
  <c r="B37" i="23"/>
  <c r="L133" i="26"/>
  <c r="V148" i="21"/>
  <c r="B127" i="42"/>
  <c r="V94" i="21"/>
  <c r="B27" i="28"/>
  <c r="L130" i="26"/>
  <c r="V147" i="23"/>
  <c r="B122" i="26"/>
  <c r="L98" i="23"/>
  <c r="V23" i="28"/>
  <c r="L115" i="40"/>
  <c r="L28" i="23"/>
  <c r="V62" i="28"/>
  <c r="V110" i="26"/>
  <c r="B153" i="21"/>
  <c r="V80" i="21"/>
  <c r="B36" i="19"/>
  <c r="V103" i="28"/>
  <c r="B99" i="40"/>
  <c r="L133" i="28"/>
  <c r="B145" i="23"/>
  <c r="V69" i="28"/>
  <c r="V103" i="26"/>
  <c r="B6" i="40"/>
  <c r="B168" i="26"/>
  <c r="L88" i="42"/>
  <c r="V156" i="25"/>
  <c r="B60" i="42"/>
  <c r="L109" i="42"/>
  <c r="B72" i="40"/>
  <c r="L7" i="26"/>
  <c r="L43" i="23"/>
  <c r="L49" i="25"/>
  <c r="L9" i="19"/>
  <c r="V166" i="21"/>
  <c r="V145" i="40"/>
  <c r="L147" i="28"/>
  <c r="B119" i="26"/>
  <c r="L140" i="21"/>
  <c r="V142" i="23"/>
  <c r="B116" i="42"/>
  <c r="L85" i="21"/>
  <c r="V36" i="19"/>
  <c r="V4" i="28"/>
  <c r="B156" i="42"/>
  <c r="B134" i="40"/>
  <c r="V108" i="42"/>
  <c r="L33" i="41"/>
  <c r="V121" i="21"/>
  <c r="B32" i="28"/>
  <c r="B45" i="23"/>
  <c r="B6" i="26"/>
  <c r="L134" i="26"/>
  <c r="B62" i="21"/>
  <c r="B140" i="23"/>
  <c r="V165" i="21"/>
  <c r="B60" i="23"/>
  <c r="B172" i="21"/>
  <c r="V91" i="42"/>
  <c r="B92" i="28"/>
  <c r="V20" i="42"/>
  <c r="L85" i="28"/>
  <c r="B113" i="28"/>
  <c r="L81" i="21"/>
  <c r="V169" i="21"/>
  <c r="L164" i="25"/>
  <c r="B131" i="42"/>
  <c r="V7" i="42"/>
  <c r="B4" i="42"/>
  <c r="B105" i="23"/>
  <c r="B52" i="40"/>
  <c r="L92" i="26"/>
  <c r="L139" i="26"/>
  <c r="V8" i="19"/>
  <c r="B15" i="40"/>
  <c r="V117" i="42"/>
  <c r="V137" i="42"/>
  <c r="L134" i="23"/>
  <c r="V2" i="19"/>
  <c r="V49" i="41"/>
  <c r="L157" i="40"/>
  <c r="B104" i="28"/>
  <c r="B13" i="19"/>
  <c r="B113" i="21"/>
  <c r="V106" i="23"/>
  <c r="L117" i="42"/>
  <c r="B168" i="28"/>
  <c r="L113" i="26"/>
  <c r="L152" i="21"/>
  <c r="B68" i="40"/>
  <c r="B139" i="40"/>
  <c r="L165" i="26"/>
  <c r="L6" i="40"/>
  <c r="V64" i="22"/>
  <c r="V159" i="21"/>
  <c r="L107" i="26"/>
  <c r="B53" i="40"/>
  <c r="B28" i="26"/>
  <c r="B54" i="23"/>
  <c r="B170" i="40"/>
  <c r="V108" i="26"/>
  <c r="B146" i="26"/>
  <c r="B124" i="41"/>
  <c r="L82" i="26"/>
  <c r="L169" i="42"/>
  <c r="L149" i="21"/>
  <c r="L137" i="21"/>
  <c r="B23" i="40"/>
  <c r="L77" i="40"/>
  <c r="L83" i="42"/>
  <c r="B57" i="23"/>
  <c r="B95" i="21"/>
  <c r="B33" i="28"/>
  <c r="V125" i="23"/>
  <c r="B55" i="21"/>
  <c r="V176" i="42"/>
  <c r="V10" i="23"/>
  <c r="V27" i="42"/>
  <c r="L67" i="22"/>
  <c r="L147" i="23"/>
  <c r="L122" i="42"/>
  <c r="L14" i="28"/>
  <c r="L140" i="23"/>
  <c r="B127" i="23"/>
  <c r="V100" i="26"/>
  <c r="V77" i="21"/>
  <c r="L23" i="40"/>
  <c r="V49" i="40"/>
  <c r="V92" i="40"/>
  <c r="L33" i="40"/>
  <c r="B125" i="40"/>
  <c r="V77" i="42"/>
  <c r="V117" i="23"/>
  <c r="B122" i="40"/>
  <c r="B82" i="42"/>
  <c r="V145" i="28"/>
  <c r="L57" i="26"/>
  <c r="L107" i="40"/>
  <c r="V118" i="23"/>
  <c r="V124" i="40"/>
  <c r="L28" i="28"/>
  <c r="V12" i="41"/>
  <c r="B8" i="22"/>
  <c r="L37" i="28"/>
  <c r="L116" i="42"/>
  <c r="V26" i="40"/>
  <c r="V100" i="21"/>
  <c r="V47" i="28"/>
  <c r="V42" i="23"/>
  <c r="B153" i="26"/>
  <c r="B60" i="26"/>
  <c r="B85" i="28"/>
  <c r="B167" i="21"/>
  <c r="L151" i="23"/>
  <c r="L62" i="26"/>
  <c r="L112" i="23"/>
  <c r="B140" i="40"/>
  <c r="V105" i="41"/>
  <c r="B29" i="22"/>
  <c r="V149" i="28"/>
  <c r="L35" i="19"/>
  <c r="L107" i="28"/>
  <c r="V131" i="42"/>
  <c r="B142" i="42"/>
  <c r="B71" i="22"/>
  <c r="L108" i="40"/>
  <c r="L46" i="23"/>
  <c r="L42" i="23"/>
  <c r="L120" i="23"/>
  <c r="L172" i="42"/>
  <c r="L67" i="25"/>
  <c r="V33" i="23"/>
  <c r="B148" i="42"/>
  <c r="V16" i="19"/>
  <c r="V59" i="40"/>
  <c r="B126" i="21"/>
  <c r="V72" i="26"/>
  <c r="V112" i="42"/>
  <c r="V173" i="42"/>
  <c r="L54" i="28"/>
  <c r="B103" i="26"/>
  <c r="V96" i="28"/>
  <c r="V141" i="26"/>
  <c r="L124" i="23"/>
  <c r="L141" i="26"/>
  <c r="V81" i="28"/>
  <c r="V113" i="23"/>
  <c r="V44" i="28"/>
  <c r="L36" i="26"/>
  <c r="B131" i="28"/>
  <c r="V79" i="26"/>
  <c r="B118" i="21"/>
  <c r="L6" i="42"/>
  <c r="V87" i="21"/>
  <c r="B114" i="42"/>
  <c r="B87" i="23"/>
  <c r="B66" i="28"/>
  <c r="B51" i="40"/>
  <c r="L162" i="23"/>
  <c r="V61" i="23"/>
  <c r="B10" i="22"/>
  <c r="L176" i="21"/>
  <c r="L80" i="42"/>
  <c r="V32" i="42"/>
  <c r="B9" i="28"/>
  <c r="L113" i="40"/>
  <c r="R113" i="40" l="1"/>
  <c r="N113" i="40"/>
  <c r="M113" i="40"/>
  <c r="O113" i="40"/>
  <c r="T113" i="40"/>
  <c r="S113" i="40"/>
  <c r="Q113" i="40"/>
  <c r="P113" i="40"/>
  <c r="U113" i="40"/>
  <c r="I9" i="28"/>
  <c r="F9" i="28"/>
  <c r="G9" i="28"/>
  <c r="C9" i="28"/>
  <c r="D9" i="28"/>
  <c r="K9" i="28"/>
  <c r="H9" i="28"/>
  <c r="E9" i="28"/>
  <c r="J9" i="28"/>
  <c r="AP32" i="42"/>
  <c r="AN32" i="42" s="1"/>
  <c r="U80" i="42"/>
  <c r="Q80" i="42"/>
  <c r="T80" i="42"/>
  <c r="O80" i="42"/>
  <c r="N80" i="42"/>
  <c r="P80" i="42"/>
  <c r="S80" i="42"/>
  <c r="M80" i="42"/>
  <c r="R80" i="42"/>
  <c r="M176" i="21"/>
  <c r="O176" i="21"/>
  <c r="P176" i="21"/>
  <c r="R176" i="21"/>
  <c r="Q176" i="21"/>
  <c r="T176" i="21"/>
  <c r="U176" i="21"/>
  <c r="S176" i="21"/>
  <c r="N176" i="21"/>
  <c r="E10" i="22"/>
  <c r="K10" i="22"/>
  <c r="H10" i="22"/>
  <c r="J10" i="22"/>
  <c r="C10" i="22"/>
  <c r="I10" i="22"/>
  <c r="G10" i="22"/>
  <c r="F10" i="22"/>
  <c r="D10" i="22"/>
  <c r="AP61" i="23"/>
  <c r="M162" i="23"/>
  <c r="T162" i="23"/>
  <c r="N162" i="23"/>
  <c r="U162" i="23"/>
  <c r="O162" i="23"/>
  <c r="Q162" i="23"/>
  <c r="P162" i="23"/>
  <c r="S162" i="23"/>
  <c r="R162" i="23"/>
  <c r="I51" i="40"/>
  <c r="C51" i="40"/>
  <c r="J51" i="40"/>
  <c r="E51" i="40"/>
  <c r="H51" i="40"/>
  <c r="K51" i="40"/>
  <c r="F51" i="40"/>
  <c r="G51" i="40"/>
  <c r="D51" i="40"/>
  <c r="I66" i="28"/>
  <c r="C66" i="28"/>
  <c r="F66" i="28"/>
  <c r="G66" i="28"/>
  <c r="J66" i="28"/>
  <c r="D66" i="28"/>
  <c r="H66" i="28"/>
  <c r="E66" i="28"/>
  <c r="K66" i="28"/>
  <c r="C87" i="23"/>
  <c r="D87" i="23"/>
  <c r="F87" i="23"/>
  <c r="I87" i="23"/>
  <c r="H87" i="23"/>
  <c r="K87" i="23"/>
  <c r="J87" i="23"/>
  <c r="G87" i="23"/>
  <c r="E87" i="23"/>
  <c r="F114" i="42"/>
  <c r="J114" i="42"/>
  <c r="C114" i="42"/>
  <c r="H114" i="42"/>
  <c r="E114" i="42"/>
  <c r="K114" i="42"/>
  <c r="D114" i="42"/>
  <c r="G114" i="42"/>
  <c r="I114" i="42"/>
  <c r="AP87" i="21"/>
  <c r="AO87" i="21" s="1"/>
  <c r="M6" i="42"/>
  <c r="Q6" i="42"/>
  <c r="N6" i="42"/>
  <c r="P6" i="42"/>
  <c r="U6" i="42"/>
  <c r="S6" i="42"/>
  <c r="O6" i="42"/>
  <c r="R6" i="42"/>
  <c r="T6" i="42"/>
  <c r="H118" i="21"/>
  <c r="D118" i="21"/>
  <c r="I118" i="21"/>
  <c r="J118" i="21"/>
  <c r="G118" i="21"/>
  <c r="F118" i="21"/>
  <c r="C118" i="21"/>
  <c r="E118" i="21"/>
  <c r="K118" i="21"/>
  <c r="AP79" i="26"/>
  <c r="I131" i="28"/>
  <c r="K131" i="28"/>
  <c r="D131" i="28"/>
  <c r="G131" i="28"/>
  <c r="J131" i="28"/>
  <c r="F131" i="28"/>
  <c r="C131" i="28"/>
  <c r="E131" i="28"/>
  <c r="H131" i="28"/>
  <c r="P36" i="26"/>
  <c r="N36" i="26"/>
  <c r="S36" i="26"/>
  <c r="T36" i="26"/>
  <c r="O36" i="26"/>
  <c r="U36" i="26"/>
  <c r="M36" i="26"/>
  <c r="R36" i="26"/>
  <c r="Q36" i="26"/>
  <c r="AP44" i="28"/>
  <c r="AA44" i="28" s="1"/>
  <c r="AP113" i="23"/>
  <c r="AP81" i="28"/>
  <c r="AI81" i="28" s="1"/>
  <c r="T141" i="26"/>
  <c r="Q141" i="26"/>
  <c r="N141" i="26"/>
  <c r="M141" i="26"/>
  <c r="U141" i="26"/>
  <c r="R141" i="26"/>
  <c r="P141" i="26"/>
  <c r="O141" i="26"/>
  <c r="S141" i="26"/>
  <c r="O124" i="23"/>
  <c r="N124" i="23"/>
  <c r="R124" i="23"/>
  <c r="T124" i="23"/>
  <c r="M124" i="23"/>
  <c r="Q124" i="23"/>
  <c r="P124" i="23"/>
  <c r="S124" i="23"/>
  <c r="U124" i="23"/>
  <c r="AP141" i="26"/>
  <c r="AA141" i="26" s="1"/>
  <c r="AP96" i="28"/>
  <c r="F103" i="26"/>
  <c r="H103" i="26"/>
  <c r="K103" i="26"/>
  <c r="D103" i="26"/>
  <c r="I103" i="26"/>
  <c r="G103" i="26"/>
  <c r="E103" i="26"/>
  <c r="C103" i="26"/>
  <c r="J103" i="26"/>
  <c r="P54" i="28"/>
  <c r="O54" i="28"/>
  <c r="S54" i="28"/>
  <c r="N54" i="28"/>
  <c r="R54" i="28"/>
  <c r="U54" i="28"/>
  <c r="T54" i="28"/>
  <c r="Q54" i="28"/>
  <c r="M54" i="28"/>
  <c r="AP173" i="42"/>
  <c r="AP112" i="42"/>
  <c r="X112" i="42" s="1"/>
  <c r="Z112" i="42"/>
  <c r="AP72" i="26"/>
  <c r="AI72" i="26" s="1"/>
  <c r="D126" i="21"/>
  <c r="J126" i="21"/>
  <c r="K126" i="21"/>
  <c r="H126" i="21"/>
  <c r="C126" i="21"/>
  <c r="G126" i="21"/>
  <c r="E126" i="21"/>
  <c r="I126" i="21"/>
  <c r="F126" i="21"/>
  <c r="AP59" i="40"/>
  <c r="AP16" i="19"/>
  <c r="AB16" i="19" s="1"/>
  <c r="AJ16" i="19"/>
  <c r="AF16" i="19"/>
  <c r="AE16" i="19"/>
  <c r="AD16" i="19"/>
  <c r="Y16" i="19"/>
  <c r="X16" i="19"/>
  <c r="AA16" i="19"/>
  <c r="AK16" i="19"/>
  <c r="AH16" i="19"/>
  <c r="J148" i="42"/>
  <c r="F148" i="42"/>
  <c r="E148" i="42"/>
  <c r="D148" i="42"/>
  <c r="H148" i="42"/>
  <c r="I148" i="42"/>
  <c r="G148" i="42"/>
  <c r="C148" i="42"/>
  <c r="K148" i="42"/>
  <c r="AP33" i="23"/>
  <c r="AJ33" i="23" s="1"/>
  <c r="AM33" i="23"/>
  <c r="AL33" i="23"/>
  <c r="AB33" i="23"/>
  <c r="AE33" i="23"/>
  <c r="X33" i="23"/>
  <c r="AG33" i="23"/>
  <c r="S67" i="25"/>
  <c r="M67" i="25"/>
  <c r="O67" i="25"/>
  <c r="T67" i="25"/>
  <c r="U67" i="25"/>
  <c r="P67" i="25"/>
  <c r="N67" i="25"/>
  <c r="Q67" i="25"/>
  <c r="R67" i="25"/>
  <c r="R172" i="42"/>
  <c r="N172" i="42"/>
  <c r="P172" i="42"/>
  <c r="T172" i="42"/>
  <c r="U172" i="42"/>
  <c r="M172" i="42"/>
  <c r="O172" i="42"/>
  <c r="S172" i="42"/>
  <c r="Q172" i="42"/>
  <c r="U120" i="23"/>
  <c r="M120" i="23"/>
  <c r="N120" i="23"/>
  <c r="O120" i="23"/>
  <c r="P120" i="23"/>
  <c r="Q120" i="23"/>
  <c r="R120" i="23"/>
  <c r="T120" i="23"/>
  <c r="S120" i="23"/>
  <c r="P42" i="23"/>
  <c r="U42" i="23"/>
  <c r="N42" i="23"/>
  <c r="M42" i="23"/>
  <c r="T42" i="23"/>
  <c r="O42" i="23"/>
  <c r="S42" i="23"/>
  <c r="R42" i="23"/>
  <c r="Q42" i="23"/>
  <c r="M46" i="23"/>
  <c r="P46" i="23"/>
  <c r="U46" i="23"/>
  <c r="Q46" i="23"/>
  <c r="O46" i="23"/>
  <c r="N46" i="23"/>
  <c r="R46" i="23"/>
  <c r="S46" i="23"/>
  <c r="T46" i="23"/>
  <c r="R108" i="40"/>
  <c r="Q108" i="40"/>
  <c r="S108" i="40"/>
  <c r="T108" i="40"/>
  <c r="U108" i="40"/>
  <c r="P108" i="40"/>
  <c r="M108" i="40"/>
  <c r="O108" i="40"/>
  <c r="N108" i="40"/>
  <c r="C71" i="22"/>
  <c r="E71" i="22"/>
  <c r="H71" i="22"/>
  <c r="F71" i="22"/>
  <c r="I71" i="22"/>
  <c r="J71" i="22"/>
  <c r="K71" i="22"/>
  <c r="D71" i="22"/>
  <c r="G71" i="22"/>
  <c r="C142" i="42"/>
  <c r="F142" i="42"/>
  <c r="H142" i="42"/>
  <c r="I142" i="42"/>
  <c r="D142" i="42"/>
  <c r="J142" i="42"/>
  <c r="K142" i="42"/>
  <c r="G142" i="42"/>
  <c r="E142" i="42"/>
  <c r="AP131" i="42"/>
  <c r="AC131" i="42" s="1"/>
  <c r="Q107" i="28"/>
  <c r="N107" i="28"/>
  <c r="O107" i="28"/>
  <c r="S107" i="28"/>
  <c r="M107" i="28"/>
  <c r="U107" i="28"/>
  <c r="R107" i="28"/>
  <c r="P107" i="28"/>
  <c r="T107" i="28"/>
  <c r="S35" i="19"/>
  <c r="R35" i="19"/>
  <c r="U35" i="19"/>
  <c r="P35" i="19"/>
  <c r="M35" i="19"/>
  <c r="O35" i="19"/>
  <c r="Q35" i="19"/>
  <c r="T35" i="19"/>
  <c r="N35" i="19"/>
  <c r="AP149" i="28"/>
  <c r="Z149" i="28" s="1"/>
  <c r="F29" i="22"/>
  <c r="J29" i="22"/>
  <c r="E29" i="22"/>
  <c r="G29" i="22"/>
  <c r="D29" i="22"/>
  <c r="I29" i="22"/>
  <c r="H29" i="22"/>
  <c r="C29" i="22"/>
  <c r="K29" i="22"/>
  <c r="AP105" i="41"/>
  <c r="K140" i="40"/>
  <c r="G140" i="40"/>
  <c r="E140" i="40"/>
  <c r="F140" i="40"/>
  <c r="C140" i="40"/>
  <c r="D140" i="40"/>
  <c r="J140" i="40"/>
  <c r="I140" i="40"/>
  <c r="H140" i="40"/>
  <c r="N112" i="23"/>
  <c r="R112" i="23"/>
  <c r="P112" i="23"/>
  <c r="U112" i="23"/>
  <c r="O112" i="23"/>
  <c r="S112" i="23"/>
  <c r="Q112" i="23"/>
  <c r="M112" i="23"/>
  <c r="T112" i="23"/>
  <c r="M62" i="26"/>
  <c r="N62" i="26"/>
  <c r="O62" i="26"/>
  <c r="R62" i="26"/>
  <c r="Q62" i="26"/>
  <c r="P62" i="26"/>
  <c r="S62" i="26"/>
  <c r="U62" i="26"/>
  <c r="T62" i="26"/>
  <c r="U151" i="23"/>
  <c r="S151" i="23"/>
  <c r="O151" i="23"/>
  <c r="P151" i="23"/>
  <c r="M151" i="23"/>
  <c r="R151" i="23"/>
  <c r="T151" i="23"/>
  <c r="N151" i="23"/>
  <c r="Q151" i="23"/>
  <c r="E167" i="21"/>
  <c r="K167" i="21"/>
  <c r="I167" i="21"/>
  <c r="G167" i="21"/>
  <c r="J167" i="21"/>
  <c r="C167" i="21"/>
  <c r="F167" i="21"/>
  <c r="D167" i="21"/>
  <c r="H167" i="21"/>
  <c r="E85" i="28"/>
  <c r="K85" i="28"/>
  <c r="J85" i="28"/>
  <c r="I85" i="28"/>
  <c r="G85" i="28"/>
  <c r="D85" i="28"/>
  <c r="F85" i="28"/>
  <c r="H85" i="28"/>
  <c r="C85" i="28"/>
  <c r="I60" i="26"/>
  <c r="K60" i="26"/>
  <c r="D60" i="26"/>
  <c r="J60" i="26"/>
  <c r="H60" i="26"/>
  <c r="F60" i="26"/>
  <c r="G60" i="26"/>
  <c r="C60" i="26"/>
  <c r="E60" i="26"/>
  <c r="D153" i="26"/>
  <c r="F153" i="26"/>
  <c r="J153" i="26"/>
  <c r="G153" i="26"/>
  <c r="H153" i="26"/>
  <c r="E153" i="26"/>
  <c r="I153" i="26"/>
  <c r="K153" i="26"/>
  <c r="C153" i="26"/>
  <c r="AP42" i="23"/>
  <c r="X42" i="23" s="1"/>
  <c r="AP47" i="28"/>
  <c r="AA47" i="28" s="1"/>
  <c r="AJ47" i="28"/>
  <c r="AN47" i="28"/>
  <c r="AP100" i="21"/>
  <c r="AP26" i="40"/>
  <c r="AE26" i="40" s="1"/>
  <c r="N116" i="42"/>
  <c r="U116" i="42"/>
  <c r="P116" i="42"/>
  <c r="T116" i="42"/>
  <c r="S116" i="42"/>
  <c r="O116" i="42"/>
  <c r="R116" i="42"/>
  <c r="Q116" i="42"/>
  <c r="M116" i="42"/>
  <c r="T37" i="28"/>
  <c r="S37" i="28"/>
  <c r="P37" i="28"/>
  <c r="N37" i="28"/>
  <c r="Q37" i="28"/>
  <c r="R37" i="28"/>
  <c r="O37" i="28"/>
  <c r="M37" i="28"/>
  <c r="U37" i="28"/>
  <c r="I8" i="22"/>
  <c r="F8" i="22"/>
  <c r="E8" i="22"/>
  <c r="G8" i="22"/>
  <c r="H8" i="22"/>
  <c r="C8" i="22"/>
  <c r="D8" i="22"/>
  <c r="K8" i="22"/>
  <c r="J8" i="22"/>
  <c r="AP12" i="41"/>
  <c r="S28" i="28"/>
  <c r="M28" i="28"/>
  <c r="T28" i="28"/>
  <c r="Q28" i="28"/>
  <c r="O28" i="28"/>
  <c r="U28" i="28"/>
  <c r="N28" i="28"/>
  <c r="R28" i="28"/>
  <c r="P28" i="28"/>
  <c r="AP124" i="40"/>
  <c r="AP118" i="23"/>
  <c r="W118" i="23" s="1"/>
  <c r="R107" i="40"/>
  <c r="T107" i="40"/>
  <c r="S107" i="40"/>
  <c r="P107" i="40"/>
  <c r="M107" i="40"/>
  <c r="O107" i="40"/>
  <c r="N107" i="40"/>
  <c r="Q107" i="40"/>
  <c r="U107" i="40"/>
  <c r="O57" i="26"/>
  <c r="N57" i="26"/>
  <c r="S57" i="26"/>
  <c r="Q57" i="26"/>
  <c r="R57" i="26"/>
  <c r="P57" i="26"/>
  <c r="M57" i="26"/>
  <c r="U57" i="26"/>
  <c r="T57" i="26"/>
  <c r="AP145" i="28"/>
  <c r="AG145" i="28" s="1"/>
  <c r="C82" i="42"/>
  <c r="F82" i="42"/>
  <c r="D82" i="42"/>
  <c r="K82" i="42"/>
  <c r="H82" i="42"/>
  <c r="J82" i="42"/>
  <c r="I82" i="42"/>
  <c r="E82" i="42"/>
  <c r="G82" i="42"/>
  <c r="F122" i="40"/>
  <c r="K122" i="40"/>
  <c r="C122" i="40"/>
  <c r="I122" i="40"/>
  <c r="E122" i="40"/>
  <c r="G122" i="40"/>
  <c r="J122" i="40"/>
  <c r="D122" i="40"/>
  <c r="H122" i="40"/>
  <c r="AP117" i="23"/>
  <c r="AI117" i="23" s="1"/>
  <c r="AP77" i="42"/>
  <c r="I125" i="40"/>
  <c r="F125" i="40"/>
  <c r="D125" i="40"/>
  <c r="E125" i="40"/>
  <c r="G125" i="40"/>
  <c r="C125" i="40"/>
  <c r="H125" i="40"/>
  <c r="K125" i="40"/>
  <c r="J125" i="40"/>
  <c r="S33" i="40"/>
  <c r="U33" i="40"/>
  <c r="T33" i="40"/>
  <c r="R33" i="40"/>
  <c r="N33" i="40"/>
  <c r="M33" i="40"/>
  <c r="Q33" i="40"/>
  <c r="O33" i="40"/>
  <c r="P33" i="40"/>
  <c r="AP92" i="40"/>
  <c r="AP49" i="40"/>
  <c r="AK49" i="40" s="1"/>
  <c r="Q23" i="40"/>
  <c r="T23" i="40"/>
  <c r="S23" i="40"/>
  <c r="U23" i="40"/>
  <c r="R23" i="40"/>
  <c r="M23" i="40"/>
  <c r="O23" i="40"/>
  <c r="P23" i="40"/>
  <c r="N23" i="40"/>
  <c r="AP77" i="21"/>
  <c r="AJ77" i="21" s="1"/>
  <c r="AP100" i="26"/>
  <c r="AO100" i="26" s="1"/>
  <c r="K127" i="23"/>
  <c r="E127" i="23"/>
  <c r="G127" i="23"/>
  <c r="H127" i="23"/>
  <c r="I127" i="23"/>
  <c r="D127" i="23"/>
  <c r="F127" i="23"/>
  <c r="C127" i="23"/>
  <c r="J127" i="23"/>
  <c r="P140" i="23"/>
  <c r="S140" i="23"/>
  <c r="O140" i="23"/>
  <c r="T140" i="23"/>
  <c r="M140" i="23"/>
  <c r="U140" i="23"/>
  <c r="N140" i="23"/>
  <c r="Q140" i="23"/>
  <c r="R140" i="23"/>
  <c r="O14" i="28"/>
  <c r="S14" i="28"/>
  <c r="R14" i="28"/>
  <c r="M14" i="28"/>
  <c r="T14" i="28"/>
  <c r="N14" i="28"/>
  <c r="U14" i="28"/>
  <c r="P14" i="28"/>
  <c r="Q14" i="28"/>
  <c r="Q122" i="42"/>
  <c r="O122" i="42"/>
  <c r="N122" i="42"/>
  <c r="P122" i="42"/>
  <c r="M122" i="42"/>
  <c r="R122" i="42"/>
  <c r="S122" i="42"/>
  <c r="U122" i="42"/>
  <c r="T122" i="42"/>
  <c r="Q147" i="23"/>
  <c r="R147" i="23"/>
  <c r="M147" i="23"/>
  <c r="N147" i="23"/>
  <c r="S147" i="23"/>
  <c r="P147" i="23"/>
  <c r="U147" i="23"/>
  <c r="T147" i="23"/>
  <c r="O147" i="23"/>
  <c r="M67" i="22"/>
  <c r="P67" i="22"/>
  <c r="U67" i="22"/>
  <c r="N67" i="22"/>
  <c r="T67" i="22"/>
  <c r="O67" i="22"/>
  <c r="S67" i="22"/>
  <c r="R67" i="22"/>
  <c r="Q67" i="22"/>
  <c r="AP27" i="42"/>
  <c r="AK27" i="42" s="1"/>
  <c r="AP10" i="23"/>
  <c r="AP176" i="42"/>
  <c r="AD176" i="42" s="1"/>
  <c r="D55" i="21"/>
  <c r="F55" i="21"/>
  <c r="I55" i="21"/>
  <c r="K55" i="21"/>
  <c r="H55" i="21"/>
  <c r="E55" i="21"/>
  <c r="J55" i="21"/>
  <c r="C55" i="21"/>
  <c r="G55" i="21"/>
  <c r="AP125" i="23"/>
  <c r="K33" i="28"/>
  <c r="J33" i="28"/>
  <c r="G33" i="28"/>
  <c r="C33" i="28"/>
  <c r="H33" i="28"/>
  <c r="E33" i="28"/>
  <c r="I33" i="28"/>
  <c r="F33" i="28"/>
  <c r="D33" i="28"/>
  <c r="D95" i="21"/>
  <c r="F95" i="21"/>
  <c r="G95" i="21"/>
  <c r="H95" i="21"/>
  <c r="K95" i="21"/>
  <c r="E95" i="21"/>
  <c r="J95" i="21"/>
  <c r="I95" i="21"/>
  <c r="C95" i="21"/>
  <c r="H57" i="23"/>
  <c r="E57" i="23"/>
  <c r="C57" i="23"/>
  <c r="J57" i="23"/>
  <c r="K57" i="23"/>
  <c r="D57" i="23"/>
  <c r="F57" i="23"/>
  <c r="G57" i="23"/>
  <c r="I57" i="23"/>
  <c r="T83" i="42"/>
  <c r="S83" i="42"/>
  <c r="R83" i="42"/>
  <c r="O83" i="42"/>
  <c r="M83" i="42"/>
  <c r="P83" i="42"/>
  <c r="U83" i="42"/>
  <c r="N83" i="42"/>
  <c r="Q83" i="42"/>
  <c r="O77" i="40"/>
  <c r="N77" i="40"/>
  <c r="U77" i="40"/>
  <c r="T77" i="40"/>
  <c r="P77" i="40"/>
  <c r="S77" i="40"/>
  <c r="R77" i="40"/>
  <c r="Q77" i="40"/>
  <c r="M77" i="40"/>
  <c r="F23" i="40"/>
  <c r="C23" i="40"/>
  <c r="H23" i="40"/>
  <c r="K23" i="40"/>
  <c r="G23" i="40"/>
  <c r="E23" i="40"/>
  <c r="J23" i="40"/>
  <c r="I23" i="40"/>
  <c r="D23" i="40"/>
  <c r="N137" i="21"/>
  <c r="O137" i="21"/>
  <c r="M137" i="21"/>
  <c r="U137" i="21"/>
  <c r="S137" i="21"/>
  <c r="Q137" i="21"/>
  <c r="R137" i="21"/>
  <c r="P137" i="21"/>
  <c r="T137" i="21"/>
  <c r="Q149" i="21"/>
  <c r="T149" i="21"/>
  <c r="S149" i="21"/>
  <c r="R149" i="21"/>
  <c r="P149" i="21"/>
  <c r="M149" i="21"/>
  <c r="N149" i="21"/>
  <c r="U149" i="21"/>
  <c r="O149" i="21"/>
  <c r="U169" i="42"/>
  <c r="M169" i="42"/>
  <c r="T169" i="42"/>
  <c r="R169" i="42"/>
  <c r="O169" i="42"/>
  <c r="S169" i="42"/>
  <c r="P169" i="42"/>
  <c r="N169" i="42"/>
  <c r="Q169" i="42"/>
  <c r="O82" i="26"/>
  <c r="M82" i="26"/>
  <c r="R82" i="26"/>
  <c r="N82" i="26"/>
  <c r="P82" i="26"/>
  <c r="Q82" i="26"/>
  <c r="S82" i="26"/>
  <c r="U82" i="26"/>
  <c r="T82" i="26"/>
  <c r="I124" i="41"/>
  <c r="G124" i="41"/>
  <c r="E124" i="41"/>
  <c r="K124" i="41"/>
  <c r="J124" i="41"/>
  <c r="H124" i="41"/>
  <c r="D124" i="41"/>
  <c r="F124" i="41"/>
  <c r="C124" i="41"/>
  <c r="G146" i="26"/>
  <c r="H146" i="26"/>
  <c r="I146" i="26"/>
  <c r="D146" i="26"/>
  <c r="C146" i="26"/>
  <c r="E146" i="26"/>
  <c r="F146" i="26"/>
  <c r="J146" i="26"/>
  <c r="K146" i="26"/>
  <c r="AP108" i="26"/>
  <c r="J170" i="40"/>
  <c r="I170" i="40"/>
  <c r="F170" i="40"/>
  <c r="D170" i="40"/>
  <c r="E170" i="40"/>
  <c r="C170" i="40"/>
  <c r="K170" i="40"/>
  <c r="G170" i="40"/>
  <c r="H170" i="40"/>
  <c r="E54" i="23"/>
  <c r="I54" i="23"/>
  <c r="J54" i="23"/>
  <c r="C54" i="23"/>
  <c r="D54" i="23"/>
  <c r="F54" i="23"/>
  <c r="H54" i="23"/>
  <c r="G54" i="23"/>
  <c r="K54" i="23"/>
  <c r="D28" i="26"/>
  <c r="E28" i="26"/>
  <c r="F28" i="26"/>
  <c r="K28" i="26"/>
  <c r="C28" i="26"/>
  <c r="H28" i="26"/>
  <c r="J28" i="26"/>
  <c r="G28" i="26"/>
  <c r="I28" i="26"/>
  <c r="H53" i="40"/>
  <c r="C53" i="40"/>
  <c r="G53" i="40"/>
  <c r="K53" i="40"/>
  <c r="I53" i="40"/>
  <c r="D53" i="40"/>
  <c r="F53" i="40"/>
  <c r="J53" i="40"/>
  <c r="E53" i="40"/>
  <c r="O107" i="26"/>
  <c r="T107" i="26"/>
  <c r="U107" i="26"/>
  <c r="N107" i="26"/>
  <c r="S107" i="26"/>
  <c r="R107" i="26"/>
  <c r="Q107" i="26"/>
  <c r="P107" i="26"/>
  <c r="M107" i="26"/>
  <c r="AP159" i="21"/>
  <c r="AP64" i="22"/>
  <c r="AB64" i="22" s="1"/>
  <c r="S6" i="40"/>
  <c r="O6" i="40"/>
  <c r="P6" i="40"/>
  <c r="M6" i="40"/>
  <c r="R6" i="40"/>
  <c r="N6" i="40"/>
  <c r="Q6" i="40"/>
  <c r="U6" i="40"/>
  <c r="T6" i="40"/>
  <c r="T165" i="26"/>
  <c r="Q165" i="26"/>
  <c r="N165" i="26"/>
  <c r="R165" i="26"/>
  <c r="O165" i="26"/>
  <c r="P165" i="26"/>
  <c r="S165" i="26"/>
  <c r="M165" i="26"/>
  <c r="U165" i="26"/>
  <c r="H139" i="40"/>
  <c r="C139" i="40"/>
  <c r="I139" i="40"/>
  <c r="F139" i="40"/>
  <c r="J139" i="40"/>
  <c r="K139" i="40"/>
  <c r="D139" i="40"/>
  <c r="E139" i="40"/>
  <c r="G139" i="40"/>
  <c r="H68" i="40"/>
  <c r="J68" i="40"/>
  <c r="F68" i="40"/>
  <c r="K68" i="40"/>
  <c r="D68" i="40"/>
  <c r="G68" i="40"/>
  <c r="E68" i="40"/>
  <c r="C68" i="40"/>
  <c r="I68" i="40"/>
  <c r="S152" i="21"/>
  <c r="O152" i="21"/>
  <c r="R152" i="21"/>
  <c r="P152" i="21"/>
  <c r="N152" i="21"/>
  <c r="Q152" i="21"/>
  <c r="M152" i="21"/>
  <c r="U152" i="21"/>
  <c r="T152" i="21"/>
  <c r="S113" i="26"/>
  <c r="R113" i="26"/>
  <c r="N113" i="26"/>
  <c r="M113" i="26"/>
  <c r="Q113" i="26"/>
  <c r="U113" i="26"/>
  <c r="O113" i="26"/>
  <c r="P113" i="26"/>
  <c r="T113" i="26"/>
  <c r="I168" i="28"/>
  <c r="G168" i="28"/>
  <c r="E168" i="28"/>
  <c r="D168" i="28"/>
  <c r="F168" i="28"/>
  <c r="H168" i="28"/>
  <c r="K168" i="28"/>
  <c r="C168" i="28"/>
  <c r="J168" i="28"/>
  <c r="U117" i="42"/>
  <c r="M117" i="42"/>
  <c r="O117" i="42"/>
  <c r="P117" i="42"/>
  <c r="S117" i="42"/>
  <c r="Q117" i="42"/>
  <c r="N117" i="42"/>
  <c r="T117" i="42"/>
  <c r="R117" i="42"/>
  <c r="AP106" i="23"/>
  <c r="AO106" i="23" s="1"/>
  <c r="G113" i="21"/>
  <c r="H113" i="21"/>
  <c r="E113" i="21"/>
  <c r="I113" i="21"/>
  <c r="K113" i="21"/>
  <c r="F113" i="21"/>
  <c r="C113" i="21"/>
  <c r="J113" i="21"/>
  <c r="D113" i="21"/>
  <c r="D13" i="19"/>
  <c r="I13" i="19"/>
  <c r="C13" i="19"/>
  <c r="F13" i="19"/>
  <c r="K13" i="19"/>
  <c r="H13" i="19"/>
  <c r="G13" i="19"/>
  <c r="J13" i="19"/>
  <c r="E13" i="19"/>
  <c r="F104" i="28"/>
  <c r="I104" i="28"/>
  <c r="K104" i="28"/>
  <c r="H104" i="28"/>
  <c r="D104" i="28"/>
  <c r="J104" i="28"/>
  <c r="G104" i="28"/>
  <c r="E104" i="28"/>
  <c r="C104" i="28"/>
  <c r="U157" i="40"/>
  <c r="S157" i="40"/>
  <c r="O157" i="40"/>
  <c r="R157" i="40"/>
  <c r="P157" i="40"/>
  <c r="Q157" i="40"/>
  <c r="M157" i="40"/>
  <c r="N157" i="40"/>
  <c r="T157" i="40"/>
  <c r="AP49" i="41"/>
  <c r="AN49" i="41" s="1"/>
  <c r="AP2" i="19"/>
  <c r="Y2" i="19" s="1"/>
  <c r="R134" i="23"/>
  <c r="Q134" i="23"/>
  <c r="S134" i="23"/>
  <c r="O134" i="23"/>
  <c r="T134" i="23"/>
  <c r="N134" i="23"/>
  <c r="M134" i="23"/>
  <c r="P134" i="23"/>
  <c r="U134" i="23"/>
  <c r="AP137" i="42"/>
  <c r="AI137" i="42" s="1"/>
  <c r="AP117" i="42"/>
  <c r="F15" i="40"/>
  <c r="C15" i="40"/>
  <c r="H15" i="40"/>
  <c r="J15" i="40"/>
  <c r="D15" i="40"/>
  <c r="I15" i="40"/>
  <c r="K15" i="40"/>
  <c r="E15" i="40"/>
  <c r="G15" i="40"/>
  <c r="AP8" i="19"/>
  <c r="AO8" i="19" s="1"/>
  <c r="P139" i="26"/>
  <c r="O139" i="26"/>
  <c r="U139" i="26"/>
  <c r="M139" i="26"/>
  <c r="T139" i="26"/>
  <c r="Q139" i="26"/>
  <c r="S139" i="26"/>
  <c r="N139" i="26"/>
  <c r="R139" i="26"/>
  <c r="R92" i="26"/>
  <c r="P92" i="26"/>
  <c r="O92" i="26"/>
  <c r="N92" i="26"/>
  <c r="U92" i="26"/>
  <c r="T92" i="26"/>
  <c r="Q92" i="26"/>
  <c r="M92" i="26"/>
  <c r="S92" i="26"/>
  <c r="I52" i="40"/>
  <c r="C52" i="40"/>
  <c r="E52" i="40"/>
  <c r="F52" i="40"/>
  <c r="D52" i="40"/>
  <c r="J52" i="40"/>
  <c r="G52" i="40"/>
  <c r="H52" i="40"/>
  <c r="K52" i="40"/>
  <c r="J105" i="23"/>
  <c r="K105" i="23"/>
  <c r="E105" i="23"/>
  <c r="D105" i="23"/>
  <c r="I105" i="23"/>
  <c r="G105" i="23"/>
  <c r="C105" i="23"/>
  <c r="F105" i="23"/>
  <c r="H105" i="23"/>
  <c r="F4" i="42"/>
  <c r="C4" i="42"/>
  <c r="I4" i="42"/>
  <c r="J4" i="42"/>
  <c r="E4" i="42"/>
  <c r="G4" i="42"/>
  <c r="K4" i="42"/>
  <c r="H4" i="42"/>
  <c r="D4" i="42"/>
  <c r="AP7" i="42"/>
  <c r="C131" i="42"/>
  <c r="H131" i="42"/>
  <c r="G131" i="42"/>
  <c r="K131" i="42"/>
  <c r="F131" i="42"/>
  <c r="I131" i="42"/>
  <c r="J131" i="42"/>
  <c r="D131" i="42"/>
  <c r="E131" i="42"/>
  <c r="R164" i="25"/>
  <c r="T164" i="25"/>
  <c r="P164" i="25"/>
  <c r="N164" i="25"/>
  <c r="S164" i="25"/>
  <c r="O164" i="25"/>
  <c r="U164" i="25"/>
  <c r="Q164" i="25"/>
  <c r="M164" i="25"/>
  <c r="AP169" i="21"/>
  <c r="AC169" i="21" s="1"/>
  <c r="M81" i="21"/>
  <c r="N81" i="21"/>
  <c r="S81" i="21"/>
  <c r="R81" i="21"/>
  <c r="P81" i="21"/>
  <c r="U81" i="21"/>
  <c r="T81" i="21"/>
  <c r="Q81" i="21"/>
  <c r="O81" i="21"/>
  <c r="I113" i="28"/>
  <c r="J113" i="28"/>
  <c r="E113" i="28"/>
  <c r="F113" i="28"/>
  <c r="G113" i="28"/>
  <c r="D113" i="28"/>
  <c r="K113" i="28"/>
  <c r="H113" i="28"/>
  <c r="C113" i="28"/>
  <c r="Q85" i="28"/>
  <c r="T85" i="28"/>
  <c r="U85" i="28"/>
  <c r="O85" i="28"/>
  <c r="S85" i="28"/>
  <c r="M85" i="28"/>
  <c r="P85" i="28"/>
  <c r="R85" i="28"/>
  <c r="N85" i="28"/>
  <c r="AP20" i="42"/>
  <c r="AC20" i="42" s="1"/>
  <c r="F92" i="28"/>
  <c r="C92" i="28"/>
  <c r="I92" i="28"/>
  <c r="G92" i="28"/>
  <c r="E92" i="28"/>
  <c r="J92" i="28"/>
  <c r="H92" i="28"/>
  <c r="K92" i="28"/>
  <c r="D92" i="28"/>
  <c r="AP91" i="42"/>
  <c r="Z91" i="42" s="1"/>
  <c r="E172" i="21"/>
  <c r="F172" i="21"/>
  <c r="J172" i="21"/>
  <c r="I172" i="21"/>
  <c r="G172" i="21"/>
  <c r="D172" i="21"/>
  <c r="C172" i="21"/>
  <c r="K172" i="21"/>
  <c r="H172" i="21"/>
  <c r="E60" i="23"/>
  <c r="G60" i="23"/>
  <c r="I60" i="23"/>
  <c r="K60" i="23"/>
  <c r="H60" i="23"/>
  <c r="F60" i="23"/>
  <c r="D60" i="23"/>
  <c r="J60" i="23"/>
  <c r="C60" i="23"/>
  <c r="AP165" i="21"/>
  <c r="AI165" i="21" s="1"/>
  <c r="AL165" i="21"/>
  <c r="H140" i="23"/>
  <c r="G140" i="23"/>
  <c r="K140" i="23"/>
  <c r="J140" i="23"/>
  <c r="D140" i="23"/>
  <c r="I140" i="23"/>
  <c r="C140" i="23"/>
  <c r="F140" i="23"/>
  <c r="E140" i="23"/>
  <c r="D62" i="21"/>
  <c r="E62" i="21"/>
  <c r="K62" i="21"/>
  <c r="I62" i="21"/>
  <c r="G62" i="21"/>
  <c r="F62" i="21"/>
  <c r="C62" i="21"/>
  <c r="H62" i="21"/>
  <c r="J62" i="21"/>
  <c r="T134" i="26"/>
  <c r="P134" i="26"/>
  <c r="U134" i="26"/>
  <c r="O134" i="26"/>
  <c r="N134" i="26"/>
  <c r="Q134" i="26"/>
  <c r="S134" i="26"/>
  <c r="M134" i="26"/>
  <c r="R134" i="26"/>
  <c r="C6" i="26"/>
  <c r="E6" i="26"/>
  <c r="F6" i="26"/>
  <c r="J6" i="26"/>
  <c r="I6" i="26"/>
  <c r="D6" i="26"/>
  <c r="G6" i="26"/>
  <c r="H6" i="26"/>
  <c r="K6" i="26"/>
  <c r="J45" i="23"/>
  <c r="E45" i="23"/>
  <c r="I45" i="23"/>
  <c r="K45" i="23"/>
  <c r="D45" i="23"/>
  <c r="G45" i="23"/>
  <c r="H45" i="23"/>
  <c r="C45" i="23"/>
  <c r="F45" i="23"/>
  <c r="I32" i="28"/>
  <c r="C32" i="28"/>
  <c r="E32" i="28"/>
  <c r="J32" i="28"/>
  <c r="D32" i="28"/>
  <c r="K32" i="28"/>
  <c r="H32" i="28"/>
  <c r="G32" i="28"/>
  <c r="F32" i="28"/>
  <c r="AP121" i="21"/>
  <c r="AC121" i="21" s="1"/>
  <c r="N33" i="41"/>
  <c r="U33" i="41"/>
  <c r="M33" i="41"/>
  <c r="Q33" i="41"/>
  <c r="T33" i="41"/>
  <c r="P33" i="41"/>
  <c r="S33" i="41"/>
  <c r="R33" i="41"/>
  <c r="O33" i="41"/>
  <c r="AP108" i="42"/>
  <c r="F134" i="40"/>
  <c r="C134" i="40"/>
  <c r="G134" i="40"/>
  <c r="I134" i="40"/>
  <c r="J134" i="40"/>
  <c r="D134" i="40"/>
  <c r="K134" i="40"/>
  <c r="E134" i="40"/>
  <c r="H134" i="40"/>
  <c r="C156" i="42"/>
  <c r="E156" i="42"/>
  <c r="I156" i="42"/>
  <c r="K156" i="42"/>
  <c r="G156" i="42"/>
  <c r="F156" i="42"/>
  <c r="D156" i="42"/>
  <c r="J156" i="42"/>
  <c r="H156" i="42"/>
  <c r="AP4" i="28"/>
  <c r="AJ4" i="28" s="1"/>
  <c r="AP36" i="19"/>
  <c r="O85" i="21"/>
  <c r="R85" i="21"/>
  <c r="U85" i="21"/>
  <c r="T85" i="21"/>
  <c r="P85" i="21"/>
  <c r="M85" i="21"/>
  <c r="Q85" i="21"/>
  <c r="S85" i="21"/>
  <c r="N85" i="21"/>
  <c r="K116" i="42"/>
  <c r="F116" i="42"/>
  <c r="D116" i="42"/>
  <c r="J116" i="42"/>
  <c r="C116" i="42"/>
  <c r="I116" i="42"/>
  <c r="H116" i="42"/>
  <c r="E116" i="42"/>
  <c r="G116" i="42"/>
  <c r="AP142" i="23"/>
  <c r="AH142" i="23" s="1"/>
  <c r="M140" i="21"/>
  <c r="N140" i="21"/>
  <c r="U140" i="21"/>
  <c r="T140" i="21"/>
  <c r="O140" i="21"/>
  <c r="P140" i="21"/>
  <c r="R140" i="21"/>
  <c r="S140" i="21"/>
  <c r="Q140" i="21"/>
  <c r="G119" i="26"/>
  <c r="H119" i="26"/>
  <c r="F119" i="26"/>
  <c r="J119" i="26"/>
  <c r="I119" i="26"/>
  <c r="K119" i="26"/>
  <c r="D119" i="26"/>
  <c r="E119" i="26"/>
  <c r="C119" i="26"/>
  <c r="N147" i="28"/>
  <c r="O147" i="28"/>
  <c r="S147" i="28"/>
  <c r="T147" i="28"/>
  <c r="P147" i="28"/>
  <c r="R147" i="28"/>
  <c r="M147" i="28"/>
  <c r="U147" i="28"/>
  <c r="Q147" i="28"/>
  <c r="AP145" i="40"/>
  <c r="AP166" i="21"/>
  <c r="AF166" i="21"/>
  <c r="O9" i="19"/>
  <c r="P9" i="19"/>
  <c r="R9" i="19"/>
  <c r="T9" i="19"/>
  <c r="M9" i="19"/>
  <c r="U9" i="19"/>
  <c r="S9" i="19"/>
  <c r="Q9" i="19"/>
  <c r="N9" i="19"/>
  <c r="S49" i="25"/>
  <c r="U49" i="25"/>
  <c r="N49" i="25"/>
  <c r="Q49" i="25"/>
  <c r="R49" i="25"/>
  <c r="O49" i="25"/>
  <c r="T49" i="25"/>
  <c r="P49" i="25"/>
  <c r="M49" i="25"/>
  <c r="M43" i="23"/>
  <c r="U43" i="23"/>
  <c r="S43" i="23"/>
  <c r="O43" i="23"/>
  <c r="N43" i="23"/>
  <c r="Q43" i="23"/>
  <c r="R43" i="23"/>
  <c r="P43" i="23"/>
  <c r="T43" i="23"/>
  <c r="U7" i="26"/>
  <c r="S7" i="26"/>
  <c r="O7" i="26"/>
  <c r="Q7" i="26"/>
  <c r="R7" i="26"/>
  <c r="N7" i="26"/>
  <c r="T7" i="26"/>
  <c r="M7" i="26"/>
  <c r="P7" i="26"/>
  <c r="I72" i="40"/>
  <c r="E72" i="40"/>
  <c r="C72" i="40"/>
  <c r="K72" i="40"/>
  <c r="G72" i="40"/>
  <c r="D72" i="40"/>
  <c r="F72" i="40"/>
  <c r="H72" i="40"/>
  <c r="J72" i="40"/>
  <c r="O109" i="42"/>
  <c r="Q109" i="42"/>
  <c r="P109" i="42"/>
  <c r="M109" i="42"/>
  <c r="T109" i="42"/>
  <c r="N109" i="42"/>
  <c r="S109" i="42"/>
  <c r="R109" i="42"/>
  <c r="U109" i="42"/>
  <c r="E60" i="42"/>
  <c r="K60" i="42"/>
  <c r="G60" i="42"/>
  <c r="D60" i="42"/>
  <c r="H60" i="42"/>
  <c r="F60" i="42"/>
  <c r="C60" i="42"/>
  <c r="J60" i="42"/>
  <c r="I60" i="42"/>
  <c r="AP156" i="25"/>
  <c r="AF156" i="25"/>
  <c r="U88" i="42"/>
  <c r="R88" i="42"/>
  <c r="M88" i="42"/>
  <c r="O88" i="42"/>
  <c r="S88" i="42"/>
  <c r="T88" i="42"/>
  <c r="N88" i="42"/>
  <c r="P88" i="42"/>
  <c r="Q88" i="42"/>
  <c r="J168" i="26"/>
  <c r="C168" i="26"/>
  <c r="E168" i="26"/>
  <c r="I168" i="26"/>
  <c r="K168" i="26"/>
  <c r="D168" i="26"/>
  <c r="H168" i="26"/>
  <c r="F168" i="26"/>
  <c r="G168" i="26"/>
  <c r="G6" i="40"/>
  <c r="D6" i="40"/>
  <c r="E6" i="40"/>
  <c r="I6" i="40"/>
  <c r="K6" i="40"/>
  <c r="H6" i="40"/>
  <c r="J6" i="40"/>
  <c r="F6" i="40"/>
  <c r="C6" i="40"/>
  <c r="AP103" i="26"/>
  <c r="AB103" i="26" s="1"/>
  <c r="AP69" i="28"/>
  <c r="AD69" i="28" s="1"/>
  <c r="K145" i="23"/>
  <c r="C145" i="23"/>
  <c r="I145" i="23"/>
  <c r="D145" i="23"/>
  <c r="F145" i="23"/>
  <c r="G145" i="23"/>
  <c r="H145" i="23"/>
  <c r="E145" i="23"/>
  <c r="J145" i="23"/>
  <c r="O133" i="28"/>
  <c r="T133" i="28"/>
  <c r="S133" i="28"/>
  <c r="U133" i="28"/>
  <c r="P133" i="28"/>
  <c r="M133" i="28"/>
  <c r="Q133" i="28"/>
  <c r="R133" i="28"/>
  <c r="N133" i="28"/>
  <c r="F99" i="40"/>
  <c r="C99" i="40"/>
  <c r="J99" i="40"/>
  <c r="D99" i="40"/>
  <c r="I99" i="40"/>
  <c r="G99" i="40"/>
  <c r="K99" i="40"/>
  <c r="E99" i="40"/>
  <c r="H99" i="40"/>
  <c r="AP103" i="28"/>
  <c r="AL103" i="28" s="1"/>
  <c r="D36" i="19"/>
  <c r="K36" i="19"/>
  <c r="F36" i="19"/>
  <c r="C36" i="19"/>
  <c r="J36" i="19"/>
  <c r="E36" i="19"/>
  <c r="G36" i="19"/>
  <c r="I36" i="19"/>
  <c r="H36" i="19"/>
  <c r="AP80" i="21"/>
  <c r="AK80" i="21" s="1"/>
  <c r="Y80" i="21"/>
  <c r="I153" i="21"/>
  <c r="H153" i="21"/>
  <c r="E153" i="21"/>
  <c r="D153" i="21"/>
  <c r="G153" i="21"/>
  <c r="C153" i="21"/>
  <c r="J153" i="21"/>
  <c r="K153" i="21"/>
  <c r="F153" i="21"/>
  <c r="AP110" i="26"/>
  <c r="AP62" i="28"/>
  <c r="W62" i="28" s="1"/>
  <c r="T28" i="23"/>
  <c r="O28" i="23"/>
  <c r="R28" i="23"/>
  <c r="N28" i="23"/>
  <c r="S28" i="23"/>
  <c r="M28" i="23"/>
  <c r="U28" i="23"/>
  <c r="P28" i="23"/>
  <c r="Q28" i="23"/>
  <c r="R115" i="40"/>
  <c r="U115" i="40"/>
  <c r="P115" i="40"/>
  <c r="M115" i="40"/>
  <c r="S115" i="40"/>
  <c r="T115" i="40"/>
  <c r="N115" i="40"/>
  <c r="O115" i="40"/>
  <c r="Q115" i="40"/>
  <c r="AP23" i="28"/>
  <c r="AN23" i="28" s="1"/>
  <c r="Q98" i="23"/>
  <c r="R98" i="23"/>
  <c r="U98" i="23"/>
  <c r="M98" i="23"/>
  <c r="S98" i="23"/>
  <c r="P98" i="23"/>
  <c r="N98" i="23"/>
  <c r="O98" i="23"/>
  <c r="T98" i="23"/>
  <c r="C122" i="26"/>
  <c r="G122" i="26"/>
  <c r="J122" i="26"/>
  <c r="K122" i="26"/>
  <c r="D122" i="26"/>
  <c r="H122" i="26"/>
  <c r="I122" i="26"/>
  <c r="E122" i="26"/>
  <c r="F122" i="26"/>
  <c r="AP147" i="23"/>
  <c r="AA147" i="23" s="1"/>
  <c r="R130" i="26"/>
  <c r="N130" i="26"/>
  <c r="O130" i="26"/>
  <c r="U130" i="26"/>
  <c r="P130" i="26"/>
  <c r="S130" i="26"/>
  <c r="Q130" i="26"/>
  <c r="T130" i="26"/>
  <c r="M130" i="26"/>
  <c r="F27" i="28"/>
  <c r="E27" i="28"/>
  <c r="K27" i="28"/>
  <c r="H27" i="28"/>
  <c r="C27" i="28"/>
  <c r="I27" i="28"/>
  <c r="D27" i="28"/>
  <c r="J27" i="28"/>
  <c r="G27" i="28"/>
  <c r="AP94" i="21"/>
  <c r="AH94" i="21" s="1"/>
  <c r="J127" i="42"/>
  <c r="F127" i="42"/>
  <c r="C127" i="42"/>
  <c r="H127" i="42"/>
  <c r="G127" i="42"/>
  <c r="D127" i="42"/>
  <c r="E127" i="42"/>
  <c r="K127" i="42"/>
  <c r="I127" i="42"/>
  <c r="AP148" i="21"/>
  <c r="Z148" i="21" s="1"/>
  <c r="R133" i="26"/>
  <c r="O133" i="26"/>
  <c r="T133" i="26"/>
  <c r="U133" i="26"/>
  <c r="M133" i="26"/>
  <c r="P133" i="26"/>
  <c r="N133" i="26"/>
  <c r="Q133" i="26"/>
  <c r="S133" i="26"/>
  <c r="I37" i="23"/>
  <c r="K37" i="23"/>
  <c r="E37" i="23"/>
  <c r="C37" i="23"/>
  <c r="G37" i="23"/>
  <c r="D37" i="23"/>
  <c r="H37" i="23"/>
  <c r="J37" i="23"/>
  <c r="F37" i="23"/>
  <c r="Q23" i="26"/>
  <c r="T23" i="26"/>
  <c r="S23" i="26"/>
  <c r="R23" i="26"/>
  <c r="P23" i="26"/>
  <c r="M23" i="26"/>
  <c r="N23" i="26"/>
  <c r="O23" i="26"/>
  <c r="U23" i="26"/>
  <c r="T56" i="21"/>
  <c r="P56" i="21"/>
  <c r="R56" i="21"/>
  <c r="Q56" i="21"/>
  <c r="M56" i="21"/>
  <c r="N56" i="21"/>
  <c r="O56" i="21"/>
  <c r="S56" i="21"/>
  <c r="U56" i="21"/>
  <c r="AP168" i="28"/>
  <c r="E104" i="40"/>
  <c r="H104" i="40"/>
  <c r="K104" i="40"/>
  <c r="G104" i="40"/>
  <c r="I104" i="40"/>
  <c r="J104" i="40"/>
  <c r="C104" i="40"/>
  <c r="F104" i="40"/>
  <c r="D104" i="40"/>
  <c r="K20" i="23"/>
  <c r="H20" i="23"/>
  <c r="J20" i="23"/>
  <c r="C20" i="23"/>
  <c r="E20" i="23"/>
  <c r="G20" i="23"/>
  <c r="F20" i="23"/>
  <c r="D20" i="23"/>
  <c r="I20" i="23"/>
  <c r="AP50" i="28"/>
  <c r="AP129" i="40"/>
  <c r="AG129" i="40" s="1"/>
  <c r="S24" i="28"/>
  <c r="N24" i="28"/>
  <c r="O24" i="28"/>
  <c r="U24" i="28"/>
  <c r="P24" i="28"/>
  <c r="Q24" i="28"/>
  <c r="T24" i="28"/>
  <c r="M24" i="28"/>
  <c r="R24" i="28"/>
  <c r="AP68" i="40"/>
  <c r="Z68" i="40" s="1"/>
  <c r="AP41" i="23"/>
  <c r="AM41" i="23" s="1"/>
  <c r="O38" i="28"/>
  <c r="T38" i="28"/>
  <c r="R38" i="28"/>
  <c r="Q38" i="28"/>
  <c r="S38" i="28"/>
  <c r="M38" i="28"/>
  <c r="N38" i="28"/>
  <c r="P38" i="28"/>
  <c r="U38" i="28"/>
  <c r="N110" i="28"/>
  <c r="R110" i="28"/>
  <c r="T110" i="28"/>
  <c r="Q110" i="28"/>
  <c r="U110" i="28"/>
  <c r="S110" i="28"/>
  <c r="P110" i="28"/>
  <c r="O110" i="28"/>
  <c r="M110" i="28"/>
  <c r="Q94" i="21"/>
  <c r="S94" i="21"/>
  <c r="P94" i="21"/>
  <c r="O94" i="21"/>
  <c r="T94" i="21"/>
  <c r="M94" i="21"/>
  <c r="U94" i="21"/>
  <c r="N94" i="21"/>
  <c r="R94" i="21"/>
  <c r="C75" i="21"/>
  <c r="I75" i="21"/>
  <c r="K75" i="21"/>
  <c r="F75" i="21"/>
  <c r="H75" i="21"/>
  <c r="D75" i="21"/>
  <c r="J75" i="21"/>
  <c r="E75" i="21"/>
  <c r="G75" i="21"/>
  <c r="N151" i="40"/>
  <c r="M151" i="40"/>
  <c r="T151" i="40"/>
  <c r="R151" i="40"/>
  <c r="P151" i="40"/>
  <c r="O151" i="40"/>
  <c r="S151" i="40"/>
  <c r="U151" i="40"/>
  <c r="Q151" i="40"/>
  <c r="P145" i="28"/>
  <c r="N145" i="28"/>
  <c r="T145" i="28"/>
  <c r="S145" i="28"/>
  <c r="O145" i="28"/>
  <c r="M145" i="28"/>
  <c r="R145" i="28"/>
  <c r="U145" i="28"/>
  <c r="Q145" i="28"/>
  <c r="D57" i="42"/>
  <c r="G57" i="42"/>
  <c r="C57" i="42"/>
  <c r="I57" i="42"/>
  <c r="H57" i="42"/>
  <c r="E57" i="42"/>
  <c r="K57" i="42"/>
  <c r="F57" i="42"/>
  <c r="J57" i="42"/>
  <c r="J123" i="21"/>
  <c r="K123" i="21"/>
  <c r="C123" i="21"/>
  <c r="G123" i="21"/>
  <c r="D123" i="21"/>
  <c r="H123" i="21"/>
  <c r="I123" i="21"/>
  <c r="E123" i="21"/>
  <c r="F123" i="21"/>
  <c r="Q94" i="42"/>
  <c r="U94" i="42"/>
  <c r="R94" i="42"/>
  <c r="M94" i="42"/>
  <c r="P94" i="42"/>
  <c r="O94" i="42"/>
  <c r="S94" i="42"/>
  <c r="N94" i="42"/>
  <c r="T94" i="42"/>
  <c r="J122" i="23"/>
  <c r="D122" i="23"/>
  <c r="G122" i="23"/>
  <c r="H122" i="23"/>
  <c r="E122" i="23"/>
  <c r="C122" i="23"/>
  <c r="K122" i="23"/>
  <c r="I122" i="23"/>
  <c r="F122" i="23"/>
  <c r="D95" i="28"/>
  <c r="I95" i="28"/>
  <c r="K95" i="28"/>
  <c r="C95" i="28"/>
  <c r="G95" i="28"/>
  <c r="E95" i="28"/>
  <c r="H95" i="28"/>
  <c r="F95" i="28"/>
  <c r="J95" i="28"/>
  <c r="AP74" i="40"/>
  <c r="AM74" i="40" s="1"/>
  <c r="Q65" i="40"/>
  <c r="P65" i="40"/>
  <c r="S65" i="40"/>
  <c r="O65" i="40"/>
  <c r="U65" i="40"/>
  <c r="N65" i="40"/>
  <c r="T65" i="40"/>
  <c r="M65" i="40"/>
  <c r="R65" i="40"/>
  <c r="F98" i="28"/>
  <c r="C98" i="28"/>
  <c r="K98" i="28"/>
  <c r="H98" i="28"/>
  <c r="D98" i="28"/>
  <c r="G98" i="28"/>
  <c r="I98" i="28"/>
  <c r="J98" i="28"/>
  <c r="E98" i="28"/>
  <c r="AP87" i="42"/>
  <c r="AP58" i="42"/>
  <c r="AB58" i="42" s="1"/>
  <c r="AL58" i="42"/>
  <c r="Z58" i="42"/>
  <c r="R65" i="28"/>
  <c r="Q65" i="28"/>
  <c r="O65" i="28"/>
  <c r="P65" i="28"/>
  <c r="S65" i="28"/>
  <c r="U65" i="28"/>
  <c r="N65" i="28"/>
  <c r="M65" i="28"/>
  <c r="T65" i="28"/>
  <c r="M88" i="40"/>
  <c r="O88" i="40"/>
  <c r="Q88" i="40"/>
  <c r="P88" i="40"/>
  <c r="T88" i="40"/>
  <c r="S88" i="40"/>
  <c r="N88" i="40"/>
  <c r="R88" i="40"/>
  <c r="U88" i="40"/>
  <c r="H78" i="21"/>
  <c r="F78" i="21"/>
  <c r="J78" i="21"/>
  <c r="G78" i="21"/>
  <c r="C78" i="21"/>
  <c r="I78" i="21"/>
  <c r="D78" i="21"/>
  <c r="K78" i="21"/>
  <c r="E78" i="21"/>
  <c r="AP76" i="42"/>
  <c r="AA76" i="42" s="1"/>
  <c r="AN76" i="42"/>
  <c r="D42" i="23"/>
  <c r="F42" i="23"/>
  <c r="G42" i="23"/>
  <c r="K42" i="23"/>
  <c r="I42" i="23"/>
  <c r="H42" i="23"/>
  <c r="J42" i="23"/>
  <c r="E42" i="23"/>
  <c r="C42" i="23"/>
  <c r="P3" i="23"/>
  <c r="N3" i="23"/>
  <c r="U3" i="23"/>
  <c r="R3" i="23"/>
  <c r="O3" i="23"/>
  <c r="S3" i="23"/>
  <c r="Q3" i="23"/>
  <c r="M3" i="23"/>
  <c r="T3" i="23"/>
  <c r="S132" i="21"/>
  <c r="T132" i="21"/>
  <c r="N132" i="21"/>
  <c r="P132" i="21"/>
  <c r="R132" i="21"/>
  <c r="O132" i="21"/>
  <c r="M132" i="21"/>
  <c r="Q132" i="21"/>
  <c r="U132" i="21"/>
  <c r="AP107" i="28"/>
  <c r="T5" i="23"/>
  <c r="S5" i="23"/>
  <c r="N5" i="23"/>
  <c r="O5" i="23"/>
  <c r="Q5" i="23"/>
  <c r="M5" i="23"/>
  <c r="P5" i="23"/>
  <c r="R5" i="23"/>
  <c r="U5" i="23"/>
  <c r="AP22" i="26"/>
  <c r="P135" i="42"/>
  <c r="R135" i="42"/>
  <c r="Q135" i="42"/>
  <c r="T135" i="42"/>
  <c r="O135" i="42"/>
  <c r="N135" i="42"/>
  <c r="M135" i="42"/>
  <c r="U135" i="42"/>
  <c r="S135" i="42"/>
  <c r="T60" i="26"/>
  <c r="Q60" i="26"/>
  <c r="P60" i="26"/>
  <c r="M60" i="26"/>
  <c r="S60" i="26"/>
  <c r="R60" i="26"/>
  <c r="O60" i="26"/>
  <c r="N60" i="26"/>
  <c r="U60" i="26"/>
  <c r="AP84" i="42"/>
  <c r="AE84" i="42" s="1"/>
  <c r="W84" i="42"/>
  <c r="S77" i="41"/>
  <c r="M77" i="41"/>
  <c r="R77" i="41"/>
  <c r="U77" i="41"/>
  <c r="Q77" i="41"/>
  <c r="N77" i="41"/>
  <c r="P77" i="41"/>
  <c r="O77" i="41"/>
  <c r="T77" i="41"/>
  <c r="AP160" i="41"/>
  <c r="AN160" i="41" s="1"/>
  <c r="M161" i="42"/>
  <c r="Q161" i="42"/>
  <c r="N161" i="42"/>
  <c r="U161" i="42"/>
  <c r="T161" i="42"/>
  <c r="P161" i="42"/>
  <c r="R161" i="42"/>
  <c r="S161" i="42"/>
  <c r="O161" i="42"/>
  <c r="AP65" i="28"/>
  <c r="Y65" i="28" s="1"/>
  <c r="T109" i="28"/>
  <c r="Q109" i="28"/>
  <c r="N109" i="28"/>
  <c r="U109" i="28"/>
  <c r="S109" i="28"/>
  <c r="R109" i="28"/>
  <c r="O109" i="28"/>
  <c r="P109" i="28"/>
  <c r="M109" i="28"/>
  <c r="C102" i="28"/>
  <c r="H102" i="28"/>
  <c r="K102" i="28"/>
  <c r="E102" i="28"/>
  <c r="F102" i="28"/>
  <c r="I102" i="28"/>
  <c r="J102" i="28"/>
  <c r="G102" i="28"/>
  <c r="D102" i="28"/>
  <c r="F84" i="40"/>
  <c r="J84" i="40"/>
  <c r="I84" i="40"/>
  <c r="D84" i="40"/>
  <c r="K84" i="40"/>
  <c r="G84" i="40"/>
  <c r="E84" i="40"/>
  <c r="H84" i="40"/>
  <c r="C84" i="40"/>
  <c r="D145" i="41"/>
  <c r="K145" i="41"/>
  <c r="F145" i="41"/>
  <c r="H145" i="41"/>
  <c r="G145" i="41"/>
  <c r="E145" i="41"/>
  <c r="I145" i="41"/>
  <c r="J145" i="41"/>
  <c r="C145" i="41"/>
  <c r="AP131" i="26"/>
  <c r="W131" i="26" s="1"/>
  <c r="G76" i="28"/>
  <c r="J76" i="28"/>
  <c r="H76" i="28"/>
  <c r="D76" i="28"/>
  <c r="E76" i="28"/>
  <c r="I76" i="28"/>
  <c r="K76" i="28"/>
  <c r="F76" i="28"/>
  <c r="C76" i="28"/>
  <c r="D38" i="28"/>
  <c r="H38" i="28"/>
  <c r="F38" i="28"/>
  <c r="E38" i="28"/>
  <c r="K38" i="28"/>
  <c r="I38" i="28"/>
  <c r="G38" i="28"/>
  <c r="C38" i="28"/>
  <c r="J38" i="28"/>
  <c r="P92" i="42"/>
  <c r="M92" i="42"/>
  <c r="N92" i="42"/>
  <c r="O92" i="42"/>
  <c r="T92" i="42"/>
  <c r="Q92" i="42"/>
  <c r="R92" i="42"/>
  <c r="U92" i="42"/>
  <c r="S92" i="42"/>
  <c r="O171" i="28"/>
  <c r="P171" i="28"/>
  <c r="T171" i="28"/>
  <c r="Q171" i="28"/>
  <c r="M171" i="28"/>
  <c r="S171" i="28"/>
  <c r="N171" i="28"/>
  <c r="R171" i="28"/>
  <c r="U171" i="28"/>
  <c r="AP14" i="19"/>
  <c r="X14" i="19" s="1"/>
  <c r="K134" i="23"/>
  <c r="F134" i="23"/>
  <c r="I134" i="23"/>
  <c r="D134" i="23"/>
  <c r="J134" i="23"/>
  <c r="E134" i="23"/>
  <c r="C134" i="23"/>
  <c r="H134" i="23"/>
  <c r="G134" i="23"/>
  <c r="AP115" i="40"/>
  <c r="AF115" i="40" s="1"/>
  <c r="N173" i="40"/>
  <c r="U173" i="40"/>
  <c r="P173" i="40"/>
  <c r="O173" i="40"/>
  <c r="S173" i="40"/>
  <c r="T173" i="40"/>
  <c r="M173" i="40"/>
  <c r="Q173" i="40"/>
  <c r="R173" i="40"/>
  <c r="N6" i="19"/>
  <c r="Q6" i="19"/>
  <c r="U6" i="19"/>
  <c r="S6" i="19"/>
  <c r="M6" i="19"/>
  <c r="O6" i="19"/>
  <c r="R6" i="19"/>
  <c r="P6" i="19"/>
  <c r="T6" i="19"/>
  <c r="Q54" i="23"/>
  <c r="O54" i="23"/>
  <c r="S54" i="23"/>
  <c r="P54" i="23"/>
  <c r="N54" i="23"/>
  <c r="U54" i="23"/>
  <c r="T54" i="23"/>
  <c r="R54" i="23"/>
  <c r="M54" i="23"/>
  <c r="F23" i="28"/>
  <c r="H23" i="28"/>
  <c r="K23" i="28"/>
  <c r="E23" i="28"/>
  <c r="G23" i="28"/>
  <c r="J23" i="28"/>
  <c r="D23" i="28"/>
  <c r="C23" i="28"/>
  <c r="I23" i="28"/>
  <c r="AP89" i="26"/>
  <c r="AG89" i="26" s="1"/>
  <c r="AI89" i="26"/>
  <c r="I10" i="28"/>
  <c r="H10" i="28"/>
  <c r="D10" i="28"/>
  <c r="E10" i="28"/>
  <c r="G10" i="28"/>
  <c r="K10" i="28"/>
  <c r="F10" i="28"/>
  <c r="C10" i="28"/>
  <c r="J10" i="28"/>
  <c r="AP157" i="28"/>
  <c r="D67" i="23"/>
  <c r="I67" i="23"/>
  <c r="C67" i="23"/>
  <c r="F67" i="23"/>
  <c r="J67" i="23"/>
  <c r="H67" i="23"/>
  <c r="K67" i="23"/>
  <c r="G67" i="23"/>
  <c r="E67" i="23"/>
  <c r="P101" i="40"/>
  <c r="S101" i="40"/>
  <c r="M101" i="40"/>
  <c r="R101" i="40"/>
  <c r="N101" i="40"/>
  <c r="U101" i="40"/>
  <c r="O101" i="40"/>
  <c r="Q101" i="40"/>
  <c r="T101" i="40"/>
  <c r="E57" i="40"/>
  <c r="D57" i="40"/>
  <c r="J57" i="40"/>
  <c r="G57" i="40"/>
  <c r="K57" i="40"/>
  <c r="H57" i="40"/>
  <c r="F57" i="40"/>
  <c r="I57" i="40"/>
  <c r="C57" i="40"/>
  <c r="J2" i="42"/>
  <c r="D2" i="42"/>
  <c r="G2" i="42"/>
  <c r="F2" i="42"/>
  <c r="I2" i="42"/>
  <c r="K2" i="42"/>
  <c r="H2" i="42"/>
  <c r="C2" i="42"/>
  <c r="E2" i="42"/>
  <c r="N169" i="28"/>
  <c r="S169" i="28"/>
  <c r="P169" i="28"/>
  <c r="Q169" i="28"/>
  <c r="T169" i="28"/>
  <c r="M169" i="28"/>
  <c r="R169" i="28"/>
  <c r="U169" i="28"/>
  <c r="O169" i="28"/>
  <c r="Q75" i="26"/>
  <c r="M75" i="26"/>
  <c r="P75" i="26"/>
  <c r="T75" i="26"/>
  <c r="U75" i="26"/>
  <c r="S75" i="26"/>
  <c r="R75" i="26"/>
  <c r="N75" i="26"/>
  <c r="O75" i="26"/>
  <c r="G137" i="40"/>
  <c r="H137" i="40"/>
  <c r="I137" i="40"/>
  <c r="K137" i="40"/>
  <c r="J137" i="40"/>
  <c r="F137" i="40"/>
  <c r="E137" i="40"/>
  <c r="D137" i="40"/>
  <c r="C137" i="40"/>
  <c r="C36" i="28"/>
  <c r="D36" i="28"/>
  <c r="G36" i="28"/>
  <c r="I36" i="28"/>
  <c r="E36" i="28"/>
  <c r="J36" i="28"/>
  <c r="H36" i="28"/>
  <c r="K36" i="28"/>
  <c r="F36" i="28"/>
  <c r="J138" i="26"/>
  <c r="F138" i="26"/>
  <c r="H138" i="26"/>
  <c r="D138" i="26"/>
  <c r="E138" i="26"/>
  <c r="K138" i="26"/>
  <c r="I138" i="26"/>
  <c r="C138" i="26"/>
  <c r="G138" i="26"/>
  <c r="AP34" i="19"/>
  <c r="AN34" i="19" s="1"/>
  <c r="R24" i="23"/>
  <c r="P24" i="23"/>
  <c r="O24" i="23"/>
  <c r="N24" i="23"/>
  <c r="U24" i="23"/>
  <c r="S24" i="23"/>
  <c r="T24" i="23"/>
  <c r="M24" i="23"/>
  <c r="Q24" i="23"/>
  <c r="AP58" i="24"/>
  <c r="X58" i="24" s="1"/>
  <c r="U43" i="40"/>
  <c r="O43" i="40"/>
  <c r="R43" i="40"/>
  <c r="M43" i="40"/>
  <c r="Q43" i="40"/>
  <c r="N43" i="40"/>
  <c r="S43" i="40"/>
  <c r="P43" i="40"/>
  <c r="T43" i="40"/>
  <c r="U12" i="26"/>
  <c r="R12" i="26"/>
  <c r="T12" i="26"/>
  <c r="M12" i="26"/>
  <c r="O12" i="26"/>
  <c r="N12" i="26"/>
  <c r="Q12" i="26"/>
  <c r="S12" i="26"/>
  <c r="P12" i="26"/>
  <c r="AP163" i="42"/>
  <c r="AK163" i="42" s="1"/>
  <c r="Q169" i="21"/>
  <c r="N169" i="21"/>
  <c r="P169" i="21"/>
  <c r="S169" i="21"/>
  <c r="R169" i="21"/>
  <c r="U169" i="21"/>
  <c r="T169" i="21"/>
  <c r="M169" i="21"/>
  <c r="O169" i="21"/>
  <c r="U127" i="28"/>
  <c r="O127" i="28"/>
  <c r="R127" i="28"/>
  <c r="Q127" i="28"/>
  <c r="M127" i="28"/>
  <c r="T127" i="28"/>
  <c r="N127" i="28"/>
  <c r="S127" i="28"/>
  <c r="P127" i="28"/>
  <c r="Q21" i="40"/>
  <c r="N21" i="40"/>
  <c r="O21" i="40"/>
  <c r="M21" i="40"/>
  <c r="S21" i="40"/>
  <c r="U21" i="40"/>
  <c r="R21" i="40"/>
  <c r="P21" i="40"/>
  <c r="T21" i="40"/>
  <c r="F158" i="28"/>
  <c r="G158" i="28"/>
  <c r="E158" i="28"/>
  <c r="D158" i="28"/>
  <c r="I158" i="28"/>
  <c r="H158" i="28"/>
  <c r="C158" i="28"/>
  <c r="K158" i="28"/>
  <c r="J158" i="28"/>
  <c r="AP108" i="21"/>
  <c r="AN108" i="21" s="1"/>
  <c r="P27" i="28"/>
  <c r="Q27" i="28"/>
  <c r="M27" i="28"/>
  <c r="S27" i="28"/>
  <c r="T27" i="28"/>
  <c r="N27" i="28"/>
  <c r="R27" i="28"/>
  <c r="O27" i="28"/>
  <c r="U27" i="28"/>
  <c r="AP160" i="42"/>
  <c r="AJ160" i="42" s="1"/>
  <c r="H154" i="40"/>
  <c r="G154" i="40"/>
  <c r="E154" i="40"/>
  <c r="I154" i="40"/>
  <c r="F154" i="40"/>
  <c r="C154" i="40"/>
  <c r="D154" i="40"/>
  <c r="K154" i="40"/>
  <c r="J154" i="40"/>
  <c r="AP161" i="42"/>
  <c r="AN161" i="42" s="1"/>
  <c r="AP102" i="21"/>
  <c r="Z102" i="21" s="1"/>
  <c r="AB102" i="21"/>
  <c r="AP55" i="26"/>
  <c r="AC55" i="26" s="1"/>
  <c r="AG55" i="26"/>
  <c r="F35" i="42"/>
  <c r="E35" i="42"/>
  <c r="C35" i="42"/>
  <c r="H35" i="42"/>
  <c r="D35" i="42"/>
  <c r="I35" i="42"/>
  <c r="J35" i="42"/>
  <c r="G35" i="42"/>
  <c r="K35" i="42"/>
  <c r="O139" i="23"/>
  <c r="P139" i="23"/>
  <c r="R139" i="23"/>
  <c r="M139" i="23"/>
  <c r="S139" i="23"/>
  <c r="Q139" i="23"/>
  <c r="N139" i="23"/>
  <c r="T139" i="23"/>
  <c r="U139" i="23"/>
  <c r="H96" i="42"/>
  <c r="J96" i="42"/>
  <c r="K96" i="42"/>
  <c r="F96" i="42"/>
  <c r="D96" i="42"/>
  <c r="G96" i="42"/>
  <c r="E96" i="42"/>
  <c r="I96" i="42"/>
  <c r="C96" i="42"/>
  <c r="G45" i="26"/>
  <c r="K45" i="26"/>
  <c r="H45" i="26"/>
  <c r="J45" i="26"/>
  <c r="E45" i="26"/>
  <c r="D45" i="26"/>
  <c r="C45" i="26"/>
  <c r="I45" i="26"/>
  <c r="F45" i="26"/>
  <c r="Q106" i="23"/>
  <c r="S106" i="23"/>
  <c r="U106" i="23"/>
  <c r="O106" i="23"/>
  <c r="R106" i="23"/>
  <c r="T106" i="23"/>
  <c r="P106" i="23"/>
  <c r="N106" i="23"/>
  <c r="M106" i="23"/>
  <c r="O91" i="26"/>
  <c r="N91" i="26"/>
  <c r="S91" i="26"/>
  <c r="U91" i="26"/>
  <c r="T91" i="26"/>
  <c r="M91" i="26"/>
  <c r="R91" i="26"/>
  <c r="Q91" i="26"/>
  <c r="P91" i="26"/>
  <c r="AP17" i="42"/>
  <c r="E155" i="28"/>
  <c r="I155" i="28"/>
  <c r="D155" i="28"/>
  <c r="F155" i="28"/>
  <c r="G155" i="28"/>
  <c r="K155" i="28"/>
  <c r="C155" i="28"/>
  <c r="H155" i="28"/>
  <c r="J155" i="28"/>
  <c r="Q96" i="23"/>
  <c r="M96" i="23"/>
  <c r="O96" i="23"/>
  <c r="U96" i="23"/>
  <c r="T96" i="23"/>
  <c r="N96" i="23"/>
  <c r="R96" i="23"/>
  <c r="P96" i="23"/>
  <c r="S96" i="23"/>
  <c r="AP43" i="23"/>
  <c r="Y43" i="23" s="1"/>
  <c r="I133" i="42"/>
  <c r="F133" i="42"/>
  <c r="D133" i="42"/>
  <c r="H133" i="42"/>
  <c r="C133" i="42"/>
  <c r="E133" i="42"/>
  <c r="K133" i="42"/>
  <c r="J133" i="42"/>
  <c r="G133" i="42"/>
  <c r="J102" i="41"/>
  <c r="K102" i="41"/>
  <c r="E102" i="41"/>
  <c r="D102" i="41"/>
  <c r="F102" i="41"/>
  <c r="H102" i="41"/>
  <c r="C102" i="41"/>
  <c r="G102" i="41"/>
  <c r="I102" i="41"/>
  <c r="R175" i="26"/>
  <c r="T175" i="26"/>
  <c r="M175" i="26"/>
  <c r="N175" i="26"/>
  <c r="U175" i="26"/>
  <c r="O175" i="26"/>
  <c r="S175" i="26"/>
  <c r="Q175" i="26"/>
  <c r="P175" i="26"/>
  <c r="AP163" i="28"/>
  <c r="AP107" i="40"/>
  <c r="AG107" i="40" s="1"/>
  <c r="J146" i="21"/>
  <c r="I146" i="21"/>
  <c r="G146" i="21"/>
  <c r="H146" i="21"/>
  <c r="K146" i="21"/>
  <c r="C146" i="21"/>
  <c r="F146" i="21"/>
  <c r="E146" i="21"/>
  <c r="D146" i="21"/>
  <c r="AP85" i="21"/>
  <c r="Z85" i="21" s="1"/>
  <c r="K121" i="28"/>
  <c r="C121" i="28"/>
  <c r="D121" i="28"/>
  <c r="E121" i="28"/>
  <c r="I121" i="28"/>
  <c r="G121" i="28"/>
  <c r="H121" i="28"/>
  <c r="F121" i="28"/>
  <c r="J121" i="28"/>
  <c r="Q131" i="40"/>
  <c r="M131" i="40"/>
  <c r="U131" i="40"/>
  <c r="O131" i="40"/>
  <c r="S131" i="40"/>
  <c r="P131" i="40"/>
  <c r="T131" i="40"/>
  <c r="N131" i="40"/>
  <c r="R131" i="40"/>
  <c r="J120" i="42"/>
  <c r="D120" i="42"/>
  <c r="E120" i="42"/>
  <c r="G120" i="42"/>
  <c r="C120" i="42"/>
  <c r="F120" i="42"/>
  <c r="H120" i="42"/>
  <c r="K120" i="42"/>
  <c r="I120" i="42"/>
  <c r="M104" i="21"/>
  <c r="S104" i="21"/>
  <c r="U104" i="21"/>
  <c r="T104" i="21"/>
  <c r="Q104" i="21"/>
  <c r="O104" i="21"/>
  <c r="N104" i="21"/>
  <c r="R104" i="21"/>
  <c r="P104" i="21"/>
  <c r="T17" i="19"/>
  <c r="S17" i="19"/>
  <c r="P17" i="19"/>
  <c r="U17" i="19"/>
  <c r="O17" i="19"/>
  <c r="M17" i="19"/>
  <c r="R17" i="19"/>
  <c r="Q17" i="19"/>
  <c r="N17" i="19"/>
  <c r="S139" i="22"/>
  <c r="O139" i="22"/>
  <c r="N139" i="22"/>
  <c r="U139" i="22"/>
  <c r="Q139" i="22"/>
  <c r="P139" i="22"/>
  <c r="R139" i="22"/>
  <c r="T139" i="22"/>
  <c r="M139" i="22"/>
  <c r="K119" i="40"/>
  <c r="C119" i="40"/>
  <c r="I119" i="40"/>
  <c r="F119" i="40"/>
  <c r="H119" i="40"/>
  <c r="D119" i="40"/>
  <c r="G119" i="40"/>
  <c r="J119" i="40"/>
  <c r="E119" i="40"/>
  <c r="P94" i="28"/>
  <c r="N94" i="28"/>
  <c r="R94" i="28"/>
  <c r="U94" i="28"/>
  <c r="O94" i="28"/>
  <c r="Q94" i="28"/>
  <c r="S94" i="28"/>
  <c r="T94" i="28"/>
  <c r="M94" i="28"/>
  <c r="K141" i="23"/>
  <c r="C141" i="23"/>
  <c r="D141" i="23"/>
  <c r="G141" i="23"/>
  <c r="I141" i="23"/>
  <c r="H141" i="23"/>
  <c r="J141" i="23"/>
  <c r="F141" i="23"/>
  <c r="E141" i="23"/>
  <c r="AP33" i="26"/>
  <c r="N112" i="41"/>
  <c r="S112" i="41"/>
  <c r="O112" i="41"/>
  <c r="R112" i="41"/>
  <c r="M112" i="41"/>
  <c r="Q112" i="41"/>
  <c r="T112" i="41"/>
  <c r="U112" i="41"/>
  <c r="P112" i="41"/>
  <c r="G128" i="40"/>
  <c r="K128" i="40"/>
  <c r="J128" i="40"/>
  <c r="E128" i="40"/>
  <c r="H128" i="40"/>
  <c r="I128" i="40"/>
  <c r="F128" i="40"/>
  <c r="D128" i="40"/>
  <c r="C128" i="40"/>
  <c r="E4" i="19"/>
  <c r="C4" i="19"/>
  <c r="G4" i="19"/>
  <c r="K4" i="19"/>
  <c r="I4" i="19"/>
  <c r="J4" i="19"/>
  <c r="D4" i="19"/>
  <c r="H4" i="19"/>
  <c r="F4" i="19"/>
  <c r="AP96" i="21"/>
  <c r="AC96" i="21" s="1"/>
  <c r="K150" i="41"/>
  <c r="H150" i="41"/>
  <c r="D150" i="41"/>
  <c r="I150" i="41"/>
  <c r="C150" i="41"/>
  <c r="J150" i="41"/>
  <c r="F150" i="41"/>
  <c r="E150" i="41"/>
  <c r="G150" i="41"/>
  <c r="D74" i="42"/>
  <c r="E74" i="42"/>
  <c r="F74" i="42"/>
  <c r="K74" i="42"/>
  <c r="J74" i="42"/>
  <c r="H74" i="42"/>
  <c r="I74" i="42"/>
  <c r="G74" i="42"/>
  <c r="C74" i="42"/>
  <c r="AP145" i="41"/>
  <c r="AN145" i="41" s="1"/>
  <c r="U58" i="40"/>
  <c r="Q58" i="40"/>
  <c r="N58" i="40"/>
  <c r="R58" i="40"/>
  <c r="T58" i="40"/>
  <c r="O58" i="40"/>
  <c r="P58" i="40"/>
  <c r="S58" i="40"/>
  <c r="M58" i="40"/>
  <c r="AP84" i="23"/>
  <c r="N43" i="19"/>
  <c r="Q43" i="19"/>
  <c r="O43" i="19"/>
  <c r="U43" i="19"/>
  <c r="M43" i="19"/>
  <c r="P43" i="19"/>
  <c r="R43" i="19"/>
  <c r="S43" i="19"/>
  <c r="T43" i="19"/>
  <c r="AP12" i="42"/>
  <c r="AN12" i="42" s="1"/>
  <c r="AP30" i="19"/>
  <c r="AB30" i="19" s="1"/>
  <c r="AA30" i="19"/>
  <c r="M161" i="26"/>
  <c r="R161" i="26"/>
  <c r="P161" i="26"/>
  <c r="S161" i="26"/>
  <c r="O161" i="26"/>
  <c r="U161" i="26"/>
  <c r="N161" i="26"/>
  <c r="T161" i="26"/>
  <c r="Q161" i="26"/>
  <c r="N149" i="26"/>
  <c r="M149" i="26"/>
  <c r="U149" i="26"/>
  <c r="S149" i="26"/>
  <c r="O149" i="26"/>
  <c r="Q149" i="26"/>
  <c r="T149" i="26"/>
  <c r="P149" i="26"/>
  <c r="R149" i="26"/>
  <c r="AP103" i="42"/>
  <c r="AP79" i="28"/>
  <c r="AI79" i="28" s="1"/>
  <c r="G20" i="26"/>
  <c r="C20" i="26"/>
  <c r="J20" i="26"/>
  <c r="F20" i="26"/>
  <c r="D20" i="26"/>
  <c r="E20" i="26"/>
  <c r="K20" i="26"/>
  <c r="I20" i="26"/>
  <c r="H20" i="26"/>
  <c r="AP7" i="28"/>
  <c r="W7" i="28" s="1"/>
  <c r="T37" i="23"/>
  <c r="Q37" i="23"/>
  <c r="O37" i="23"/>
  <c r="M37" i="23"/>
  <c r="P37" i="23"/>
  <c r="S37" i="23"/>
  <c r="R37" i="23"/>
  <c r="U37" i="23"/>
  <c r="N37" i="23"/>
  <c r="P102" i="40"/>
  <c r="R102" i="40"/>
  <c r="Q102" i="40"/>
  <c r="M102" i="40"/>
  <c r="U102" i="40"/>
  <c r="S102" i="40"/>
  <c r="N102" i="40"/>
  <c r="O102" i="40"/>
  <c r="T102" i="40"/>
  <c r="U33" i="28"/>
  <c r="T33" i="28"/>
  <c r="Q33" i="28"/>
  <c r="N33" i="28"/>
  <c r="S33" i="28"/>
  <c r="O33" i="28"/>
  <c r="M33" i="28"/>
  <c r="P33" i="28"/>
  <c r="R33" i="28"/>
  <c r="H37" i="28"/>
  <c r="I37" i="28"/>
  <c r="G37" i="28"/>
  <c r="K37" i="28"/>
  <c r="D37" i="28"/>
  <c r="E37" i="28"/>
  <c r="J37" i="28"/>
  <c r="C37" i="28"/>
  <c r="F37" i="28"/>
  <c r="H104" i="21"/>
  <c r="F104" i="21"/>
  <c r="C104" i="21"/>
  <c r="J104" i="21"/>
  <c r="K104" i="21"/>
  <c r="D104" i="21"/>
  <c r="E104" i="21"/>
  <c r="G104" i="21"/>
  <c r="I104" i="21"/>
  <c r="K72" i="21"/>
  <c r="I72" i="21"/>
  <c r="J72" i="21"/>
  <c r="C72" i="21"/>
  <c r="G72" i="21"/>
  <c r="E72" i="21"/>
  <c r="D72" i="21"/>
  <c r="H72" i="21"/>
  <c r="F72" i="21"/>
  <c r="AP58" i="22"/>
  <c r="AM58" i="22" s="1"/>
  <c r="AP11" i="26"/>
  <c r="AL11" i="26" s="1"/>
  <c r="AP44" i="19"/>
  <c r="Z44" i="19" s="1"/>
  <c r="E160" i="40"/>
  <c r="D160" i="40"/>
  <c r="G160" i="40"/>
  <c r="C160" i="40"/>
  <c r="H160" i="40"/>
  <c r="F160" i="40"/>
  <c r="J160" i="40"/>
  <c r="I160" i="40"/>
  <c r="K160" i="40"/>
  <c r="T18" i="42"/>
  <c r="R18" i="42"/>
  <c r="U18" i="42"/>
  <c r="S18" i="42"/>
  <c r="O18" i="42"/>
  <c r="N18" i="42"/>
  <c r="Q18" i="42"/>
  <c r="M18" i="42"/>
  <c r="P18" i="42"/>
  <c r="C151" i="28"/>
  <c r="J151" i="28"/>
  <c r="K151" i="28"/>
  <c r="H151" i="28"/>
  <c r="D151" i="28"/>
  <c r="F151" i="28"/>
  <c r="I151" i="28"/>
  <c r="E151" i="28"/>
  <c r="G151" i="28"/>
  <c r="D62" i="23"/>
  <c r="C62" i="23"/>
  <c r="H62" i="23"/>
  <c r="I62" i="23"/>
  <c r="J62" i="23"/>
  <c r="F62" i="23"/>
  <c r="G62" i="23"/>
  <c r="K62" i="23"/>
  <c r="E62" i="23"/>
  <c r="J164" i="40"/>
  <c r="C164" i="40"/>
  <c r="F164" i="40"/>
  <c r="G164" i="40"/>
  <c r="E164" i="40"/>
  <c r="I164" i="40"/>
  <c r="D164" i="40"/>
  <c r="K164" i="40"/>
  <c r="H164" i="40"/>
  <c r="Q89" i="42"/>
  <c r="U89" i="42"/>
  <c r="T89" i="42"/>
  <c r="M89" i="42"/>
  <c r="S89" i="42"/>
  <c r="N89" i="42"/>
  <c r="P89" i="42"/>
  <c r="R89" i="42"/>
  <c r="O89" i="42"/>
  <c r="D120" i="21"/>
  <c r="I120" i="21"/>
  <c r="K120" i="21"/>
  <c r="E120" i="21"/>
  <c r="H120" i="21"/>
  <c r="J120" i="21"/>
  <c r="G120" i="21"/>
  <c r="C120" i="21"/>
  <c r="F120" i="21"/>
  <c r="AP114" i="21"/>
  <c r="P108" i="21"/>
  <c r="R108" i="21"/>
  <c r="U108" i="21"/>
  <c r="M108" i="21"/>
  <c r="N108" i="21"/>
  <c r="Q108" i="21"/>
  <c r="S108" i="21"/>
  <c r="O108" i="21"/>
  <c r="T108" i="21"/>
  <c r="M129" i="21"/>
  <c r="Q129" i="21"/>
  <c r="U129" i="21"/>
  <c r="S129" i="21"/>
  <c r="R129" i="21"/>
  <c r="N129" i="21"/>
  <c r="T129" i="21"/>
  <c r="O129" i="21"/>
  <c r="P129" i="21"/>
  <c r="S20" i="28"/>
  <c r="Q20" i="28"/>
  <c r="U20" i="28"/>
  <c r="R20" i="28"/>
  <c r="O20" i="28"/>
  <c r="T20" i="28"/>
  <c r="M20" i="28"/>
  <c r="N20" i="28"/>
  <c r="P20" i="28"/>
  <c r="T83" i="41"/>
  <c r="Q83" i="41"/>
  <c r="U83" i="41"/>
  <c r="S83" i="41"/>
  <c r="M83" i="41"/>
  <c r="N83" i="41"/>
  <c r="O83" i="41"/>
  <c r="R83" i="41"/>
  <c r="P83" i="41"/>
  <c r="AP129" i="28"/>
  <c r="AN129" i="28" s="1"/>
  <c r="AP130" i="26"/>
  <c r="AP14" i="26"/>
  <c r="P120" i="26"/>
  <c r="N120" i="26"/>
  <c r="O120" i="26"/>
  <c r="R120" i="26"/>
  <c r="Q120" i="26"/>
  <c r="U120" i="26"/>
  <c r="S120" i="26"/>
  <c r="T120" i="26"/>
  <c r="M120" i="26"/>
  <c r="T144" i="26"/>
  <c r="M144" i="26"/>
  <c r="U144" i="26"/>
  <c r="Q144" i="26"/>
  <c r="R144" i="26"/>
  <c r="O144" i="26"/>
  <c r="S144" i="26"/>
  <c r="P144" i="26"/>
  <c r="N144" i="26"/>
  <c r="AP64" i="23"/>
  <c r="AP13" i="23"/>
  <c r="AF13" i="23" s="1"/>
  <c r="K6" i="28"/>
  <c r="H6" i="28"/>
  <c r="I6" i="28"/>
  <c r="E6" i="28"/>
  <c r="C6" i="28"/>
  <c r="D6" i="28"/>
  <c r="F6" i="28"/>
  <c r="G6" i="28"/>
  <c r="J6" i="28"/>
  <c r="T92" i="40"/>
  <c r="Q92" i="40"/>
  <c r="R92" i="40"/>
  <c r="N92" i="40"/>
  <c r="P92" i="40"/>
  <c r="U92" i="40"/>
  <c r="M92" i="40"/>
  <c r="O92" i="40"/>
  <c r="S92" i="40"/>
  <c r="D88" i="42"/>
  <c r="G88" i="42"/>
  <c r="H88" i="42"/>
  <c r="I88" i="42"/>
  <c r="E88" i="42"/>
  <c r="F88" i="42"/>
  <c r="J88" i="42"/>
  <c r="C88" i="42"/>
  <c r="K88" i="42"/>
  <c r="N134" i="42"/>
  <c r="R134" i="42"/>
  <c r="O134" i="42"/>
  <c r="M134" i="42"/>
  <c r="P134" i="42"/>
  <c r="T134" i="42"/>
  <c r="U134" i="42"/>
  <c r="Q134" i="42"/>
  <c r="S134" i="42"/>
  <c r="P80" i="21"/>
  <c r="T80" i="21"/>
  <c r="N80" i="21"/>
  <c r="U80" i="21"/>
  <c r="M80" i="21"/>
  <c r="O80" i="21"/>
  <c r="S80" i="21"/>
  <c r="R80" i="21"/>
  <c r="Q80" i="21"/>
  <c r="O49" i="19"/>
  <c r="S49" i="19"/>
  <c r="P49" i="19"/>
  <c r="T49" i="19"/>
  <c r="Q49" i="19"/>
  <c r="N49" i="19"/>
  <c r="U49" i="19"/>
  <c r="R49" i="19"/>
  <c r="M49" i="19"/>
  <c r="D123" i="23"/>
  <c r="F123" i="23"/>
  <c r="J123" i="23"/>
  <c r="E123" i="23"/>
  <c r="K123" i="23"/>
  <c r="C123" i="23"/>
  <c r="H123" i="23"/>
  <c r="I123" i="23"/>
  <c r="G123" i="23"/>
  <c r="AP98" i="28"/>
  <c r="AN98" i="28" s="1"/>
  <c r="AP160" i="26"/>
  <c r="J92" i="23"/>
  <c r="F92" i="23"/>
  <c r="C92" i="23"/>
  <c r="D92" i="23"/>
  <c r="E92" i="23"/>
  <c r="I92" i="23"/>
  <c r="H92" i="23"/>
  <c r="G92" i="23"/>
  <c r="K92" i="23"/>
  <c r="N117" i="40"/>
  <c r="S117" i="40"/>
  <c r="T117" i="40"/>
  <c r="Q117" i="40"/>
  <c r="R117" i="40"/>
  <c r="U117" i="40"/>
  <c r="O117" i="40"/>
  <c r="P117" i="40"/>
  <c r="M117" i="40"/>
  <c r="R22" i="40"/>
  <c r="P22" i="40"/>
  <c r="U22" i="40"/>
  <c r="M22" i="40"/>
  <c r="T22" i="40"/>
  <c r="Q22" i="40"/>
  <c r="S22" i="40"/>
  <c r="N22" i="40"/>
  <c r="O22" i="40"/>
  <c r="AP89" i="23"/>
  <c r="O175" i="28"/>
  <c r="N175" i="28"/>
  <c r="R175" i="28"/>
  <c r="P175" i="28"/>
  <c r="U175" i="28"/>
  <c r="M175" i="28"/>
  <c r="Q175" i="28"/>
  <c r="T175" i="28"/>
  <c r="S175" i="28"/>
  <c r="P102" i="28"/>
  <c r="T102" i="28"/>
  <c r="N102" i="28"/>
  <c r="Q102" i="28"/>
  <c r="R102" i="28"/>
  <c r="S102" i="28"/>
  <c r="O102" i="28"/>
  <c r="U102" i="28"/>
  <c r="M102" i="28"/>
  <c r="AP162" i="26"/>
  <c r="AP16" i="22"/>
  <c r="AP86" i="40"/>
  <c r="K14" i="42"/>
  <c r="F14" i="42"/>
  <c r="D14" i="42"/>
  <c r="H14" i="42"/>
  <c r="E14" i="42"/>
  <c r="C14" i="42"/>
  <c r="J14" i="42"/>
  <c r="I14" i="42"/>
  <c r="G14" i="42"/>
  <c r="E129" i="42"/>
  <c r="K129" i="42"/>
  <c r="J129" i="42"/>
  <c r="G129" i="42"/>
  <c r="C129" i="42"/>
  <c r="F129" i="42"/>
  <c r="H129" i="42"/>
  <c r="D129" i="42"/>
  <c r="I129" i="42"/>
  <c r="S116" i="40"/>
  <c r="Q116" i="40"/>
  <c r="N116" i="40"/>
  <c r="T116" i="40"/>
  <c r="U116" i="40"/>
  <c r="O116" i="40"/>
  <c r="P116" i="40"/>
  <c r="M116" i="40"/>
  <c r="R116" i="40"/>
  <c r="F98" i="26"/>
  <c r="H98" i="26"/>
  <c r="E98" i="26"/>
  <c r="C98" i="26"/>
  <c r="D98" i="26"/>
  <c r="J98" i="26"/>
  <c r="K98" i="26"/>
  <c r="I98" i="26"/>
  <c r="G98" i="26"/>
  <c r="AP110" i="23"/>
  <c r="AP168" i="26"/>
  <c r="AA168" i="26" s="1"/>
  <c r="H4" i="40"/>
  <c r="J4" i="40"/>
  <c r="C4" i="40"/>
  <c r="K4" i="40"/>
  <c r="I4" i="40"/>
  <c r="F4" i="40"/>
  <c r="E4" i="40"/>
  <c r="D4" i="40"/>
  <c r="G4" i="40"/>
  <c r="M129" i="26"/>
  <c r="N129" i="26"/>
  <c r="Q129" i="26"/>
  <c r="P129" i="26"/>
  <c r="R129" i="26"/>
  <c r="S129" i="26"/>
  <c r="U129" i="26"/>
  <c r="T129" i="26"/>
  <c r="O129" i="26"/>
  <c r="Q155" i="42"/>
  <c r="U155" i="42"/>
  <c r="N155" i="42"/>
  <c r="S155" i="42"/>
  <c r="O155" i="42"/>
  <c r="T155" i="42"/>
  <c r="R155" i="42"/>
  <c r="M155" i="42"/>
  <c r="P155" i="42"/>
  <c r="O159" i="25"/>
  <c r="M159" i="25"/>
  <c r="P159" i="25"/>
  <c r="N159" i="25"/>
  <c r="R159" i="25"/>
  <c r="U159" i="25"/>
  <c r="Q159" i="25"/>
  <c r="T159" i="25"/>
  <c r="S159" i="25"/>
  <c r="C73" i="26"/>
  <c r="D73" i="26"/>
  <c r="H73" i="26"/>
  <c r="J73" i="26"/>
  <c r="F73" i="26"/>
  <c r="E73" i="26"/>
  <c r="I73" i="26"/>
  <c r="G73" i="26"/>
  <c r="K73" i="26"/>
  <c r="G130" i="23"/>
  <c r="F130" i="23"/>
  <c r="D130" i="23"/>
  <c r="E130" i="23"/>
  <c r="K130" i="23"/>
  <c r="J130" i="23"/>
  <c r="I130" i="23"/>
  <c r="C130" i="23"/>
  <c r="H130" i="23"/>
  <c r="S16" i="28"/>
  <c r="O16" i="28"/>
  <c r="N16" i="28"/>
  <c r="T16" i="28"/>
  <c r="Q16" i="28"/>
  <c r="M16" i="28"/>
  <c r="R16" i="28"/>
  <c r="U16" i="28"/>
  <c r="P16" i="28"/>
  <c r="D129" i="40"/>
  <c r="J129" i="40"/>
  <c r="F129" i="40"/>
  <c r="G129" i="40"/>
  <c r="I129" i="40"/>
  <c r="K129" i="40"/>
  <c r="H129" i="40"/>
  <c r="C129" i="40"/>
  <c r="E129" i="40"/>
  <c r="P127" i="41"/>
  <c r="U127" i="41"/>
  <c r="Q127" i="41"/>
  <c r="S127" i="41"/>
  <c r="M127" i="41"/>
  <c r="T127" i="41"/>
  <c r="N127" i="41"/>
  <c r="O127" i="41"/>
  <c r="R127" i="41"/>
  <c r="T74" i="22"/>
  <c r="O74" i="22"/>
  <c r="M74" i="22"/>
  <c r="R74" i="22"/>
  <c r="Q74" i="22"/>
  <c r="N74" i="22"/>
  <c r="P74" i="22"/>
  <c r="U74" i="22"/>
  <c r="S74" i="22"/>
  <c r="F33" i="19"/>
  <c r="K33" i="19"/>
  <c r="J33" i="19"/>
  <c r="E33" i="19"/>
  <c r="C33" i="19"/>
  <c r="G33" i="19"/>
  <c r="I33" i="19"/>
  <c r="H33" i="19"/>
  <c r="D33" i="19"/>
  <c r="E176" i="23"/>
  <c r="F176" i="23"/>
  <c r="D176" i="23"/>
  <c r="H176" i="23"/>
  <c r="K176" i="23"/>
  <c r="G176" i="23"/>
  <c r="C176" i="23"/>
  <c r="I176" i="23"/>
  <c r="J176" i="23"/>
  <c r="H58" i="42"/>
  <c r="I58" i="42"/>
  <c r="F58" i="42"/>
  <c r="E58" i="42"/>
  <c r="D58" i="42"/>
  <c r="C58" i="42"/>
  <c r="J58" i="42"/>
  <c r="G58" i="42"/>
  <c r="K58" i="42"/>
  <c r="AP169" i="28"/>
  <c r="N86" i="21"/>
  <c r="S86" i="21"/>
  <c r="M86" i="21"/>
  <c r="P86" i="21"/>
  <c r="Q86" i="21"/>
  <c r="U86" i="21"/>
  <c r="T86" i="21"/>
  <c r="O86" i="21"/>
  <c r="R86" i="21"/>
  <c r="Q98" i="40"/>
  <c r="U98" i="40"/>
  <c r="P98" i="40"/>
  <c r="M98" i="40"/>
  <c r="N98" i="40"/>
  <c r="S98" i="40"/>
  <c r="O98" i="40"/>
  <c r="R98" i="40"/>
  <c r="T98" i="40"/>
  <c r="AP21" i="23"/>
  <c r="C8" i="28"/>
  <c r="F8" i="28"/>
  <c r="J8" i="28"/>
  <c r="G8" i="28"/>
  <c r="I8" i="28"/>
  <c r="H8" i="28"/>
  <c r="D8" i="28"/>
  <c r="E8" i="28"/>
  <c r="K8" i="28"/>
  <c r="G43" i="42"/>
  <c r="C43" i="42"/>
  <c r="E43" i="42"/>
  <c r="J43" i="42"/>
  <c r="D43" i="42"/>
  <c r="K43" i="42"/>
  <c r="H43" i="42"/>
  <c r="I43" i="42"/>
  <c r="F43" i="42"/>
  <c r="D127" i="21"/>
  <c r="H127" i="21"/>
  <c r="C127" i="21"/>
  <c r="K127" i="21"/>
  <c r="E127" i="21"/>
  <c r="J127" i="21"/>
  <c r="G127" i="21"/>
  <c r="I127" i="21"/>
  <c r="F127" i="21"/>
  <c r="J47" i="40"/>
  <c r="K47" i="40"/>
  <c r="G47" i="40"/>
  <c r="I47" i="40"/>
  <c r="E47" i="40"/>
  <c r="D47" i="40"/>
  <c r="C47" i="40"/>
  <c r="H47" i="40"/>
  <c r="F47" i="40"/>
  <c r="F35" i="23"/>
  <c r="C35" i="23"/>
  <c r="K35" i="23"/>
  <c r="E35" i="23"/>
  <c r="I35" i="23"/>
  <c r="H35" i="23"/>
  <c r="G35" i="23"/>
  <c r="D35" i="23"/>
  <c r="J35" i="23"/>
  <c r="AP42" i="42"/>
  <c r="AM42" i="42" s="1"/>
  <c r="M32" i="26"/>
  <c r="S32" i="26"/>
  <c r="U32" i="26"/>
  <c r="O32" i="26"/>
  <c r="N32" i="26"/>
  <c r="T32" i="26"/>
  <c r="P32" i="26"/>
  <c r="R32" i="26"/>
  <c r="Q32" i="26"/>
  <c r="AP158" i="26"/>
  <c r="AH158" i="26" s="1"/>
  <c r="G151" i="23"/>
  <c r="K151" i="23"/>
  <c r="E151" i="23"/>
  <c r="I151" i="23"/>
  <c r="F151" i="23"/>
  <c r="D151" i="23"/>
  <c r="C151" i="23"/>
  <c r="H151" i="23"/>
  <c r="J151" i="23"/>
  <c r="AP67" i="23"/>
  <c r="AC67" i="23" s="1"/>
  <c r="R165" i="21"/>
  <c r="S165" i="21"/>
  <c r="T165" i="21"/>
  <c r="U165" i="21"/>
  <c r="M165" i="21"/>
  <c r="O165" i="21"/>
  <c r="N165" i="21"/>
  <c r="P165" i="21"/>
  <c r="Q165" i="21"/>
  <c r="G65" i="40"/>
  <c r="K65" i="40"/>
  <c r="D65" i="40"/>
  <c r="C65" i="40"/>
  <c r="F65" i="40"/>
  <c r="H65" i="40"/>
  <c r="E65" i="40"/>
  <c r="I65" i="40"/>
  <c r="J65" i="40"/>
  <c r="AP126" i="23"/>
  <c r="AB126" i="23" s="1"/>
  <c r="D19" i="26"/>
  <c r="G19" i="26"/>
  <c r="C19" i="26"/>
  <c r="I19" i="26"/>
  <c r="J19" i="26"/>
  <c r="H19" i="26"/>
  <c r="K19" i="26"/>
  <c r="E19" i="26"/>
  <c r="F19" i="26"/>
  <c r="AP123" i="28"/>
  <c r="N51" i="25"/>
  <c r="R51" i="25"/>
  <c r="Q51" i="25"/>
  <c r="P51" i="25"/>
  <c r="S51" i="25"/>
  <c r="T51" i="25"/>
  <c r="M51" i="25"/>
  <c r="U51" i="25"/>
  <c r="O51" i="25"/>
  <c r="AP158" i="21"/>
  <c r="O3" i="26"/>
  <c r="S3" i="26"/>
  <c r="N3" i="26"/>
  <c r="M3" i="26"/>
  <c r="U3" i="26"/>
  <c r="Q3" i="26"/>
  <c r="P3" i="26"/>
  <c r="T3" i="26"/>
  <c r="R3" i="26"/>
  <c r="N102" i="21"/>
  <c r="U102" i="21"/>
  <c r="P102" i="21"/>
  <c r="T102" i="21"/>
  <c r="Q102" i="21"/>
  <c r="M102" i="21"/>
  <c r="O102" i="21"/>
  <c r="R102" i="21"/>
  <c r="S102" i="21"/>
  <c r="I22" i="19"/>
  <c r="E22" i="19"/>
  <c r="H22" i="19"/>
  <c r="C22" i="19"/>
  <c r="F22" i="19"/>
  <c r="G22" i="19"/>
  <c r="J22" i="19"/>
  <c r="D22" i="19"/>
  <c r="K22" i="19"/>
  <c r="K78" i="42"/>
  <c r="D78" i="42"/>
  <c r="H78" i="42"/>
  <c r="I78" i="42"/>
  <c r="C78" i="42"/>
  <c r="E78" i="42"/>
  <c r="G78" i="42"/>
  <c r="F78" i="42"/>
  <c r="J78" i="42"/>
  <c r="H115" i="26"/>
  <c r="E115" i="26"/>
  <c r="G115" i="26"/>
  <c r="I115" i="26"/>
  <c r="D115" i="26"/>
  <c r="F115" i="26"/>
  <c r="K115" i="26"/>
  <c r="J115" i="26"/>
  <c r="C115" i="26"/>
  <c r="AP58" i="28"/>
  <c r="J97" i="42"/>
  <c r="H97" i="42"/>
  <c r="F97" i="42"/>
  <c r="E97" i="42"/>
  <c r="D97" i="42"/>
  <c r="G97" i="42"/>
  <c r="C97" i="42"/>
  <c r="I97" i="42"/>
  <c r="K97" i="42"/>
  <c r="E8" i="41"/>
  <c r="I8" i="41"/>
  <c r="H8" i="41"/>
  <c r="C8" i="41"/>
  <c r="D8" i="41"/>
  <c r="F8" i="41"/>
  <c r="G8" i="41"/>
  <c r="K8" i="41"/>
  <c r="J8" i="41"/>
  <c r="U171" i="23"/>
  <c r="Q171" i="23"/>
  <c r="P171" i="23"/>
  <c r="R171" i="23"/>
  <c r="N171" i="23"/>
  <c r="S171" i="23"/>
  <c r="T171" i="23"/>
  <c r="O171" i="23"/>
  <c r="M171" i="23"/>
  <c r="AP52" i="40"/>
  <c r="Z52" i="40" s="1"/>
  <c r="N131" i="41"/>
  <c r="R131" i="41"/>
  <c r="Q131" i="41"/>
  <c r="S131" i="41"/>
  <c r="T131" i="41"/>
  <c r="P131" i="41"/>
  <c r="M131" i="41"/>
  <c r="U131" i="41"/>
  <c r="O131" i="41"/>
  <c r="R170" i="22"/>
  <c r="P170" i="22"/>
  <c r="N170" i="22"/>
  <c r="U170" i="22"/>
  <c r="T170" i="22"/>
  <c r="S170" i="22"/>
  <c r="O170" i="22"/>
  <c r="Q170" i="22"/>
  <c r="M170" i="22"/>
  <c r="F73" i="22"/>
  <c r="E73" i="22"/>
  <c r="H73" i="22"/>
  <c r="G73" i="22"/>
  <c r="K73" i="22"/>
  <c r="J73" i="22"/>
  <c r="C73" i="22"/>
  <c r="I73" i="22"/>
  <c r="D73" i="22"/>
  <c r="AP177" i="26"/>
  <c r="F140" i="28"/>
  <c r="J140" i="28"/>
  <c r="H140" i="28"/>
  <c r="K140" i="28"/>
  <c r="D140" i="28"/>
  <c r="C140" i="28"/>
  <c r="G140" i="28"/>
  <c r="E140" i="28"/>
  <c r="I140" i="28"/>
  <c r="E31" i="40"/>
  <c r="C31" i="40"/>
  <c r="K31" i="40"/>
  <c r="I31" i="40"/>
  <c r="G31" i="40"/>
  <c r="J31" i="40"/>
  <c r="H31" i="40"/>
  <c r="F31" i="40"/>
  <c r="D31" i="40"/>
  <c r="AP7" i="19"/>
  <c r="Q59" i="25"/>
  <c r="T59" i="25"/>
  <c r="U59" i="25"/>
  <c r="R59" i="25"/>
  <c r="M59" i="25"/>
  <c r="P59" i="25"/>
  <c r="S59" i="25"/>
  <c r="O59" i="25"/>
  <c r="N59" i="25"/>
  <c r="AP72" i="40"/>
  <c r="AB72" i="40" s="1"/>
  <c r="AP116" i="40"/>
  <c r="AA116" i="40" s="1"/>
  <c r="P159" i="42"/>
  <c r="N159" i="42"/>
  <c r="U159" i="42"/>
  <c r="M159" i="42"/>
  <c r="T159" i="42"/>
  <c r="O159" i="42"/>
  <c r="S159" i="42"/>
  <c r="R159" i="42"/>
  <c r="Q159" i="42"/>
  <c r="AP68" i="23"/>
  <c r="AJ68" i="23" s="1"/>
  <c r="AP90" i="21"/>
  <c r="Y90" i="21" s="1"/>
  <c r="R80" i="28"/>
  <c r="O80" i="28"/>
  <c r="T80" i="28"/>
  <c r="U80" i="28"/>
  <c r="M80" i="28"/>
  <c r="S80" i="28"/>
  <c r="N80" i="28"/>
  <c r="Q80" i="28"/>
  <c r="P80" i="28"/>
  <c r="F82" i="40"/>
  <c r="D82" i="40"/>
  <c r="I82" i="40"/>
  <c r="E82" i="40"/>
  <c r="J82" i="40"/>
  <c r="H82" i="40"/>
  <c r="K82" i="40"/>
  <c r="C82" i="40"/>
  <c r="G82" i="40"/>
  <c r="G175" i="23"/>
  <c r="D175" i="23"/>
  <c r="I175" i="23"/>
  <c r="F175" i="23"/>
  <c r="H175" i="23"/>
  <c r="C175" i="23"/>
  <c r="E175" i="23"/>
  <c r="J175" i="23"/>
  <c r="K175" i="23"/>
  <c r="S77" i="23"/>
  <c r="T77" i="23"/>
  <c r="Q77" i="23"/>
  <c r="R77" i="23"/>
  <c r="M77" i="23"/>
  <c r="P77" i="23"/>
  <c r="N77" i="23"/>
  <c r="O77" i="23"/>
  <c r="U77" i="23"/>
  <c r="D63" i="21"/>
  <c r="E63" i="21"/>
  <c r="I63" i="21"/>
  <c r="F63" i="21"/>
  <c r="G63" i="21"/>
  <c r="C63" i="21"/>
  <c r="K63" i="21"/>
  <c r="H63" i="21"/>
  <c r="J63" i="21"/>
  <c r="AP127" i="28"/>
  <c r="AJ127" i="28" s="1"/>
  <c r="AP137" i="21"/>
  <c r="AF137" i="21" s="1"/>
  <c r="AP79" i="21"/>
  <c r="AD79" i="21" s="1"/>
  <c r="AP161" i="21"/>
  <c r="AP163" i="21"/>
  <c r="AM163" i="21" s="1"/>
  <c r="AP4" i="42"/>
  <c r="AM4" i="42" s="1"/>
  <c r="W4" i="42"/>
  <c r="K80" i="40"/>
  <c r="D80" i="40"/>
  <c r="G80" i="40"/>
  <c r="C80" i="40"/>
  <c r="I80" i="40"/>
  <c r="J80" i="40"/>
  <c r="E80" i="40"/>
  <c r="H80" i="40"/>
  <c r="F80" i="40"/>
  <c r="M112" i="26"/>
  <c r="P112" i="26"/>
  <c r="N112" i="26"/>
  <c r="S112" i="26"/>
  <c r="T112" i="26"/>
  <c r="U112" i="26"/>
  <c r="Q112" i="26"/>
  <c r="R112" i="26"/>
  <c r="O112" i="26"/>
  <c r="R4" i="19"/>
  <c r="P4" i="19"/>
  <c r="T4" i="19"/>
  <c r="O4" i="19"/>
  <c r="M4" i="19"/>
  <c r="Q4" i="19"/>
  <c r="N4" i="19"/>
  <c r="S4" i="19"/>
  <c r="U4" i="19"/>
  <c r="U91" i="42"/>
  <c r="P91" i="42"/>
  <c r="O91" i="42"/>
  <c r="M91" i="42"/>
  <c r="N91" i="42"/>
  <c r="S91" i="42"/>
  <c r="R91" i="42"/>
  <c r="T91" i="42"/>
  <c r="Q91" i="42"/>
  <c r="AP87" i="22"/>
  <c r="AG87" i="22" s="1"/>
  <c r="K75" i="42"/>
  <c r="J75" i="42"/>
  <c r="F75" i="42"/>
  <c r="I75" i="42"/>
  <c r="E75" i="42"/>
  <c r="D75" i="42"/>
  <c r="H75" i="42"/>
  <c r="C75" i="42"/>
  <c r="G75" i="42"/>
  <c r="AP90" i="26"/>
  <c r="AK90" i="26" s="1"/>
  <c r="X90" i="26"/>
  <c r="AP109" i="40"/>
  <c r="Y109" i="40" s="1"/>
  <c r="T39" i="19"/>
  <c r="R39" i="19"/>
  <c r="O39" i="19"/>
  <c r="P39" i="19"/>
  <c r="S39" i="19"/>
  <c r="N39" i="19"/>
  <c r="U39" i="19"/>
  <c r="Q39" i="19"/>
  <c r="M39" i="19"/>
  <c r="U122" i="23"/>
  <c r="S122" i="23"/>
  <c r="M122" i="23"/>
  <c r="T122" i="23"/>
  <c r="Q122" i="23"/>
  <c r="O122" i="23"/>
  <c r="R122" i="23"/>
  <c r="N122" i="23"/>
  <c r="P122" i="23"/>
  <c r="AP74" i="28"/>
  <c r="W74" i="28" s="1"/>
  <c r="F38" i="40"/>
  <c r="I38" i="40"/>
  <c r="D38" i="40"/>
  <c r="K38" i="40"/>
  <c r="H38" i="40"/>
  <c r="J38" i="40"/>
  <c r="E38" i="40"/>
  <c r="C38" i="40"/>
  <c r="G38" i="40"/>
  <c r="AP62" i="23"/>
  <c r="AI62" i="23" s="1"/>
  <c r="AP60" i="26"/>
  <c r="AB60" i="26" s="1"/>
  <c r="F61" i="40"/>
  <c r="E61" i="40"/>
  <c r="D61" i="40"/>
  <c r="G61" i="40"/>
  <c r="K61" i="40"/>
  <c r="J61" i="40"/>
  <c r="C61" i="40"/>
  <c r="I61" i="40"/>
  <c r="H61" i="40"/>
  <c r="AP119" i="42"/>
  <c r="AP56" i="28"/>
  <c r="AJ56" i="28" s="1"/>
  <c r="O19" i="28"/>
  <c r="P19" i="28"/>
  <c r="S19" i="28"/>
  <c r="R19" i="28"/>
  <c r="T19" i="28"/>
  <c r="N19" i="28"/>
  <c r="Q19" i="28"/>
  <c r="U19" i="28"/>
  <c r="M19" i="28"/>
  <c r="T170" i="23"/>
  <c r="Q170" i="23"/>
  <c r="N170" i="23"/>
  <c r="O170" i="23"/>
  <c r="P170" i="23"/>
  <c r="R170" i="23"/>
  <c r="S170" i="23"/>
  <c r="U170" i="23"/>
  <c r="M170" i="23"/>
  <c r="I26" i="28"/>
  <c r="J26" i="28"/>
  <c r="H26" i="28"/>
  <c r="D26" i="28"/>
  <c r="F26" i="28"/>
  <c r="K26" i="28"/>
  <c r="C26" i="28"/>
  <c r="G26" i="28"/>
  <c r="E26" i="28"/>
  <c r="N153" i="23"/>
  <c r="S153" i="23"/>
  <c r="Q153" i="23"/>
  <c r="U153" i="23"/>
  <c r="M153" i="23"/>
  <c r="O153" i="23"/>
  <c r="R153" i="23"/>
  <c r="P153" i="23"/>
  <c r="T153" i="23"/>
  <c r="P153" i="28"/>
  <c r="M153" i="28"/>
  <c r="R153" i="28"/>
  <c r="O153" i="28"/>
  <c r="U153" i="28"/>
  <c r="N153" i="28"/>
  <c r="T153" i="28"/>
  <c r="S153" i="28"/>
  <c r="Q153" i="28"/>
  <c r="N132" i="23"/>
  <c r="S132" i="23"/>
  <c r="Q132" i="23"/>
  <c r="P132" i="23"/>
  <c r="R132" i="23"/>
  <c r="M132" i="23"/>
  <c r="O132" i="23"/>
  <c r="T132" i="23"/>
  <c r="U132" i="23"/>
  <c r="P94" i="23"/>
  <c r="U94" i="23"/>
  <c r="M94" i="23"/>
  <c r="Q94" i="23"/>
  <c r="R94" i="23"/>
  <c r="N94" i="23"/>
  <c r="S94" i="23"/>
  <c r="O94" i="23"/>
  <c r="T94" i="23"/>
  <c r="AP132" i="42"/>
  <c r="AF132" i="42" s="1"/>
  <c r="Q96" i="42"/>
  <c r="P96" i="42"/>
  <c r="S96" i="42"/>
  <c r="U96" i="42"/>
  <c r="M96" i="42"/>
  <c r="R96" i="42"/>
  <c r="T96" i="42"/>
  <c r="N96" i="42"/>
  <c r="O96" i="42"/>
  <c r="Q115" i="42"/>
  <c r="O115" i="42"/>
  <c r="P115" i="42"/>
  <c r="N115" i="42"/>
  <c r="S115" i="42"/>
  <c r="T115" i="42"/>
  <c r="R115" i="42"/>
  <c r="U115" i="42"/>
  <c r="M115" i="42"/>
  <c r="R173" i="22"/>
  <c r="P173" i="22"/>
  <c r="T173" i="22"/>
  <c r="O173" i="22"/>
  <c r="S173" i="22"/>
  <c r="N173" i="22"/>
  <c r="M173" i="22"/>
  <c r="U173" i="22"/>
  <c r="Q173" i="22"/>
  <c r="S78" i="23"/>
  <c r="U78" i="23"/>
  <c r="R78" i="23"/>
  <c r="T78" i="23"/>
  <c r="Q78" i="23"/>
  <c r="M78" i="23"/>
  <c r="N78" i="23"/>
  <c r="O78" i="23"/>
  <c r="P78" i="23"/>
  <c r="AP164" i="25"/>
  <c r="S138" i="26"/>
  <c r="M138" i="26"/>
  <c r="U138" i="26"/>
  <c r="R138" i="26"/>
  <c r="T138" i="26"/>
  <c r="O138" i="26"/>
  <c r="P138" i="26"/>
  <c r="Q138" i="26"/>
  <c r="N138" i="26"/>
  <c r="D49" i="23"/>
  <c r="I49" i="23"/>
  <c r="K49" i="23"/>
  <c r="C49" i="23"/>
  <c r="G49" i="23"/>
  <c r="H49" i="23"/>
  <c r="J49" i="23"/>
  <c r="E49" i="23"/>
  <c r="F49" i="23"/>
  <c r="R17" i="23"/>
  <c r="T17" i="23"/>
  <c r="S17" i="23"/>
  <c r="P17" i="23"/>
  <c r="U17" i="23"/>
  <c r="M17" i="23"/>
  <c r="O17" i="23"/>
  <c r="N17" i="23"/>
  <c r="Q17" i="23"/>
  <c r="U99" i="40"/>
  <c r="O99" i="40"/>
  <c r="N99" i="40"/>
  <c r="P99" i="40"/>
  <c r="R99" i="40"/>
  <c r="Q99" i="40"/>
  <c r="T99" i="40"/>
  <c r="M99" i="40"/>
  <c r="S99" i="40"/>
  <c r="AP119" i="28"/>
  <c r="AF119" i="28" s="1"/>
  <c r="F51" i="19"/>
  <c r="J51" i="19"/>
  <c r="D51" i="19"/>
  <c r="I51" i="19"/>
  <c r="G51" i="19"/>
  <c r="C51" i="19"/>
  <c r="H51" i="19"/>
  <c r="E51" i="19"/>
  <c r="K51" i="19"/>
  <c r="K67" i="40"/>
  <c r="D67" i="40"/>
  <c r="F67" i="40"/>
  <c r="G67" i="40"/>
  <c r="I67" i="40"/>
  <c r="E67" i="40"/>
  <c r="J67" i="40"/>
  <c r="H67" i="40"/>
  <c r="C67" i="40"/>
  <c r="C33" i="42"/>
  <c r="J33" i="42"/>
  <c r="E33" i="42"/>
  <c r="H33" i="42"/>
  <c r="G33" i="42"/>
  <c r="F33" i="42"/>
  <c r="D33" i="42"/>
  <c r="I33" i="42"/>
  <c r="K33" i="42"/>
  <c r="C59" i="28"/>
  <c r="H59" i="28"/>
  <c r="K59" i="28"/>
  <c r="J59" i="28"/>
  <c r="E59" i="28"/>
  <c r="F59" i="28"/>
  <c r="D59" i="28"/>
  <c r="I59" i="28"/>
  <c r="G59" i="28"/>
  <c r="AP134" i="21"/>
  <c r="AP36" i="26"/>
  <c r="AO36" i="26" s="1"/>
  <c r="AE36" i="26"/>
  <c r="Y36" i="26"/>
  <c r="Q18" i="26"/>
  <c r="S18" i="26"/>
  <c r="N18" i="26"/>
  <c r="U18" i="26"/>
  <c r="P18" i="26"/>
  <c r="T18" i="26"/>
  <c r="R18" i="26"/>
  <c r="O18" i="26"/>
  <c r="M18" i="26"/>
  <c r="H111" i="21"/>
  <c r="G111" i="21"/>
  <c r="I111" i="21"/>
  <c r="C111" i="21"/>
  <c r="D111" i="21"/>
  <c r="J111" i="21"/>
  <c r="K111" i="21"/>
  <c r="E111" i="21"/>
  <c r="F111" i="21"/>
  <c r="C38" i="19"/>
  <c r="J38" i="19"/>
  <c r="I38" i="19"/>
  <c r="K38" i="19"/>
  <c r="G38" i="19"/>
  <c r="H38" i="19"/>
  <c r="F38" i="19"/>
  <c r="E38" i="19"/>
  <c r="D38" i="19"/>
  <c r="T142" i="26"/>
  <c r="N142" i="26"/>
  <c r="O142" i="26"/>
  <c r="M142" i="26"/>
  <c r="R142" i="26"/>
  <c r="S142" i="26"/>
  <c r="Q142" i="26"/>
  <c r="U142" i="26"/>
  <c r="P142" i="26"/>
  <c r="C118" i="28"/>
  <c r="D118" i="28"/>
  <c r="I118" i="28"/>
  <c r="F118" i="28"/>
  <c r="H118" i="28"/>
  <c r="K118" i="28"/>
  <c r="J118" i="28"/>
  <c r="G118" i="28"/>
  <c r="E118" i="28"/>
  <c r="E144" i="40"/>
  <c r="H144" i="40"/>
  <c r="K144" i="40"/>
  <c r="C144" i="40"/>
  <c r="I144" i="40"/>
  <c r="D144" i="40"/>
  <c r="J144" i="40"/>
  <c r="F144" i="40"/>
  <c r="G144" i="40"/>
  <c r="K84" i="26"/>
  <c r="J84" i="26"/>
  <c r="F84" i="26"/>
  <c r="E84" i="26"/>
  <c r="I84" i="26"/>
  <c r="G84" i="26"/>
  <c r="H84" i="26"/>
  <c r="D84" i="26"/>
  <c r="C84" i="26"/>
  <c r="R16" i="42"/>
  <c r="U16" i="42"/>
  <c r="T16" i="42"/>
  <c r="O16" i="42"/>
  <c r="N16" i="42"/>
  <c r="Q16" i="42"/>
  <c r="P16" i="42"/>
  <c r="S16" i="42"/>
  <c r="M16" i="42"/>
  <c r="K66" i="23"/>
  <c r="D66" i="23"/>
  <c r="F66" i="23"/>
  <c r="G66" i="23"/>
  <c r="E66" i="23"/>
  <c r="I66" i="23"/>
  <c r="H66" i="23"/>
  <c r="C66" i="23"/>
  <c r="J66" i="23"/>
  <c r="AP126" i="42"/>
  <c r="AN126" i="42" s="1"/>
  <c r="AC126" i="42"/>
  <c r="H85" i="22"/>
  <c r="E85" i="22"/>
  <c r="G85" i="22"/>
  <c r="K85" i="22"/>
  <c r="C85" i="22"/>
  <c r="J85" i="22"/>
  <c r="I85" i="22"/>
  <c r="D85" i="22"/>
  <c r="F85" i="22"/>
  <c r="J128" i="41"/>
  <c r="D128" i="41"/>
  <c r="E128" i="41"/>
  <c r="I128" i="41"/>
  <c r="F128" i="41"/>
  <c r="H128" i="41"/>
  <c r="G128" i="41"/>
  <c r="C128" i="41"/>
  <c r="K128" i="41"/>
  <c r="C103" i="22"/>
  <c r="D103" i="22"/>
  <c r="K103" i="22"/>
  <c r="F103" i="22"/>
  <c r="E103" i="22"/>
  <c r="I103" i="22"/>
  <c r="H103" i="22"/>
  <c r="J103" i="22"/>
  <c r="G103" i="22"/>
  <c r="J91" i="28"/>
  <c r="G91" i="28"/>
  <c r="H91" i="28"/>
  <c r="K91" i="28"/>
  <c r="C91" i="28"/>
  <c r="E91" i="28"/>
  <c r="I91" i="28"/>
  <c r="D91" i="28"/>
  <c r="F91" i="28"/>
  <c r="AP164" i="42"/>
  <c r="AA164" i="42" s="1"/>
  <c r="AP113" i="42"/>
  <c r="Y113" i="42" s="1"/>
  <c r="AP168" i="40"/>
  <c r="AM168" i="40" s="1"/>
  <c r="Z168" i="40"/>
  <c r="R137" i="28"/>
  <c r="N137" i="28"/>
  <c r="Q137" i="28"/>
  <c r="P137" i="28"/>
  <c r="S137" i="28"/>
  <c r="M137" i="28"/>
  <c r="T137" i="28"/>
  <c r="U137" i="28"/>
  <c r="O137" i="28"/>
  <c r="AP32" i="26"/>
  <c r="W32" i="26" s="1"/>
  <c r="M77" i="42"/>
  <c r="S77" i="42"/>
  <c r="R77" i="42"/>
  <c r="O77" i="42"/>
  <c r="N77" i="42"/>
  <c r="U77" i="42"/>
  <c r="P77" i="42"/>
  <c r="Q77" i="42"/>
  <c r="T77" i="42"/>
  <c r="E67" i="21"/>
  <c r="F67" i="21"/>
  <c r="D67" i="21"/>
  <c r="I67" i="21"/>
  <c r="K67" i="21"/>
  <c r="J67" i="21"/>
  <c r="G67" i="21"/>
  <c r="C67" i="21"/>
  <c r="H67" i="21"/>
  <c r="P122" i="21"/>
  <c r="N122" i="21"/>
  <c r="M122" i="21"/>
  <c r="Q122" i="21"/>
  <c r="R122" i="21"/>
  <c r="T122" i="21"/>
  <c r="O122" i="21"/>
  <c r="S122" i="21"/>
  <c r="U122" i="21"/>
  <c r="AP120" i="28"/>
  <c r="AN120" i="28" s="1"/>
  <c r="W120" i="28"/>
  <c r="AP105" i="42"/>
  <c r="K122" i="42"/>
  <c r="J122" i="42"/>
  <c r="G122" i="42"/>
  <c r="H122" i="42"/>
  <c r="C122" i="42"/>
  <c r="D122" i="42"/>
  <c r="F122" i="42"/>
  <c r="I122" i="42"/>
  <c r="E122" i="42"/>
  <c r="M47" i="26"/>
  <c r="N47" i="26"/>
  <c r="P47" i="26"/>
  <c r="U47" i="26"/>
  <c r="S47" i="26"/>
  <c r="O47" i="26"/>
  <c r="T47" i="26"/>
  <c r="Q47" i="26"/>
  <c r="R47" i="26"/>
  <c r="AP31" i="26"/>
  <c r="X31" i="26" s="1"/>
  <c r="AD31" i="26"/>
  <c r="O73" i="42"/>
  <c r="R73" i="42"/>
  <c r="U73" i="42"/>
  <c r="T73" i="42"/>
  <c r="Q73" i="42"/>
  <c r="P73" i="42"/>
  <c r="S73" i="42"/>
  <c r="N73" i="42"/>
  <c r="M73" i="42"/>
  <c r="AP16" i="28"/>
  <c r="AI16" i="28" s="1"/>
  <c r="AA16" i="28"/>
  <c r="D157" i="23"/>
  <c r="E157" i="23"/>
  <c r="G157" i="23"/>
  <c r="F157" i="23"/>
  <c r="C157" i="23"/>
  <c r="J157" i="23"/>
  <c r="K157" i="23"/>
  <c r="I157" i="23"/>
  <c r="H157" i="23"/>
  <c r="AP167" i="40"/>
  <c r="P78" i="21"/>
  <c r="U78" i="21"/>
  <c r="O78" i="21"/>
  <c r="R78" i="21"/>
  <c r="T78" i="21"/>
  <c r="Q78" i="21"/>
  <c r="S78" i="21"/>
  <c r="M78" i="21"/>
  <c r="N78" i="21"/>
  <c r="F134" i="21"/>
  <c r="C134" i="21"/>
  <c r="E134" i="21"/>
  <c r="G134" i="21"/>
  <c r="D134" i="21"/>
  <c r="K134" i="21"/>
  <c r="H134" i="21"/>
  <c r="J134" i="21"/>
  <c r="I134" i="21"/>
  <c r="N104" i="42"/>
  <c r="M104" i="42"/>
  <c r="O104" i="42"/>
  <c r="S104" i="42"/>
  <c r="T104" i="42"/>
  <c r="P104" i="42"/>
  <c r="U104" i="42"/>
  <c r="R104" i="42"/>
  <c r="Q104" i="42"/>
  <c r="AP105" i="28"/>
  <c r="AP19" i="26"/>
  <c r="Y19" i="26" s="1"/>
  <c r="AI19" i="26"/>
  <c r="AM19" i="26"/>
  <c r="AB19" i="26"/>
  <c r="AG19" i="26"/>
  <c r="AF19" i="26"/>
  <c r="J68" i="21"/>
  <c r="K68" i="21"/>
  <c r="F68" i="21"/>
  <c r="C68" i="21"/>
  <c r="D68" i="21"/>
  <c r="G68" i="21"/>
  <c r="I68" i="21"/>
  <c r="H68" i="21"/>
  <c r="E68" i="21"/>
  <c r="I73" i="21"/>
  <c r="D73" i="21"/>
  <c r="F73" i="21"/>
  <c r="C73" i="21"/>
  <c r="J73" i="21"/>
  <c r="G73" i="21"/>
  <c r="E73" i="21"/>
  <c r="K73" i="21"/>
  <c r="H73" i="21"/>
  <c r="Q118" i="26"/>
  <c r="T118" i="26"/>
  <c r="N118" i="26"/>
  <c r="R118" i="26"/>
  <c r="O118" i="26"/>
  <c r="U118" i="26"/>
  <c r="M118" i="26"/>
  <c r="S118" i="26"/>
  <c r="P118" i="26"/>
  <c r="AP3" i="22"/>
  <c r="AE3" i="22" s="1"/>
  <c r="M112" i="40"/>
  <c r="S112" i="40"/>
  <c r="T112" i="40"/>
  <c r="U112" i="40"/>
  <c r="P112" i="40"/>
  <c r="R112" i="40"/>
  <c r="N112" i="40"/>
  <c r="O112" i="40"/>
  <c r="Q112" i="40"/>
  <c r="D9" i="19"/>
  <c r="H9" i="19"/>
  <c r="F9" i="19"/>
  <c r="J9" i="19"/>
  <c r="K9" i="19"/>
  <c r="E9" i="19"/>
  <c r="G9" i="19"/>
  <c r="C9" i="19"/>
  <c r="I9" i="19"/>
  <c r="J41" i="22"/>
  <c r="C41" i="22"/>
  <c r="E41" i="22"/>
  <c r="F41" i="22"/>
  <c r="H41" i="22"/>
  <c r="G41" i="22"/>
  <c r="K41" i="22"/>
  <c r="D41" i="22"/>
  <c r="I41" i="22"/>
  <c r="AP121" i="40"/>
  <c r="E82" i="28"/>
  <c r="K82" i="28"/>
  <c r="G82" i="28"/>
  <c r="J82" i="28"/>
  <c r="D82" i="28"/>
  <c r="I82" i="28"/>
  <c r="F82" i="28"/>
  <c r="H82" i="28"/>
  <c r="C82" i="28"/>
  <c r="AP48" i="28"/>
  <c r="Q2" i="22"/>
  <c r="P2" i="22"/>
  <c r="T2" i="22"/>
  <c r="U2" i="22"/>
  <c r="S2" i="22"/>
  <c r="O2" i="22"/>
  <c r="N2" i="22"/>
  <c r="M2" i="22"/>
  <c r="R2" i="22"/>
  <c r="K136" i="42"/>
  <c r="F136" i="42"/>
  <c r="E136" i="42"/>
  <c r="I136" i="42"/>
  <c r="C136" i="42"/>
  <c r="J136" i="42"/>
  <c r="H136" i="42"/>
  <c r="G136" i="42"/>
  <c r="D136" i="42"/>
  <c r="AP73" i="23"/>
  <c r="X73" i="23" s="1"/>
  <c r="AP24" i="23"/>
  <c r="AL24" i="23" s="1"/>
  <c r="I115" i="40"/>
  <c r="E115" i="40"/>
  <c r="G115" i="40"/>
  <c r="F115" i="40"/>
  <c r="J115" i="40"/>
  <c r="C115" i="40"/>
  <c r="D115" i="40"/>
  <c r="H115" i="40"/>
  <c r="K115" i="40"/>
  <c r="I12" i="19"/>
  <c r="D12" i="19"/>
  <c r="F12" i="19"/>
  <c r="E12" i="19"/>
  <c r="J12" i="19"/>
  <c r="C12" i="19"/>
  <c r="K12" i="19"/>
  <c r="G12" i="19"/>
  <c r="H12" i="19"/>
  <c r="AP55" i="40"/>
  <c r="AA55" i="40" s="1"/>
  <c r="AP73" i="42"/>
  <c r="W73" i="42" s="1"/>
  <c r="C136" i="28"/>
  <c r="I136" i="28"/>
  <c r="J136" i="28"/>
  <c r="E136" i="28"/>
  <c r="D136" i="28"/>
  <c r="H136" i="28"/>
  <c r="K136" i="28"/>
  <c r="F136" i="28"/>
  <c r="G136" i="28"/>
  <c r="AP140" i="23"/>
  <c r="J106" i="23"/>
  <c r="F106" i="23"/>
  <c r="C106" i="23"/>
  <c r="G106" i="23"/>
  <c r="H106" i="23"/>
  <c r="I106" i="23"/>
  <c r="E106" i="23"/>
  <c r="D106" i="23"/>
  <c r="K106" i="23"/>
  <c r="G78" i="25"/>
  <c r="I78" i="25"/>
  <c r="J78" i="25"/>
  <c r="E78" i="25"/>
  <c r="K78" i="25"/>
  <c r="D78" i="25"/>
  <c r="C78" i="25"/>
  <c r="H78" i="25"/>
  <c r="F78" i="25"/>
  <c r="F54" i="22"/>
  <c r="D54" i="22"/>
  <c r="H54" i="22"/>
  <c r="J54" i="22"/>
  <c r="C54" i="22"/>
  <c r="G54" i="22"/>
  <c r="K54" i="22"/>
  <c r="I54" i="22"/>
  <c r="E54" i="22"/>
  <c r="AP43" i="19"/>
  <c r="AF43" i="19" s="1"/>
  <c r="AO43" i="19"/>
  <c r="X43" i="19"/>
  <c r="AP140" i="40"/>
  <c r="AP111" i="40"/>
  <c r="Y111" i="40" s="1"/>
  <c r="G170" i="23"/>
  <c r="I170" i="23"/>
  <c r="D170" i="23"/>
  <c r="K170" i="23"/>
  <c r="J170" i="23"/>
  <c r="E170" i="23"/>
  <c r="H170" i="23"/>
  <c r="C170" i="23"/>
  <c r="F170" i="23"/>
  <c r="R134" i="28"/>
  <c r="S134" i="28"/>
  <c r="T134" i="28"/>
  <c r="M134" i="28"/>
  <c r="U134" i="28"/>
  <c r="N134" i="28"/>
  <c r="Q134" i="28"/>
  <c r="O134" i="28"/>
  <c r="P134" i="28"/>
  <c r="N141" i="23"/>
  <c r="U141" i="23"/>
  <c r="M141" i="23"/>
  <c r="Q141" i="23"/>
  <c r="R141" i="23"/>
  <c r="T141" i="23"/>
  <c r="P141" i="23"/>
  <c r="O141" i="23"/>
  <c r="S141" i="23"/>
  <c r="R68" i="28"/>
  <c r="M68" i="28"/>
  <c r="Q68" i="28"/>
  <c r="S68" i="28"/>
  <c r="O68" i="28"/>
  <c r="U68" i="28"/>
  <c r="N68" i="28"/>
  <c r="T68" i="28"/>
  <c r="P68" i="28"/>
  <c r="O114" i="42"/>
  <c r="S114" i="42"/>
  <c r="R114" i="42"/>
  <c r="T114" i="42"/>
  <c r="N114" i="42"/>
  <c r="Q114" i="42"/>
  <c r="M114" i="42"/>
  <c r="U114" i="42"/>
  <c r="P114" i="42"/>
  <c r="AP62" i="22"/>
  <c r="D142" i="28"/>
  <c r="I142" i="28"/>
  <c r="F142" i="28"/>
  <c r="K142" i="28"/>
  <c r="G142" i="28"/>
  <c r="H142" i="28"/>
  <c r="C142" i="28"/>
  <c r="J142" i="28"/>
  <c r="E142" i="28"/>
  <c r="H22" i="28"/>
  <c r="J22" i="28"/>
  <c r="F22" i="28"/>
  <c r="E22" i="28"/>
  <c r="C22" i="28"/>
  <c r="K22" i="28"/>
  <c r="G22" i="28"/>
  <c r="I22" i="28"/>
  <c r="D22" i="28"/>
  <c r="M22" i="19"/>
  <c r="R22" i="19"/>
  <c r="Q22" i="19"/>
  <c r="O22" i="19"/>
  <c r="P22" i="19"/>
  <c r="N22" i="19"/>
  <c r="T22" i="19"/>
  <c r="S22" i="19"/>
  <c r="U22" i="19"/>
  <c r="AP36" i="23"/>
  <c r="AO36" i="23" s="1"/>
  <c r="Q156" i="28"/>
  <c r="M156" i="28"/>
  <c r="N156" i="28"/>
  <c r="T156" i="28"/>
  <c r="R156" i="28"/>
  <c r="O156" i="28"/>
  <c r="S156" i="28"/>
  <c r="U156" i="28"/>
  <c r="P156" i="28"/>
  <c r="T92" i="28"/>
  <c r="R92" i="28"/>
  <c r="O92" i="28"/>
  <c r="S92" i="28"/>
  <c r="M92" i="28"/>
  <c r="P92" i="28"/>
  <c r="U92" i="28"/>
  <c r="N92" i="28"/>
  <c r="Q92" i="28"/>
  <c r="C136" i="21"/>
  <c r="H136" i="21"/>
  <c r="F136" i="21"/>
  <c r="D136" i="21"/>
  <c r="J136" i="21"/>
  <c r="K136" i="21"/>
  <c r="E136" i="21"/>
  <c r="G136" i="21"/>
  <c r="I136" i="21"/>
  <c r="AP149" i="23"/>
  <c r="O13" i="42"/>
  <c r="U13" i="42"/>
  <c r="P13" i="42"/>
  <c r="T13" i="42"/>
  <c r="S13" i="42"/>
  <c r="Q13" i="42"/>
  <c r="R13" i="42"/>
  <c r="N13" i="42"/>
  <c r="M13" i="42"/>
  <c r="J117" i="26"/>
  <c r="K117" i="26"/>
  <c r="C117" i="26"/>
  <c r="F117" i="26"/>
  <c r="E117" i="26"/>
  <c r="G117" i="26"/>
  <c r="D117" i="26"/>
  <c r="H117" i="26"/>
  <c r="I117" i="26"/>
  <c r="P123" i="28"/>
  <c r="Q123" i="28"/>
  <c r="M123" i="28"/>
  <c r="U123" i="28"/>
  <c r="S123" i="28"/>
  <c r="T123" i="28"/>
  <c r="O123" i="28"/>
  <c r="N123" i="28"/>
  <c r="R123" i="28"/>
  <c r="AP125" i="40"/>
  <c r="AN125" i="40" s="1"/>
  <c r="E125" i="26"/>
  <c r="C125" i="26"/>
  <c r="D125" i="26"/>
  <c r="J125" i="26"/>
  <c r="H125" i="26"/>
  <c r="G125" i="26"/>
  <c r="F125" i="26"/>
  <c r="I125" i="26"/>
  <c r="K125" i="26"/>
  <c r="AP170" i="21"/>
  <c r="AJ170" i="21" s="1"/>
  <c r="AP165" i="42"/>
  <c r="AO165" i="42" s="1"/>
  <c r="O30" i="42"/>
  <c r="Q30" i="42"/>
  <c r="S30" i="42"/>
  <c r="M30" i="42"/>
  <c r="P30" i="42"/>
  <c r="N30" i="42"/>
  <c r="R30" i="42"/>
  <c r="U30" i="42"/>
  <c r="T30" i="42"/>
  <c r="U139" i="21"/>
  <c r="S139" i="21"/>
  <c r="N139" i="21"/>
  <c r="Q139" i="21"/>
  <c r="M139" i="21"/>
  <c r="P139" i="21"/>
  <c r="O139" i="21"/>
  <c r="R139" i="21"/>
  <c r="T139" i="21"/>
  <c r="Q12" i="42"/>
  <c r="U12" i="42"/>
  <c r="P12" i="42"/>
  <c r="M12" i="42"/>
  <c r="T12" i="42"/>
  <c r="R12" i="42"/>
  <c r="O12" i="42"/>
  <c r="S12" i="42"/>
  <c r="N12" i="42"/>
  <c r="AP70" i="23"/>
  <c r="F150" i="40"/>
  <c r="K150" i="40"/>
  <c r="C150" i="40"/>
  <c r="I150" i="40"/>
  <c r="J150" i="40"/>
  <c r="H150" i="40"/>
  <c r="G150" i="40"/>
  <c r="E150" i="40"/>
  <c r="D150" i="40"/>
  <c r="AP18" i="19"/>
  <c r="N78" i="40"/>
  <c r="U78" i="40"/>
  <c r="M78" i="40"/>
  <c r="S78" i="40"/>
  <c r="O78" i="40"/>
  <c r="R78" i="40"/>
  <c r="T78" i="40"/>
  <c r="P78" i="40"/>
  <c r="Q78" i="40"/>
  <c r="AP32" i="28"/>
  <c r="X32" i="28" s="1"/>
  <c r="E139" i="42"/>
  <c r="J139" i="42"/>
  <c r="C139" i="42"/>
  <c r="G139" i="42"/>
  <c r="D139" i="42"/>
  <c r="K139" i="42"/>
  <c r="F139" i="42"/>
  <c r="H139" i="42"/>
  <c r="I139" i="42"/>
  <c r="AP69" i="40"/>
  <c r="G159" i="28"/>
  <c r="J159" i="28"/>
  <c r="F159" i="28"/>
  <c r="I159" i="28"/>
  <c r="E159" i="28"/>
  <c r="D159" i="28"/>
  <c r="H159" i="28"/>
  <c r="K159" i="28"/>
  <c r="C159" i="28"/>
  <c r="AP66" i="28"/>
  <c r="Z66" i="28" s="1"/>
  <c r="D44" i="19"/>
  <c r="J44" i="19"/>
  <c r="I44" i="19"/>
  <c r="E44" i="19"/>
  <c r="F44" i="19"/>
  <c r="K44" i="19"/>
  <c r="H44" i="19"/>
  <c r="C44" i="19"/>
  <c r="G44" i="19"/>
  <c r="AP134" i="28"/>
  <c r="S81" i="23"/>
  <c r="Q81" i="23"/>
  <c r="U81" i="23"/>
  <c r="O81" i="23"/>
  <c r="T81" i="23"/>
  <c r="R81" i="23"/>
  <c r="M81" i="23"/>
  <c r="P81" i="23"/>
  <c r="N81" i="23"/>
  <c r="J48" i="26"/>
  <c r="I48" i="26"/>
  <c r="D48" i="26"/>
  <c r="F48" i="26"/>
  <c r="C48" i="26"/>
  <c r="H48" i="26"/>
  <c r="G48" i="26"/>
  <c r="E48" i="26"/>
  <c r="K48" i="26"/>
  <c r="AP163" i="26"/>
  <c r="AN163" i="26" s="1"/>
  <c r="F99" i="26"/>
  <c r="D99" i="26"/>
  <c r="K99" i="26"/>
  <c r="C99" i="26"/>
  <c r="I99" i="26"/>
  <c r="G99" i="26"/>
  <c r="E99" i="26"/>
  <c r="H99" i="26"/>
  <c r="J99" i="26"/>
  <c r="T120" i="40"/>
  <c r="Q120" i="40"/>
  <c r="N120" i="40"/>
  <c r="S120" i="40"/>
  <c r="P120" i="40"/>
  <c r="U120" i="40"/>
  <c r="M120" i="40"/>
  <c r="O120" i="40"/>
  <c r="R120" i="40"/>
  <c r="Q93" i="21"/>
  <c r="O93" i="21"/>
  <c r="T93" i="21"/>
  <c r="M93" i="21"/>
  <c r="R93" i="21"/>
  <c r="U93" i="21"/>
  <c r="P93" i="21"/>
  <c r="S93" i="21"/>
  <c r="N93" i="21"/>
  <c r="J52" i="26"/>
  <c r="D52" i="26"/>
  <c r="K52" i="26"/>
  <c r="G52" i="26"/>
  <c r="H52" i="26"/>
  <c r="I52" i="26"/>
  <c r="F52" i="26"/>
  <c r="C52" i="26"/>
  <c r="E52" i="26"/>
  <c r="E147" i="28"/>
  <c r="D147" i="28"/>
  <c r="H147" i="28"/>
  <c r="C147" i="28"/>
  <c r="F147" i="28"/>
  <c r="G147" i="28"/>
  <c r="J147" i="28"/>
  <c r="K147" i="28"/>
  <c r="I147" i="28"/>
  <c r="H160" i="28"/>
  <c r="C160" i="28"/>
  <c r="I160" i="28"/>
  <c r="D160" i="28"/>
  <c r="E160" i="28"/>
  <c r="J160" i="28"/>
  <c r="F160" i="28"/>
  <c r="K160" i="28"/>
  <c r="G160" i="28"/>
  <c r="F83" i="22"/>
  <c r="D83" i="22"/>
  <c r="G83" i="22"/>
  <c r="E83" i="22"/>
  <c r="K83" i="22"/>
  <c r="J83" i="22"/>
  <c r="I83" i="22"/>
  <c r="C83" i="22"/>
  <c r="H83" i="22"/>
  <c r="AP139" i="42"/>
  <c r="AH139" i="42" s="1"/>
  <c r="O37" i="40"/>
  <c r="U37" i="40"/>
  <c r="M37" i="40"/>
  <c r="R37" i="40"/>
  <c r="S37" i="40"/>
  <c r="P37" i="40"/>
  <c r="Q37" i="40"/>
  <c r="T37" i="40"/>
  <c r="N37" i="40"/>
  <c r="G169" i="23"/>
  <c r="C169" i="23"/>
  <c r="K169" i="23"/>
  <c r="I169" i="23"/>
  <c r="J169" i="23"/>
  <c r="F169" i="23"/>
  <c r="E169" i="23"/>
  <c r="D169" i="23"/>
  <c r="H169" i="23"/>
  <c r="AP32" i="23"/>
  <c r="R26" i="23"/>
  <c r="Q26" i="23"/>
  <c r="T26" i="23"/>
  <c r="S26" i="23"/>
  <c r="U26" i="23"/>
  <c r="M26" i="23"/>
  <c r="N26" i="23"/>
  <c r="P26" i="23"/>
  <c r="O26" i="23"/>
  <c r="I114" i="21"/>
  <c r="E114" i="21"/>
  <c r="J114" i="21"/>
  <c r="D114" i="21"/>
  <c r="H114" i="21"/>
  <c r="F114" i="21"/>
  <c r="C114" i="21"/>
  <c r="K114" i="21"/>
  <c r="G114" i="21"/>
  <c r="AP28" i="26"/>
  <c r="AA28" i="26" s="1"/>
  <c r="N70" i="26"/>
  <c r="Q70" i="26"/>
  <c r="S70" i="26"/>
  <c r="M70" i="26"/>
  <c r="R70" i="26"/>
  <c r="O70" i="26"/>
  <c r="U70" i="26"/>
  <c r="T70" i="26"/>
  <c r="P70" i="26"/>
  <c r="G48" i="23"/>
  <c r="I48" i="23"/>
  <c r="C48" i="23"/>
  <c r="J48" i="23"/>
  <c r="D48" i="23"/>
  <c r="E48" i="23"/>
  <c r="H48" i="23"/>
  <c r="F48" i="23"/>
  <c r="K48" i="23"/>
  <c r="I160" i="26"/>
  <c r="J160" i="26"/>
  <c r="G160" i="26"/>
  <c r="F160" i="26"/>
  <c r="E160" i="26"/>
  <c r="H160" i="26"/>
  <c r="C160" i="26"/>
  <c r="D160" i="26"/>
  <c r="K160" i="26"/>
  <c r="AP83" i="23"/>
  <c r="AO83" i="23" s="1"/>
  <c r="AP103" i="21"/>
  <c r="AI103" i="21" s="1"/>
  <c r="AG103" i="21"/>
  <c r="AB103" i="21"/>
  <c r="O103" i="40"/>
  <c r="T103" i="40"/>
  <c r="M103" i="40"/>
  <c r="U103" i="40"/>
  <c r="R103" i="40"/>
  <c r="P103" i="40"/>
  <c r="Q103" i="40"/>
  <c r="S103" i="40"/>
  <c r="N103" i="40"/>
  <c r="Q162" i="28"/>
  <c r="S162" i="28"/>
  <c r="U162" i="28"/>
  <c r="R162" i="28"/>
  <c r="P162" i="28"/>
  <c r="O162" i="28"/>
  <c r="N162" i="28"/>
  <c r="M162" i="28"/>
  <c r="T162" i="28"/>
  <c r="K57" i="26"/>
  <c r="G57" i="26"/>
  <c r="D57" i="26"/>
  <c r="E57" i="26"/>
  <c r="J57" i="26"/>
  <c r="H57" i="26"/>
  <c r="F57" i="26"/>
  <c r="I57" i="26"/>
  <c r="C57" i="26"/>
  <c r="G26" i="42"/>
  <c r="D26" i="42"/>
  <c r="H26" i="42"/>
  <c r="C26" i="42"/>
  <c r="E26" i="42"/>
  <c r="F26" i="42"/>
  <c r="J26" i="42"/>
  <c r="I26" i="42"/>
  <c r="K26" i="42"/>
  <c r="J65" i="21"/>
  <c r="K65" i="21"/>
  <c r="G65" i="21"/>
  <c r="C65" i="21"/>
  <c r="H65" i="21"/>
  <c r="D65" i="21"/>
  <c r="I65" i="21"/>
  <c r="E65" i="21"/>
  <c r="F65" i="21"/>
  <c r="AP70" i="40"/>
  <c r="AP28" i="42"/>
  <c r="T93" i="23"/>
  <c r="N93" i="23"/>
  <c r="Q93" i="23"/>
  <c r="S93" i="23"/>
  <c r="O93" i="23"/>
  <c r="U93" i="23"/>
  <c r="P93" i="23"/>
  <c r="R93" i="23"/>
  <c r="M93" i="23"/>
  <c r="M21" i="19"/>
  <c r="P21" i="19"/>
  <c r="U21" i="19"/>
  <c r="S21" i="19"/>
  <c r="R21" i="19"/>
  <c r="O21" i="19"/>
  <c r="N21" i="19"/>
  <c r="Q21" i="19"/>
  <c r="T21" i="19"/>
  <c r="O12" i="40"/>
  <c r="T12" i="40"/>
  <c r="R12" i="40"/>
  <c r="S12" i="40"/>
  <c r="P12" i="40"/>
  <c r="U12" i="40"/>
  <c r="M12" i="40"/>
  <c r="N12" i="40"/>
  <c r="Q12" i="40"/>
  <c r="AP134" i="42"/>
  <c r="R131" i="26"/>
  <c r="Q131" i="26"/>
  <c r="T131" i="26"/>
  <c r="M131" i="26"/>
  <c r="N131" i="26"/>
  <c r="U131" i="26"/>
  <c r="O131" i="26"/>
  <c r="S131" i="26"/>
  <c r="P131" i="26"/>
  <c r="F102" i="26"/>
  <c r="C102" i="26"/>
  <c r="E102" i="26"/>
  <c r="I102" i="26"/>
  <c r="D102" i="26"/>
  <c r="G102" i="26"/>
  <c r="H102" i="26"/>
  <c r="J102" i="26"/>
  <c r="K102" i="26"/>
  <c r="I97" i="40"/>
  <c r="G97" i="40"/>
  <c r="H97" i="40"/>
  <c r="K97" i="40"/>
  <c r="J97" i="40"/>
  <c r="C97" i="40"/>
  <c r="F97" i="40"/>
  <c r="D97" i="40"/>
  <c r="E97" i="40"/>
  <c r="AP78" i="21"/>
  <c r="AP28" i="23"/>
  <c r="AJ28" i="23" s="1"/>
  <c r="I160" i="21"/>
  <c r="E160" i="21"/>
  <c r="F160" i="21"/>
  <c r="D160" i="21"/>
  <c r="J160" i="21"/>
  <c r="H160" i="21"/>
  <c r="G160" i="21"/>
  <c r="K160" i="21"/>
  <c r="C160" i="21"/>
  <c r="AP89" i="40"/>
  <c r="AO89" i="40" s="1"/>
  <c r="AP7" i="40"/>
  <c r="AM7" i="40" s="1"/>
  <c r="AP5" i="26"/>
  <c r="AC5" i="26" s="1"/>
  <c r="W5" i="26"/>
  <c r="E31" i="23"/>
  <c r="J31" i="23"/>
  <c r="H31" i="23"/>
  <c r="G31" i="23"/>
  <c r="K31" i="23"/>
  <c r="C31" i="23"/>
  <c r="I31" i="23"/>
  <c r="D31" i="23"/>
  <c r="F31" i="23"/>
  <c r="AP145" i="21"/>
  <c r="O5" i="22"/>
  <c r="R5" i="22"/>
  <c r="N5" i="22"/>
  <c r="M5" i="22"/>
  <c r="P5" i="22"/>
  <c r="S5" i="22"/>
  <c r="U5" i="22"/>
  <c r="T5" i="22"/>
  <c r="Q5" i="22"/>
  <c r="AP146" i="42"/>
  <c r="AK146" i="42" s="1"/>
  <c r="AP112" i="28"/>
  <c r="AD112" i="28" s="1"/>
  <c r="M97" i="41"/>
  <c r="P97" i="41"/>
  <c r="S97" i="41"/>
  <c r="N97" i="41"/>
  <c r="R97" i="41"/>
  <c r="Q97" i="41"/>
  <c r="O97" i="41"/>
  <c r="U97" i="41"/>
  <c r="T97" i="41"/>
  <c r="H172" i="26"/>
  <c r="I172" i="26"/>
  <c r="E172" i="26"/>
  <c r="K172" i="26"/>
  <c r="F172" i="26"/>
  <c r="D172" i="26"/>
  <c r="G172" i="26"/>
  <c r="J172" i="26"/>
  <c r="C172" i="26"/>
  <c r="AP147" i="42"/>
  <c r="E9" i="40"/>
  <c r="D9" i="40"/>
  <c r="K9" i="40"/>
  <c r="F9" i="40"/>
  <c r="C9" i="40"/>
  <c r="I9" i="40"/>
  <c r="H9" i="40"/>
  <c r="G9" i="40"/>
  <c r="J9" i="40"/>
  <c r="F145" i="42"/>
  <c r="H145" i="42"/>
  <c r="G145" i="42"/>
  <c r="J145" i="42"/>
  <c r="K145" i="42"/>
  <c r="I145" i="42"/>
  <c r="D145" i="42"/>
  <c r="E145" i="42"/>
  <c r="C145" i="42"/>
  <c r="AP26" i="23"/>
  <c r="F34" i="23"/>
  <c r="D34" i="23"/>
  <c r="K34" i="23"/>
  <c r="C34" i="23"/>
  <c r="J34" i="23"/>
  <c r="I34" i="23"/>
  <c r="E34" i="23"/>
  <c r="G34" i="23"/>
  <c r="H34" i="23"/>
  <c r="C96" i="23"/>
  <c r="D96" i="23"/>
  <c r="H96" i="23"/>
  <c r="K96" i="23"/>
  <c r="F96" i="23"/>
  <c r="I96" i="23"/>
  <c r="G96" i="23"/>
  <c r="E96" i="23"/>
  <c r="J96" i="23"/>
  <c r="N46" i="25"/>
  <c r="M46" i="25"/>
  <c r="Q46" i="25"/>
  <c r="T46" i="25"/>
  <c r="R46" i="25"/>
  <c r="U46" i="25"/>
  <c r="S46" i="25"/>
  <c r="O46" i="25"/>
  <c r="P46" i="25"/>
  <c r="AP30" i="23"/>
  <c r="Q50" i="28"/>
  <c r="M50" i="28"/>
  <c r="N50" i="28"/>
  <c r="P50" i="28"/>
  <c r="S50" i="28"/>
  <c r="R50" i="28"/>
  <c r="U50" i="28"/>
  <c r="O50" i="28"/>
  <c r="T50" i="28"/>
  <c r="AP46" i="25"/>
  <c r="AI46" i="25" s="1"/>
  <c r="AP130" i="21"/>
  <c r="AC130" i="21" s="1"/>
  <c r="O92" i="23"/>
  <c r="R92" i="23"/>
  <c r="U92" i="23"/>
  <c r="S92" i="23"/>
  <c r="N92" i="23"/>
  <c r="T92" i="23"/>
  <c r="M92" i="23"/>
  <c r="P92" i="23"/>
  <c r="Q92" i="23"/>
  <c r="AP112" i="21"/>
  <c r="AK112" i="21" s="1"/>
  <c r="W112" i="21"/>
  <c r="AP46" i="40"/>
  <c r="AI46" i="40" s="1"/>
  <c r="AP43" i="41"/>
  <c r="D92" i="21"/>
  <c r="G92" i="21"/>
  <c r="E92" i="21"/>
  <c r="F92" i="21"/>
  <c r="C92" i="21"/>
  <c r="I92" i="21"/>
  <c r="J92" i="21"/>
  <c r="H92" i="21"/>
  <c r="K92" i="21"/>
  <c r="E133" i="28"/>
  <c r="G133" i="28"/>
  <c r="F133" i="28"/>
  <c r="H133" i="28"/>
  <c r="J133" i="28"/>
  <c r="K133" i="28"/>
  <c r="I133" i="28"/>
  <c r="D133" i="28"/>
  <c r="C133" i="28"/>
  <c r="AP60" i="21"/>
  <c r="AP16" i="23"/>
  <c r="AB16" i="23" s="1"/>
  <c r="F173" i="40"/>
  <c r="I173" i="40"/>
  <c r="J173" i="40"/>
  <c r="C173" i="40"/>
  <c r="G173" i="40"/>
  <c r="E173" i="40"/>
  <c r="H173" i="40"/>
  <c r="D173" i="40"/>
  <c r="K173" i="40"/>
  <c r="M175" i="42"/>
  <c r="O175" i="42"/>
  <c r="T175" i="42"/>
  <c r="R175" i="42"/>
  <c r="N175" i="42"/>
  <c r="U175" i="42"/>
  <c r="P175" i="42"/>
  <c r="Q175" i="42"/>
  <c r="S175" i="42"/>
  <c r="AP111" i="26"/>
  <c r="AO111" i="26" s="1"/>
  <c r="H61" i="25"/>
  <c r="J61" i="25"/>
  <c r="G61" i="25"/>
  <c r="K61" i="25"/>
  <c r="F61" i="25"/>
  <c r="I61" i="25"/>
  <c r="C61" i="25"/>
  <c r="D61" i="25"/>
  <c r="E61" i="25"/>
  <c r="F55" i="28"/>
  <c r="D55" i="28"/>
  <c r="I55" i="28"/>
  <c r="K55" i="28"/>
  <c r="H55" i="28"/>
  <c r="E55" i="28"/>
  <c r="C55" i="28"/>
  <c r="J55" i="28"/>
  <c r="G55" i="28"/>
  <c r="C93" i="40"/>
  <c r="E93" i="40"/>
  <c r="F93" i="40"/>
  <c r="I93" i="40"/>
  <c r="G93" i="40"/>
  <c r="K93" i="40"/>
  <c r="H93" i="40"/>
  <c r="J93" i="40"/>
  <c r="D93" i="40"/>
  <c r="AP94" i="42"/>
  <c r="X94" i="42" s="1"/>
  <c r="Q6" i="41"/>
  <c r="N6" i="41"/>
  <c r="R6" i="41"/>
  <c r="O6" i="41"/>
  <c r="U6" i="41"/>
  <c r="S6" i="41"/>
  <c r="P6" i="41"/>
  <c r="T6" i="41"/>
  <c r="M6" i="41"/>
  <c r="C65" i="22"/>
  <c r="G65" i="22"/>
  <c r="H65" i="22"/>
  <c r="I65" i="22"/>
  <c r="J65" i="22"/>
  <c r="E65" i="22"/>
  <c r="D65" i="22"/>
  <c r="F65" i="22"/>
  <c r="K65" i="22"/>
  <c r="AP95" i="28"/>
  <c r="F138" i="23"/>
  <c r="C138" i="23"/>
  <c r="D138" i="23"/>
  <c r="G138" i="23"/>
  <c r="E138" i="23"/>
  <c r="K138" i="23"/>
  <c r="H138" i="23"/>
  <c r="J138" i="23"/>
  <c r="I138" i="23"/>
  <c r="M91" i="28"/>
  <c r="O91" i="28"/>
  <c r="R91" i="28"/>
  <c r="Q91" i="28"/>
  <c r="S91" i="28"/>
  <c r="N91" i="28"/>
  <c r="U91" i="28"/>
  <c r="T91" i="28"/>
  <c r="P91" i="28"/>
  <c r="U18" i="28"/>
  <c r="P18" i="28"/>
  <c r="M18" i="28"/>
  <c r="N18" i="28"/>
  <c r="S18" i="28"/>
  <c r="T18" i="28"/>
  <c r="O18" i="28"/>
  <c r="R18" i="28"/>
  <c r="Q18" i="28"/>
  <c r="AP118" i="40"/>
  <c r="K141" i="26"/>
  <c r="G141" i="26"/>
  <c r="D141" i="26"/>
  <c r="E141" i="26"/>
  <c r="I141" i="26"/>
  <c r="H141" i="26"/>
  <c r="C141" i="26"/>
  <c r="F141" i="26"/>
  <c r="J141" i="26"/>
  <c r="K63" i="28"/>
  <c r="D63" i="28"/>
  <c r="J63" i="28"/>
  <c r="C63" i="28"/>
  <c r="E63" i="28"/>
  <c r="H63" i="28"/>
  <c r="G63" i="28"/>
  <c r="I63" i="28"/>
  <c r="F63" i="28"/>
  <c r="AP141" i="23"/>
  <c r="AL141" i="23" s="1"/>
  <c r="I18" i="19"/>
  <c r="D18" i="19"/>
  <c r="C18" i="19"/>
  <c r="J18" i="19"/>
  <c r="G18" i="19"/>
  <c r="H18" i="19"/>
  <c r="K18" i="19"/>
  <c r="F18" i="19"/>
  <c r="E18" i="19"/>
  <c r="AP30" i="42"/>
  <c r="AK30" i="42" s="1"/>
  <c r="D126" i="26"/>
  <c r="E126" i="26"/>
  <c r="I126" i="26"/>
  <c r="J126" i="26"/>
  <c r="H126" i="26"/>
  <c r="C126" i="26"/>
  <c r="G126" i="26"/>
  <c r="K126" i="26"/>
  <c r="F126" i="26"/>
  <c r="H109" i="26"/>
  <c r="E109" i="26"/>
  <c r="F109" i="26"/>
  <c r="C109" i="26"/>
  <c r="D109" i="26"/>
  <c r="I109" i="26"/>
  <c r="K109" i="26"/>
  <c r="J109" i="26"/>
  <c r="G109" i="26"/>
  <c r="E67" i="28"/>
  <c r="C67" i="28"/>
  <c r="H67" i="28"/>
  <c r="J67" i="28"/>
  <c r="G67" i="28"/>
  <c r="D67" i="28"/>
  <c r="F67" i="28"/>
  <c r="K67" i="28"/>
  <c r="I67" i="28"/>
  <c r="AP136" i="26"/>
  <c r="AP141" i="42"/>
  <c r="AO141" i="42" s="1"/>
  <c r="AP15" i="42"/>
  <c r="W15" i="42" s="1"/>
  <c r="R8" i="19"/>
  <c r="T8" i="19"/>
  <c r="S8" i="19"/>
  <c r="Q8" i="19"/>
  <c r="P8" i="19"/>
  <c r="O8" i="19"/>
  <c r="M8" i="19"/>
  <c r="N8" i="19"/>
  <c r="U8" i="19"/>
  <c r="D142" i="23"/>
  <c r="H142" i="23"/>
  <c r="G142" i="23"/>
  <c r="C142" i="23"/>
  <c r="F142" i="23"/>
  <c r="E142" i="23"/>
  <c r="K142" i="23"/>
  <c r="J142" i="23"/>
  <c r="I142" i="23"/>
  <c r="AP151" i="23"/>
  <c r="AL151" i="23" s="1"/>
  <c r="N154" i="23"/>
  <c r="O154" i="23"/>
  <c r="U154" i="23"/>
  <c r="P154" i="23"/>
  <c r="R154" i="23"/>
  <c r="S154" i="23"/>
  <c r="M154" i="23"/>
  <c r="T154" i="23"/>
  <c r="Q154" i="23"/>
  <c r="U136" i="23"/>
  <c r="M136" i="23"/>
  <c r="P136" i="23"/>
  <c r="R136" i="23"/>
  <c r="N136" i="23"/>
  <c r="Q136" i="23"/>
  <c r="T136" i="23"/>
  <c r="O136" i="23"/>
  <c r="S136" i="23"/>
  <c r="M9" i="28"/>
  <c r="N9" i="28"/>
  <c r="U9" i="28"/>
  <c r="R9" i="28"/>
  <c r="Q9" i="28"/>
  <c r="S9" i="28"/>
  <c r="T9" i="28"/>
  <c r="O9" i="28"/>
  <c r="P9" i="28"/>
  <c r="AP109" i="28"/>
  <c r="AE109" i="28" s="1"/>
  <c r="Q10" i="28"/>
  <c r="S10" i="28"/>
  <c r="T10" i="28"/>
  <c r="P10" i="28"/>
  <c r="M10" i="28"/>
  <c r="U10" i="28"/>
  <c r="O10" i="28"/>
  <c r="R10" i="28"/>
  <c r="N10" i="28"/>
  <c r="T34" i="40"/>
  <c r="M34" i="40"/>
  <c r="R34" i="40"/>
  <c r="N34" i="40"/>
  <c r="P34" i="40"/>
  <c r="Q34" i="40"/>
  <c r="U34" i="40"/>
  <c r="S34" i="40"/>
  <c r="O34" i="40"/>
  <c r="AP66" i="26"/>
  <c r="R25" i="40"/>
  <c r="P25" i="40"/>
  <c r="S25" i="40"/>
  <c r="U25" i="40"/>
  <c r="N25" i="40"/>
  <c r="T25" i="40"/>
  <c r="M25" i="40"/>
  <c r="Q25" i="40"/>
  <c r="O25" i="40"/>
  <c r="P161" i="21"/>
  <c r="O161" i="21"/>
  <c r="U161" i="21"/>
  <c r="Q161" i="21"/>
  <c r="N161" i="21"/>
  <c r="M161" i="21"/>
  <c r="T161" i="21"/>
  <c r="R161" i="21"/>
  <c r="S161" i="21"/>
  <c r="G77" i="26"/>
  <c r="K77" i="26"/>
  <c r="H77" i="26"/>
  <c r="E77" i="26"/>
  <c r="F77" i="26"/>
  <c r="I77" i="26"/>
  <c r="J77" i="26"/>
  <c r="C77" i="26"/>
  <c r="D77" i="26"/>
  <c r="N50" i="40"/>
  <c r="M50" i="40"/>
  <c r="T50" i="40"/>
  <c r="P50" i="40"/>
  <c r="S50" i="40"/>
  <c r="O50" i="40"/>
  <c r="R50" i="40"/>
  <c r="Q50" i="40"/>
  <c r="U50" i="40"/>
  <c r="U170" i="28"/>
  <c r="R170" i="28"/>
  <c r="O170" i="28"/>
  <c r="Q170" i="28"/>
  <c r="S170" i="28"/>
  <c r="M170" i="28"/>
  <c r="N170" i="28"/>
  <c r="T170" i="28"/>
  <c r="P170" i="28"/>
  <c r="N34" i="41"/>
  <c r="S34" i="41"/>
  <c r="U34" i="41"/>
  <c r="P34" i="41"/>
  <c r="O34" i="41"/>
  <c r="T34" i="41"/>
  <c r="Q34" i="41"/>
  <c r="M34" i="41"/>
  <c r="R34" i="41"/>
  <c r="Q73" i="22"/>
  <c r="N73" i="22"/>
  <c r="P73" i="22"/>
  <c r="O73" i="22"/>
  <c r="S73" i="22"/>
  <c r="R73" i="22"/>
  <c r="T73" i="22"/>
  <c r="U73" i="22"/>
  <c r="M73" i="22"/>
  <c r="F107" i="41"/>
  <c r="J107" i="41"/>
  <c r="G107" i="41"/>
  <c r="H107" i="41"/>
  <c r="C107" i="41"/>
  <c r="I107" i="41"/>
  <c r="D107" i="41"/>
  <c r="K107" i="41"/>
  <c r="E107" i="41"/>
  <c r="AP104" i="21"/>
  <c r="AN104" i="21" s="1"/>
  <c r="C124" i="42"/>
  <c r="J124" i="42"/>
  <c r="G124" i="42"/>
  <c r="H124" i="42"/>
  <c r="D124" i="42"/>
  <c r="E124" i="42"/>
  <c r="K124" i="42"/>
  <c r="F124" i="42"/>
  <c r="I124" i="42"/>
  <c r="N138" i="28"/>
  <c r="M138" i="28"/>
  <c r="Q138" i="28"/>
  <c r="U138" i="28"/>
  <c r="R138" i="28"/>
  <c r="S138" i="28"/>
  <c r="O138" i="28"/>
  <c r="P138" i="28"/>
  <c r="T138" i="28"/>
  <c r="AP43" i="40"/>
  <c r="AE43" i="40" s="1"/>
  <c r="O69" i="23"/>
  <c r="R69" i="23"/>
  <c r="U69" i="23"/>
  <c r="P69" i="23"/>
  <c r="Q69" i="23"/>
  <c r="T69" i="23"/>
  <c r="M69" i="23"/>
  <c r="S69" i="23"/>
  <c r="N69" i="23"/>
  <c r="F172" i="40"/>
  <c r="K172" i="40"/>
  <c r="E172" i="40"/>
  <c r="I172" i="40"/>
  <c r="J172" i="40"/>
  <c r="C172" i="40"/>
  <c r="H172" i="40"/>
  <c r="G172" i="40"/>
  <c r="D172" i="40"/>
  <c r="E48" i="28"/>
  <c r="H48" i="28"/>
  <c r="J48" i="28"/>
  <c r="K48" i="28"/>
  <c r="G48" i="28"/>
  <c r="C48" i="28"/>
  <c r="I48" i="28"/>
  <c r="F48" i="28"/>
  <c r="D48" i="28"/>
  <c r="G3" i="23"/>
  <c r="E3" i="23"/>
  <c r="D3" i="23"/>
  <c r="K3" i="23"/>
  <c r="H3" i="23"/>
  <c r="J3" i="23"/>
  <c r="F3" i="23"/>
  <c r="C3" i="23"/>
  <c r="I3" i="23"/>
  <c r="AP45" i="19"/>
  <c r="X45" i="19" s="1"/>
  <c r="M123" i="21"/>
  <c r="S123" i="21"/>
  <c r="O123" i="21"/>
  <c r="Q123" i="21"/>
  <c r="P123" i="21"/>
  <c r="U123" i="21"/>
  <c r="N123" i="21"/>
  <c r="R123" i="21"/>
  <c r="T123" i="21"/>
  <c r="M152" i="40"/>
  <c r="S152" i="40"/>
  <c r="P152" i="40"/>
  <c r="R152" i="40"/>
  <c r="U152" i="40"/>
  <c r="N152" i="40"/>
  <c r="Q152" i="40"/>
  <c r="O152" i="40"/>
  <c r="T152" i="40"/>
  <c r="AP113" i="28"/>
  <c r="AK113" i="28" s="1"/>
  <c r="AM113" i="28"/>
  <c r="AP139" i="28"/>
  <c r="AO139" i="28" s="1"/>
  <c r="AP13" i="28"/>
  <c r="AL13" i="28" s="1"/>
  <c r="AP65" i="42"/>
  <c r="AP175" i="40"/>
  <c r="M171" i="25"/>
  <c r="T171" i="25"/>
  <c r="N171" i="25"/>
  <c r="O171" i="25"/>
  <c r="S171" i="25"/>
  <c r="Q171" i="25"/>
  <c r="R171" i="25"/>
  <c r="P171" i="25"/>
  <c r="U171" i="25"/>
  <c r="I36" i="42"/>
  <c r="J36" i="42"/>
  <c r="K36" i="42"/>
  <c r="G36" i="42"/>
  <c r="H36" i="42"/>
  <c r="F36" i="42"/>
  <c r="C36" i="42"/>
  <c r="E36" i="42"/>
  <c r="D36" i="42"/>
  <c r="T134" i="40"/>
  <c r="M134" i="40"/>
  <c r="R134" i="40"/>
  <c r="U134" i="40"/>
  <c r="N134" i="40"/>
  <c r="Q134" i="40"/>
  <c r="O134" i="40"/>
  <c r="S134" i="40"/>
  <c r="P134" i="40"/>
  <c r="J113" i="42"/>
  <c r="H113" i="42"/>
  <c r="D113" i="42"/>
  <c r="K113" i="42"/>
  <c r="I113" i="42"/>
  <c r="E113" i="42"/>
  <c r="F113" i="42"/>
  <c r="C113" i="42"/>
  <c r="G113" i="42"/>
  <c r="D130" i="40"/>
  <c r="E130" i="40"/>
  <c r="I130" i="40"/>
  <c r="H130" i="40"/>
  <c r="C130" i="40"/>
  <c r="F130" i="40"/>
  <c r="K130" i="40"/>
  <c r="G130" i="40"/>
  <c r="J130" i="40"/>
  <c r="S29" i="23"/>
  <c r="O29" i="23"/>
  <c r="Q29" i="23"/>
  <c r="T29" i="23"/>
  <c r="R29" i="23"/>
  <c r="P29" i="23"/>
  <c r="U29" i="23"/>
  <c r="N29" i="23"/>
  <c r="M29" i="23"/>
  <c r="AP138" i="26"/>
  <c r="S176" i="28"/>
  <c r="R176" i="28"/>
  <c r="M176" i="28"/>
  <c r="Q176" i="28"/>
  <c r="O176" i="28"/>
  <c r="P176" i="28"/>
  <c r="U176" i="28"/>
  <c r="N176" i="28"/>
  <c r="T176" i="28"/>
  <c r="E44" i="42"/>
  <c r="D44" i="42"/>
  <c r="K44" i="42"/>
  <c r="I44" i="42"/>
  <c r="H44" i="42"/>
  <c r="J44" i="42"/>
  <c r="C44" i="42"/>
  <c r="F44" i="42"/>
  <c r="G44" i="42"/>
  <c r="T165" i="41"/>
  <c r="Q165" i="41"/>
  <c r="N165" i="41"/>
  <c r="M165" i="41"/>
  <c r="P165" i="41"/>
  <c r="R165" i="41"/>
  <c r="S165" i="41"/>
  <c r="U165" i="41"/>
  <c r="O165" i="41"/>
  <c r="AP151" i="28"/>
  <c r="G22" i="26"/>
  <c r="E22" i="26"/>
  <c r="H22" i="26"/>
  <c r="I22" i="26"/>
  <c r="K22" i="26"/>
  <c r="J22" i="26"/>
  <c r="D22" i="26"/>
  <c r="F22" i="26"/>
  <c r="C22" i="26"/>
  <c r="R149" i="42"/>
  <c r="N149" i="42"/>
  <c r="U149" i="42"/>
  <c r="M149" i="42"/>
  <c r="O149" i="42"/>
  <c r="S149" i="42"/>
  <c r="T149" i="42"/>
  <c r="Q149" i="42"/>
  <c r="P149" i="42"/>
  <c r="K52" i="19"/>
  <c r="F52" i="19"/>
  <c r="H52" i="19"/>
  <c r="J52" i="19"/>
  <c r="I52" i="19"/>
  <c r="D52" i="19"/>
  <c r="C52" i="19"/>
  <c r="E52" i="19"/>
  <c r="G52" i="19"/>
  <c r="I114" i="26"/>
  <c r="J114" i="26"/>
  <c r="C114" i="26"/>
  <c r="F114" i="26"/>
  <c r="H114" i="26"/>
  <c r="K114" i="26"/>
  <c r="D114" i="26"/>
  <c r="E114" i="26"/>
  <c r="G114" i="26"/>
  <c r="I81" i="26"/>
  <c r="D81" i="26"/>
  <c r="K81" i="26"/>
  <c r="E81" i="26"/>
  <c r="C81" i="26"/>
  <c r="H81" i="26"/>
  <c r="J81" i="26"/>
  <c r="F81" i="26"/>
  <c r="G81" i="26"/>
  <c r="K84" i="42"/>
  <c r="H84" i="42"/>
  <c r="G84" i="42"/>
  <c r="F84" i="42"/>
  <c r="J84" i="42"/>
  <c r="I84" i="42"/>
  <c r="C84" i="42"/>
  <c r="D84" i="42"/>
  <c r="E84" i="42"/>
  <c r="D38" i="26"/>
  <c r="F38" i="26"/>
  <c r="J38" i="26"/>
  <c r="G38" i="26"/>
  <c r="K38" i="26"/>
  <c r="E38" i="26"/>
  <c r="H38" i="26"/>
  <c r="I38" i="26"/>
  <c r="C38" i="26"/>
  <c r="AP40" i="41"/>
  <c r="D152" i="42"/>
  <c r="C152" i="42"/>
  <c r="F152" i="42"/>
  <c r="E152" i="42"/>
  <c r="K152" i="42"/>
  <c r="G152" i="42"/>
  <c r="J152" i="42"/>
  <c r="I152" i="42"/>
  <c r="H152" i="42"/>
  <c r="S62" i="41"/>
  <c r="T62" i="41"/>
  <c r="M62" i="41"/>
  <c r="Q62" i="41"/>
  <c r="U62" i="41"/>
  <c r="P62" i="41"/>
  <c r="N62" i="41"/>
  <c r="R62" i="41"/>
  <c r="O62" i="41"/>
  <c r="Q125" i="42"/>
  <c r="S125" i="42"/>
  <c r="N125" i="42"/>
  <c r="P125" i="42"/>
  <c r="M125" i="42"/>
  <c r="R125" i="42"/>
  <c r="U125" i="42"/>
  <c r="T125" i="42"/>
  <c r="O125" i="42"/>
  <c r="K104" i="25"/>
  <c r="C104" i="25"/>
  <c r="E104" i="25"/>
  <c r="F104" i="25"/>
  <c r="H104" i="25"/>
  <c r="J104" i="25"/>
  <c r="G104" i="25"/>
  <c r="D104" i="25"/>
  <c r="I104" i="25"/>
  <c r="AP100" i="40"/>
  <c r="G33" i="23"/>
  <c r="D33" i="23"/>
  <c r="F33" i="23"/>
  <c r="C33" i="23"/>
  <c r="E33" i="23"/>
  <c r="I33" i="23"/>
  <c r="J33" i="23"/>
  <c r="H33" i="23"/>
  <c r="K33" i="23"/>
  <c r="T59" i="42"/>
  <c r="N59" i="42"/>
  <c r="U59" i="42"/>
  <c r="S59" i="42"/>
  <c r="M59" i="42"/>
  <c r="P59" i="42"/>
  <c r="Q59" i="42"/>
  <c r="R59" i="42"/>
  <c r="O59" i="42"/>
  <c r="AP116" i="21"/>
  <c r="N142" i="23"/>
  <c r="M142" i="23"/>
  <c r="P142" i="23"/>
  <c r="S142" i="23"/>
  <c r="O142" i="23"/>
  <c r="Q142" i="23"/>
  <c r="T142" i="23"/>
  <c r="R142" i="23"/>
  <c r="U142" i="23"/>
  <c r="O104" i="40"/>
  <c r="U104" i="40"/>
  <c r="M104" i="40"/>
  <c r="S104" i="40"/>
  <c r="T104" i="40"/>
  <c r="Q104" i="40"/>
  <c r="P104" i="40"/>
  <c r="N104" i="40"/>
  <c r="R104" i="40"/>
  <c r="S125" i="23"/>
  <c r="N125" i="23"/>
  <c r="M125" i="23"/>
  <c r="T125" i="23"/>
  <c r="U125" i="23"/>
  <c r="R125" i="23"/>
  <c r="P125" i="23"/>
  <c r="O125" i="23"/>
  <c r="Q125" i="23"/>
  <c r="F106" i="28"/>
  <c r="K106" i="28"/>
  <c r="I106" i="28"/>
  <c r="G106" i="28"/>
  <c r="D106" i="28"/>
  <c r="J106" i="28"/>
  <c r="H106" i="28"/>
  <c r="C106" i="28"/>
  <c r="E106" i="28"/>
  <c r="G133" i="23"/>
  <c r="F133" i="23"/>
  <c r="J133" i="23"/>
  <c r="I133" i="23"/>
  <c r="D133" i="23"/>
  <c r="K133" i="23"/>
  <c r="C133" i="23"/>
  <c r="H133" i="23"/>
  <c r="E133" i="23"/>
  <c r="AP88" i="23"/>
  <c r="J50" i="28"/>
  <c r="C50" i="28"/>
  <c r="H50" i="28"/>
  <c r="I50" i="28"/>
  <c r="K50" i="28"/>
  <c r="E50" i="28"/>
  <c r="D50" i="28"/>
  <c r="F50" i="28"/>
  <c r="G50" i="28"/>
  <c r="P17" i="26"/>
  <c r="S17" i="26"/>
  <c r="N17" i="26"/>
  <c r="O17" i="26"/>
  <c r="R17" i="26"/>
  <c r="M17" i="26"/>
  <c r="U17" i="26"/>
  <c r="Q17" i="26"/>
  <c r="T17" i="26"/>
  <c r="AP85" i="40"/>
  <c r="AD85" i="40" s="1"/>
  <c r="I149" i="23"/>
  <c r="D149" i="23"/>
  <c r="C149" i="23"/>
  <c r="G149" i="23"/>
  <c r="K149" i="23"/>
  <c r="J149" i="23"/>
  <c r="E149" i="23"/>
  <c r="H149" i="23"/>
  <c r="F149" i="23"/>
  <c r="AP104" i="23"/>
  <c r="AI104" i="23" s="1"/>
  <c r="T5" i="28"/>
  <c r="N5" i="28"/>
  <c r="R5" i="28"/>
  <c r="P5" i="28"/>
  <c r="Q5" i="28"/>
  <c r="S5" i="28"/>
  <c r="O5" i="28"/>
  <c r="M5" i="28"/>
  <c r="U5" i="28"/>
  <c r="AP106" i="26"/>
  <c r="AO106" i="26" s="1"/>
  <c r="I163" i="42"/>
  <c r="F163" i="42"/>
  <c r="C163" i="42"/>
  <c r="J163" i="42"/>
  <c r="K163" i="42"/>
  <c r="D163" i="42"/>
  <c r="H163" i="42"/>
  <c r="E163" i="42"/>
  <c r="G163" i="42"/>
  <c r="Q121" i="28"/>
  <c r="N121" i="28"/>
  <c r="P121" i="28"/>
  <c r="O121" i="28"/>
  <c r="S121" i="28"/>
  <c r="M121" i="28"/>
  <c r="U121" i="28"/>
  <c r="T121" i="28"/>
  <c r="R121" i="28"/>
  <c r="I81" i="40"/>
  <c r="J81" i="40"/>
  <c r="K81" i="40"/>
  <c r="G81" i="40"/>
  <c r="F81" i="40"/>
  <c r="C81" i="40"/>
  <c r="H81" i="40"/>
  <c r="E81" i="40"/>
  <c r="D81" i="40"/>
  <c r="K152" i="40"/>
  <c r="G152" i="40"/>
  <c r="E152" i="40"/>
  <c r="H152" i="40"/>
  <c r="D152" i="40"/>
  <c r="C152" i="40"/>
  <c r="F152" i="40"/>
  <c r="I152" i="40"/>
  <c r="J152" i="40"/>
  <c r="AP136" i="28"/>
  <c r="O129" i="23"/>
  <c r="U129" i="23"/>
  <c r="R129" i="23"/>
  <c r="T129" i="23"/>
  <c r="S129" i="23"/>
  <c r="Q129" i="23"/>
  <c r="M129" i="23"/>
  <c r="N129" i="23"/>
  <c r="P129" i="23"/>
  <c r="AP21" i="22"/>
  <c r="AG21" i="22" s="1"/>
  <c r="D24" i="26"/>
  <c r="K24" i="26"/>
  <c r="I24" i="26"/>
  <c r="J24" i="26"/>
  <c r="E24" i="26"/>
  <c r="G24" i="26"/>
  <c r="C24" i="26"/>
  <c r="F24" i="26"/>
  <c r="H24" i="26"/>
  <c r="U130" i="23"/>
  <c r="Q130" i="23"/>
  <c r="O130" i="23"/>
  <c r="T130" i="23"/>
  <c r="N130" i="23"/>
  <c r="R130" i="23"/>
  <c r="S130" i="23"/>
  <c r="M130" i="23"/>
  <c r="P130" i="23"/>
  <c r="AP38" i="26"/>
  <c r="AD38" i="26" s="1"/>
  <c r="AP17" i="28"/>
  <c r="AE17" i="28" s="1"/>
  <c r="N50" i="19"/>
  <c r="T50" i="19"/>
  <c r="O50" i="19"/>
  <c r="R50" i="19"/>
  <c r="M50" i="19"/>
  <c r="Q50" i="19"/>
  <c r="P50" i="19"/>
  <c r="S50" i="19"/>
  <c r="U50" i="19"/>
  <c r="H15" i="28"/>
  <c r="J15" i="28"/>
  <c r="D15" i="28"/>
  <c r="K15" i="28"/>
  <c r="I15" i="28"/>
  <c r="F15" i="28"/>
  <c r="C15" i="28"/>
  <c r="G15" i="28"/>
  <c r="E15" i="28"/>
  <c r="AP150" i="21"/>
  <c r="AF150" i="21" s="1"/>
  <c r="AP77" i="40"/>
  <c r="AD77" i="40" s="1"/>
  <c r="O12" i="23"/>
  <c r="P12" i="23"/>
  <c r="M12" i="23"/>
  <c r="Q12" i="23"/>
  <c r="T12" i="23"/>
  <c r="S12" i="23"/>
  <c r="U12" i="23"/>
  <c r="R12" i="23"/>
  <c r="N12" i="23"/>
  <c r="AP79" i="40"/>
  <c r="AE79" i="40" s="1"/>
  <c r="J137" i="42"/>
  <c r="C137" i="42"/>
  <c r="E137" i="42"/>
  <c r="F137" i="42"/>
  <c r="K137" i="42"/>
  <c r="I137" i="42"/>
  <c r="D137" i="42"/>
  <c r="H137" i="42"/>
  <c r="G137" i="42"/>
  <c r="Q24" i="19"/>
  <c r="P24" i="19"/>
  <c r="N24" i="19"/>
  <c r="S24" i="19"/>
  <c r="U24" i="19"/>
  <c r="T24" i="19"/>
  <c r="R24" i="19"/>
  <c r="O24" i="19"/>
  <c r="M24" i="19"/>
  <c r="AP15" i="28"/>
  <c r="AE15" i="28" s="1"/>
  <c r="M175" i="40"/>
  <c r="T175" i="40"/>
  <c r="U175" i="40"/>
  <c r="P175" i="40"/>
  <c r="O175" i="40"/>
  <c r="S175" i="40"/>
  <c r="N175" i="40"/>
  <c r="Q175" i="40"/>
  <c r="R175" i="40"/>
  <c r="R91" i="40"/>
  <c r="N91" i="40"/>
  <c r="U91" i="40"/>
  <c r="P91" i="40"/>
  <c r="O91" i="40"/>
  <c r="Q91" i="40"/>
  <c r="T91" i="40"/>
  <c r="S91" i="40"/>
  <c r="M91" i="40"/>
  <c r="AP155" i="21"/>
  <c r="AP90" i="22"/>
  <c r="AB90" i="22" s="1"/>
  <c r="P13" i="23"/>
  <c r="N13" i="23"/>
  <c r="S13" i="23"/>
  <c r="R13" i="23"/>
  <c r="Q13" i="23"/>
  <c r="U13" i="23"/>
  <c r="T13" i="23"/>
  <c r="M13" i="23"/>
  <c r="O13" i="23"/>
  <c r="D123" i="26"/>
  <c r="E123" i="26"/>
  <c r="F123" i="26"/>
  <c r="C123" i="26"/>
  <c r="K123" i="26"/>
  <c r="J123" i="26"/>
  <c r="H123" i="26"/>
  <c r="G123" i="26"/>
  <c r="I123" i="26"/>
  <c r="AP25" i="40"/>
  <c r="S48" i="26"/>
  <c r="T48" i="26"/>
  <c r="P48" i="26"/>
  <c r="U48" i="26"/>
  <c r="Q48" i="26"/>
  <c r="M48" i="26"/>
  <c r="N48" i="26"/>
  <c r="R48" i="26"/>
  <c r="O48" i="26"/>
  <c r="H132" i="21"/>
  <c r="E132" i="21"/>
  <c r="D132" i="21"/>
  <c r="C132" i="21"/>
  <c r="I132" i="21"/>
  <c r="F132" i="21"/>
  <c r="K132" i="21"/>
  <c r="G132" i="21"/>
  <c r="J132" i="21"/>
  <c r="C54" i="21"/>
  <c r="K54" i="21"/>
  <c r="D54" i="21"/>
  <c r="E54" i="21"/>
  <c r="F54" i="21"/>
  <c r="I54" i="21"/>
  <c r="J54" i="21"/>
  <c r="H54" i="21"/>
  <c r="G54" i="21"/>
  <c r="AP6" i="28"/>
  <c r="AJ6" i="28" s="1"/>
  <c r="AG6" i="28"/>
  <c r="AK6" i="28"/>
  <c r="I82" i="26"/>
  <c r="F82" i="26"/>
  <c r="H82" i="26"/>
  <c r="G82" i="26"/>
  <c r="E82" i="26"/>
  <c r="D82" i="26"/>
  <c r="J82" i="26"/>
  <c r="C82" i="26"/>
  <c r="K82" i="26"/>
  <c r="E128" i="23"/>
  <c r="J128" i="23"/>
  <c r="C128" i="23"/>
  <c r="H128" i="23"/>
  <c r="D128" i="23"/>
  <c r="F128" i="23"/>
  <c r="K128" i="23"/>
  <c r="I128" i="23"/>
  <c r="G128" i="23"/>
  <c r="M53" i="28"/>
  <c r="S53" i="28"/>
  <c r="P53" i="28"/>
  <c r="N53" i="28"/>
  <c r="R53" i="28"/>
  <c r="O53" i="28"/>
  <c r="U53" i="28"/>
  <c r="T53" i="28"/>
  <c r="Q53" i="28"/>
  <c r="U69" i="28"/>
  <c r="R69" i="28"/>
  <c r="N69" i="28"/>
  <c r="T69" i="28"/>
  <c r="Q69" i="28"/>
  <c r="M69" i="28"/>
  <c r="P69" i="28"/>
  <c r="O69" i="28"/>
  <c r="S69" i="28"/>
  <c r="H91" i="21"/>
  <c r="J91" i="21"/>
  <c r="F91" i="21"/>
  <c r="I91" i="21"/>
  <c r="C91" i="21"/>
  <c r="D91" i="21"/>
  <c r="E91" i="21"/>
  <c r="G91" i="21"/>
  <c r="K91" i="21"/>
  <c r="AP115" i="21"/>
  <c r="AC115" i="21" s="1"/>
  <c r="N143" i="40"/>
  <c r="S143" i="40"/>
  <c r="U143" i="40"/>
  <c r="P143" i="40"/>
  <c r="Q143" i="40"/>
  <c r="R143" i="40"/>
  <c r="T143" i="40"/>
  <c r="O143" i="40"/>
  <c r="M143" i="40"/>
  <c r="U177" i="28"/>
  <c r="O177" i="28"/>
  <c r="N177" i="28"/>
  <c r="P177" i="28"/>
  <c r="M177" i="28"/>
  <c r="S177" i="28"/>
  <c r="Q177" i="28"/>
  <c r="R177" i="28"/>
  <c r="T177" i="28"/>
  <c r="C28" i="40"/>
  <c r="F28" i="40"/>
  <c r="D28" i="40"/>
  <c r="K28" i="40"/>
  <c r="H28" i="40"/>
  <c r="I28" i="40"/>
  <c r="G28" i="40"/>
  <c r="E28" i="40"/>
  <c r="J28" i="40"/>
  <c r="C57" i="41"/>
  <c r="K57" i="41"/>
  <c r="F57" i="41"/>
  <c r="J57" i="41"/>
  <c r="G57" i="41"/>
  <c r="E57" i="41"/>
  <c r="D57" i="41"/>
  <c r="I57" i="41"/>
  <c r="H57" i="41"/>
  <c r="AP39" i="28"/>
  <c r="I110" i="21"/>
  <c r="D110" i="21"/>
  <c r="F110" i="21"/>
  <c r="E110" i="21"/>
  <c r="K110" i="21"/>
  <c r="C110" i="21"/>
  <c r="H110" i="21"/>
  <c r="J110" i="21"/>
  <c r="G110" i="21"/>
  <c r="I63" i="42"/>
  <c r="H63" i="42"/>
  <c r="J63" i="42"/>
  <c r="D63" i="42"/>
  <c r="G63" i="42"/>
  <c r="E63" i="42"/>
  <c r="F63" i="42"/>
  <c r="C63" i="42"/>
  <c r="K63" i="42"/>
  <c r="N133" i="42"/>
  <c r="U133" i="42"/>
  <c r="M133" i="42"/>
  <c r="O133" i="42"/>
  <c r="Q133" i="42"/>
  <c r="R133" i="42"/>
  <c r="T133" i="42"/>
  <c r="S133" i="42"/>
  <c r="P133" i="42"/>
  <c r="AP169" i="42"/>
  <c r="AP122" i="21"/>
  <c r="AD122" i="21" s="1"/>
  <c r="S45" i="26"/>
  <c r="R45" i="26"/>
  <c r="T45" i="26"/>
  <c r="U45" i="26"/>
  <c r="Q45" i="26"/>
  <c r="N45" i="26"/>
  <c r="P45" i="26"/>
  <c r="O45" i="26"/>
  <c r="M45" i="26"/>
  <c r="AP25" i="23"/>
  <c r="AH25" i="23" s="1"/>
  <c r="H96" i="40"/>
  <c r="J96" i="40"/>
  <c r="K96" i="40"/>
  <c r="F96" i="40"/>
  <c r="E96" i="40"/>
  <c r="I96" i="40"/>
  <c r="G96" i="40"/>
  <c r="D96" i="40"/>
  <c r="C96" i="40"/>
  <c r="G86" i="28"/>
  <c r="F86" i="28"/>
  <c r="C86" i="28"/>
  <c r="H86" i="28"/>
  <c r="D86" i="28"/>
  <c r="E86" i="28"/>
  <c r="I86" i="28"/>
  <c r="J86" i="28"/>
  <c r="K86" i="28"/>
  <c r="M105" i="28"/>
  <c r="U105" i="28"/>
  <c r="T105" i="28"/>
  <c r="S105" i="28"/>
  <c r="N105" i="28"/>
  <c r="R105" i="28"/>
  <c r="O105" i="28"/>
  <c r="P105" i="28"/>
  <c r="Q105" i="28"/>
  <c r="T71" i="23"/>
  <c r="P71" i="23"/>
  <c r="S71" i="23"/>
  <c r="U71" i="23"/>
  <c r="M71" i="23"/>
  <c r="O71" i="23"/>
  <c r="Q71" i="23"/>
  <c r="R71" i="23"/>
  <c r="N71" i="23"/>
  <c r="G58" i="21"/>
  <c r="J58" i="21"/>
  <c r="K58" i="21"/>
  <c r="F58" i="21"/>
  <c r="H58" i="21"/>
  <c r="D58" i="21"/>
  <c r="C58" i="21"/>
  <c r="I58" i="21"/>
  <c r="E58" i="21"/>
  <c r="AP25" i="26"/>
  <c r="AP77" i="28"/>
  <c r="D112" i="42"/>
  <c r="C112" i="42"/>
  <c r="H112" i="42"/>
  <c r="E112" i="42"/>
  <c r="F112" i="42"/>
  <c r="G112" i="42"/>
  <c r="J112" i="42"/>
  <c r="K112" i="42"/>
  <c r="I112" i="42"/>
  <c r="Q44" i="23"/>
  <c r="P44" i="23"/>
  <c r="R44" i="23"/>
  <c r="N44" i="23"/>
  <c r="S44" i="23"/>
  <c r="U44" i="23"/>
  <c r="O44" i="23"/>
  <c r="M44" i="23"/>
  <c r="T44" i="23"/>
  <c r="E124" i="40"/>
  <c r="J124" i="40"/>
  <c r="G124" i="40"/>
  <c r="F124" i="40"/>
  <c r="H124" i="40"/>
  <c r="D124" i="40"/>
  <c r="K124" i="40"/>
  <c r="I124" i="40"/>
  <c r="C124" i="40"/>
  <c r="M61" i="40"/>
  <c r="N61" i="40"/>
  <c r="T61" i="40"/>
  <c r="Q61" i="40"/>
  <c r="R61" i="40"/>
  <c r="P61" i="40"/>
  <c r="S61" i="40"/>
  <c r="O61" i="40"/>
  <c r="U61" i="40"/>
  <c r="S176" i="42"/>
  <c r="M176" i="42"/>
  <c r="P176" i="42"/>
  <c r="Q176" i="42"/>
  <c r="U176" i="42"/>
  <c r="R176" i="42"/>
  <c r="N176" i="42"/>
  <c r="O176" i="42"/>
  <c r="T176" i="42"/>
  <c r="F111" i="23"/>
  <c r="I111" i="23"/>
  <c r="C111" i="23"/>
  <c r="K111" i="23"/>
  <c r="G111" i="23"/>
  <c r="H111" i="23"/>
  <c r="E111" i="23"/>
  <c r="J111" i="23"/>
  <c r="D111" i="23"/>
  <c r="AP93" i="42"/>
  <c r="W93" i="42" s="1"/>
  <c r="AP174" i="23"/>
  <c r="D100" i="41"/>
  <c r="J100" i="41"/>
  <c r="I100" i="41"/>
  <c r="G100" i="41"/>
  <c r="F100" i="41"/>
  <c r="E100" i="41"/>
  <c r="C100" i="41"/>
  <c r="H100" i="41"/>
  <c r="K100" i="41"/>
  <c r="F100" i="21"/>
  <c r="J100" i="21"/>
  <c r="K100" i="21"/>
  <c r="D100" i="21"/>
  <c r="H100" i="21"/>
  <c r="C100" i="21"/>
  <c r="G100" i="21"/>
  <c r="I100" i="21"/>
  <c r="E100" i="21"/>
  <c r="T167" i="41"/>
  <c r="M167" i="41"/>
  <c r="U167" i="41"/>
  <c r="Q167" i="41"/>
  <c r="S167" i="41"/>
  <c r="P167" i="41"/>
  <c r="R167" i="41"/>
  <c r="N167" i="41"/>
  <c r="O167" i="41"/>
  <c r="H19" i="42"/>
  <c r="K19" i="42"/>
  <c r="E19" i="42"/>
  <c r="F19" i="42"/>
  <c r="C19" i="42"/>
  <c r="J19" i="42"/>
  <c r="G19" i="42"/>
  <c r="D19" i="42"/>
  <c r="I19" i="42"/>
  <c r="O149" i="28"/>
  <c r="Q149" i="28"/>
  <c r="T149" i="28"/>
  <c r="R149" i="28"/>
  <c r="U149" i="28"/>
  <c r="N149" i="28"/>
  <c r="S149" i="28"/>
  <c r="M149" i="28"/>
  <c r="P149" i="28"/>
  <c r="Q41" i="22"/>
  <c r="N41" i="22"/>
  <c r="U41" i="22"/>
  <c r="M41" i="22"/>
  <c r="R41" i="22"/>
  <c r="O41" i="22"/>
  <c r="S41" i="22"/>
  <c r="P41" i="22"/>
  <c r="T41" i="22"/>
  <c r="K149" i="41"/>
  <c r="D149" i="41"/>
  <c r="F149" i="41"/>
  <c r="G149" i="41"/>
  <c r="E149" i="41"/>
  <c r="C149" i="41"/>
  <c r="I149" i="41"/>
  <c r="J149" i="41"/>
  <c r="H149" i="41"/>
  <c r="Q7" i="19"/>
  <c r="U7" i="19"/>
  <c r="O7" i="19"/>
  <c r="P7" i="19"/>
  <c r="T7" i="19"/>
  <c r="R7" i="19"/>
  <c r="S7" i="19"/>
  <c r="M7" i="19"/>
  <c r="N7" i="19"/>
  <c r="U13" i="19"/>
  <c r="P13" i="19"/>
  <c r="T13" i="19"/>
  <c r="M13" i="19"/>
  <c r="O13" i="19"/>
  <c r="N13" i="19"/>
  <c r="S13" i="19"/>
  <c r="Q13" i="19"/>
  <c r="R13" i="19"/>
  <c r="AP59" i="28"/>
  <c r="AK59" i="28" s="1"/>
  <c r="I36" i="40"/>
  <c r="C36" i="40"/>
  <c r="E36" i="40"/>
  <c r="J36" i="40"/>
  <c r="G36" i="40"/>
  <c r="F36" i="40"/>
  <c r="K36" i="40"/>
  <c r="H36" i="40"/>
  <c r="D36" i="40"/>
  <c r="K165" i="28"/>
  <c r="J165" i="28"/>
  <c r="F165" i="28"/>
  <c r="G165" i="28"/>
  <c r="H165" i="28"/>
  <c r="E165" i="28"/>
  <c r="C165" i="28"/>
  <c r="I165" i="28"/>
  <c r="D165" i="28"/>
  <c r="AP99" i="21"/>
  <c r="AI99" i="21" s="1"/>
  <c r="J89" i="22"/>
  <c r="D89" i="22"/>
  <c r="K89" i="22"/>
  <c r="C89" i="22"/>
  <c r="E89" i="22"/>
  <c r="H89" i="22"/>
  <c r="F89" i="22"/>
  <c r="I89" i="22"/>
  <c r="G89" i="22"/>
  <c r="AP59" i="23"/>
  <c r="F158" i="40"/>
  <c r="C158" i="40"/>
  <c r="E158" i="40"/>
  <c r="K158" i="40"/>
  <c r="H158" i="40"/>
  <c r="D158" i="40"/>
  <c r="G158" i="40"/>
  <c r="J158" i="40"/>
  <c r="I158" i="40"/>
  <c r="E169" i="21"/>
  <c r="K169" i="21"/>
  <c r="D169" i="21"/>
  <c r="J169" i="21"/>
  <c r="G169" i="21"/>
  <c r="I169" i="21"/>
  <c r="F169" i="21"/>
  <c r="C169" i="21"/>
  <c r="H169" i="21"/>
  <c r="D69" i="21"/>
  <c r="I69" i="21"/>
  <c r="K69" i="21"/>
  <c r="E69" i="21"/>
  <c r="G69" i="21"/>
  <c r="C69" i="21"/>
  <c r="H69" i="21"/>
  <c r="J69" i="21"/>
  <c r="F69" i="21"/>
  <c r="I140" i="42"/>
  <c r="G140" i="42"/>
  <c r="E140" i="42"/>
  <c r="K140" i="42"/>
  <c r="F140" i="42"/>
  <c r="H140" i="42"/>
  <c r="D140" i="42"/>
  <c r="C140" i="42"/>
  <c r="J140" i="42"/>
  <c r="F170" i="42"/>
  <c r="H170" i="42"/>
  <c r="J170" i="42"/>
  <c r="D170" i="42"/>
  <c r="G170" i="42"/>
  <c r="C170" i="42"/>
  <c r="K170" i="42"/>
  <c r="E170" i="42"/>
  <c r="I170" i="42"/>
  <c r="H8" i="23"/>
  <c r="C8" i="23"/>
  <c r="E8" i="23"/>
  <c r="F8" i="23"/>
  <c r="I8" i="23"/>
  <c r="G8" i="23"/>
  <c r="K8" i="23"/>
  <c r="J8" i="23"/>
  <c r="D8" i="23"/>
  <c r="G91" i="42"/>
  <c r="E91" i="42"/>
  <c r="J91" i="42"/>
  <c r="K91" i="42"/>
  <c r="D91" i="42"/>
  <c r="I91" i="42"/>
  <c r="C91" i="42"/>
  <c r="H91" i="42"/>
  <c r="F91" i="42"/>
  <c r="AP63" i="26"/>
  <c r="AE63" i="26" s="1"/>
  <c r="AP38" i="28"/>
  <c r="Z38" i="28" s="1"/>
  <c r="AP28" i="19"/>
  <c r="AB28" i="19" s="1"/>
  <c r="T136" i="26"/>
  <c r="M136" i="26"/>
  <c r="R136" i="26"/>
  <c r="P136" i="26"/>
  <c r="N136" i="26"/>
  <c r="U136" i="26"/>
  <c r="S136" i="26"/>
  <c r="Q136" i="26"/>
  <c r="O136" i="26"/>
  <c r="AP130" i="22"/>
  <c r="AK130" i="22" s="1"/>
  <c r="I90" i="21"/>
  <c r="E90" i="21"/>
  <c r="G90" i="21"/>
  <c r="H90" i="21"/>
  <c r="J90" i="21"/>
  <c r="C90" i="21"/>
  <c r="K90" i="21"/>
  <c r="D90" i="21"/>
  <c r="F90" i="21"/>
  <c r="K156" i="21"/>
  <c r="E156" i="21"/>
  <c r="G156" i="21"/>
  <c r="J156" i="21"/>
  <c r="I156" i="21"/>
  <c r="C156" i="21"/>
  <c r="F156" i="21"/>
  <c r="D156" i="21"/>
  <c r="H156" i="21"/>
  <c r="O166" i="22"/>
  <c r="R166" i="22"/>
  <c r="U166" i="22"/>
  <c r="M166" i="22"/>
  <c r="N166" i="22"/>
  <c r="S166" i="22"/>
  <c r="P166" i="22"/>
  <c r="Q166" i="22"/>
  <c r="T166" i="22"/>
  <c r="AP166" i="23"/>
  <c r="AA166" i="23" s="1"/>
  <c r="AP162" i="42"/>
  <c r="X162" i="42" s="1"/>
  <c r="AP32" i="22"/>
  <c r="AH32" i="22" s="1"/>
  <c r="AP97" i="40"/>
  <c r="O22" i="42"/>
  <c r="U22" i="42"/>
  <c r="Q22" i="42"/>
  <c r="S22" i="42"/>
  <c r="N22" i="42"/>
  <c r="M22" i="42"/>
  <c r="P22" i="42"/>
  <c r="T22" i="42"/>
  <c r="R22" i="42"/>
  <c r="AP39" i="42"/>
  <c r="H137" i="21"/>
  <c r="G137" i="21"/>
  <c r="J137" i="21"/>
  <c r="D137" i="21"/>
  <c r="I137" i="21"/>
  <c r="F137" i="21"/>
  <c r="E137" i="21"/>
  <c r="K137" i="21"/>
  <c r="C137" i="21"/>
  <c r="G105" i="42"/>
  <c r="I105" i="42"/>
  <c r="J105" i="42"/>
  <c r="D105" i="42"/>
  <c r="E105" i="42"/>
  <c r="K105" i="42"/>
  <c r="H105" i="42"/>
  <c r="F105" i="42"/>
  <c r="C105" i="42"/>
  <c r="AP135" i="28"/>
  <c r="AA135" i="28" s="1"/>
  <c r="AP55" i="21"/>
  <c r="AJ55" i="21" s="1"/>
  <c r="G83" i="40"/>
  <c r="E83" i="40"/>
  <c r="C83" i="40"/>
  <c r="J83" i="40"/>
  <c r="F83" i="40"/>
  <c r="I83" i="40"/>
  <c r="K83" i="40"/>
  <c r="H83" i="40"/>
  <c r="D83" i="40"/>
  <c r="AP126" i="40"/>
  <c r="AD126" i="40" s="1"/>
  <c r="AP152" i="21"/>
  <c r="H84" i="41"/>
  <c r="K84" i="41"/>
  <c r="G84" i="41"/>
  <c r="F84" i="41"/>
  <c r="C84" i="41"/>
  <c r="E84" i="41"/>
  <c r="I84" i="41"/>
  <c r="D84" i="41"/>
  <c r="J84" i="41"/>
  <c r="R22" i="26"/>
  <c r="S22" i="26"/>
  <c r="P22" i="26"/>
  <c r="Q22" i="26"/>
  <c r="N22" i="26"/>
  <c r="U22" i="26"/>
  <c r="O22" i="26"/>
  <c r="M22" i="26"/>
  <c r="T22" i="26"/>
  <c r="H5" i="26"/>
  <c r="F5" i="26"/>
  <c r="E5" i="26"/>
  <c r="G5" i="26"/>
  <c r="D5" i="26"/>
  <c r="C5" i="26"/>
  <c r="K5" i="26"/>
  <c r="J5" i="26"/>
  <c r="I5" i="26"/>
  <c r="G132" i="26"/>
  <c r="F132" i="26"/>
  <c r="C132" i="26"/>
  <c r="D132" i="26"/>
  <c r="K132" i="26"/>
  <c r="E132" i="26"/>
  <c r="H132" i="26"/>
  <c r="J132" i="26"/>
  <c r="I132" i="26"/>
  <c r="U62" i="23"/>
  <c r="Q62" i="23"/>
  <c r="R62" i="23"/>
  <c r="T62" i="23"/>
  <c r="M62" i="23"/>
  <c r="N62" i="23"/>
  <c r="S62" i="23"/>
  <c r="O62" i="23"/>
  <c r="P62" i="23"/>
  <c r="U89" i="26"/>
  <c r="S89" i="26"/>
  <c r="R89" i="26"/>
  <c r="O89" i="26"/>
  <c r="Q89" i="26"/>
  <c r="M89" i="26"/>
  <c r="P89" i="26"/>
  <c r="T89" i="26"/>
  <c r="N89" i="26"/>
  <c r="C163" i="26"/>
  <c r="E163" i="26"/>
  <c r="J163" i="26"/>
  <c r="H163" i="26"/>
  <c r="G163" i="26"/>
  <c r="F163" i="26"/>
  <c r="K163" i="26"/>
  <c r="D163" i="26"/>
  <c r="I163" i="26"/>
  <c r="Q43" i="25"/>
  <c r="M43" i="25"/>
  <c r="O43" i="25"/>
  <c r="N43" i="25"/>
  <c r="U43" i="25"/>
  <c r="P43" i="25"/>
  <c r="S43" i="25"/>
  <c r="R43" i="25"/>
  <c r="T43" i="25"/>
  <c r="AP23" i="26"/>
  <c r="Z23" i="26" s="1"/>
  <c r="R148" i="26"/>
  <c r="M148" i="26"/>
  <c r="U148" i="26"/>
  <c r="N148" i="26"/>
  <c r="S148" i="26"/>
  <c r="Q148" i="26"/>
  <c r="T148" i="26"/>
  <c r="P148" i="26"/>
  <c r="O148" i="26"/>
  <c r="AP4" i="40"/>
  <c r="AO4" i="40" s="1"/>
  <c r="AP48" i="19"/>
  <c r="W48" i="19" s="1"/>
  <c r="AP175" i="23"/>
  <c r="AL175" i="23" s="1"/>
  <c r="D165" i="26"/>
  <c r="F165" i="26"/>
  <c r="G165" i="26"/>
  <c r="J165" i="26"/>
  <c r="I165" i="26"/>
  <c r="C165" i="26"/>
  <c r="H165" i="26"/>
  <c r="K165" i="26"/>
  <c r="E165" i="26"/>
  <c r="AP78" i="25"/>
  <c r="AB78" i="25" s="1"/>
  <c r="R166" i="21"/>
  <c r="Q166" i="21"/>
  <c r="M166" i="21"/>
  <c r="N166" i="21"/>
  <c r="O166" i="21"/>
  <c r="U166" i="21"/>
  <c r="T166" i="21"/>
  <c r="S166" i="21"/>
  <c r="P166" i="21"/>
  <c r="AP36" i="42"/>
  <c r="W36" i="42" s="1"/>
  <c r="R5" i="42"/>
  <c r="O5" i="42"/>
  <c r="U5" i="42"/>
  <c r="N5" i="42"/>
  <c r="P5" i="42"/>
  <c r="T5" i="42"/>
  <c r="M5" i="42"/>
  <c r="S5" i="42"/>
  <c r="Q5" i="42"/>
  <c r="AP171" i="28"/>
  <c r="X171" i="28" s="1"/>
  <c r="I133" i="21"/>
  <c r="F133" i="21"/>
  <c r="K133" i="21"/>
  <c r="C133" i="21"/>
  <c r="H133" i="21"/>
  <c r="J133" i="21"/>
  <c r="G133" i="21"/>
  <c r="D133" i="21"/>
  <c r="E133" i="21"/>
  <c r="O63" i="26"/>
  <c r="S63" i="26"/>
  <c r="R63" i="26"/>
  <c r="P63" i="26"/>
  <c r="U63" i="26"/>
  <c r="M63" i="26"/>
  <c r="T63" i="26"/>
  <c r="N63" i="26"/>
  <c r="Q63" i="26"/>
  <c r="AP9" i="23"/>
  <c r="F86" i="42"/>
  <c r="C86" i="42"/>
  <c r="G86" i="42"/>
  <c r="J86" i="42"/>
  <c r="K86" i="42"/>
  <c r="E86" i="42"/>
  <c r="I86" i="42"/>
  <c r="D86" i="42"/>
  <c r="H86" i="42"/>
  <c r="AP7" i="23"/>
  <c r="X7" i="23" s="1"/>
  <c r="AP150" i="23"/>
  <c r="I50" i="40"/>
  <c r="H50" i="40"/>
  <c r="E50" i="40"/>
  <c r="F50" i="40"/>
  <c r="J50" i="40"/>
  <c r="K50" i="40"/>
  <c r="C50" i="40"/>
  <c r="G50" i="40"/>
  <c r="D50" i="40"/>
  <c r="AP133" i="21"/>
  <c r="AJ133" i="21" s="1"/>
  <c r="M150" i="40"/>
  <c r="S150" i="40"/>
  <c r="R150" i="40"/>
  <c r="P150" i="40"/>
  <c r="U150" i="40"/>
  <c r="N150" i="40"/>
  <c r="T150" i="40"/>
  <c r="Q150" i="40"/>
  <c r="O150" i="40"/>
  <c r="P132" i="42"/>
  <c r="R132" i="42"/>
  <c r="U132" i="42"/>
  <c r="Q132" i="42"/>
  <c r="M132" i="42"/>
  <c r="S132" i="42"/>
  <c r="T132" i="42"/>
  <c r="N132" i="42"/>
  <c r="O132" i="42"/>
  <c r="AP144" i="26"/>
  <c r="AI144" i="26" s="1"/>
  <c r="AP137" i="23"/>
  <c r="AB137" i="23" s="1"/>
  <c r="AP3" i="42"/>
  <c r="N147" i="26"/>
  <c r="P147" i="26"/>
  <c r="O147" i="26"/>
  <c r="U147" i="26"/>
  <c r="R147" i="26"/>
  <c r="Q147" i="26"/>
  <c r="T147" i="26"/>
  <c r="S147" i="26"/>
  <c r="M147" i="26"/>
  <c r="AP36" i="40"/>
  <c r="W36" i="40" s="1"/>
  <c r="AP101" i="26"/>
  <c r="Y101" i="26" s="1"/>
  <c r="K53" i="23"/>
  <c r="E53" i="23"/>
  <c r="D53" i="23"/>
  <c r="I53" i="23"/>
  <c r="F53" i="23"/>
  <c r="G53" i="23"/>
  <c r="H53" i="23"/>
  <c r="J53" i="23"/>
  <c r="C53" i="23"/>
  <c r="AP118" i="42"/>
  <c r="AG118" i="42" s="1"/>
  <c r="R82" i="42"/>
  <c r="M82" i="42"/>
  <c r="T82" i="42"/>
  <c r="S82" i="42"/>
  <c r="U82" i="42"/>
  <c r="O82" i="42"/>
  <c r="N82" i="42"/>
  <c r="Q82" i="42"/>
  <c r="P82" i="42"/>
  <c r="G42" i="41"/>
  <c r="D42" i="41"/>
  <c r="I42" i="41"/>
  <c r="C42" i="41"/>
  <c r="K42" i="41"/>
  <c r="F42" i="41"/>
  <c r="J42" i="41"/>
  <c r="E42" i="41"/>
  <c r="H42" i="41"/>
  <c r="N74" i="26"/>
  <c r="U74" i="26"/>
  <c r="P74" i="26"/>
  <c r="M74" i="26"/>
  <c r="R74" i="26"/>
  <c r="T74" i="26"/>
  <c r="O74" i="26"/>
  <c r="Q74" i="26"/>
  <c r="S74" i="26"/>
  <c r="AP13" i="42"/>
  <c r="AN13" i="42"/>
  <c r="AP85" i="42"/>
  <c r="F170" i="22"/>
  <c r="I170" i="22"/>
  <c r="K170" i="22"/>
  <c r="J170" i="22"/>
  <c r="D170" i="22"/>
  <c r="E170" i="22"/>
  <c r="G170" i="22"/>
  <c r="H170" i="22"/>
  <c r="C170" i="22"/>
  <c r="J149" i="42"/>
  <c r="H149" i="42"/>
  <c r="E149" i="42"/>
  <c r="G149" i="42"/>
  <c r="I149" i="42"/>
  <c r="C149" i="42"/>
  <c r="K149" i="42"/>
  <c r="D149" i="42"/>
  <c r="F149" i="42"/>
  <c r="AP156" i="40"/>
  <c r="AP68" i="28"/>
  <c r="AO68" i="28" s="1"/>
  <c r="R83" i="25"/>
  <c r="O83" i="25"/>
  <c r="N83" i="25"/>
  <c r="M83" i="25"/>
  <c r="P83" i="25"/>
  <c r="T83" i="25"/>
  <c r="Q83" i="25"/>
  <c r="U83" i="25"/>
  <c r="S83" i="25"/>
  <c r="T86" i="26"/>
  <c r="Q86" i="26"/>
  <c r="O86" i="26"/>
  <c r="U86" i="26"/>
  <c r="N86" i="26"/>
  <c r="P86" i="26"/>
  <c r="M86" i="26"/>
  <c r="S86" i="26"/>
  <c r="R86" i="26"/>
  <c r="K143" i="21"/>
  <c r="J143" i="21"/>
  <c r="E143" i="21"/>
  <c r="C143" i="21"/>
  <c r="I143" i="21"/>
  <c r="D143" i="21"/>
  <c r="F143" i="21"/>
  <c r="H143" i="21"/>
  <c r="G143" i="21"/>
  <c r="AP167" i="26"/>
  <c r="AP101" i="42"/>
  <c r="K5" i="28"/>
  <c r="E5" i="28"/>
  <c r="I5" i="28"/>
  <c r="G5" i="28"/>
  <c r="F5" i="28"/>
  <c r="D5" i="28"/>
  <c r="C5" i="28"/>
  <c r="H5" i="28"/>
  <c r="J5" i="28"/>
  <c r="P85" i="42"/>
  <c r="S85" i="42"/>
  <c r="U85" i="42"/>
  <c r="Q85" i="42"/>
  <c r="O85" i="42"/>
  <c r="M85" i="42"/>
  <c r="T85" i="42"/>
  <c r="R85" i="42"/>
  <c r="N85" i="42"/>
  <c r="U122" i="40"/>
  <c r="M122" i="40"/>
  <c r="Q122" i="40"/>
  <c r="N122" i="40"/>
  <c r="R122" i="40"/>
  <c r="S122" i="40"/>
  <c r="O122" i="40"/>
  <c r="T122" i="40"/>
  <c r="P122" i="40"/>
  <c r="AP140" i="42"/>
  <c r="AL140" i="42" s="1"/>
  <c r="AP169" i="41"/>
  <c r="AP64" i="25"/>
  <c r="Y64" i="25" s="1"/>
  <c r="I71" i="26"/>
  <c r="J71" i="26"/>
  <c r="D71" i="26"/>
  <c r="K71" i="26"/>
  <c r="H71" i="26"/>
  <c r="E71" i="26"/>
  <c r="C71" i="26"/>
  <c r="G71" i="26"/>
  <c r="F71" i="26"/>
  <c r="F25" i="22"/>
  <c r="J25" i="22"/>
  <c r="I25" i="22"/>
  <c r="K25" i="22"/>
  <c r="G25" i="22"/>
  <c r="D25" i="22"/>
  <c r="H25" i="22"/>
  <c r="C25" i="22"/>
  <c r="E25" i="22"/>
  <c r="J74" i="41"/>
  <c r="C74" i="41"/>
  <c r="I74" i="41"/>
  <c r="F74" i="41"/>
  <c r="E74" i="41"/>
  <c r="H74" i="41"/>
  <c r="D74" i="41"/>
  <c r="G74" i="41"/>
  <c r="K74" i="41"/>
  <c r="F161" i="42"/>
  <c r="C161" i="42"/>
  <c r="H161" i="42"/>
  <c r="J161" i="42"/>
  <c r="D161" i="42"/>
  <c r="I161" i="42"/>
  <c r="E161" i="42"/>
  <c r="K161" i="42"/>
  <c r="G161" i="42"/>
  <c r="AP102" i="28"/>
  <c r="AD102" i="28" s="1"/>
  <c r="P112" i="42"/>
  <c r="R112" i="42"/>
  <c r="M112" i="42"/>
  <c r="U112" i="42"/>
  <c r="S112" i="42"/>
  <c r="N112" i="42"/>
  <c r="O112" i="42"/>
  <c r="T112" i="42"/>
  <c r="Q112" i="42"/>
  <c r="M167" i="42"/>
  <c r="U167" i="42"/>
  <c r="O167" i="42"/>
  <c r="S167" i="42"/>
  <c r="P167" i="42"/>
  <c r="R167" i="42"/>
  <c r="T167" i="42"/>
  <c r="Q167" i="42"/>
  <c r="N167" i="42"/>
  <c r="C158" i="23"/>
  <c r="H158" i="23"/>
  <c r="E158" i="23"/>
  <c r="D158" i="23"/>
  <c r="J158" i="23"/>
  <c r="G158" i="23"/>
  <c r="K158" i="23"/>
  <c r="F158" i="23"/>
  <c r="I158" i="23"/>
  <c r="K6" i="23"/>
  <c r="J6" i="23"/>
  <c r="G6" i="23"/>
  <c r="E6" i="23"/>
  <c r="D6" i="23"/>
  <c r="I6" i="23"/>
  <c r="C6" i="23"/>
  <c r="F6" i="23"/>
  <c r="H6" i="23"/>
  <c r="N14" i="42"/>
  <c r="Q14" i="42"/>
  <c r="M14" i="42"/>
  <c r="T14" i="42"/>
  <c r="U14" i="42"/>
  <c r="R14" i="42"/>
  <c r="O14" i="42"/>
  <c r="S14" i="42"/>
  <c r="P14" i="42"/>
  <c r="O61" i="21"/>
  <c r="S61" i="21"/>
  <c r="Q61" i="21"/>
  <c r="T61" i="21"/>
  <c r="U61" i="21"/>
  <c r="N61" i="21"/>
  <c r="R61" i="21"/>
  <c r="M61" i="21"/>
  <c r="P61" i="21"/>
  <c r="S30" i="40"/>
  <c r="T30" i="40"/>
  <c r="O30" i="40"/>
  <c r="Q30" i="40"/>
  <c r="P30" i="40"/>
  <c r="U30" i="40"/>
  <c r="N30" i="40"/>
  <c r="M30" i="40"/>
  <c r="R30" i="40"/>
  <c r="AP64" i="21"/>
  <c r="AM64" i="21" s="1"/>
  <c r="O106" i="21"/>
  <c r="U106" i="21"/>
  <c r="P106" i="21"/>
  <c r="Q106" i="21"/>
  <c r="R106" i="21"/>
  <c r="M106" i="21"/>
  <c r="N106" i="21"/>
  <c r="T106" i="21"/>
  <c r="S106" i="21"/>
  <c r="N163" i="41"/>
  <c r="O163" i="41"/>
  <c r="T163" i="41"/>
  <c r="S163" i="41"/>
  <c r="U163" i="41"/>
  <c r="Q163" i="41"/>
  <c r="R163" i="41"/>
  <c r="M163" i="41"/>
  <c r="P163" i="41"/>
  <c r="Q53" i="42"/>
  <c r="T53" i="42"/>
  <c r="U53" i="42"/>
  <c r="N53" i="42"/>
  <c r="S53" i="42"/>
  <c r="R53" i="42"/>
  <c r="M53" i="42"/>
  <c r="P53" i="42"/>
  <c r="O53" i="42"/>
  <c r="AP24" i="41"/>
  <c r="AA24" i="41" s="1"/>
  <c r="AK24" i="41"/>
  <c r="D12" i="23"/>
  <c r="F12" i="23"/>
  <c r="E12" i="23"/>
  <c r="K12" i="23"/>
  <c r="J12" i="23"/>
  <c r="G12" i="23"/>
  <c r="I12" i="23"/>
  <c r="C12" i="23"/>
  <c r="H12" i="23"/>
  <c r="C75" i="40"/>
  <c r="J75" i="40"/>
  <c r="E75" i="40"/>
  <c r="F75" i="40"/>
  <c r="K75" i="40"/>
  <c r="D75" i="40"/>
  <c r="G75" i="40"/>
  <c r="I75" i="40"/>
  <c r="H75" i="40"/>
  <c r="AP53" i="28"/>
  <c r="W53" i="28" s="1"/>
  <c r="AG53" i="28"/>
  <c r="AM53" i="28"/>
  <c r="AN53" i="28"/>
  <c r="AP94" i="28"/>
  <c r="AO94" i="28" s="1"/>
  <c r="K5" i="42"/>
  <c r="C5" i="42"/>
  <c r="F5" i="42"/>
  <c r="J5" i="42"/>
  <c r="D5" i="42"/>
  <c r="G5" i="42"/>
  <c r="I5" i="42"/>
  <c r="E5" i="42"/>
  <c r="H5" i="42"/>
  <c r="AP114" i="42"/>
  <c r="AP145" i="23"/>
  <c r="E154" i="23"/>
  <c r="J154" i="23"/>
  <c r="F154" i="23"/>
  <c r="H154" i="23"/>
  <c r="C154" i="23"/>
  <c r="I154" i="23"/>
  <c r="G154" i="23"/>
  <c r="K154" i="23"/>
  <c r="D154" i="23"/>
  <c r="AP56" i="26"/>
  <c r="AF56" i="26" s="1"/>
  <c r="AP107" i="41"/>
  <c r="AK107" i="41" s="1"/>
  <c r="R116" i="26"/>
  <c r="N116" i="26"/>
  <c r="U116" i="26"/>
  <c r="P116" i="26"/>
  <c r="M116" i="26"/>
  <c r="O116" i="26"/>
  <c r="S116" i="26"/>
  <c r="Q116" i="26"/>
  <c r="T116" i="26"/>
  <c r="R55" i="28"/>
  <c r="U55" i="28"/>
  <c r="O55" i="28"/>
  <c r="N55" i="28"/>
  <c r="M55" i="28"/>
  <c r="Q55" i="28"/>
  <c r="P55" i="28"/>
  <c r="S55" i="28"/>
  <c r="T55" i="28"/>
  <c r="T41" i="23"/>
  <c r="N41" i="23"/>
  <c r="S41" i="23"/>
  <c r="U41" i="23"/>
  <c r="P41" i="23"/>
  <c r="M41" i="23"/>
  <c r="O41" i="23"/>
  <c r="Q41" i="23"/>
  <c r="R41" i="23"/>
  <c r="S129" i="40"/>
  <c r="P129" i="40"/>
  <c r="M129" i="40"/>
  <c r="N129" i="40"/>
  <c r="O129" i="40"/>
  <c r="U129" i="40"/>
  <c r="T129" i="40"/>
  <c r="Q129" i="40"/>
  <c r="R129" i="40"/>
  <c r="E109" i="42"/>
  <c r="K109" i="42"/>
  <c r="H109" i="42"/>
  <c r="F109" i="42"/>
  <c r="J109" i="42"/>
  <c r="G109" i="42"/>
  <c r="I109" i="42"/>
  <c r="C109" i="42"/>
  <c r="D109" i="42"/>
  <c r="N25" i="42"/>
  <c r="M25" i="42"/>
  <c r="Q25" i="42"/>
  <c r="U25" i="42"/>
  <c r="S25" i="42"/>
  <c r="R25" i="42"/>
  <c r="O25" i="42"/>
  <c r="T25" i="42"/>
  <c r="P25" i="42"/>
  <c r="AP162" i="40"/>
  <c r="J70" i="26"/>
  <c r="D70" i="26"/>
  <c r="F70" i="26"/>
  <c r="I70" i="26"/>
  <c r="G70" i="26"/>
  <c r="E70" i="26"/>
  <c r="C70" i="26"/>
  <c r="H70" i="26"/>
  <c r="K70" i="26"/>
  <c r="AP43" i="28"/>
  <c r="AP135" i="40"/>
  <c r="C39" i="42"/>
  <c r="G39" i="42"/>
  <c r="H39" i="42"/>
  <c r="E39" i="42"/>
  <c r="J39" i="42"/>
  <c r="D39" i="42"/>
  <c r="K39" i="42"/>
  <c r="I39" i="42"/>
  <c r="F39" i="42"/>
  <c r="T74" i="42"/>
  <c r="P74" i="42"/>
  <c r="M74" i="42"/>
  <c r="R74" i="42"/>
  <c r="S74" i="42"/>
  <c r="O74" i="42"/>
  <c r="U74" i="42"/>
  <c r="N74" i="42"/>
  <c r="Q74" i="42"/>
  <c r="R93" i="28"/>
  <c r="O93" i="28"/>
  <c r="N93" i="28"/>
  <c r="Q93" i="28"/>
  <c r="U93" i="28"/>
  <c r="M93" i="28"/>
  <c r="S93" i="28"/>
  <c r="T93" i="28"/>
  <c r="P93" i="28"/>
  <c r="G57" i="28"/>
  <c r="I57" i="28"/>
  <c r="H57" i="28"/>
  <c r="J57" i="28"/>
  <c r="E57" i="28"/>
  <c r="F57" i="28"/>
  <c r="K57" i="28"/>
  <c r="D57" i="28"/>
  <c r="C57" i="28"/>
  <c r="AP156" i="42"/>
  <c r="AF156" i="42" s="1"/>
  <c r="G97" i="28"/>
  <c r="K97" i="28"/>
  <c r="H97" i="28"/>
  <c r="E97" i="28"/>
  <c r="F97" i="28"/>
  <c r="C97" i="28"/>
  <c r="D97" i="28"/>
  <c r="I97" i="28"/>
  <c r="J97" i="28"/>
  <c r="AP49" i="42"/>
  <c r="AE49" i="42" s="1"/>
  <c r="AP112" i="40"/>
  <c r="AH112" i="40"/>
  <c r="AP174" i="40"/>
  <c r="AC174" i="40" s="1"/>
  <c r="O99" i="23"/>
  <c r="R99" i="23"/>
  <c r="Q99" i="23"/>
  <c r="T99" i="23"/>
  <c r="S99" i="23"/>
  <c r="M99" i="23"/>
  <c r="N99" i="23"/>
  <c r="P99" i="23"/>
  <c r="U99" i="23"/>
  <c r="O167" i="23"/>
  <c r="S167" i="23"/>
  <c r="Q167" i="23"/>
  <c r="P167" i="23"/>
  <c r="N167" i="23"/>
  <c r="U167" i="23"/>
  <c r="M167" i="23"/>
  <c r="T167" i="23"/>
  <c r="R167" i="23"/>
  <c r="H32" i="40"/>
  <c r="K32" i="40"/>
  <c r="D32" i="40"/>
  <c r="E32" i="40"/>
  <c r="C32" i="40"/>
  <c r="I32" i="40"/>
  <c r="J32" i="40"/>
  <c r="F32" i="40"/>
  <c r="G32" i="40"/>
  <c r="F94" i="23"/>
  <c r="D94" i="23"/>
  <c r="I94" i="23"/>
  <c r="G94" i="23"/>
  <c r="H94" i="23"/>
  <c r="C94" i="23"/>
  <c r="E94" i="23"/>
  <c r="J94" i="23"/>
  <c r="K94" i="23"/>
  <c r="O122" i="26"/>
  <c r="U122" i="26"/>
  <c r="T122" i="26"/>
  <c r="N122" i="26"/>
  <c r="R122" i="26"/>
  <c r="M122" i="26"/>
  <c r="Q122" i="26"/>
  <c r="P122" i="26"/>
  <c r="S122" i="26"/>
  <c r="AP9" i="26"/>
  <c r="AP159" i="25"/>
  <c r="J117" i="21"/>
  <c r="C117" i="21"/>
  <c r="H117" i="21"/>
  <c r="E117" i="21"/>
  <c r="F117" i="21"/>
  <c r="D117" i="21"/>
  <c r="K117" i="21"/>
  <c r="G117" i="21"/>
  <c r="I117" i="21"/>
  <c r="R113" i="42"/>
  <c r="M113" i="42"/>
  <c r="O113" i="42"/>
  <c r="T113" i="42"/>
  <c r="U113" i="42"/>
  <c r="S113" i="42"/>
  <c r="N113" i="42"/>
  <c r="P113" i="42"/>
  <c r="Q113" i="42"/>
  <c r="I98" i="21"/>
  <c r="K98" i="21"/>
  <c r="D98" i="21"/>
  <c r="J98" i="21"/>
  <c r="C98" i="21"/>
  <c r="G98" i="21"/>
  <c r="E98" i="21"/>
  <c r="F98" i="21"/>
  <c r="H98" i="21"/>
  <c r="P157" i="26"/>
  <c r="T157" i="26"/>
  <c r="O157" i="26"/>
  <c r="Q157" i="26"/>
  <c r="S157" i="26"/>
  <c r="R157" i="26"/>
  <c r="U157" i="26"/>
  <c r="M157" i="26"/>
  <c r="N157" i="26"/>
  <c r="H69" i="23"/>
  <c r="D69" i="23"/>
  <c r="K69" i="23"/>
  <c r="C69" i="23"/>
  <c r="J69" i="23"/>
  <c r="I69" i="23"/>
  <c r="F69" i="23"/>
  <c r="G69" i="23"/>
  <c r="E69" i="23"/>
  <c r="N164" i="40"/>
  <c r="O164" i="40"/>
  <c r="U164" i="40"/>
  <c r="R164" i="40"/>
  <c r="Q164" i="40"/>
  <c r="P164" i="40"/>
  <c r="M164" i="40"/>
  <c r="T164" i="40"/>
  <c r="S164" i="40"/>
  <c r="T39" i="28"/>
  <c r="Q39" i="28"/>
  <c r="N39" i="28"/>
  <c r="S39" i="28"/>
  <c r="P39" i="28"/>
  <c r="U39" i="28"/>
  <c r="M39" i="28"/>
  <c r="O39" i="28"/>
  <c r="R39" i="28"/>
  <c r="T38" i="23"/>
  <c r="Q38" i="23"/>
  <c r="M38" i="23"/>
  <c r="R38" i="23"/>
  <c r="S38" i="23"/>
  <c r="U38" i="23"/>
  <c r="N38" i="23"/>
  <c r="P38" i="23"/>
  <c r="O38" i="23"/>
  <c r="AP165" i="28"/>
  <c r="Z165" i="28" s="1"/>
  <c r="K63" i="40"/>
  <c r="E63" i="40"/>
  <c r="I63" i="40"/>
  <c r="G63" i="40"/>
  <c r="F63" i="40"/>
  <c r="J63" i="40"/>
  <c r="C63" i="40"/>
  <c r="D63" i="40"/>
  <c r="H63" i="40"/>
  <c r="K117" i="28"/>
  <c r="F117" i="28"/>
  <c r="H117" i="28"/>
  <c r="C117" i="28"/>
  <c r="J117" i="28"/>
  <c r="G117" i="28"/>
  <c r="E117" i="28"/>
  <c r="D117" i="28"/>
  <c r="I117" i="28"/>
  <c r="J157" i="28"/>
  <c r="E157" i="28"/>
  <c r="K157" i="28"/>
  <c r="F157" i="28"/>
  <c r="H157" i="28"/>
  <c r="I157" i="28"/>
  <c r="C157" i="28"/>
  <c r="G157" i="28"/>
  <c r="D157" i="28"/>
  <c r="F47" i="26"/>
  <c r="D47" i="26"/>
  <c r="E47" i="26"/>
  <c r="J47" i="26"/>
  <c r="I47" i="26"/>
  <c r="K47" i="26"/>
  <c r="H47" i="26"/>
  <c r="C47" i="26"/>
  <c r="G47" i="26"/>
  <c r="K152" i="28"/>
  <c r="J152" i="28"/>
  <c r="H152" i="28"/>
  <c r="G152" i="28"/>
  <c r="F152" i="28"/>
  <c r="C152" i="28"/>
  <c r="D152" i="28"/>
  <c r="I152" i="28"/>
  <c r="E152" i="28"/>
  <c r="M32" i="28"/>
  <c r="U32" i="28"/>
  <c r="N32" i="28"/>
  <c r="O32" i="28"/>
  <c r="T32" i="28"/>
  <c r="P32" i="28"/>
  <c r="S32" i="28"/>
  <c r="Q32" i="28"/>
  <c r="R32" i="28"/>
  <c r="AP48" i="23"/>
  <c r="AM48" i="23" s="1"/>
  <c r="K40" i="23"/>
  <c r="D40" i="23"/>
  <c r="C40" i="23"/>
  <c r="G40" i="23"/>
  <c r="H40" i="23"/>
  <c r="F40" i="23"/>
  <c r="J40" i="23"/>
  <c r="I40" i="23"/>
  <c r="E40" i="23"/>
  <c r="AP19" i="28"/>
  <c r="AE19" i="28" s="1"/>
  <c r="AP172" i="23"/>
  <c r="W172" i="23" s="1"/>
  <c r="AO172" i="23"/>
  <c r="M45" i="23"/>
  <c r="O45" i="23"/>
  <c r="P45" i="23"/>
  <c r="T45" i="23"/>
  <c r="R45" i="23"/>
  <c r="S45" i="23"/>
  <c r="Q45" i="23"/>
  <c r="U45" i="23"/>
  <c r="N45" i="23"/>
  <c r="R162" i="40"/>
  <c r="Q162" i="40"/>
  <c r="U162" i="40"/>
  <c r="T162" i="40"/>
  <c r="O162" i="40"/>
  <c r="M162" i="40"/>
  <c r="S162" i="40"/>
  <c r="P162" i="40"/>
  <c r="N162" i="40"/>
  <c r="AP19" i="42"/>
  <c r="J31" i="26"/>
  <c r="D31" i="26"/>
  <c r="E31" i="26"/>
  <c r="C31" i="26"/>
  <c r="H31" i="26"/>
  <c r="I31" i="26"/>
  <c r="G31" i="26"/>
  <c r="F31" i="26"/>
  <c r="K31" i="26"/>
  <c r="AP104" i="42"/>
  <c r="P158" i="21"/>
  <c r="Q158" i="21"/>
  <c r="O158" i="21"/>
  <c r="U158" i="21"/>
  <c r="M158" i="21"/>
  <c r="R158" i="21"/>
  <c r="T158" i="21"/>
  <c r="S158" i="21"/>
  <c r="N158" i="21"/>
  <c r="N26" i="42"/>
  <c r="O26" i="42"/>
  <c r="U26" i="42"/>
  <c r="S26" i="42"/>
  <c r="T26" i="42"/>
  <c r="R26" i="42"/>
  <c r="P26" i="42"/>
  <c r="M26" i="42"/>
  <c r="Q26" i="42"/>
  <c r="J100" i="42"/>
  <c r="C100" i="42"/>
  <c r="K100" i="42"/>
  <c r="D100" i="42"/>
  <c r="G100" i="42"/>
  <c r="F100" i="42"/>
  <c r="E100" i="42"/>
  <c r="I100" i="42"/>
  <c r="H100" i="42"/>
  <c r="G110" i="41"/>
  <c r="F110" i="41"/>
  <c r="H110" i="41"/>
  <c r="I110" i="41"/>
  <c r="E110" i="41"/>
  <c r="K110" i="41"/>
  <c r="J110" i="41"/>
  <c r="D110" i="41"/>
  <c r="C110" i="41"/>
  <c r="G103" i="40"/>
  <c r="H103" i="40"/>
  <c r="C103" i="40"/>
  <c r="K103" i="40"/>
  <c r="I103" i="40"/>
  <c r="J103" i="40"/>
  <c r="F103" i="40"/>
  <c r="D103" i="40"/>
  <c r="E103" i="40"/>
  <c r="O153" i="40"/>
  <c r="P153" i="40"/>
  <c r="Q153" i="40"/>
  <c r="S153" i="40"/>
  <c r="U153" i="40"/>
  <c r="R153" i="40"/>
  <c r="N153" i="40"/>
  <c r="M153" i="40"/>
  <c r="T153" i="40"/>
  <c r="J19" i="40"/>
  <c r="E19" i="40"/>
  <c r="C19" i="40"/>
  <c r="F19" i="40"/>
  <c r="D19" i="40"/>
  <c r="K19" i="40"/>
  <c r="I19" i="40"/>
  <c r="G19" i="40"/>
  <c r="H19" i="40"/>
  <c r="G162" i="41"/>
  <c r="C162" i="41"/>
  <c r="H162" i="41"/>
  <c r="J162" i="41"/>
  <c r="E162" i="41"/>
  <c r="I162" i="41"/>
  <c r="K162" i="41"/>
  <c r="D162" i="41"/>
  <c r="F162" i="41"/>
  <c r="AP137" i="41"/>
  <c r="AC137" i="41" s="1"/>
  <c r="AP28" i="28"/>
  <c r="AN28" i="28" s="1"/>
  <c r="Q32" i="40"/>
  <c r="N32" i="40"/>
  <c r="R32" i="40"/>
  <c r="M32" i="40"/>
  <c r="S32" i="40"/>
  <c r="T32" i="40"/>
  <c r="O32" i="40"/>
  <c r="P32" i="40"/>
  <c r="U32" i="40"/>
  <c r="C17" i="23"/>
  <c r="F17" i="23"/>
  <c r="J17" i="23"/>
  <c r="E17" i="23"/>
  <c r="H17" i="23"/>
  <c r="G17" i="23"/>
  <c r="I17" i="23"/>
  <c r="K17" i="23"/>
  <c r="D17" i="23"/>
  <c r="K56" i="28"/>
  <c r="H56" i="28"/>
  <c r="I56" i="28"/>
  <c r="E56" i="28"/>
  <c r="C56" i="28"/>
  <c r="G56" i="28"/>
  <c r="J56" i="28"/>
  <c r="F56" i="28"/>
  <c r="D56" i="28"/>
  <c r="R132" i="26"/>
  <c r="N132" i="26"/>
  <c r="M132" i="26"/>
  <c r="Q132" i="26"/>
  <c r="O132" i="26"/>
  <c r="U132" i="26"/>
  <c r="P132" i="26"/>
  <c r="S132" i="26"/>
  <c r="T132" i="26"/>
  <c r="AP177" i="28"/>
  <c r="AJ177" i="28" s="1"/>
  <c r="K110" i="26"/>
  <c r="G110" i="26"/>
  <c r="D110" i="26"/>
  <c r="J110" i="26"/>
  <c r="C110" i="26"/>
  <c r="F110" i="26"/>
  <c r="I110" i="26"/>
  <c r="H110" i="26"/>
  <c r="E110" i="26"/>
  <c r="AP161" i="40"/>
  <c r="G91" i="40"/>
  <c r="F91" i="40"/>
  <c r="H91" i="40"/>
  <c r="I91" i="40"/>
  <c r="E91" i="40"/>
  <c r="C91" i="40"/>
  <c r="D91" i="40"/>
  <c r="K91" i="40"/>
  <c r="J91" i="40"/>
  <c r="AP31" i="28"/>
  <c r="X31" i="28" s="1"/>
  <c r="C171" i="28"/>
  <c r="G171" i="28"/>
  <c r="D171" i="28"/>
  <c r="J171" i="28"/>
  <c r="I171" i="28"/>
  <c r="K171" i="28"/>
  <c r="E171" i="28"/>
  <c r="F171" i="28"/>
  <c r="H171" i="28"/>
  <c r="C73" i="40"/>
  <c r="K73" i="40"/>
  <c r="J73" i="40"/>
  <c r="H73" i="40"/>
  <c r="I73" i="40"/>
  <c r="E73" i="40"/>
  <c r="D73" i="40"/>
  <c r="G73" i="40"/>
  <c r="F73" i="40"/>
  <c r="AP82" i="42"/>
  <c r="AG82" i="42" s="1"/>
  <c r="P31" i="40"/>
  <c r="N31" i="40"/>
  <c r="T31" i="40"/>
  <c r="Q31" i="40"/>
  <c r="M31" i="40"/>
  <c r="U31" i="40"/>
  <c r="S31" i="40"/>
  <c r="O31" i="40"/>
  <c r="R31" i="40"/>
  <c r="N147" i="22"/>
  <c r="U147" i="22"/>
  <c r="M147" i="22"/>
  <c r="P147" i="22"/>
  <c r="Q147" i="22"/>
  <c r="T147" i="22"/>
  <c r="R147" i="22"/>
  <c r="O147" i="22"/>
  <c r="S147" i="22"/>
  <c r="N166" i="42"/>
  <c r="P166" i="42"/>
  <c r="M166" i="42"/>
  <c r="O166" i="42"/>
  <c r="R166" i="42"/>
  <c r="T166" i="42"/>
  <c r="S166" i="42"/>
  <c r="Q166" i="42"/>
  <c r="U166" i="42"/>
  <c r="H167" i="23"/>
  <c r="D167" i="23"/>
  <c r="I167" i="23"/>
  <c r="F167" i="23"/>
  <c r="G167" i="23"/>
  <c r="J167" i="23"/>
  <c r="K167" i="23"/>
  <c r="E167" i="23"/>
  <c r="C167" i="23"/>
  <c r="AP65" i="26"/>
  <c r="AB65" i="26" s="1"/>
  <c r="K93" i="42"/>
  <c r="G93" i="42"/>
  <c r="C93" i="42"/>
  <c r="F93" i="42"/>
  <c r="I93" i="42"/>
  <c r="H93" i="42"/>
  <c r="D93" i="42"/>
  <c r="J93" i="42"/>
  <c r="E93" i="42"/>
  <c r="Q156" i="40"/>
  <c r="R156" i="40"/>
  <c r="U156" i="40"/>
  <c r="N156" i="40"/>
  <c r="O156" i="40"/>
  <c r="T156" i="40"/>
  <c r="M156" i="40"/>
  <c r="S156" i="40"/>
  <c r="P156" i="40"/>
  <c r="AP144" i="40"/>
  <c r="AA144" i="40" s="1"/>
  <c r="AP42" i="19"/>
  <c r="AI42" i="19" s="1"/>
  <c r="N82" i="40"/>
  <c r="P82" i="40"/>
  <c r="O82" i="40"/>
  <c r="U82" i="40"/>
  <c r="M82" i="40"/>
  <c r="S82" i="40"/>
  <c r="R82" i="40"/>
  <c r="Q82" i="40"/>
  <c r="T82" i="40"/>
  <c r="F68" i="28"/>
  <c r="D68" i="28"/>
  <c r="C68" i="28"/>
  <c r="I68" i="28"/>
  <c r="G68" i="28"/>
  <c r="H68" i="28"/>
  <c r="E68" i="28"/>
  <c r="J68" i="28"/>
  <c r="K68" i="28"/>
  <c r="AP120" i="22"/>
  <c r="Y120" i="22" s="1"/>
  <c r="Q8" i="40"/>
  <c r="U8" i="40"/>
  <c r="O8" i="40"/>
  <c r="N8" i="40"/>
  <c r="M8" i="40"/>
  <c r="S8" i="40"/>
  <c r="P8" i="40"/>
  <c r="R8" i="40"/>
  <c r="T8" i="40"/>
  <c r="C118" i="40"/>
  <c r="I118" i="40"/>
  <c r="E118" i="40"/>
  <c r="H118" i="40"/>
  <c r="D118" i="40"/>
  <c r="G118" i="40"/>
  <c r="K118" i="40"/>
  <c r="F118" i="40"/>
  <c r="J118" i="40"/>
  <c r="AP5" i="42"/>
  <c r="Q171" i="40"/>
  <c r="S171" i="40"/>
  <c r="T171" i="40"/>
  <c r="N171" i="40"/>
  <c r="P171" i="40"/>
  <c r="O171" i="40"/>
  <c r="R171" i="40"/>
  <c r="U171" i="40"/>
  <c r="M171" i="40"/>
  <c r="Q96" i="26"/>
  <c r="P96" i="26"/>
  <c r="M96" i="26"/>
  <c r="O96" i="26"/>
  <c r="R96" i="26"/>
  <c r="N96" i="26"/>
  <c r="S96" i="26"/>
  <c r="U96" i="26"/>
  <c r="T96" i="26"/>
  <c r="D44" i="26"/>
  <c r="H44" i="26"/>
  <c r="E44" i="26"/>
  <c r="I44" i="26"/>
  <c r="G44" i="26"/>
  <c r="K44" i="26"/>
  <c r="F44" i="26"/>
  <c r="C44" i="26"/>
  <c r="J44" i="26"/>
  <c r="K66" i="40"/>
  <c r="D66" i="40"/>
  <c r="E66" i="40"/>
  <c r="H66" i="40"/>
  <c r="F66" i="40"/>
  <c r="J66" i="40"/>
  <c r="C66" i="40"/>
  <c r="I66" i="40"/>
  <c r="G66" i="40"/>
  <c r="AP53" i="26"/>
  <c r="AK53" i="26" s="1"/>
  <c r="AP14" i="28"/>
  <c r="S173" i="42"/>
  <c r="U173" i="42"/>
  <c r="T173" i="42"/>
  <c r="R173" i="42"/>
  <c r="P173" i="42"/>
  <c r="N173" i="42"/>
  <c r="M173" i="42"/>
  <c r="Q173" i="42"/>
  <c r="O173" i="42"/>
  <c r="AP47" i="26"/>
  <c r="W47" i="26" s="1"/>
  <c r="F168" i="21"/>
  <c r="E168" i="21"/>
  <c r="J168" i="21"/>
  <c r="G168" i="21"/>
  <c r="H168" i="21"/>
  <c r="D168" i="21"/>
  <c r="C168" i="21"/>
  <c r="I168" i="21"/>
  <c r="K168" i="21"/>
  <c r="D54" i="26"/>
  <c r="J54" i="26"/>
  <c r="C54" i="26"/>
  <c r="G54" i="26"/>
  <c r="F54" i="26"/>
  <c r="H54" i="26"/>
  <c r="E54" i="26"/>
  <c r="I54" i="26"/>
  <c r="K54" i="26"/>
  <c r="H93" i="23"/>
  <c r="I93" i="23"/>
  <c r="G93" i="23"/>
  <c r="F93" i="23"/>
  <c r="K93" i="23"/>
  <c r="J93" i="23"/>
  <c r="D93" i="23"/>
  <c r="E93" i="23"/>
  <c r="C93" i="23"/>
  <c r="AP110" i="40"/>
  <c r="AG110" i="40" s="1"/>
  <c r="AP91" i="21"/>
  <c r="W91" i="21" s="1"/>
  <c r="O67" i="23"/>
  <c r="M67" i="23"/>
  <c r="S67" i="23"/>
  <c r="P67" i="23"/>
  <c r="N67" i="23"/>
  <c r="T67" i="23"/>
  <c r="U67" i="23"/>
  <c r="Q67" i="23"/>
  <c r="R67" i="23"/>
  <c r="T36" i="23"/>
  <c r="Q36" i="23"/>
  <c r="O36" i="23"/>
  <c r="P36" i="23"/>
  <c r="R36" i="23"/>
  <c r="N36" i="23"/>
  <c r="S36" i="23"/>
  <c r="U36" i="23"/>
  <c r="M36" i="23"/>
  <c r="AP77" i="23"/>
  <c r="N145" i="21"/>
  <c r="T145" i="21"/>
  <c r="M145" i="21"/>
  <c r="O145" i="21"/>
  <c r="U145" i="21"/>
  <c r="R145" i="21"/>
  <c r="S145" i="21"/>
  <c r="Q145" i="21"/>
  <c r="P145" i="21"/>
  <c r="T69" i="21"/>
  <c r="M69" i="21"/>
  <c r="U69" i="21"/>
  <c r="O69" i="21"/>
  <c r="N69" i="21"/>
  <c r="S69" i="21"/>
  <c r="Q69" i="21"/>
  <c r="P69" i="21"/>
  <c r="R69" i="21"/>
  <c r="I62" i="26"/>
  <c r="D62" i="26"/>
  <c r="J62" i="26"/>
  <c r="H62" i="26"/>
  <c r="E62" i="26"/>
  <c r="K62" i="26"/>
  <c r="F62" i="26"/>
  <c r="G62" i="26"/>
  <c r="C62" i="26"/>
  <c r="M177" i="26"/>
  <c r="P177" i="26"/>
  <c r="N177" i="26"/>
  <c r="O177" i="26"/>
  <c r="R177" i="26"/>
  <c r="T177" i="26"/>
  <c r="Q177" i="26"/>
  <c r="U177" i="26"/>
  <c r="S177" i="26"/>
  <c r="C127" i="26"/>
  <c r="D127" i="26"/>
  <c r="I127" i="26"/>
  <c r="F127" i="26"/>
  <c r="K127" i="26"/>
  <c r="G127" i="26"/>
  <c r="J127" i="26"/>
  <c r="E127" i="26"/>
  <c r="H127" i="26"/>
  <c r="AP54" i="41"/>
  <c r="AP133" i="26"/>
  <c r="AJ133" i="26" s="1"/>
  <c r="AP155" i="26"/>
  <c r="AG155" i="26" s="1"/>
  <c r="AP95" i="40"/>
  <c r="AN95" i="40" s="1"/>
  <c r="AP98" i="40"/>
  <c r="AI98" i="40" s="1"/>
  <c r="AP162" i="28"/>
  <c r="O163" i="42"/>
  <c r="M163" i="42"/>
  <c r="S163" i="42"/>
  <c r="Q163" i="42"/>
  <c r="P163" i="42"/>
  <c r="N163" i="42"/>
  <c r="U163" i="42"/>
  <c r="R163" i="42"/>
  <c r="T163" i="42"/>
  <c r="P105" i="42"/>
  <c r="R105" i="42"/>
  <c r="S105" i="42"/>
  <c r="T105" i="42"/>
  <c r="M105" i="42"/>
  <c r="U105" i="42"/>
  <c r="N105" i="42"/>
  <c r="Q105" i="42"/>
  <c r="O105" i="42"/>
  <c r="AP79" i="42"/>
  <c r="K10" i="40"/>
  <c r="I10" i="40"/>
  <c r="C10" i="40"/>
  <c r="J10" i="40"/>
  <c r="G10" i="40"/>
  <c r="D10" i="40"/>
  <c r="F10" i="40"/>
  <c r="H10" i="40"/>
  <c r="E10" i="40"/>
  <c r="AP99" i="22"/>
  <c r="AH99" i="22" s="1"/>
  <c r="AP6" i="23"/>
  <c r="AD6" i="23" s="1"/>
  <c r="N42" i="40"/>
  <c r="R42" i="40"/>
  <c r="U42" i="40"/>
  <c r="O42" i="40"/>
  <c r="M42" i="40"/>
  <c r="P42" i="40"/>
  <c r="T42" i="40"/>
  <c r="S42" i="40"/>
  <c r="Q42" i="40"/>
  <c r="J106" i="40"/>
  <c r="E106" i="40"/>
  <c r="I106" i="40"/>
  <c r="H106" i="40"/>
  <c r="C106" i="40"/>
  <c r="F106" i="40"/>
  <c r="D106" i="40"/>
  <c r="K106" i="40"/>
  <c r="G106" i="40"/>
  <c r="O111" i="41"/>
  <c r="S111" i="41"/>
  <c r="M111" i="41"/>
  <c r="T111" i="41"/>
  <c r="N111" i="41"/>
  <c r="P111" i="41"/>
  <c r="Q111" i="41"/>
  <c r="U111" i="41"/>
  <c r="R111" i="41"/>
  <c r="Q78" i="25"/>
  <c r="N78" i="25"/>
  <c r="U78" i="25"/>
  <c r="R78" i="25"/>
  <c r="M78" i="25"/>
  <c r="T78" i="25"/>
  <c r="O78" i="25"/>
  <c r="P78" i="25"/>
  <c r="S78" i="25"/>
  <c r="I10" i="23"/>
  <c r="G10" i="23"/>
  <c r="J10" i="23"/>
  <c r="H10" i="23"/>
  <c r="D10" i="23"/>
  <c r="F10" i="23"/>
  <c r="C10" i="23"/>
  <c r="E10" i="23"/>
  <c r="K10" i="23"/>
  <c r="AP40" i="28"/>
  <c r="AG40" i="28" s="1"/>
  <c r="AP149" i="42"/>
  <c r="AC149" i="42" s="1"/>
  <c r="AP35" i="19"/>
  <c r="AL35" i="19" s="1"/>
  <c r="Q127" i="23"/>
  <c r="P127" i="23"/>
  <c r="T127" i="23"/>
  <c r="M127" i="23"/>
  <c r="N127" i="23"/>
  <c r="R127" i="23"/>
  <c r="S127" i="23"/>
  <c r="U127" i="23"/>
  <c r="O127" i="23"/>
  <c r="U102" i="42"/>
  <c r="Q102" i="42"/>
  <c r="P102" i="42"/>
  <c r="M102" i="42"/>
  <c r="T102" i="42"/>
  <c r="S102" i="42"/>
  <c r="N102" i="42"/>
  <c r="R102" i="42"/>
  <c r="O102" i="42"/>
  <c r="AP121" i="26"/>
  <c r="AB121" i="26" s="1"/>
  <c r="X121" i="26"/>
  <c r="AP24" i="26"/>
  <c r="AF24" i="26" s="1"/>
  <c r="G65" i="26"/>
  <c r="D65" i="26"/>
  <c r="C65" i="26"/>
  <c r="J65" i="26"/>
  <c r="I65" i="26"/>
  <c r="E65" i="26"/>
  <c r="H65" i="26"/>
  <c r="F65" i="26"/>
  <c r="K65" i="26"/>
  <c r="M144" i="21"/>
  <c r="S144" i="21"/>
  <c r="R144" i="21"/>
  <c r="O144" i="21"/>
  <c r="T144" i="21"/>
  <c r="P144" i="21"/>
  <c r="U144" i="21"/>
  <c r="N144" i="21"/>
  <c r="Q144" i="21"/>
  <c r="N7" i="42"/>
  <c r="S7" i="42"/>
  <c r="R7" i="42"/>
  <c r="P7" i="42"/>
  <c r="O7" i="42"/>
  <c r="M7" i="42"/>
  <c r="U7" i="42"/>
  <c r="Q7" i="42"/>
  <c r="T7" i="42"/>
  <c r="S146" i="28"/>
  <c r="Q146" i="28"/>
  <c r="R146" i="28"/>
  <c r="P146" i="28"/>
  <c r="U146" i="28"/>
  <c r="T146" i="28"/>
  <c r="M146" i="28"/>
  <c r="N146" i="28"/>
  <c r="O146" i="28"/>
  <c r="AP11" i="22"/>
  <c r="AP21" i="26"/>
  <c r="AE21" i="26" s="1"/>
  <c r="M115" i="26"/>
  <c r="T115" i="26"/>
  <c r="Q115" i="26"/>
  <c r="U115" i="26"/>
  <c r="P115" i="26"/>
  <c r="O115" i="26"/>
  <c r="N115" i="26"/>
  <c r="R115" i="26"/>
  <c r="S115" i="26"/>
  <c r="K162" i="40"/>
  <c r="G162" i="40"/>
  <c r="J162" i="40"/>
  <c r="D162" i="40"/>
  <c r="I162" i="40"/>
  <c r="C162" i="40"/>
  <c r="H162" i="40"/>
  <c r="F162" i="40"/>
  <c r="E162" i="40"/>
  <c r="AP110" i="21"/>
  <c r="C97" i="23"/>
  <c r="H97" i="23"/>
  <c r="E97" i="23"/>
  <c r="F97" i="23"/>
  <c r="J97" i="23"/>
  <c r="I97" i="23"/>
  <c r="K97" i="23"/>
  <c r="G97" i="23"/>
  <c r="D97" i="23"/>
  <c r="AP99" i="28"/>
  <c r="AK99" i="28" s="1"/>
  <c r="AP3" i="26"/>
  <c r="H101" i="42"/>
  <c r="J101" i="42"/>
  <c r="I101" i="42"/>
  <c r="E101" i="42"/>
  <c r="D101" i="42"/>
  <c r="F101" i="42"/>
  <c r="K101" i="42"/>
  <c r="G101" i="42"/>
  <c r="C101" i="42"/>
  <c r="G16" i="42"/>
  <c r="K16" i="42"/>
  <c r="I16" i="42"/>
  <c r="C16" i="42"/>
  <c r="J16" i="42"/>
  <c r="H16" i="42"/>
  <c r="D16" i="42"/>
  <c r="F16" i="42"/>
  <c r="E16" i="42"/>
  <c r="AP143" i="26"/>
  <c r="AN143" i="26" s="1"/>
  <c r="M23" i="42"/>
  <c r="R23" i="42"/>
  <c r="N23" i="42"/>
  <c r="P23" i="42"/>
  <c r="Q23" i="42"/>
  <c r="S23" i="42"/>
  <c r="T23" i="42"/>
  <c r="O23" i="42"/>
  <c r="U23" i="42"/>
  <c r="Q28" i="41"/>
  <c r="P28" i="41"/>
  <c r="O28" i="41"/>
  <c r="N28" i="41"/>
  <c r="S28" i="41"/>
  <c r="T28" i="41"/>
  <c r="U28" i="41"/>
  <c r="R28" i="41"/>
  <c r="M28" i="41"/>
  <c r="M27" i="42"/>
  <c r="N27" i="42"/>
  <c r="R27" i="42"/>
  <c r="S27" i="42"/>
  <c r="Q27" i="42"/>
  <c r="U27" i="42"/>
  <c r="O27" i="42"/>
  <c r="T27" i="42"/>
  <c r="P27" i="42"/>
  <c r="P4" i="42"/>
  <c r="T4" i="42"/>
  <c r="O4" i="42"/>
  <c r="Q4" i="42"/>
  <c r="N4" i="42"/>
  <c r="U4" i="42"/>
  <c r="R4" i="42"/>
  <c r="S4" i="42"/>
  <c r="M4" i="42"/>
  <c r="E135" i="42"/>
  <c r="H135" i="42"/>
  <c r="F135" i="42"/>
  <c r="I135" i="42"/>
  <c r="G135" i="42"/>
  <c r="J135" i="42"/>
  <c r="D135" i="42"/>
  <c r="C135" i="42"/>
  <c r="K135" i="42"/>
  <c r="AP95" i="21"/>
  <c r="AP69" i="42"/>
  <c r="AP137" i="26"/>
  <c r="X137" i="26" s="1"/>
  <c r="AP127" i="21"/>
  <c r="AH127" i="21" s="1"/>
  <c r="G163" i="40"/>
  <c r="H163" i="40"/>
  <c r="C163" i="40"/>
  <c r="F163" i="40"/>
  <c r="J163" i="40"/>
  <c r="K163" i="40"/>
  <c r="E163" i="40"/>
  <c r="I163" i="40"/>
  <c r="D163" i="40"/>
  <c r="C53" i="26"/>
  <c r="H53" i="26"/>
  <c r="J53" i="26"/>
  <c r="E53" i="26"/>
  <c r="G53" i="26"/>
  <c r="I53" i="26"/>
  <c r="D53" i="26"/>
  <c r="K53" i="26"/>
  <c r="F53" i="26"/>
  <c r="AP96" i="42"/>
  <c r="AD96" i="42" s="1"/>
  <c r="N121" i="23"/>
  <c r="U121" i="23"/>
  <c r="O121" i="23"/>
  <c r="Q121" i="23"/>
  <c r="R121" i="23"/>
  <c r="P121" i="23"/>
  <c r="T121" i="23"/>
  <c r="S121" i="23"/>
  <c r="M121" i="23"/>
  <c r="I56" i="26"/>
  <c r="J56" i="26"/>
  <c r="C56" i="26"/>
  <c r="H56" i="26"/>
  <c r="G56" i="26"/>
  <c r="K56" i="26"/>
  <c r="E56" i="26"/>
  <c r="F56" i="26"/>
  <c r="D56" i="26"/>
  <c r="U165" i="28"/>
  <c r="T165" i="28"/>
  <c r="M165" i="28"/>
  <c r="Q165" i="28"/>
  <c r="N165" i="28"/>
  <c r="S165" i="28"/>
  <c r="O165" i="28"/>
  <c r="P165" i="28"/>
  <c r="R165" i="28"/>
  <c r="AP131" i="40"/>
  <c r="Y131" i="40" s="1"/>
  <c r="H102" i="42"/>
  <c r="E102" i="42"/>
  <c r="J102" i="42"/>
  <c r="F102" i="42"/>
  <c r="G102" i="42"/>
  <c r="C102" i="42"/>
  <c r="K102" i="42"/>
  <c r="I102" i="42"/>
  <c r="D102" i="42"/>
  <c r="S58" i="21"/>
  <c r="M58" i="21"/>
  <c r="Q58" i="21"/>
  <c r="R58" i="21"/>
  <c r="U58" i="21"/>
  <c r="N58" i="21"/>
  <c r="O58" i="21"/>
  <c r="T58" i="21"/>
  <c r="P58" i="21"/>
  <c r="R27" i="26"/>
  <c r="N27" i="26"/>
  <c r="M27" i="26"/>
  <c r="Q27" i="26"/>
  <c r="U27" i="26"/>
  <c r="P27" i="26"/>
  <c r="T27" i="26"/>
  <c r="O27" i="26"/>
  <c r="S27" i="26"/>
  <c r="N165" i="42"/>
  <c r="U165" i="42"/>
  <c r="O165" i="42"/>
  <c r="P165" i="42"/>
  <c r="M165" i="42"/>
  <c r="S165" i="42"/>
  <c r="Q165" i="42"/>
  <c r="T165" i="42"/>
  <c r="R165" i="42"/>
  <c r="AP102" i="23"/>
  <c r="AM102" i="23" s="1"/>
  <c r="K22" i="23"/>
  <c r="E22" i="23"/>
  <c r="C22" i="23"/>
  <c r="D22" i="23"/>
  <c r="H22" i="23"/>
  <c r="J22" i="23"/>
  <c r="F22" i="23"/>
  <c r="G22" i="23"/>
  <c r="I22" i="23"/>
  <c r="M25" i="23"/>
  <c r="U25" i="23"/>
  <c r="P25" i="23"/>
  <c r="O25" i="23"/>
  <c r="T25" i="23"/>
  <c r="N25" i="23"/>
  <c r="S25" i="23"/>
  <c r="Q25" i="23"/>
  <c r="R25" i="23"/>
  <c r="AP138" i="42"/>
  <c r="AO138" i="42" s="1"/>
  <c r="AP31" i="23"/>
  <c r="P176" i="23"/>
  <c r="T176" i="23"/>
  <c r="R176" i="23"/>
  <c r="S176" i="23"/>
  <c r="N176" i="23"/>
  <c r="M176" i="23"/>
  <c r="O176" i="23"/>
  <c r="U176" i="23"/>
  <c r="Q176" i="23"/>
  <c r="I174" i="42"/>
  <c r="C174" i="42"/>
  <c r="H174" i="42"/>
  <c r="J174" i="42"/>
  <c r="K174" i="42"/>
  <c r="F174" i="42"/>
  <c r="E174" i="42"/>
  <c r="G174" i="42"/>
  <c r="D174" i="42"/>
  <c r="AP133" i="28"/>
  <c r="AC133" i="28" s="1"/>
  <c r="AP18" i="40"/>
  <c r="AJ18" i="40" s="1"/>
  <c r="AP94" i="26"/>
  <c r="D49" i="40"/>
  <c r="K49" i="40"/>
  <c r="G49" i="40"/>
  <c r="E49" i="40"/>
  <c r="H49" i="40"/>
  <c r="J49" i="40"/>
  <c r="F49" i="40"/>
  <c r="C49" i="40"/>
  <c r="I49" i="40"/>
  <c r="AP154" i="26"/>
  <c r="AM154" i="26" s="1"/>
  <c r="AP51" i="19"/>
  <c r="AB51" i="19" s="1"/>
  <c r="H34" i="40"/>
  <c r="J34" i="40"/>
  <c r="G34" i="40"/>
  <c r="F34" i="40"/>
  <c r="D34" i="40"/>
  <c r="K34" i="40"/>
  <c r="E34" i="40"/>
  <c r="C34" i="40"/>
  <c r="I34" i="40"/>
  <c r="AP56" i="21"/>
  <c r="AG56" i="21" s="1"/>
  <c r="U48" i="19"/>
  <c r="N48" i="19"/>
  <c r="Q48" i="19"/>
  <c r="O48" i="19"/>
  <c r="P48" i="19"/>
  <c r="M48" i="19"/>
  <c r="S48" i="19"/>
  <c r="R48" i="19"/>
  <c r="T48" i="19"/>
  <c r="AP112" i="26"/>
  <c r="AD112" i="26" s="1"/>
  <c r="P159" i="40"/>
  <c r="M159" i="40"/>
  <c r="U159" i="40"/>
  <c r="T159" i="40"/>
  <c r="N159" i="40"/>
  <c r="S159" i="40"/>
  <c r="Q159" i="40"/>
  <c r="R159" i="40"/>
  <c r="O159" i="40"/>
  <c r="O111" i="28"/>
  <c r="P111" i="28"/>
  <c r="M111" i="28"/>
  <c r="Q111" i="28"/>
  <c r="T111" i="28"/>
  <c r="N111" i="28"/>
  <c r="U111" i="28"/>
  <c r="R111" i="28"/>
  <c r="S111" i="28"/>
  <c r="F10" i="19"/>
  <c r="E10" i="19"/>
  <c r="H10" i="19"/>
  <c r="G10" i="19"/>
  <c r="K10" i="19"/>
  <c r="D10" i="19"/>
  <c r="J10" i="19"/>
  <c r="I10" i="19"/>
  <c r="C10" i="19"/>
  <c r="E40" i="42"/>
  <c r="C40" i="42"/>
  <c r="K40" i="42"/>
  <c r="D40" i="42"/>
  <c r="G40" i="42"/>
  <c r="H40" i="42"/>
  <c r="J40" i="42"/>
  <c r="F40" i="42"/>
  <c r="I40" i="42"/>
  <c r="AP95" i="23"/>
  <c r="AD95" i="23" s="1"/>
  <c r="AP40" i="40"/>
  <c r="AC40" i="40" s="1"/>
  <c r="AP64" i="42"/>
  <c r="AP37" i="19"/>
  <c r="AD37" i="19" s="1"/>
  <c r="AP128" i="42"/>
  <c r="AM128" i="42" s="1"/>
  <c r="AP65" i="23"/>
  <c r="X65" i="23" s="1"/>
  <c r="F144" i="28"/>
  <c r="G144" i="28"/>
  <c r="K144" i="28"/>
  <c r="J144" i="28"/>
  <c r="I144" i="28"/>
  <c r="D144" i="28"/>
  <c r="C144" i="28"/>
  <c r="E144" i="28"/>
  <c r="H144" i="28"/>
  <c r="E32" i="23"/>
  <c r="D32" i="23"/>
  <c r="K32" i="23"/>
  <c r="F32" i="23"/>
  <c r="J32" i="23"/>
  <c r="I32" i="23"/>
  <c r="H32" i="23"/>
  <c r="C32" i="23"/>
  <c r="G32" i="23"/>
  <c r="I64" i="40"/>
  <c r="C64" i="40"/>
  <c r="H64" i="40"/>
  <c r="E64" i="40"/>
  <c r="D64" i="40"/>
  <c r="F64" i="40"/>
  <c r="G64" i="40"/>
  <c r="K64" i="40"/>
  <c r="J64" i="40"/>
  <c r="Q149" i="22"/>
  <c r="R149" i="22"/>
  <c r="M149" i="22"/>
  <c r="N149" i="22"/>
  <c r="U149" i="22"/>
  <c r="O149" i="22"/>
  <c r="P149" i="22"/>
  <c r="S149" i="22"/>
  <c r="T149" i="22"/>
  <c r="F58" i="26"/>
  <c r="C58" i="26"/>
  <c r="H58" i="26"/>
  <c r="K58" i="26"/>
  <c r="I58" i="26"/>
  <c r="D58" i="26"/>
  <c r="G58" i="26"/>
  <c r="E58" i="26"/>
  <c r="J58" i="26"/>
  <c r="F14" i="26"/>
  <c r="E14" i="26"/>
  <c r="G14" i="26"/>
  <c r="I14" i="26"/>
  <c r="J14" i="26"/>
  <c r="K14" i="26"/>
  <c r="D14" i="26"/>
  <c r="C14" i="26"/>
  <c r="H14" i="26"/>
  <c r="AP24" i="22"/>
  <c r="AP95" i="41"/>
  <c r="F64" i="25"/>
  <c r="C64" i="25"/>
  <c r="K64" i="25"/>
  <c r="D64" i="25"/>
  <c r="J64" i="25"/>
  <c r="E64" i="25"/>
  <c r="I64" i="25"/>
  <c r="H64" i="25"/>
  <c r="G64" i="25"/>
  <c r="G21" i="26"/>
  <c r="E21" i="26"/>
  <c r="H21" i="26"/>
  <c r="I21" i="26"/>
  <c r="J21" i="26"/>
  <c r="F21" i="26"/>
  <c r="D21" i="26"/>
  <c r="C21" i="26"/>
  <c r="K21" i="26"/>
  <c r="T139" i="42"/>
  <c r="P139" i="42"/>
  <c r="M139" i="42"/>
  <c r="R139" i="42"/>
  <c r="U139" i="42"/>
  <c r="S139" i="42"/>
  <c r="Q139" i="42"/>
  <c r="N139" i="42"/>
  <c r="O139" i="42"/>
  <c r="AP9" i="28"/>
  <c r="AP124" i="42"/>
  <c r="F108" i="23"/>
  <c r="C108" i="23"/>
  <c r="I108" i="23"/>
  <c r="E108" i="23"/>
  <c r="D108" i="23"/>
  <c r="H108" i="23"/>
  <c r="K108" i="23"/>
  <c r="J108" i="23"/>
  <c r="G108" i="23"/>
  <c r="S103" i="21"/>
  <c r="T103" i="21"/>
  <c r="M103" i="21"/>
  <c r="O103" i="21"/>
  <c r="U103" i="21"/>
  <c r="R103" i="21"/>
  <c r="P103" i="21"/>
  <c r="N103" i="21"/>
  <c r="Q103" i="21"/>
  <c r="AP159" i="40"/>
  <c r="AC159" i="40" s="1"/>
  <c r="E102" i="40"/>
  <c r="H102" i="40"/>
  <c r="F102" i="40"/>
  <c r="I102" i="40"/>
  <c r="J102" i="40"/>
  <c r="G102" i="40"/>
  <c r="D102" i="40"/>
  <c r="K102" i="40"/>
  <c r="C102" i="40"/>
  <c r="R23" i="28"/>
  <c r="O23" i="28"/>
  <c r="M23" i="28"/>
  <c r="U23" i="28"/>
  <c r="P23" i="28"/>
  <c r="Q23" i="28"/>
  <c r="S23" i="28"/>
  <c r="N23" i="28"/>
  <c r="T23" i="28"/>
  <c r="D30" i="40"/>
  <c r="I30" i="40"/>
  <c r="G30" i="40"/>
  <c r="K30" i="40"/>
  <c r="C30" i="40"/>
  <c r="F30" i="40"/>
  <c r="H30" i="40"/>
  <c r="J30" i="40"/>
  <c r="E30" i="40"/>
  <c r="D28" i="28"/>
  <c r="J28" i="28"/>
  <c r="G28" i="28"/>
  <c r="H28" i="28"/>
  <c r="F28" i="28"/>
  <c r="I28" i="28"/>
  <c r="K28" i="28"/>
  <c r="C28" i="28"/>
  <c r="E28" i="28"/>
  <c r="R113" i="28"/>
  <c r="Q113" i="28"/>
  <c r="M113" i="28"/>
  <c r="S113" i="28"/>
  <c r="U113" i="28"/>
  <c r="N113" i="28"/>
  <c r="T113" i="28"/>
  <c r="P113" i="28"/>
  <c r="O113" i="28"/>
  <c r="M51" i="23"/>
  <c r="T51" i="23"/>
  <c r="O51" i="23"/>
  <c r="P51" i="23"/>
  <c r="Q51" i="23"/>
  <c r="R51" i="23"/>
  <c r="N51" i="23"/>
  <c r="U51" i="23"/>
  <c r="S51" i="23"/>
  <c r="F148" i="23"/>
  <c r="I148" i="23"/>
  <c r="H148" i="23"/>
  <c r="G148" i="23"/>
  <c r="C148" i="23"/>
  <c r="E148" i="23"/>
  <c r="D148" i="23"/>
  <c r="K148" i="23"/>
  <c r="J148" i="23"/>
  <c r="P40" i="26"/>
  <c r="Q40" i="26"/>
  <c r="T40" i="26"/>
  <c r="S40" i="26"/>
  <c r="O40" i="26"/>
  <c r="R40" i="26"/>
  <c r="U40" i="26"/>
  <c r="N40" i="26"/>
  <c r="M40" i="26"/>
  <c r="J69" i="41"/>
  <c r="H69" i="41"/>
  <c r="K69" i="41"/>
  <c r="F69" i="41"/>
  <c r="C69" i="41"/>
  <c r="D69" i="41"/>
  <c r="I69" i="41"/>
  <c r="E69" i="41"/>
  <c r="G69" i="41"/>
  <c r="S51" i="41"/>
  <c r="U51" i="41"/>
  <c r="T51" i="41"/>
  <c r="P51" i="41"/>
  <c r="R51" i="41"/>
  <c r="M51" i="41"/>
  <c r="O51" i="41"/>
  <c r="Q51" i="41"/>
  <c r="N51" i="41"/>
  <c r="R168" i="41"/>
  <c r="O168" i="41"/>
  <c r="U168" i="41"/>
  <c r="Q168" i="41"/>
  <c r="S168" i="41"/>
  <c r="T168" i="41"/>
  <c r="P168" i="41"/>
  <c r="N168" i="41"/>
  <c r="M168" i="41"/>
  <c r="M22" i="22"/>
  <c r="O22" i="22"/>
  <c r="S22" i="22"/>
  <c r="U22" i="22"/>
  <c r="T22" i="22"/>
  <c r="Q22" i="22"/>
  <c r="P22" i="22"/>
  <c r="N22" i="22"/>
  <c r="R22" i="22"/>
  <c r="G79" i="22"/>
  <c r="C79" i="22"/>
  <c r="F79" i="22"/>
  <c r="J79" i="22"/>
  <c r="H79" i="22"/>
  <c r="I79" i="22"/>
  <c r="D79" i="22"/>
  <c r="E79" i="22"/>
  <c r="K79" i="22"/>
  <c r="G105" i="40"/>
  <c r="K105" i="40"/>
  <c r="D105" i="40"/>
  <c r="F105" i="40"/>
  <c r="H105" i="40"/>
  <c r="J105" i="40"/>
  <c r="C105" i="40"/>
  <c r="E105" i="40"/>
  <c r="I105" i="40"/>
  <c r="AP53" i="42"/>
  <c r="AK53" i="42" s="1"/>
  <c r="K157" i="40"/>
  <c r="D157" i="40"/>
  <c r="F157" i="40"/>
  <c r="G157" i="40"/>
  <c r="J157" i="40"/>
  <c r="E157" i="40"/>
  <c r="I157" i="40"/>
  <c r="H157" i="40"/>
  <c r="C157" i="40"/>
  <c r="J24" i="23"/>
  <c r="G24" i="23"/>
  <c r="H24" i="23"/>
  <c r="E24" i="23"/>
  <c r="C24" i="23"/>
  <c r="F24" i="23"/>
  <c r="I24" i="23"/>
  <c r="K24" i="23"/>
  <c r="D24" i="23"/>
  <c r="AP61" i="40"/>
  <c r="AJ61" i="40" s="1"/>
  <c r="O57" i="40"/>
  <c r="N57" i="40"/>
  <c r="S57" i="40"/>
  <c r="R57" i="40"/>
  <c r="M57" i="40"/>
  <c r="Q57" i="40"/>
  <c r="T57" i="40"/>
  <c r="U57" i="40"/>
  <c r="P57" i="40"/>
  <c r="AP80" i="23"/>
  <c r="AC80" i="23" s="1"/>
  <c r="H14" i="28"/>
  <c r="D14" i="28"/>
  <c r="E14" i="28"/>
  <c r="J14" i="28"/>
  <c r="K14" i="28"/>
  <c r="G14" i="28"/>
  <c r="I14" i="28"/>
  <c r="F14" i="28"/>
  <c r="C14" i="28"/>
  <c r="AP5" i="28"/>
  <c r="AA5" i="28" s="1"/>
  <c r="AP96" i="22"/>
  <c r="AH96" i="22" s="1"/>
  <c r="K57" i="21"/>
  <c r="J57" i="21"/>
  <c r="H57" i="21"/>
  <c r="E57" i="21"/>
  <c r="G57" i="21"/>
  <c r="C57" i="21"/>
  <c r="I57" i="21"/>
  <c r="D57" i="21"/>
  <c r="F57" i="21"/>
  <c r="O119" i="26"/>
  <c r="R119" i="26"/>
  <c r="M119" i="26"/>
  <c r="S119" i="26"/>
  <c r="T119" i="26"/>
  <c r="P119" i="26"/>
  <c r="N119" i="26"/>
  <c r="Q119" i="26"/>
  <c r="U119" i="26"/>
  <c r="AP83" i="40"/>
  <c r="AM83" i="40" s="1"/>
  <c r="Q158" i="28"/>
  <c r="S158" i="28"/>
  <c r="M158" i="28"/>
  <c r="T158" i="28"/>
  <c r="O158" i="28"/>
  <c r="P158" i="28"/>
  <c r="N158" i="28"/>
  <c r="R158" i="28"/>
  <c r="U158" i="28"/>
  <c r="U48" i="28"/>
  <c r="M48" i="28"/>
  <c r="R48" i="28"/>
  <c r="N48" i="28"/>
  <c r="S48" i="28"/>
  <c r="P48" i="28"/>
  <c r="O48" i="28"/>
  <c r="T48" i="28"/>
  <c r="Q48" i="28"/>
  <c r="AP70" i="21"/>
  <c r="Y70" i="21" s="1"/>
  <c r="O94" i="40"/>
  <c r="P94" i="40"/>
  <c r="N94" i="40"/>
  <c r="M94" i="40"/>
  <c r="T94" i="40"/>
  <c r="R94" i="40"/>
  <c r="S94" i="40"/>
  <c r="U94" i="40"/>
  <c r="Q94" i="40"/>
  <c r="AP18" i="28"/>
  <c r="F111" i="26"/>
  <c r="H111" i="26"/>
  <c r="E111" i="26"/>
  <c r="C111" i="26"/>
  <c r="I111" i="26"/>
  <c r="K111" i="26"/>
  <c r="J111" i="26"/>
  <c r="D111" i="26"/>
  <c r="G111" i="26"/>
  <c r="R141" i="42"/>
  <c r="N141" i="42"/>
  <c r="Q141" i="42"/>
  <c r="S141" i="42"/>
  <c r="P141" i="42"/>
  <c r="T141" i="42"/>
  <c r="O141" i="42"/>
  <c r="U141" i="42"/>
  <c r="M141" i="42"/>
  <c r="AP123" i="23"/>
  <c r="K3" i="28"/>
  <c r="C3" i="28"/>
  <c r="G3" i="28"/>
  <c r="E3" i="28"/>
  <c r="J3" i="28"/>
  <c r="I3" i="28"/>
  <c r="H3" i="28"/>
  <c r="F3" i="28"/>
  <c r="D3" i="28"/>
  <c r="E139" i="21"/>
  <c r="I139" i="21"/>
  <c r="G139" i="21"/>
  <c r="J139" i="21"/>
  <c r="F139" i="21"/>
  <c r="D139" i="21"/>
  <c r="C139" i="21"/>
  <c r="K139" i="21"/>
  <c r="H139" i="21"/>
  <c r="AP51" i="40"/>
  <c r="AH51" i="40" s="1"/>
  <c r="AF51" i="40"/>
  <c r="U123" i="42"/>
  <c r="T123" i="42"/>
  <c r="S123" i="42"/>
  <c r="N123" i="42"/>
  <c r="R123" i="42"/>
  <c r="P123" i="42"/>
  <c r="Q123" i="42"/>
  <c r="O123" i="42"/>
  <c r="M123" i="42"/>
  <c r="AP49" i="25"/>
  <c r="AF49" i="25" s="1"/>
  <c r="C72" i="28"/>
  <c r="H72" i="28"/>
  <c r="F72" i="28"/>
  <c r="G72" i="28"/>
  <c r="J72" i="28"/>
  <c r="D72" i="28"/>
  <c r="E72" i="28"/>
  <c r="K72" i="28"/>
  <c r="I72" i="28"/>
  <c r="AP86" i="28"/>
  <c r="J12" i="40"/>
  <c r="C12" i="40"/>
  <c r="D12" i="40"/>
  <c r="G12" i="40"/>
  <c r="K12" i="40"/>
  <c r="E12" i="40"/>
  <c r="F12" i="40"/>
  <c r="H12" i="40"/>
  <c r="I12" i="40"/>
  <c r="F149" i="40"/>
  <c r="J149" i="40"/>
  <c r="E149" i="40"/>
  <c r="I149" i="40"/>
  <c r="K149" i="40"/>
  <c r="D149" i="40"/>
  <c r="H149" i="40"/>
  <c r="C149" i="40"/>
  <c r="G149" i="40"/>
  <c r="P20" i="40"/>
  <c r="U20" i="40"/>
  <c r="R20" i="40"/>
  <c r="M20" i="40"/>
  <c r="T20" i="40"/>
  <c r="N20" i="40"/>
  <c r="O20" i="40"/>
  <c r="Q20" i="40"/>
  <c r="S20" i="40"/>
  <c r="M20" i="19"/>
  <c r="P20" i="19"/>
  <c r="Q20" i="19"/>
  <c r="N20" i="19"/>
  <c r="S20" i="19"/>
  <c r="U20" i="19"/>
  <c r="R20" i="19"/>
  <c r="O20" i="19"/>
  <c r="T20" i="19"/>
  <c r="AP153" i="40"/>
  <c r="AI153" i="40" s="1"/>
  <c r="AP166" i="26"/>
  <c r="Y166" i="26" s="1"/>
  <c r="J167" i="26"/>
  <c r="G167" i="26"/>
  <c r="K167" i="26"/>
  <c r="H167" i="26"/>
  <c r="D167" i="26"/>
  <c r="F167" i="26"/>
  <c r="E167" i="26"/>
  <c r="I167" i="26"/>
  <c r="C167" i="26"/>
  <c r="P105" i="23"/>
  <c r="O105" i="23"/>
  <c r="R105" i="23"/>
  <c r="S105" i="23"/>
  <c r="Q105" i="23"/>
  <c r="N105" i="23"/>
  <c r="T105" i="23"/>
  <c r="U105" i="23"/>
  <c r="M105" i="23"/>
  <c r="P41" i="40"/>
  <c r="O41" i="40"/>
  <c r="U41" i="40"/>
  <c r="R41" i="40"/>
  <c r="N41" i="40"/>
  <c r="T41" i="40"/>
  <c r="Q41" i="40"/>
  <c r="M41" i="40"/>
  <c r="S41" i="40"/>
  <c r="R62" i="21"/>
  <c r="Q62" i="21"/>
  <c r="T62" i="21"/>
  <c r="S62" i="21"/>
  <c r="M62" i="21"/>
  <c r="P62" i="21"/>
  <c r="N62" i="21"/>
  <c r="U62" i="21"/>
  <c r="O62" i="21"/>
  <c r="Q121" i="40"/>
  <c r="N121" i="40"/>
  <c r="T121" i="40"/>
  <c r="R121" i="40"/>
  <c r="P121" i="40"/>
  <c r="S121" i="40"/>
  <c r="M121" i="40"/>
  <c r="U121" i="40"/>
  <c r="O121" i="40"/>
  <c r="AP164" i="21"/>
  <c r="AP158" i="28"/>
  <c r="K25" i="40"/>
  <c r="D25" i="40"/>
  <c r="H25" i="40"/>
  <c r="E25" i="40"/>
  <c r="J25" i="40"/>
  <c r="C25" i="40"/>
  <c r="F25" i="40"/>
  <c r="I25" i="40"/>
  <c r="G25" i="40"/>
  <c r="H171" i="42"/>
  <c r="F171" i="42"/>
  <c r="J171" i="42"/>
  <c r="C171" i="42"/>
  <c r="E171" i="42"/>
  <c r="I171" i="42"/>
  <c r="D171" i="42"/>
  <c r="K171" i="42"/>
  <c r="G171" i="42"/>
  <c r="AP30" i="26"/>
  <c r="AM30" i="26" s="1"/>
  <c r="N48" i="42"/>
  <c r="M48" i="42"/>
  <c r="O48" i="42"/>
  <c r="T48" i="42"/>
  <c r="P48" i="42"/>
  <c r="Q48" i="42"/>
  <c r="U48" i="42"/>
  <c r="R48" i="42"/>
  <c r="S48" i="42"/>
  <c r="K43" i="25"/>
  <c r="E43" i="25"/>
  <c r="D43" i="25"/>
  <c r="C43" i="25"/>
  <c r="J43" i="25"/>
  <c r="I43" i="25"/>
  <c r="F43" i="25"/>
  <c r="H43" i="25"/>
  <c r="G43" i="25"/>
  <c r="D70" i="21"/>
  <c r="K70" i="21"/>
  <c r="I70" i="21"/>
  <c r="H70" i="21"/>
  <c r="C70" i="21"/>
  <c r="J70" i="21"/>
  <c r="E70" i="21"/>
  <c r="G70" i="21"/>
  <c r="F70" i="21"/>
  <c r="S93" i="26"/>
  <c r="R93" i="26"/>
  <c r="O93" i="26"/>
  <c r="Q93" i="26"/>
  <c r="M93" i="26"/>
  <c r="N93" i="26"/>
  <c r="P93" i="26"/>
  <c r="U93" i="26"/>
  <c r="T93" i="26"/>
  <c r="U70" i="28"/>
  <c r="N70" i="28"/>
  <c r="Q70" i="28"/>
  <c r="S70" i="28"/>
  <c r="M70" i="28"/>
  <c r="O70" i="28"/>
  <c r="R70" i="28"/>
  <c r="P70" i="28"/>
  <c r="T70" i="28"/>
  <c r="AP90" i="23"/>
  <c r="AA90" i="23" s="1"/>
  <c r="C8" i="40"/>
  <c r="E8" i="40"/>
  <c r="F8" i="40"/>
  <c r="D8" i="40"/>
  <c r="H8" i="40"/>
  <c r="K8" i="40"/>
  <c r="I8" i="40"/>
  <c r="G8" i="40"/>
  <c r="J8" i="40"/>
  <c r="H129" i="21"/>
  <c r="F129" i="21"/>
  <c r="D129" i="21"/>
  <c r="J129" i="21"/>
  <c r="G129" i="21"/>
  <c r="I129" i="21"/>
  <c r="C129" i="21"/>
  <c r="E129" i="21"/>
  <c r="K129" i="21"/>
  <c r="I144" i="23"/>
  <c r="D144" i="23"/>
  <c r="G144" i="23"/>
  <c r="K144" i="23"/>
  <c r="F144" i="23"/>
  <c r="C144" i="23"/>
  <c r="J144" i="23"/>
  <c r="H144" i="23"/>
  <c r="E144" i="23"/>
  <c r="AP150" i="26"/>
  <c r="M153" i="21"/>
  <c r="N153" i="21"/>
  <c r="P153" i="21"/>
  <c r="Q153" i="21"/>
  <c r="O153" i="21"/>
  <c r="R153" i="21"/>
  <c r="U153" i="21"/>
  <c r="S153" i="21"/>
  <c r="T153" i="21"/>
  <c r="G130" i="26"/>
  <c r="I130" i="26"/>
  <c r="E130" i="26"/>
  <c r="J130" i="26"/>
  <c r="K130" i="26"/>
  <c r="C130" i="26"/>
  <c r="H130" i="26"/>
  <c r="D130" i="26"/>
  <c r="F130" i="26"/>
  <c r="U4" i="40"/>
  <c r="Q4" i="40"/>
  <c r="R4" i="40"/>
  <c r="S4" i="40"/>
  <c r="N4" i="40"/>
  <c r="O4" i="40"/>
  <c r="M4" i="40"/>
  <c r="T4" i="40"/>
  <c r="P4" i="40"/>
  <c r="Q37" i="42"/>
  <c r="S37" i="42"/>
  <c r="O37" i="42"/>
  <c r="M37" i="42"/>
  <c r="T37" i="42"/>
  <c r="N37" i="42"/>
  <c r="P37" i="42"/>
  <c r="R37" i="42"/>
  <c r="U37" i="42"/>
  <c r="AP112" i="41"/>
  <c r="J143" i="28"/>
  <c r="H143" i="28"/>
  <c r="D143" i="28"/>
  <c r="C143" i="28"/>
  <c r="G143" i="28"/>
  <c r="K143" i="28"/>
  <c r="I143" i="28"/>
  <c r="F143" i="28"/>
  <c r="E143" i="28"/>
  <c r="I8" i="42"/>
  <c r="H8" i="42"/>
  <c r="C8" i="42"/>
  <c r="J8" i="42"/>
  <c r="F8" i="42"/>
  <c r="D8" i="42"/>
  <c r="E8" i="42"/>
  <c r="K8" i="42"/>
  <c r="G8" i="42"/>
  <c r="D103" i="21"/>
  <c r="K103" i="21"/>
  <c r="C103" i="21"/>
  <c r="E103" i="21"/>
  <c r="F103" i="21"/>
  <c r="I103" i="21"/>
  <c r="J103" i="21"/>
  <c r="H103" i="21"/>
  <c r="G103" i="21"/>
  <c r="T157" i="21"/>
  <c r="U157" i="21"/>
  <c r="O157" i="21"/>
  <c r="Q157" i="21"/>
  <c r="P157" i="21"/>
  <c r="N157" i="21"/>
  <c r="M157" i="21"/>
  <c r="R157" i="21"/>
  <c r="S157" i="21"/>
  <c r="N71" i="40"/>
  <c r="R71" i="40"/>
  <c r="S71" i="40"/>
  <c r="P71" i="40"/>
  <c r="M71" i="40"/>
  <c r="U71" i="40"/>
  <c r="Q71" i="40"/>
  <c r="O71" i="40"/>
  <c r="T71" i="40"/>
  <c r="I167" i="28"/>
  <c r="G167" i="28"/>
  <c r="C167" i="28"/>
  <c r="J167" i="28"/>
  <c r="E167" i="28"/>
  <c r="D167" i="28"/>
  <c r="K167" i="28"/>
  <c r="F167" i="28"/>
  <c r="H167" i="28"/>
  <c r="AP24" i="42"/>
  <c r="AL24" i="42" s="1"/>
  <c r="I85" i="23"/>
  <c r="H85" i="23"/>
  <c r="C85" i="23"/>
  <c r="F85" i="23"/>
  <c r="G85" i="23"/>
  <c r="D85" i="23"/>
  <c r="E85" i="23"/>
  <c r="J85" i="23"/>
  <c r="K85" i="23"/>
  <c r="AP20" i="26"/>
  <c r="Y20" i="26" s="1"/>
  <c r="C2" i="19"/>
  <c r="H2" i="19"/>
  <c r="E2" i="19"/>
  <c r="K2" i="19"/>
  <c r="I2" i="19"/>
  <c r="D2" i="19"/>
  <c r="J2" i="19"/>
  <c r="F2" i="19"/>
  <c r="G2" i="19"/>
  <c r="AP164" i="40"/>
  <c r="AE164" i="40" s="1"/>
  <c r="N61" i="28"/>
  <c r="S61" i="28"/>
  <c r="Q61" i="28"/>
  <c r="M61" i="28"/>
  <c r="P61" i="28"/>
  <c r="T61" i="28"/>
  <c r="U61" i="28"/>
  <c r="O61" i="28"/>
  <c r="R61" i="28"/>
  <c r="I143" i="23"/>
  <c r="K143" i="23"/>
  <c r="G143" i="23"/>
  <c r="C143" i="23"/>
  <c r="H143" i="23"/>
  <c r="F143" i="23"/>
  <c r="J143" i="23"/>
  <c r="E143" i="23"/>
  <c r="D143" i="23"/>
  <c r="D158" i="21"/>
  <c r="E158" i="21"/>
  <c r="G158" i="21"/>
  <c r="K158" i="21"/>
  <c r="C158" i="21"/>
  <c r="J158" i="21"/>
  <c r="I158" i="21"/>
  <c r="H158" i="21"/>
  <c r="F158" i="21"/>
  <c r="AP31" i="19"/>
  <c r="AP151" i="26"/>
  <c r="AC151" i="26" s="1"/>
  <c r="AJ151" i="26"/>
  <c r="C34" i="42"/>
  <c r="G34" i="42"/>
  <c r="I34" i="42"/>
  <c r="K34" i="42"/>
  <c r="J34" i="42"/>
  <c r="D34" i="42"/>
  <c r="H34" i="42"/>
  <c r="F34" i="42"/>
  <c r="E34" i="42"/>
  <c r="AP57" i="42"/>
  <c r="E151" i="40"/>
  <c r="H151" i="40"/>
  <c r="J151" i="40"/>
  <c r="G151" i="40"/>
  <c r="I151" i="40"/>
  <c r="D151" i="40"/>
  <c r="F151" i="40"/>
  <c r="K151" i="40"/>
  <c r="C151" i="40"/>
  <c r="Q120" i="42"/>
  <c r="O120" i="42"/>
  <c r="T120" i="42"/>
  <c r="N120" i="42"/>
  <c r="P120" i="42"/>
  <c r="M120" i="42"/>
  <c r="U120" i="42"/>
  <c r="S120" i="42"/>
  <c r="R120" i="42"/>
  <c r="AP99" i="23"/>
  <c r="M130" i="28"/>
  <c r="R130" i="28"/>
  <c r="Q130" i="28"/>
  <c r="P130" i="28"/>
  <c r="O130" i="28"/>
  <c r="S130" i="28"/>
  <c r="T130" i="28"/>
  <c r="N130" i="28"/>
  <c r="U130" i="28"/>
  <c r="O93" i="40"/>
  <c r="U93" i="40"/>
  <c r="M93" i="40"/>
  <c r="R93" i="40"/>
  <c r="N93" i="40"/>
  <c r="T93" i="40"/>
  <c r="P93" i="40"/>
  <c r="S93" i="40"/>
  <c r="Q93" i="40"/>
  <c r="C153" i="23"/>
  <c r="K153" i="23"/>
  <c r="G153" i="23"/>
  <c r="F153" i="23"/>
  <c r="D153" i="23"/>
  <c r="H153" i="23"/>
  <c r="J153" i="23"/>
  <c r="I153" i="23"/>
  <c r="E153" i="23"/>
  <c r="T157" i="28"/>
  <c r="S157" i="28"/>
  <c r="R157" i="28"/>
  <c r="U157" i="28"/>
  <c r="Q157" i="28"/>
  <c r="P157" i="28"/>
  <c r="M157" i="28"/>
  <c r="N157" i="28"/>
  <c r="O157" i="28"/>
  <c r="AP73" i="28"/>
  <c r="AG73" i="28" s="1"/>
  <c r="E156" i="28"/>
  <c r="D156" i="28"/>
  <c r="C156" i="28"/>
  <c r="I156" i="28"/>
  <c r="J156" i="28"/>
  <c r="H156" i="28"/>
  <c r="F156" i="28"/>
  <c r="K156" i="28"/>
  <c r="G156" i="28"/>
  <c r="K127" i="41"/>
  <c r="I127" i="41"/>
  <c r="C127" i="41"/>
  <c r="J127" i="41"/>
  <c r="E127" i="41"/>
  <c r="H127" i="41"/>
  <c r="D127" i="41"/>
  <c r="F127" i="41"/>
  <c r="G127" i="41"/>
  <c r="U63" i="21"/>
  <c r="Q63" i="21"/>
  <c r="P63" i="21"/>
  <c r="S63" i="21"/>
  <c r="T63" i="21"/>
  <c r="R63" i="21"/>
  <c r="N63" i="21"/>
  <c r="M63" i="21"/>
  <c r="O63" i="21"/>
  <c r="AP125" i="42"/>
  <c r="AP113" i="26"/>
  <c r="AL113" i="26" s="1"/>
  <c r="AP101" i="28"/>
  <c r="AD101" i="28" s="1"/>
  <c r="AP52" i="26"/>
  <c r="W52" i="26" s="1"/>
  <c r="J129" i="28"/>
  <c r="K129" i="28"/>
  <c r="C129" i="28"/>
  <c r="H129" i="28"/>
  <c r="E129" i="28"/>
  <c r="I129" i="28"/>
  <c r="D129" i="28"/>
  <c r="G129" i="28"/>
  <c r="F129" i="28"/>
  <c r="K143" i="40"/>
  <c r="H143" i="40"/>
  <c r="E143" i="40"/>
  <c r="J143" i="40"/>
  <c r="F143" i="40"/>
  <c r="G143" i="40"/>
  <c r="I143" i="40"/>
  <c r="D143" i="40"/>
  <c r="C143" i="40"/>
  <c r="AP16" i="40"/>
  <c r="AG16" i="40" s="1"/>
  <c r="K147" i="23"/>
  <c r="D147" i="23"/>
  <c r="G147" i="23"/>
  <c r="J147" i="23"/>
  <c r="E147" i="23"/>
  <c r="H147" i="23"/>
  <c r="F147" i="23"/>
  <c r="I147" i="23"/>
  <c r="C147" i="23"/>
  <c r="H65" i="42"/>
  <c r="J65" i="42"/>
  <c r="I65" i="42"/>
  <c r="F65" i="42"/>
  <c r="K65" i="42"/>
  <c r="G65" i="42"/>
  <c r="C65" i="42"/>
  <c r="E65" i="42"/>
  <c r="D65" i="42"/>
  <c r="J54" i="28"/>
  <c r="H54" i="28"/>
  <c r="F54" i="28"/>
  <c r="D54" i="28"/>
  <c r="E54" i="28"/>
  <c r="K54" i="28"/>
  <c r="G54" i="28"/>
  <c r="I54" i="28"/>
  <c r="C54" i="28"/>
  <c r="M141" i="28"/>
  <c r="N141" i="28"/>
  <c r="Q141" i="28"/>
  <c r="S141" i="28"/>
  <c r="O141" i="28"/>
  <c r="T141" i="28"/>
  <c r="R141" i="28"/>
  <c r="P141" i="28"/>
  <c r="U141" i="28"/>
  <c r="R103" i="23"/>
  <c r="Q103" i="23"/>
  <c r="T103" i="23"/>
  <c r="P103" i="23"/>
  <c r="N103" i="23"/>
  <c r="O103" i="23"/>
  <c r="S103" i="23"/>
  <c r="M103" i="23"/>
  <c r="U103" i="23"/>
  <c r="J89" i="23"/>
  <c r="C89" i="23"/>
  <c r="F89" i="23"/>
  <c r="E89" i="23"/>
  <c r="G89" i="23"/>
  <c r="I89" i="23"/>
  <c r="D89" i="23"/>
  <c r="H89" i="23"/>
  <c r="K89" i="23"/>
  <c r="K128" i="28"/>
  <c r="F128" i="28"/>
  <c r="J128" i="28"/>
  <c r="E128" i="28"/>
  <c r="G128" i="28"/>
  <c r="D128" i="28"/>
  <c r="H128" i="28"/>
  <c r="I128" i="28"/>
  <c r="C128" i="28"/>
  <c r="D94" i="21"/>
  <c r="F94" i="21"/>
  <c r="G94" i="21"/>
  <c r="J94" i="21"/>
  <c r="K94" i="21"/>
  <c r="I94" i="21"/>
  <c r="C94" i="21"/>
  <c r="H94" i="21"/>
  <c r="E94" i="21"/>
  <c r="D32" i="19"/>
  <c r="I32" i="19"/>
  <c r="H32" i="19"/>
  <c r="J32" i="19"/>
  <c r="E32" i="19"/>
  <c r="K32" i="19"/>
  <c r="C32" i="19"/>
  <c r="G32" i="19"/>
  <c r="F32" i="19"/>
  <c r="AP118" i="28"/>
  <c r="C77" i="42"/>
  <c r="E77" i="42"/>
  <c r="D77" i="42"/>
  <c r="I77" i="42"/>
  <c r="H77" i="42"/>
  <c r="F77" i="42"/>
  <c r="J77" i="42"/>
  <c r="K77" i="42"/>
  <c r="G77" i="42"/>
  <c r="AP130" i="23"/>
  <c r="AA130" i="23" s="1"/>
  <c r="R99" i="42"/>
  <c r="S99" i="42"/>
  <c r="Q99" i="42"/>
  <c r="T99" i="42"/>
  <c r="N99" i="42"/>
  <c r="U99" i="42"/>
  <c r="P99" i="42"/>
  <c r="O99" i="42"/>
  <c r="M99" i="42"/>
  <c r="H135" i="23"/>
  <c r="F135" i="23"/>
  <c r="D135" i="23"/>
  <c r="C135" i="23"/>
  <c r="K135" i="23"/>
  <c r="G135" i="23"/>
  <c r="J135" i="23"/>
  <c r="I135" i="23"/>
  <c r="E135" i="23"/>
  <c r="AP144" i="42"/>
  <c r="AF144" i="42" s="1"/>
  <c r="AP150" i="28"/>
  <c r="AG150" i="28" s="1"/>
  <c r="AM150" i="28"/>
  <c r="N173" i="21"/>
  <c r="S173" i="21"/>
  <c r="T173" i="21"/>
  <c r="Q173" i="21"/>
  <c r="P173" i="21"/>
  <c r="O173" i="21"/>
  <c r="M173" i="21"/>
  <c r="U173" i="21"/>
  <c r="R173" i="21"/>
  <c r="O168" i="28"/>
  <c r="M168" i="28"/>
  <c r="N168" i="28"/>
  <c r="R168" i="28"/>
  <c r="S168" i="28"/>
  <c r="P168" i="28"/>
  <c r="U168" i="28"/>
  <c r="T168" i="28"/>
  <c r="Q168" i="28"/>
  <c r="AP76" i="21"/>
  <c r="F132" i="40"/>
  <c r="I132" i="40"/>
  <c r="D132" i="40"/>
  <c r="E132" i="40"/>
  <c r="G132" i="40"/>
  <c r="H132" i="40"/>
  <c r="K132" i="40"/>
  <c r="J132" i="40"/>
  <c r="C132" i="40"/>
  <c r="J71" i="23"/>
  <c r="G71" i="23"/>
  <c r="H71" i="23"/>
  <c r="K71" i="23"/>
  <c r="E71" i="23"/>
  <c r="I71" i="23"/>
  <c r="F71" i="23"/>
  <c r="C71" i="23"/>
  <c r="D71" i="23"/>
  <c r="F81" i="23"/>
  <c r="C81" i="23"/>
  <c r="H81" i="23"/>
  <c r="E81" i="23"/>
  <c r="K81" i="23"/>
  <c r="D81" i="23"/>
  <c r="J81" i="23"/>
  <c r="I81" i="23"/>
  <c r="G81" i="23"/>
  <c r="AP41" i="26"/>
  <c r="AA41" i="26" s="1"/>
  <c r="AP152" i="40"/>
  <c r="AD152" i="40" s="1"/>
  <c r="U27" i="19"/>
  <c r="M27" i="19"/>
  <c r="T27" i="19"/>
  <c r="N27" i="19"/>
  <c r="P27" i="19"/>
  <c r="O27" i="19"/>
  <c r="S27" i="19"/>
  <c r="Q27" i="19"/>
  <c r="R27" i="19"/>
  <c r="Q71" i="42"/>
  <c r="T71" i="42"/>
  <c r="N71" i="42"/>
  <c r="M71" i="42"/>
  <c r="S71" i="42"/>
  <c r="O71" i="42"/>
  <c r="R71" i="42"/>
  <c r="P71" i="42"/>
  <c r="U71" i="42"/>
  <c r="M87" i="26"/>
  <c r="N87" i="26"/>
  <c r="S87" i="26"/>
  <c r="U87" i="26"/>
  <c r="T87" i="26"/>
  <c r="R87" i="26"/>
  <c r="O87" i="26"/>
  <c r="P87" i="26"/>
  <c r="Q87" i="26"/>
  <c r="AP126" i="22"/>
  <c r="AN126" i="22" s="1"/>
  <c r="C172" i="42"/>
  <c r="E172" i="42"/>
  <c r="I172" i="42"/>
  <c r="J172" i="42"/>
  <c r="D172" i="42"/>
  <c r="F172" i="42"/>
  <c r="K172" i="42"/>
  <c r="H172" i="42"/>
  <c r="G172" i="42"/>
  <c r="D22" i="40"/>
  <c r="F22" i="40"/>
  <c r="I22" i="40"/>
  <c r="C22" i="40"/>
  <c r="E22" i="40"/>
  <c r="H22" i="40"/>
  <c r="K22" i="40"/>
  <c r="G22" i="40"/>
  <c r="J22" i="40"/>
  <c r="AP89" i="42"/>
  <c r="AP14" i="23"/>
  <c r="AD14" i="23" s="1"/>
  <c r="AP148" i="28"/>
  <c r="Y148" i="28" s="1"/>
  <c r="AP87" i="26"/>
  <c r="N8" i="26"/>
  <c r="O8" i="26"/>
  <c r="P8" i="26"/>
  <c r="T8" i="26"/>
  <c r="Q8" i="26"/>
  <c r="U8" i="26"/>
  <c r="R8" i="26"/>
  <c r="S8" i="26"/>
  <c r="M8" i="26"/>
  <c r="O156" i="42"/>
  <c r="M156" i="42"/>
  <c r="S156" i="42"/>
  <c r="P156" i="42"/>
  <c r="U156" i="42"/>
  <c r="T156" i="42"/>
  <c r="Q156" i="42"/>
  <c r="R156" i="42"/>
  <c r="N156" i="42"/>
  <c r="J38" i="23"/>
  <c r="H38" i="23"/>
  <c r="F38" i="23"/>
  <c r="E38" i="23"/>
  <c r="D38" i="23"/>
  <c r="K38" i="23"/>
  <c r="I38" i="23"/>
  <c r="C38" i="23"/>
  <c r="G38" i="23"/>
  <c r="AP91" i="40"/>
  <c r="AF91" i="40" s="1"/>
  <c r="D116" i="23"/>
  <c r="I116" i="23"/>
  <c r="J116" i="23"/>
  <c r="G116" i="23"/>
  <c r="K116" i="23"/>
  <c r="F116" i="23"/>
  <c r="H116" i="23"/>
  <c r="C116" i="23"/>
  <c r="E116" i="23"/>
  <c r="AP102" i="26"/>
  <c r="P126" i="26"/>
  <c r="Q126" i="26"/>
  <c r="O126" i="26"/>
  <c r="M126" i="26"/>
  <c r="R126" i="26"/>
  <c r="T126" i="26"/>
  <c r="S126" i="26"/>
  <c r="N126" i="26"/>
  <c r="U126" i="26"/>
  <c r="U161" i="28"/>
  <c r="S161" i="28"/>
  <c r="M161" i="28"/>
  <c r="T161" i="28"/>
  <c r="P161" i="28"/>
  <c r="R161" i="28"/>
  <c r="N161" i="28"/>
  <c r="O161" i="28"/>
  <c r="Q161" i="28"/>
  <c r="M81" i="28"/>
  <c r="T81" i="28"/>
  <c r="U81" i="28"/>
  <c r="S81" i="28"/>
  <c r="P81" i="28"/>
  <c r="Q81" i="28"/>
  <c r="O81" i="28"/>
  <c r="N81" i="28"/>
  <c r="R81" i="28"/>
  <c r="J76" i="21"/>
  <c r="G76" i="21"/>
  <c r="E76" i="21"/>
  <c r="H76" i="21"/>
  <c r="D76" i="21"/>
  <c r="K76" i="21"/>
  <c r="F76" i="21"/>
  <c r="I76" i="21"/>
  <c r="C76" i="21"/>
  <c r="U99" i="26"/>
  <c r="M99" i="26"/>
  <c r="P99" i="26"/>
  <c r="Q99" i="26"/>
  <c r="T99" i="26"/>
  <c r="S99" i="26"/>
  <c r="N99" i="26"/>
  <c r="O99" i="26"/>
  <c r="R99" i="26"/>
  <c r="G161" i="21"/>
  <c r="K161" i="21"/>
  <c r="C161" i="21"/>
  <c r="F161" i="21"/>
  <c r="E161" i="21"/>
  <c r="D161" i="21"/>
  <c r="I161" i="21"/>
  <c r="J161" i="21"/>
  <c r="H161" i="21"/>
  <c r="C142" i="40"/>
  <c r="E142" i="40"/>
  <c r="F142" i="40"/>
  <c r="G142" i="40"/>
  <c r="H142" i="40"/>
  <c r="I142" i="40"/>
  <c r="J142" i="40"/>
  <c r="D142" i="40"/>
  <c r="K142" i="40"/>
  <c r="P155" i="28"/>
  <c r="N155" i="28"/>
  <c r="S155" i="28"/>
  <c r="T155" i="28"/>
  <c r="Q155" i="28"/>
  <c r="U155" i="28"/>
  <c r="O155" i="28"/>
  <c r="R155" i="28"/>
  <c r="M155" i="28"/>
  <c r="AP16" i="26"/>
  <c r="AK16" i="26" s="1"/>
  <c r="G59" i="42"/>
  <c r="D59" i="42"/>
  <c r="J59" i="42"/>
  <c r="I59" i="42"/>
  <c r="F59" i="42"/>
  <c r="E59" i="42"/>
  <c r="C59" i="42"/>
  <c r="H59" i="42"/>
  <c r="K59" i="42"/>
  <c r="J166" i="40"/>
  <c r="H166" i="40"/>
  <c r="I166" i="40"/>
  <c r="C166" i="40"/>
  <c r="D166" i="40"/>
  <c r="K166" i="40"/>
  <c r="G166" i="40"/>
  <c r="E166" i="40"/>
  <c r="F166" i="40"/>
  <c r="AP57" i="26"/>
  <c r="W57" i="26" s="1"/>
  <c r="S33" i="26"/>
  <c r="O33" i="26"/>
  <c r="N33" i="26"/>
  <c r="R33" i="26"/>
  <c r="Q33" i="26"/>
  <c r="T33" i="26"/>
  <c r="P33" i="26"/>
  <c r="U33" i="26"/>
  <c r="M33" i="26"/>
  <c r="M175" i="23"/>
  <c r="T175" i="23"/>
  <c r="O175" i="23"/>
  <c r="Q175" i="23"/>
  <c r="U175" i="23"/>
  <c r="P175" i="23"/>
  <c r="S175" i="23"/>
  <c r="N175" i="23"/>
  <c r="R175" i="23"/>
  <c r="AP97" i="28"/>
  <c r="AL97" i="28" s="1"/>
  <c r="AP86" i="42"/>
  <c r="AP110" i="42"/>
  <c r="Z110" i="42" s="1"/>
  <c r="D161" i="41"/>
  <c r="E161" i="41"/>
  <c r="I161" i="41"/>
  <c r="G161" i="41"/>
  <c r="J161" i="41"/>
  <c r="C161" i="41"/>
  <c r="H161" i="41"/>
  <c r="F161" i="41"/>
  <c r="K161" i="41"/>
  <c r="R122" i="28"/>
  <c r="P122" i="28"/>
  <c r="M122" i="28"/>
  <c r="T122" i="28"/>
  <c r="U122" i="28"/>
  <c r="Q122" i="28"/>
  <c r="O122" i="28"/>
  <c r="N122" i="28"/>
  <c r="S122" i="28"/>
  <c r="AP10" i="28"/>
  <c r="AK10" i="28" s="1"/>
  <c r="AP144" i="23"/>
  <c r="E64" i="21"/>
  <c r="G64" i="21"/>
  <c r="H64" i="21"/>
  <c r="D64" i="21"/>
  <c r="K64" i="21"/>
  <c r="C64" i="21"/>
  <c r="I64" i="21"/>
  <c r="F64" i="21"/>
  <c r="J64" i="21"/>
  <c r="AP128" i="26"/>
  <c r="AB128" i="26" s="1"/>
  <c r="U169" i="40"/>
  <c r="Q169" i="40"/>
  <c r="O169" i="40"/>
  <c r="M169" i="40"/>
  <c r="T169" i="40"/>
  <c r="S169" i="40"/>
  <c r="P169" i="40"/>
  <c r="R169" i="40"/>
  <c r="N169" i="40"/>
  <c r="I26" i="23"/>
  <c r="H26" i="23"/>
  <c r="G26" i="23"/>
  <c r="D26" i="23"/>
  <c r="J26" i="23"/>
  <c r="E26" i="23"/>
  <c r="K26" i="23"/>
  <c r="F26" i="23"/>
  <c r="C26" i="23"/>
  <c r="O86" i="28"/>
  <c r="U86" i="28"/>
  <c r="N86" i="28"/>
  <c r="T86" i="28"/>
  <c r="P86" i="28"/>
  <c r="R86" i="28"/>
  <c r="S86" i="28"/>
  <c r="Q86" i="28"/>
  <c r="M86" i="28"/>
  <c r="N21" i="28"/>
  <c r="O21" i="28"/>
  <c r="T21" i="28"/>
  <c r="S21" i="28"/>
  <c r="R21" i="28"/>
  <c r="U21" i="28"/>
  <c r="P21" i="28"/>
  <c r="Q21" i="28"/>
  <c r="M21" i="28"/>
  <c r="M27" i="23"/>
  <c r="T27" i="23"/>
  <c r="O27" i="23"/>
  <c r="P27" i="23"/>
  <c r="R27" i="23"/>
  <c r="N27" i="23"/>
  <c r="S27" i="23"/>
  <c r="Q27" i="23"/>
  <c r="U27" i="23"/>
  <c r="AP71" i="40"/>
  <c r="H59" i="21"/>
  <c r="C59" i="21"/>
  <c r="I59" i="21"/>
  <c r="D59" i="21"/>
  <c r="E59" i="21"/>
  <c r="J59" i="21"/>
  <c r="K59" i="21"/>
  <c r="F59" i="21"/>
  <c r="G59" i="21"/>
  <c r="O151" i="21"/>
  <c r="N151" i="21"/>
  <c r="U151" i="21"/>
  <c r="Q151" i="21"/>
  <c r="R151" i="21"/>
  <c r="T151" i="21"/>
  <c r="S151" i="21"/>
  <c r="M151" i="21"/>
  <c r="P151" i="21"/>
  <c r="N51" i="42"/>
  <c r="U51" i="42"/>
  <c r="R51" i="42"/>
  <c r="O51" i="42"/>
  <c r="Q51" i="42"/>
  <c r="T51" i="42"/>
  <c r="M51" i="42"/>
  <c r="S51" i="42"/>
  <c r="P51" i="42"/>
  <c r="U163" i="40"/>
  <c r="N163" i="40"/>
  <c r="R163" i="40"/>
  <c r="P163" i="40"/>
  <c r="Q163" i="40"/>
  <c r="S163" i="40"/>
  <c r="T163" i="40"/>
  <c r="O163" i="40"/>
  <c r="M163" i="40"/>
  <c r="E111" i="40"/>
  <c r="I111" i="40"/>
  <c r="G111" i="40"/>
  <c r="C111" i="40"/>
  <c r="D111" i="40"/>
  <c r="K111" i="40"/>
  <c r="J111" i="40"/>
  <c r="F111" i="40"/>
  <c r="H111" i="40"/>
  <c r="G175" i="28"/>
  <c r="J175" i="28"/>
  <c r="F175" i="28"/>
  <c r="C175" i="28"/>
  <c r="D175" i="28"/>
  <c r="H175" i="28"/>
  <c r="K175" i="28"/>
  <c r="I175" i="28"/>
  <c r="E175" i="28"/>
  <c r="U82" i="23"/>
  <c r="Q82" i="23"/>
  <c r="N82" i="23"/>
  <c r="S82" i="23"/>
  <c r="M82" i="23"/>
  <c r="O82" i="23"/>
  <c r="T82" i="23"/>
  <c r="P82" i="23"/>
  <c r="R82" i="23"/>
  <c r="P90" i="21"/>
  <c r="M90" i="21"/>
  <c r="U90" i="21"/>
  <c r="R90" i="21"/>
  <c r="N90" i="21"/>
  <c r="O90" i="21"/>
  <c r="S90" i="21"/>
  <c r="Q90" i="21"/>
  <c r="T90" i="21"/>
  <c r="Q79" i="23"/>
  <c r="O79" i="23"/>
  <c r="P79" i="23"/>
  <c r="T79" i="23"/>
  <c r="U79" i="23"/>
  <c r="M79" i="23"/>
  <c r="N79" i="23"/>
  <c r="R79" i="23"/>
  <c r="S79" i="23"/>
  <c r="AP143" i="40"/>
  <c r="AE143" i="40" s="1"/>
  <c r="I162" i="23"/>
  <c r="H162" i="23"/>
  <c r="D162" i="23"/>
  <c r="E162" i="23"/>
  <c r="J162" i="23"/>
  <c r="F162" i="23"/>
  <c r="G162" i="23"/>
  <c r="C162" i="23"/>
  <c r="K162" i="23"/>
  <c r="P99" i="21"/>
  <c r="T99" i="21"/>
  <c r="S99" i="21"/>
  <c r="Q99" i="21"/>
  <c r="U99" i="21"/>
  <c r="R99" i="21"/>
  <c r="M99" i="21"/>
  <c r="N99" i="21"/>
  <c r="O99" i="21"/>
  <c r="Q66" i="28"/>
  <c r="T66" i="28"/>
  <c r="M66" i="28"/>
  <c r="S66" i="28"/>
  <c r="O66" i="28"/>
  <c r="R66" i="28"/>
  <c r="N66" i="28"/>
  <c r="P66" i="28"/>
  <c r="U66" i="28"/>
  <c r="K86" i="23"/>
  <c r="D86" i="23"/>
  <c r="I86" i="23"/>
  <c r="J86" i="23"/>
  <c r="G86" i="23"/>
  <c r="E86" i="23"/>
  <c r="C86" i="23"/>
  <c r="H86" i="23"/>
  <c r="F86" i="23"/>
  <c r="I25" i="28"/>
  <c r="C25" i="28"/>
  <c r="H25" i="28"/>
  <c r="G25" i="28"/>
  <c r="E25" i="28"/>
  <c r="K25" i="28"/>
  <c r="J25" i="28"/>
  <c r="D25" i="28"/>
  <c r="F25" i="28"/>
  <c r="AP38" i="23"/>
  <c r="AA38" i="23" s="1"/>
  <c r="AP111" i="23"/>
  <c r="AF111" i="23" s="1"/>
  <c r="AP122" i="28"/>
  <c r="AP7" i="26"/>
  <c r="AG7" i="26" s="1"/>
  <c r="AP98" i="23"/>
  <c r="AP64" i="40"/>
  <c r="AE64" i="40" s="1"/>
  <c r="R80" i="40"/>
  <c r="S80" i="40"/>
  <c r="M80" i="40"/>
  <c r="U80" i="40"/>
  <c r="O80" i="40"/>
  <c r="N80" i="40"/>
  <c r="P80" i="40"/>
  <c r="T80" i="40"/>
  <c r="Q80" i="40"/>
  <c r="AP5" i="40"/>
  <c r="Z5" i="40" s="1"/>
  <c r="H176" i="28"/>
  <c r="I176" i="28"/>
  <c r="F176" i="28"/>
  <c r="K176" i="28"/>
  <c r="E176" i="28"/>
  <c r="D176" i="28"/>
  <c r="G176" i="28"/>
  <c r="J176" i="28"/>
  <c r="C176" i="28"/>
  <c r="AP49" i="19"/>
  <c r="AN49" i="19" s="1"/>
  <c r="G177" i="28"/>
  <c r="H177" i="28"/>
  <c r="J177" i="28"/>
  <c r="K177" i="28"/>
  <c r="E177" i="28"/>
  <c r="D177" i="28"/>
  <c r="F177" i="28"/>
  <c r="C177" i="28"/>
  <c r="I177" i="28"/>
  <c r="E81" i="42"/>
  <c r="F81" i="42"/>
  <c r="I81" i="42"/>
  <c r="J81" i="42"/>
  <c r="G81" i="42"/>
  <c r="H81" i="42"/>
  <c r="C81" i="42"/>
  <c r="K81" i="42"/>
  <c r="D81" i="42"/>
  <c r="AP44" i="40"/>
  <c r="AE44" i="40" s="1"/>
  <c r="AP40" i="26"/>
  <c r="AP26" i="26"/>
  <c r="AK26" i="26" s="1"/>
  <c r="AP109" i="21"/>
  <c r="N124" i="21"/>
  <c r="U124" i="21"/>
  <c r="S124" i="21"/>
  <c r="O124" i="21"/>
  <c r="M124" i="21"/>
  <c r="T124" i="21"/>
  <c r="P124" i="21"/>
  <c r="R124" i="21"/>
  <c r="Q124" i="21"/>
  <c r="G48" i="40"/>
  <c r="K48" i="40"/>
  <c r="D48" i="40"/>
  <c r="F48" i="40"/>
  <c r="I48" i="40"/>
  <c r="C48" i="40"/>
  <c r="J48" i="40"/>
  <c r="H48" i="40"/>
  <c r="E48" i="40"/>
  <c r="R120" i="21"/>
  <c r="M120" i="21"/>
  <c r="T120" i="21"/>
  <c r="N120" i="21"/>
  <c r="S120" i="21"/>
  <c r="O120" i="21"/>
  <c r="P120" i="21"/>
  <c r="U120" i="21"/>
  <c r="Q120" i="21"/>
  <c r="E65" i="28"/>
  <c r="F65" i="28"/>
  <c r="I65" i="28"/>
  <c r="H65" i="28"/>
  <c r="K65" i="28"/>
  <c r="J65" i="28"/>
  <c r="D65" i="28"/>
  <c r="G65" i="28"/>
  <c r="C65" i="28"/>
  <c r="AP151" i="40"/>
  <c r="Y151" i="40" s="1"/>
  <c r="U65" i="23"/>
  <c r="Q65" i="23"/>
  <c r="O65" i="23"/>
  <c r="M65" i="23"/>
  <c r="T65" i="23"/>
  <c r="N65" i="23"/>
  <c r="R65" i="23"/>
  <c r="S65" i="23"/>
  <c r="P65" i="23"/>
  <c r="E104" i="42"/>
  <c r="C104" i="42"/>
  <c r="I104" i="42"/>
  <c r="J104" i="42"/>
  <c r="F104" i="42"/>
  <c r="G104" i="42"/>
  <c r="K104" i="42"/>
  <c r="D104" i="42"/>
  <c r="H104" i="42"/>
  <c r="C112" i="26"/>
  <c r="F112" i="26"/>
  <c r="H112" i="26"/>
  <c r="K112" i="26"/>
  <c r="I112" i="26"/>
  <c r="G112" i="26"/>
  <c r="E112" i="26"/>
  <c r="D112" i="26"/>
  <c r="J112" i="26"/>
  <c r="AP164" i="28"/>
  <c r="F138" i="42"/>
  <c r="C138" i="42"/>
  <c r="G138" i="42"/>
  <c r="K138" i="42"/>
  <c r="D138" i="42"/>
  <c r="H138" i="42"/>
  <c r="J138" i="42"/>
  <c r="I138" i="42"/>
  <c r="E138" i="42"/>
  <c r="N174" i="28"/>
  <c r="U174" i="28"/>
  <c r="R174" i="28"/>
  <c r="M174" i="28"/>
  <c r="P174" i="28"/>
  <c r="Q174" i="28"/>
  <c r="S174" i="28"/>
  <c r="T174" i="28"/>
  <c r="O174" i="28"/>
  <c r="AP122" i="40"/>
  <c r="S104" i="28"/>
  <c r="M104" i="28"/>
  <c r="P104" i="28"/>
  <c r="Q104" i="28"/>
  <c r="T104" i="28"/>
  <c r="U104" i="28"/>
  <c r="O104" i="28"/>
  <c r="N104" i="28"/>
  <c r="R104" i="28"/>
  <c r="N79" i="21"/>
  <c r="M79" i="21"/>
  <c r="O79" i="21"/>
  <c r="U79" i="21"/>
  <c r="Q79" i="21"/>
  <c r="P79" i="21"/>
  <c r="S79" i="21"/>
  <c r="T79" i="21"/>
  <c r="R79" i="21"/>
  <c r="H47" i="42"/>
  <c r="C47" i="42"/>
  <c r="G47" i="42"/>
  <c r="D47" i="42"/>
  <c r="F47" i="42"/>
  <c r="I47" i="42"/>
  <c r="K47" i="42"/>
  <c r="E47" i="42"/>
  <c r="J47" i="42"/>
  <c r="AP133" i="23"/>
  <c r="AD133" i="23" s="1"/>
  <c r="AP39" i="40"/>
  <c r="I67" i="25"/>
  <c r="E67" i="25"/>
  <c r="K67" i="25"/>
  <c r="D67" i="25"/>
  <c r="G67" i="25"/>
  <c r="J67" i="25"/>
  <c r="C67" i="25"/>
  <c r="F67" i="25"/>
  <c r="H67" i="25"/>
  <c r="P33" i="42"/>
  <c r="Q33" i="42"/>
  <c r="R33" i="42"/>
  <c r="U33" i="42"/>
  <c r="N33" i="42"/>
  <c r="M33" i="42"/>
  <c r="S33" i="42"/>
  <c r="O33" i="42"/>
  <c r="T33" i="42"/>
  <c r="AP106" i="42"/>
  <c r="AB106" i="42" s="1"/>
  <c r="AP37" i="40"/>
  <c r="X37" i="40" s="1"/>
  <c r="J133" i="22"/>
  <c r="C133" i="22"/>
  <c r="E133" i="22"/>
  <c r="H133" i="22"/>
  <c r="G133" i="22"/>
  <c r="K133" i="22"/>
  <c r="I133" i="22"/>
  <c r="F133" i="22"/>
  <c r="D133" i="22"/>
  <c r="AP141" i="21"/>
  <c r="AG141" i="21" s="1"/>
  <c r="AP4" i="26"/>
  <c r="AM4" i="26" s="1"/>
  <c r="K175" i="42"/>
  <c r="J175" i="42"/>
  <c r="E175" i="42"/>
  <c r="F175" i="42"/>
  <c r="I175" i="42"/>
  <c r="H175" i="42"/>
  <c r="C175" i="42"/>
  <c r="G175" i="42"/>
  <c r="D175" i="42"/>
  <c r="AP54" i="21"/>
  <c r="AE54" i="21" s="1"/>
  <c r="P11" i="42"/>
  <c r="O11" i="42"/>
  <c r="N11" i="42"/>
  <c r="R11" i="42"/>
  <c r="Q11" i="42"/>
  <c r="M11" i="42"/>
  <c r="T11" i="42"/>
  <c r="U11" i="42"/>
  <c r="S11" i="42"/>
  <c r="D172" i="23"/>
  <c r="G172" i="23"/>
  <c r="K172" i="23"/>
  <c r="F172" i="23"/>
  <c r="H172" i="23"/>
  <c r="J172" i="23"/>
  <c r="I172" i="23"/>
  <c r="E172" i="23"/>
  <c r="C172" i="23"/>
  <c r="T163" i="26"/>
  <c r="N163" i="26"/>
  <c r="U163" i="26"/>
  <c r="P163" i="26"/>
  <c r="R163" i="26"/>
  <c r="M163" i="26"/>
  <c r="O163" i="26"/>
  <c r="Q163" i="26"/>
  <c r="S163" i="26"/>
  <c r="K137" i="26"/>
  <c r="G137" i="26"/>
  <c r="I137" i="26"/>
  <c r="D137" i="26"/>
  <c r="C137" i="26"/>
  <c r="E137" i="26"/>
  <c r="F137" i="26"/>
  <c r="H137" i="26"/>
  <c r="J137" i="26"/>
  <c r="AP23" i="23"/>
  <c r="AG23" i="23" s="1"/>
  <c r="H165" i="40"/>
  <c r="I165" i="40"/>
  <c r="C165" i="40"/>
  <c r="G165" i="40"/>
  <c r="F165" i="40"/>
  <c r="E165" i="40"/>
  <c r="K165" i="40"/>
  <c r="J165" i="40"/>
  <c r="D165" i="40"/>
  <c r="R7" i="23"/>
  <c r="T7" i="23"/>
  <c r="U7" i="23"/>
  <c r="S7" i="23"/>
  <c r="O7" i="23"/>
  <c r="P7" i="23"/>
  <c r="M7" i="23"/>
  <c r="Q7" i="23"/>
  <c r="N7" i="23"/>
  <c r="I120" i="23"/>
  <c r="F120" i="23"/>
  <c r="J120" i="23"/>
  <c r="K120" i="23"/>
  <c r="G120" i="23"/>
  <c r="H120" i="23"/>
  <c r="C120" i="23"/>
  <c r="D120" i="23"/>
  <c r="E120" i="23"/>
  <c r="E13" i="40"/>
  <c r="K13" i="40"/>
  <c r="D13" i="40"/>
  <c r="I13" i="40"/>
  <c r="C13" i="40"/>
  <c r="J13" i="40"/>
  <c r="G13" i="40"/>
  <c r="H13" i="40"/>
  <c r="F13" i="40"/>
  <c r="P136" i="21"/>
  <c r="O136" i="21"/>
  <c r="N136" i="21"/>
  <c r="T136" i="21"/>
  <c r="Q136" i="21"/>
  <c r="S136" i="21"/>
  <c r="R136" i="21"/>
  <c r="U136" i="21"/>
  <c r="M136" i="21"/>
  <c r="AP142" i="42"/>
  <c r="AN142" i="42" s="1"/>
  <c r="J114" i="41"/>
  <c r="K114" i="41"/>
  <c r="C114" i="41"/>
  <c r="H114" i="41"/>
  <c r="E114" i="41"/>
  <c r="F114" i="41"/>
  <c r="I114" i="41"/>
  <c r="D114" i="41"/>
  <c r="G114" i="41"/>
  <c r="AP26" i="19"/>
  <c r="AM26" i="19" s="1"/>
  <c r="O106" i="26"/>
  <c r="P106" i="26"/>
  <c r="S106" i="26"/>
  <c r="M106" i="26"/>
  <c r="T106" i="26"/>
  <c r="U106" i="26"/>
  <c r="R106" i="26"/>
  <c r="N106" i="26"/>
  <c r="Q106" i="26"/>
  <c r="H21" i="19"/>
  <c r="F21" i="19"/>
  <c r="E21" i="19"/>
  <c r="K21" i="19"/>
  <c r="J21" i="19"/>
  <c r="G21" i="19"/>
  <c r="I21" i="19"/>
  <c r="D21" i="19"/>
  <c r="C21" i="19"/>
  <c r="P59" i="21"/>
  <c r="M59" i="21"/>
  <c r="R59" i="21"/>
  <c r="S59" i="21"/>
  <c r="T59" i="21"/>
  <c r="O59" i="21"/>
  <c r="U59" i="21"/>
  <c r="N59" i="21"/>
  <c r="Q59" i="21"/>
  <c r="C24" i="28"/>
  <c r="I24" i="28"/>
  <c r="K24" i="28"/>
  <c r="H24" i="28"/>
  <c r="J24" i="28"/>
  <c r="G24" i="28"/>
  <c r="E24" i="28"/>
  <c r="F24" i="28"/>
  <c r="D24" i="28"/>
  <c r="AP80" i="42"/>
  <c r="AK80" i="42" s="1"/>
  <c r="AP19" i="40"/>
  <c r="AP122" i="26"/>
  <c r="AB122" i="26" s="1"/>
  <c r="M166" i="23"/>
  <c r="T166" i="23"/>
  <c r="U166" i="23"/>
  <c r="S166" i="23"/>
  <c r="P166" i="23"/>
  <c r="Q166" i="23"/>
  <c r="O166" i="23"/>
  <c r="N166" i="23"/>
  <c r="R166" i="23"/>
  <c r="R60" i="23"/>
  <c r="P60" i="23"/>
  <c r="M60" i="23"/>
  <c r="Q60" i="23"/>
  <c r="S60" i="23"/>
  <c r="U60" i="23"/>
  <c r="O60" i="23"/>
  <c r="N60" i="23"/>
  <c r="T60" i="23"/>
  <c r="R22" i="23"/>
  <c r="O22" i="23"/>
  <c r="N22" i="23"/>
  <c r="T22" i="23"/>
  <c r="P22" i="23"/>
  <c r="M22" i="23"/>
  <c r="S22" i="23"/>
  <c r="U22" i="23"/>
  <c r="Q22" i="23"/>
  <c r="AP38" i="42"/>
  <c r="AP15" i="40"/>
  <c r="N84" i="23"/>
  <c r="M84" i="23"/>
  <c r="P84" i="23"/>
  <c r="S84" i="23"/>
  <c r="O84" i="23"/>
  <c r="U84" i="23"/>
  <c r="T84" i="23"/>
  <c r="Q84" i="23"/>
  <c r="R84" i="23"/>
  <c r="AP127" i="42"/>
  <c r="G60" i="41"/>
  <c r="C60" i="41"/>
  <c r="E60" i="41"/>
  <c r="K60" i="41"/>
  <c r="I60" i="41"/>
  <c r="H60" i="41"/>
  <c r="J60" i="41"/>
  <c r="D60" i="41"/>
  <c r="F60" i="41"/>
  <c r="U69" i="26"/>
  <c r="P69" i="26"/>
  <c r="O69" i="26"/>
  <c r="N69" i="26"/>
  <c r="R69" i="26"/>
  <c r="M69" i="26"/>
  <c r="Q69" i="26"/>
  <c r="T69" i="26"/>
  <c r="S69" i="26"/>
  <c r="R52" i="27"/>
  <c r="U52" i="27"/>
  <c r="T52" i="27"/>
  <c r="S52" i="27"/>
  <c r="M52" i="27"/>
  <c r="O52" i="27"/>
  <c r="N52" i="27"/>
  <c r="P52" i="27"/>
  <c r="Q52" i="27"/>
  <c r="C89" i="28"/>
  <c r="H89" i="28"/>
  <c r="F89" i="28"/>
  <c r="D89" i="28"/>
  <c r="E89" i="28"/>
  <c r="G89" i="28"/>
  <c r="K89" i="28"/>
  <c r="J89" i="28"/>
  <c r="I89" i="28"/>
  <c r="AP123" i="42"/>
  <c r="AD123" i="42" s="1"/>
  <c r="AP93" i="28"/>
  <c r="Y93" i="28" s="1"/>
  <c r="O115" i="21"/>
  <c r="T115" i="21"/>
  <c r="P115" i="21"/>
  <c r="Q115" i="21"/>
  <c r="S115" i="21"/>
  <c r="M115" i="21"/>
  <c r="N115" i="21"/>
  <c r="R115" i="21"/>
  <c r="U115" i="21"/>
  <c r="AP89" i="21"/>
  <c r="AP152" i="26"/>
  <c r="H147" i="21"/>
  <c r="G147" i="21"/>
  <c r="F147" i="21"/>
  <c r="I147" i="21"/>
  <c r="J147" i="21"/>
  <c r="D147" i="21"/>
  <c r="E147" i="21"/>
  <c r="C147" i="21"/>
  <c r="K147" i="21"/>
  <c r="AP57" i="21"/>
  <c r="AM57" i="21" s="1"/>
  <c r="M115" i="23"/>
  <c r="T115" i="23"/>
  <c r="U115" i="23"/>
  <c r="O115" i="23"/>
  <c r="Q115" i="23"/>
  <c r="S115" i="23"/>
  <c r="N115" i="23"/>
  <c r="P115" i="23"/>
  <c r="R115" i="23"/>
  <c r="J35" i="19"/>
  <c r="D35" i="19"/>
  <c r="K35" i="19"/>
  <c r="C35" i="19"/>
  <c r="E35" i="19"/>
  <c r="I35" i="19"/>
  <c r="F35" i="19"/>
  <c r="H35" i="19"/>
  <c r="G35" i="19"/>
  <c r="H88" i="21"/>
  <c r="K88" i="21"/>
  <c r="I88" i="21"/>
  <c r="J88" i="21"/>
  <c r="E88" i="21"/>
  <c r="D88" i="21"/>
  <c r="C88" i="21"/>
  <c r="G88" i="21"/>
  <c r="F88" i="21"/>
  <c r="AP103" i="23"/>
  <c r="I94" i="42"/>
  <c r="K94" i="42"/>
  <c r="F94" i="42"/>
  <c r="D94" i="42"/>
  <c r="C94" i="42"/>
  <c r="J94" i="42"/>
  <c r="G94" i="42"/>
  <c r="E94" i="42"/>
  <c r="H94" i="42"/>
  <c r="D77" i="40"/>
  <c r="H77" i="40"/>
  <c r="G77" i="40"/>
  <c r="E77" i="40"/>
  <c r="C77" i="40"/>
  <c r="I77" i="40"/>
  <c r="J77" i="40"/>
  <c r="F77" i="40"/>
  <c r="K77" i="40"/>
  <c r="C80" i="21"/>
  <c r="G80" i="21"/>
  <c r="E80" i="21"/>
  <c r="F80" i="21"/>
  <c r="J80" i="21"/>
  <c r="I80" i="21"/>
  <c r="D80" i="21"/>
  <c r="H80" i="21"/>
  <c r="K80" i="21"/>
  <c r="J30" i="23"/>
  <c r="E30" i="23"/>
  <c r="K30" i="23"/>
  <c r="H30" i="23"/>
  <c r="F30" i="23"/>
  <c r="I30" i="23"/>
  <c r="C30" i="23"/>
  <c r="G30" i="23"/>
  <c r="D30" i="23"/>
  <c r="AP92" i="23"/>
  <c r="AM92" i="23" s="1"/>
  <c r="AP101" i="23"/>
  <c r="AM101" i="23" s="1"/>
  <c r="AP175" i="42"/>
  <c r="AM175" i="42" s="1"/>
  <c r="H28" i="42"/>
  <c r="E28" i="42"/>
  <c r="J28" i="42"/>
  <c r="G28" i="42"/>
  <c r="D28" i="42"/>
  <c r="I28" i="42"/>
  <c r="K28" i="42"/>
  <c r="F28" i="42"/>
  <c r="C28" i="42"/>
  <c r="N38" i="40"/>
  <c r="T38" i="40"/>
  <c r="U38" i="40"/>
  <c r="R38" i="40"/>
  <c r="Q38" i="40"/>
  <c r="P38" i="40"/>
  <c r="S38" i="40"/>
  <c r="O38" i="40"/>
  <c r="M38" i="40"/>
  <c r="AP72" i="42"/>
  <c r="AB72" i="42" s="1"/>
  <c r="AP126" i="21"/>
  <c r="AF126" i="21" s="1"/>
  <c r="AP121" i="28"/>
  <c r="F45" i="19"/>
  <c r="C45" i="19"/>
  <c r="D45" i="19"/>
  <c r="J45" i="19"/>
  <c r="E45" i="19"/>
  <c r="K45" i="19"/>
  <c r="H45" i="19"/>
  <c r="G45" i="19"/>
  <c r="I45" i="19"/>
  <c r="AP6" i="19"/>
  <c r="S5" i="40"/>
  <c r="T5" i="40"/>
  <c r="O5" i="40"/>
  <c r="M5" i="40"/>
  <c r="P5" i="40"/>
  <c r="U5" i="40"/>
  <c r="Q5" i="40"/>
  <c r="R5" i="40"/>
  <c r="N5" i="40"/>
  <c r="AP152" i="23"/>
  <c r="AF152" i="23" s="1"/>
  <c r="J48" i="22"/>
  <c r="H48" i="22"/>
  <c r="E48" i="22"/>
  <c r="C48" i="22"/>
  <c r="I48" i="22"/>
  <c r="F48" i="22"/>
  <c r="G48" i="22"/>
  <c r="K48" i="22"/>
  <c r="D48" i="22"/>
  <c r="AP167" i="22"/>
  <c r="AO167" i="22" s="1"/>
  <c r="AP164" i="41"/>
  <c r="AA164" i="41" s="1"/>
  <c r="Q49" i="23"/>
  <c r="O49" i="23"/>
  <c r="S49" i="23"/>
  <c r="R49" i="23"/>
  <c r="U49" i="23"/>
  <c r="N49" i="23"/>
  <c r="M49" i="23"/>
  <c r="T49" i="23"/>
  <c r="P49" i="23"/>
  <c r="S115" i="28"/>
  <c r="O115" i="28"/>
  <c r="U115" i="28"/>
  <c r="P115" i="28"/>
  <c r="M115" i="28"/>
  <c r="Q115" i="28"/>
  <c r="N115" i="28"/>
  <c r="R115" i="28"/>
  <c r="T115" i="28"/>
  <c r="R173" i="23"/>
  <c r="U173" i="23"/>
  <c r="S173" i="23"/>
  <c r="O173" i="23"/>
  <c r="M173" i="23"/>
  <c r="P173" i="23"/>
  <c r="N173" i="23"/>
  <c r="T173" i="23"/>
  <c r="Q173" i="23"/>
  <c r="J95" i="26"/>
  <c r="H95" i="26"/>
  <c r="D95" i="26"/>
  <c r="K95" i="26"/>
  <c r="E95" i="26"/>
  <c r="G95" i="26"/>
  <c r="I95" i="26"/>
  <c r="F95" i="26"/>
  <c r="C95" i="26"/>
  <c r="AP61" i="28"/>
  <c r="N66" i="26"/>
  <c r="O66" i="26"/>
  <c r="M66" i="26"/>
  <c r="R66" i="26"/>
  <c r="Q66" i="26"/>
  <c r="S66" i="26"/>
  <c r="P66" i="26"/>
  <c r="U66" i="26"/>
  <c r="T66" i="26"/>
  <c r="AP62" i="40"/>
  <c r="AK62" i="40" s="1"/>
  <c r="C25" i="26"/>
  <c r="J25" i="26"/>
  <c r="F25" i="26"/>
  <c r="I25" i="26"/>
  <c r="K25" i="26"/>
  <c r="E25" i="26"/>
  <c r="H25" i="26"/>
  <c r="G25" i="26"/>
  <c r="D25" i="26"/>
  <c r="AP43" i="42"/>
  <c r="AP176" i="21"/>
  <c r="E129" i="22"/>
  <c r="H129" i="22"/>
  <c r="F129" i="22"/>
  <c r="G129" i="22"/>
  <c r="D129" i="22"/>
  <c r="J129" i="22"/>
  <c r="I129" i="22"/>
  <c r="K129" i="22"/>
  <c r="C129" i="22"/>
  <c r="AP102" i="40"/>
  <c r="Y102" i="40" s="1"/>
  <c r="AP52" i="27"/>
  <c r="AJ52" i="27" s="1"/>
  <c r="S145" i="42"/>
  <c r="N145" i="42"/>
  <c r="P145" i="42"/>
  <c r="M145" i="42"/>
  <c r="U145" i="42"/>
  <c r="O145" i="42"/>
  <c r="T145" i="42"/>
  <c r="Q145" i="42"/>
  <c r="R145" i="42"/>
  <c r="R21" i="26"/>
  <c r="T21" i="26"/>
  <c r="P21" i="26"/>
  <c r="M21" i="26"/>
  <c r="S21" i="26"/>
  <c r="N21" i="26"/>
  <c r="U21" i="26"/>
  <c r="Q21" i="26"/>
  <c r="O21" i="26"/>
  <c r="AP115" i="23"/>
  <c r="D29" i="26"/>
  <c r="G29" i="26"/>
  <c r="K29" i="26"/>
  <c r="I29" i="26"/>
  <c r="J29" i="26"/>
  <c r="C29" i="26"/>
  <c r="F29" i="26"/>
  <c r="E29" i="26"/>
  <c r="H29" i="26"/>
  <c r="AP66" i="40"/>
  <c r="AJ66" i="40" s="1"/>
  <c r="AP84" i="26"/>
  <c r="U46" i="28"/>
  <c r="R46" i="28"/>
  <c r="T46" i="28"/>
  <c r="M46" i="28"/>
  <c r="N46" i="28"/>
  <c r="O46" i="28"/>
  <c r="P46" i="28"/>
  <c r="S46" i="28"/>
  <c r="Q46" i="28"/>
  <c r="F42" i="26"/>
  <c r="H42" i="26"/>
  <c r="K42" i="26"/>
  <c r="J42" i="26"/>
  <c r="E42" i="26"/>
  <c r="G42" i="26"/>
  <c r="C42" i="26"/>
  <c r="I42" i="26"/>
  <c r="D42" i="26"/>
  <c r="S81" i="26"/>
  <c r="T81" i="26"/>
  <c r="M81" i="26"/>
  <c r="N81" i="26"/>
  <c r="P81" i="26"/>
  <c r="R81" i="26"/>
  <c r="Q81" i="26"/>
  <c r="O81" i="26"/>
  <c r="U81" i="26"/>
  <c r="R130" i="40"/>
  <c r="T130" i="40"/>
  <c r="S130" i="40"/>
  <c r="O130" i="40"/>
  <c r="M130" i="40"/>
  <c r="Q130" i="40"/>
  <c r="P130" i="40"/>
  <c r="U130" i="40"/>
  <c r="N130" i="40"/>
  <c r="G56" i="40"/>
  <c r="H56" i="40"/>
  <c r="E56" i="40"/>
  <c r="D56" i="40"/>
  <c r="K56" i="40"/>
  <c r="J56" i="40"/>
  <c r="C56" i="40"/>
  <c r="I56" i="40"/>
  <c r="F56" i="40"/>
  <c r="F163" i="21"/>
  <c r="C163" i="21"/>
  <c r="E163" i="21"/>
  <c r="G163" i="21"/>
  <c r="K163" i="21"/>
  <c r="J163" i="21"/>
  <c r="H163" i="21"/>
  <c r="I163" i="21"/>
  <c r="D163" i="21"/>
  <c r="J164" i="42"/>
  <c r="C164" i="42"/>
  <c r="D164" i="42"/>
  <c r="I164" i="42"/>
  <c r="H164" i="42"/>
  <c r="E164" i="42"/>
  <c r="G164" i="42"/>
  <c r="F164" i="42"/>
  <c r="K164" i="42"/>
  <c r="U166" i="26"/>
  <c r="O166" i="26"/>
  <c r="N166" i="26"/>
  <c r="R166" i="26"/>
  <c r="P166" i="26"/>
  <c r="M166" i="26"/>
  <c r="T166" i="26"/>
  <c r="S166" i="26"/>
  <c r="Q166" i="26"/>
  <c r="AP144" i="21"/>
  <c r="AC144" i="21" s="1"/>
  <c r="AP11" i="40"/>
  <c r="AN11" i="40" s="1"/>
  <c r="AP105" i="25"/>
  <c r="AP89" i="28"/>
  <c r="AH89" i="28" s="1"/>
  <c r="AP119" i="21"/>
  <c r="AF119" i="21" s="1"/>
  <c r="R8" i="28"/>
  <c r="N8" i="28"/>
  <c r="U8" i="28"/>
  <c r="O8" i="28"/>
  <c r="S8" i="28"/>
  <c r="P8" i="28"/>
  <c r="Q8" i="28"/>
  <c r="M8" i="28"/>
  <c r="T8" i="28"/>
  <c r="F96" i="26"/>
  <c r="I96" i="26"/>
  <c r="E96" i="26"/>
  <c r="G96" i="26"/>
  <c r="D96" i="26"/>
  <c r="K96" i="26"/>
  <c r="J96" i="26"/>
  <c r="H96" i="26"/>
  <c r="C96" i="26"/>
  <c r="AP46" i="42"/>
  <c r="AO46" i="42" s="1"/>
  <c r="AP88" i="28"/>
  <c r="M146" i="21"/>
  <c r="P146" i="21"/>
  <c r="S146" i="21"/>
  <c r="U146" i="21"/>
  <c r="Q146" i="21"/>
  <c r="O146" i="21"/>
  <c r="R146" i="21"/>
  <c r="N146" i="21"/>
  <c r="T146" i="21"/>
  <c r="N91" i="23"/>
  <c r="R91" i="23"/>
  <c r="P91" i="23"/>
  <c r="T91" i="23"/>
  <c r="M91" i="23"/>
  <c r="Q91" i="23"/>
  <c r="O91" i="23"/>
  <c r="U91" i="23"/>
  <c r="S91" i="23"/>
  <c r="AP130" i="28"/>
  <c r="AJ130" i="28" s="1"/>
  <c r="I7" i="26"/>
  <c r="H7" i="26"/>
  <c r="C7" i="26"/>
  <c r="J7" i="26"/>
  <c r="G7" i="26"/>
  <c r="E7" i="26"/>
  <c r="D7" i="26"/>
  <c r="K7" i="26"/>
  <c r="F7" i="26"/>
  <c r="U137" i="22"/>
  <c r="N137" i="22"/>
  <c r="M137" i="22"/>
  <c r="R137" i="22"/>
  <c r="O137" i="22"/>
  <c r="S137" i="22"/>
  <c r="P137" i="22"/>
  <c r="T137" i="22"/>
  <c r="Q137" i="22"/>
  <c r="AP168" i="42"/>
  <c r="W168" i="42" s="1"/>
  <c r="C118" i="42"/>
  <c r="F118" i="42"/>
  <c r="H118" i="42"/>
  <c r="E118" i="42"/>
  <c r="J118" i="42"/>
  <c r="G118" i="42"/>
  <c r="K118" i="42"/>
  <c r="I118" i="42"/>
  <c r="D118" i="42"/>
  <c r="AP52" i="23"/>
  <c r="AM52" i="23" s="1"/>
  <c r="E12" i="42"/>
  <c r="F12" i="42"/>
  <c r="C12" i="42"/>
  <c r="I12" i="42"/>
  <c r="G12" i="42"/>
  <c r="J12" i="42"/>
  <c r="H12" i="42"/>
  <c r="K12" i="42"/>
  <c r="D12" i="42"/>
  <c r="U11" i="40"/>
  <c r="N11" i="40"/>
  <c r="S11" i="40"/>
  <c r="P11" i="40"/>
  <c r="R11" i="40"/>
  <c r="M11" i="40"/>
  <c r="Q11" i="40"/>
  <c r="O11" i="40"/>
  <c r="T11" i="40"/>
  <c r="P39" i="42"/>
  <c r="M39" i="42"/>
  <c r="U39" i="42"/>
  <c r="N39" i="42"/>
  <c r="S39" i="42"/>
  <c r="O39" i="42"/>
  <c r="T39" i="42"/>
  <c r="Q39" i="42"/>
  <c r="R39" i="42"/>
  <c r="F53" i="21"/>
  <c r="G53" i="21"/>
  <c r="J53" i="21"/>
  <c r="E53" i="21"/>
  <c r="K53" i="21"/>
  <c r="H53" i="21"/>
  <c r="D53" i="21"/>
  <c r="C53" i="21"/>
  <c r="I53" i="21"/>
  <c r="K67" i="42"/>
  <c r="I67" i="42"/>
  <c r="G67" i="42"/>
  <c r="H67" i="42"/>
  <c r="C67" i="42"/>
  <c r="J67" i="42"/>
  <c r="E67" i="42"/>
  <c r="F67" i="42"/>
  <c r="D67" i="42"/>
  <c r="AP124" i="21"/>
  <c r="AE124" i="21" s="1"/>
  <c r="AP133" i="42"/>
  <c r="O73" i="40"/>
  <c r="N73" i="40"/>
  <c r="S73" i="40"/>
  <c r="M73" i="40"/>
  <c r="T73" i="40"/>
  <c r="U73" i="40"/>
  <c r="Q73" i="40"/>
  <c r="R73" i="40"/>
  <c r="P73" i="40"/>
  <c r="Q2" i="42"/>
  <c r="U2" i="42"/>
  <c r="T2" i="42"/>
  <c r="S2" i="42"/>
  <c r="P2" i="42"/>
  <c r="R2" i="42"/>
  <c r="O2" i="42"/>
  <c r="M2" i="42"/>
  <c r="N2" i="42"/>
  <c r="K89" i="21"/>
  <c r="H89" i="21"/>
  <c r="J89" i="21"/>
  <c r="G89" i="21"/>
  <c r="F89" i="21"/>
  <c r="D89" i="21"/>
  <c r="I89" i="21"/>
  <c r="E89" i="21"/>
  <c r="C89" i="21"/>
  <c r="R112" i="21"/>
  <c r="O112" i="21"/>
  <c r="M112" i="21"/>
  <c r="S112" i="21"/>
  <c r="T112" i="21"/>
  <c r="Q112" i="21"/>
  <c r="P112" i="21"/>
  <c r="N112" i="21"/>
  <c r="U112" i="21"/>
  <c r="Q73" i="28"/>
  <c r="U73" i="28"/>
  <c r="M73" i="28"/>
  <c r="S73" i="28"/>
  <c r="P73" i="28"/>
  <c r="N73" i="28"/>
  <c r="O73" i="28"/>
  <c r="T73" i="28"/>
  <c r="R73" i="28"/>
  <c r="R109" i="21"/>
  <c r="S109" i="21"/>
  <c r="P109" i="21"/>
  <c r="T109" i="21"/>
  <c r="N109" i="21"/>
  <c r="O109" i="21"/>
  <c r="M109" i="21"/>
  <c r="U109" i="21"/>
  <c r="Q109" i="21"/>
  <c r="C125" i="42"/>
  <c r="K125" i="42"/>
  <c r="F125" i="42"/>
  <c r="E125" i="42"/>
  <c r="J125" i="42"/>
  <c r="D125" i="42"/>
  <c r="H125" i="42"/>
  <c r="G125" i="42"/>
  <c r="I125" i="42"/>
  <c r="AP91" i="23"/>
  <c r="AP175" i="26"/>
  <c r="U170" i="21"/>
  <c r="Q170" i="21"/>
  <c r="S170" i="21"/>
  <c r="O170" i="21"/>
  <c r="P170" i="21"/>
  <c r="M170" i="21"/>
  <c r="N170" i="21"/>
  <c r="T170" i="21"/>
  <c r="R170" i="21"/>
  <c r="AP159" i="23"/>
  <c r="F83" i="28"/>
  <c r="G83" i="28"/>
  <c r="H83" i="28"/>
  <c r="C83" i="28"/>
  <c r="K83" i="28"/>
  <c r="D83" i="28"/>
  <c r="I83" i="28"/>
  <c r="E83" i="28"/>
  <c r="J83" i="28"/>
  <c r="O76" i="22"/>
  <c r="M76" i="22"/>
  <c r="N76" i="22"/>
  <c r="U76" i="22"/>
  <c r="S76" i="22"/>
  <c r="Q76" i="22"/>
  <c r="P76" i="22"/>
  <c r="T76" i="22"/>
  <c r="R76" i="22"/>
  <c r="K30" i="22"/>
  <c r="E30" i="22"/>
  <c r="D30" i="22"/>
  <c r="F30" i="22"/>
  <c r="G30" i="22"/>
  <c r="H30" i="22"/>
  <c r="J30" i="22"/>
  <c r="I30" i="22"/>
  <c r="C30" i="22"/>
  <c r="C144" i="26"/>
  <c r="D144" i="26"/>
  <c r="K144" i="26"/>
  <c r="I144" i="26"/>
  <c r="H144" i="26"/>
  <c r="J144" i="26"/>
  <c r="G144" i="26"/>
  <c r="E144" i="26"/>
  <c r="F144" i="26"/>
  <c r="K107" i="40"/>
  <c r="E107" i="40"/>
  <c r="C107" i="40"/>
  <c r="I107" i="40"/>
  <c r="D107" i="40"/>
  <c r="G107" i="40"/>
  <c r="J107" i="40"/>
  <c r="F107" i="40"/>
  <c r="H107" i="40"/>
  <c r="AP62" i="42"/>
  <c r="AD62" i="42" s="1"/>
  <c r="O15" i="42"/>
  <c r="N15" i="42"/>
  <c r="R15" i="42"/>
  <c r="Q15" i="42"/>
  <c r="M15" i="42"/>
  <c r="T15" i="42"/>
  <c r="U15" i="42"/>
  <c r="S15" i="42"/>
  <c r="P15" i="42"/>
  <c r="F113" i="23"/>
  <c r="C113" i="23"/>
  <c r="E113" i="23"/>
  <c r="K113" i="23"/>
  <c r="J113" i="23"/>
  <c r="H113" i="23"/>
  <c r="G113" i="23"/>
  <c r="D113" i="23"/>
  <c r="I113" i="23"/>
  <c r="I153" i="28"/>
  <c r="D153" i="28"/>
  <c r="F153" i="28"/>
  <c r="K153" i="28"/>
  <c r="H153" i="28"/>
  <c r="C153" i="28"/>
  <c r="G153" i="28"/>
  <c r="E153" i="28"/>
  <c r="J153" i="28"/>
  <c r="D152" i="21"/>
  <c r="H152" i="21"/>
  <c r="F152" i="21"/>
  <c r="J152" i="21"/>
  <c r="K152" i="21"/>
  <c r="E152" i="21"/>
  <c r="G152" i="21"/>
  <c r="I152" i="21"/>
  <c r="C152" i="21"/>
  <c r="K169" i="28"/>
  <c r="C169" i="28"/>
  <c r="H169" i="28"/>
  <c r="D169" i="28"/>
  <c r="G169" i="28"/>
  <c r="I169" i="28"/>
  <c r="E169" i="28"/>
  <c r="F169" i="28"/>
  <c r="J169" i="28"/>
  <c r="E24" i="19"/>
  <c r="F24" i="19"/>
  <c r="K24" i="19"/>
  <c r="G24" i="19"/>
  <c r="I24" i="19"/>
  <c r="J24" i="19"/>
  <c r="D24" i="19"/>
  <c r="C24" i="19"/>
  <c r="H24" i="19"/>
  <c r="AP131" i="23"/>
  <c r="AJ131" i="23" s="1"/>
  <c r="T56" i="28"/>
  <c r="U56" i="28"/>
  <c r="M56" i="28"/>
  <c r="R56" i="28"/>
  <c r="S56" i="28"/>
  <c r="N56" i="28"/>
  <c r="P56" i="28"/>
  <c r="Q56" i="28"/>
  <c r="O56" i="28"/>
  <c r="AP59" i="42"/>
  <c r="AO59" i="42" s="1"/>
  <c r="AP174" i="42"/>
  <c r="AM174" i="42" s="1"/>
  <c r="AP158" i="23"/>
  <c r="X158" i="23" s="1"/>
  <c r="S86" i="40"/>
  <c r="T86" i="40"/>
  <c r="U86" i="40"/>
  <c r="P86" i="40"/>
  <c r="N86" i="40"/>
  <c r="M86" i="40"/>
  <c r="R86" i="40"/>
  <c r="O86" i="40"/>
  <c r="Q86" i="40"/>
  <c r="P39" i="40"/>
  <c r="U39" i="40"/>
  <c r="S39" i="40"/>
  <c r="N39" i="40"/>
  <c r="M39" i="40"/>
  <c r="Q39" i="40"/>
  <c r="O39" i="40"/>
  <c r="T39" i="40"/>
  <c r="R39" i="40"/>
  <c r="I73" i="28"/>
  <c r="C73" i="28"/>
  <c r="E73" i="28"/>
  <c r="J73" i="28"/>
  <c r="K73" i="28"/>
  <c r="F73" i="28"/>
  <c r="D73" i="28"/>
  <c r="G73" i="28"/>
  <c r="H73" i="28"/>
  <c r="H147" i="42"/>
  <c r="G147" i="42"/>
  <c r="D147" i="42"/>
  <c r="C147" i="42"/>
  <c r="J147" i="42"/>
  <c r="K147" i="42"/>
  <c r="F147" i="42"/>
  <c r="I147" i="42"/>
  <c r="E147" i="42"/>
  <c r="AP173" i="26"/>
  <c r="AM173" i="26" s="1"/>
  <c r="AP20" i="28"/>
  <c r="AK20" i="28" s="1"/>
  <c r="K166" i="28"/>
  <c r="D166" i="28"/>
  <c r="H166" i="28"/>
  <c r="E166" i="28"/>
  <c r="I166" i="28"/>
  <c r="F166" i="28"/>
  <c r="C166" i="28"/>
  <c r="J166" i="28"/>
  <c r="G166" i="28"/>
  <c r="AP37" i="28"/>
  <c r="AP146" i="28"/>
  <c r="AP24" i="19"/>
  <c r="AC24" i="19" s="1"/>
  <c r="AP104" i="40"/>
  <c r="AJ104" i="40" s="1"/>
  <c r="AP125" i="21"/>
  <c r="O158" i="26"/>
  <c r="P158" i="26"/>
  <c r="U158" i="26"/>
  <c r="Q158" i="26"/>
  <c r="S158" i="26"/>
  <c r="N158" i="26"/>
  <c r="M158" i="26"/>
  <c r="T158" i="26"/>
  <c r="R158" i="26"/>
  <c r="P105" i="25"/>
  <c r="R105" i="25"/>
  <c r="S105" i="25"/>
  <c r="Q105" i="25"/>
  <c r="O105" i="25"/>
  <c r="M105" i="25"/>
  <c r="U105" i="25"/>
  <c r="T105" i="25"/>
  <c r="N105" i="25"/>
  <c r="T73" i="21"/>
  <c r="S73" i="21"/>
  <c r="M73" i="21"/>
  <c r="U73" i="21"/>
  <c r="N73" i="21"/>
  <c r="Q73" i="21"/>
  <c r="O73" i="21"/>
  <c r="R73" i="21"/>
  <c r="P73" i="21"/>
  <c r="Q8" i="42"/>
  <c r="S8" i="42"/>
  <c r="R8" i="42"/>
  <c r="T8" i="42"/>
  <c r="N8" i="42"/>
  <c r="P8" i="42"/>
  <c r="U8" i="42"/>
  <c r="O8" i="42"/>
  <c r="M8" i="42"/>
  <c r="K169" i="40"/>
  <c r="C169" i="40"/>
  <c r="H169" i="40"/>
  <c r="F169" i="40"/>
  <c r="J169" i="40"/>
  <c r="G169" i="40"/>
  <c r="E169" i="40"/>
  <c r="D169" i="40"/>
  <c r="I169" i="40"/>
  <c r="K108" i="40"/>
  <c r="E108" i="40"/>
  <c r="G108" i="40"/>
  <c r="D108" i="40"/>
  <c r="I108" i="40"/>
  <c r="C108" i="40"/>
  <c r="F108" i="40"/>
  <c r="J108" i="40"/>
  <c r="H108" i="40"/>
  <c r="G111" i="42"/>
  <c r="D111" i="42"/>
  <c r="J111" i="42"/>
  <c r="E111" i="42"/>
  <c r="H111" i="42"/>
  <c r="K111" i="42"/>
  <c r="F111" i="42"/>
  <c r="C111" i="42"/>
  <c r="I111" i="42"/>
  <c r="AP143" i="21"/>
  <c r="AN143" i="21" s="1"/>
  <c r="Q156" i="23"/>
  <c r="S156" i="23"/>
  <c r="O156" i="23"/>
  <c r="R156" i="23"/>
  <c r="M156" i="23"/>
  <c r="U156" i="23"/>
  <c r="T156" i="23"/>
  <c r="N156" i="23"/>
  <c r="P156" i="23"/>
  <c r="J69" i="40"/>
  <c r="G69" i="40"/>
  <c r="K69" i="40"/>
  <c r="I69" i="40"/>
  <c r="H69" i="40"/>
  <c r="E69" i="40"/>
  <c r="F69" i="40"/>
  <c r="D69" i="40"/>
  <c r="C69" i="40"/>
  <c r="Q76" i="40"/>
  <c r="R76" i="40"/>
  <c r="U76" i="40"/>
  <c r="S76" i="40"/>
  <c r="N76" i="40"/>
  <c r="O76" i="40"/>
  <c r="T76" i="40"/>
  <c r="M76" i="40"/>
  <c r="P76" i="40"/>
  <c r="S151" i="28"/>
  <c r="U151" i="28"/>
  <c r="R151" i="28"/>
  <c r="Q151" i="28"/>
  <c r="T151" i="28"/>
  <c r="N151" i="28"/>
  <c r="O151" i="28"/>
  <c r="P151" i="28"/>
  <c r="M151" i="28"/>
  <c r="AP13" i="19"/>
  <c r="AP22" i="40"/>
  <c r="E39" i="23"/>
  <c r="G39" i="23"/>
  <c r="D39" i="23"/>
  <c r="C39" i="23"/>
  <c r="I39" i="23"/>
  <c r="K39" i="23"/>
  <c r="F39" i="23"/>
  <c r="H39" i="23"/>
  <c r="J39" i="23"/>
  <c r="N131" i="23"/>
  <c r="Q131" i="23"/>
  <c r="S131" i="23"/>
  <c r="O131" i="23"/>
  <c r="R131" i="23"/>
  <c r="P131" i="23"/>
  <c r="T131" i="23"/>
  <c r="M131" i="23"/>
  <c r="U131" i="23"/>
  <c r="D4" i="22"/>
  <c r="G4" i="22"/>
  <c r="C4" i="22"/>
  <c r="E4" i="22"/>
  <c r="I4" i="22"/>
  <c r="K4" i="22"/>
  <c r="F4" i="22"/>
  <c r="J4" i="22"/>
  <c r="H4" i="22"/>
  <c r="AP62" i="26"/>
  <c r="AC62" i="26" s="1"/>
  <c r="K162" i="28"/>
  <c r="H162" i="28"/>
  <c r="C162" i="28"/>
  <c r="G162" i="28"/>
  <c r="F162" i="28"/>
  <c r="E162" i="28"/>
  <c r="J162" i="28"/>
  <c r="D162" i="28"/>
  <c r="I162" i="28"/>
  <c r="Q49" i="41"/>
  <c r="S49" i="41"/>
  <c r="O49" i="41"/>
  <c r="U49" i="41"/>
  <c r="M49" i="41"/>
  <c r="R49" i="41"/>
  <c r="P49" i="41"/>
  <c r="N49" i="41"/>
  <c r="T49" i="41"/>
  <c r="AP59" i="25"/>
  <c r="R164" i="28"/>
  <c r="N164" i="28"/>
  <c r="O164" i="28"/>
  <c r="M164" i="28"/>
  <c r="Q164" i="28"/>
  <c r="T164" i="28"/>
  <c r="U164" i="28"/>
  <c r="P164" i="28"/>
  <c r="S164" i="28"/>
  <c r="AP154" i="42"/>
  <c r="AH154" i="42" s="1"/>
  <c r="AP42" i="41"/>
  <c r="R87" i="23"/>
  <c r="O87" i="23"/>
  <c r="P87" i="23"/>
  <c r="Q87" i="23"/>
  <c r="S87" i="23"/>
  <c r="U87" i="23"/>
  <c r="N87" i="23"/>
  <c r="M87" i="23"/>
  <c r="T87" i="23"/>
  <c r="S31" i="28"/>
  <c r="T31" i="28"/>
  <c r="U31" i="28"/>
  <c r="R31" i="28"/>
  <c r="O31" i="28"/>
  <c r="N31" i="28"/>
  <c r="M31" i="28"/>
  <c r="P31" i="28"/>
  <c r="Q31" i="28"/>
  <c r="E108" i="42"/>
  <c r="K108" i="42"/>
  <c r="G108" i="42"/>
  <c r="C108" i="42"/>
  <c r="F108" i="42"/>
  <c r="D108" i="42"/>
  <c r="H108" i="42"/>
  <c r="J108" i="42"/>
  <c r="I108" i="42"/>
  <c r="AP116" i="23"/>
  <c r="J155" i="42"/>
  <c r="K155" i="42"/>
  <c r="I155" i="42"/>
  <c r="C155" i="42"/>
  <c r="D155" i="42"/>
  <c r="H155" i="42"/>
  <c r="F155" i="42"/>
  <c r="E155" i="42"/>
  <c r="G155" i="42"/>
  <c r="R70" i="41"/>
  <c r="T70" i="41"/>
  <c r="M70" i="41"/>
  <c r="U70" i="41"/>
  <c r="N70" i="41"/>
  <c r="P70" i="41"/>
  <c r="Q70" i="41"/>
  <c r="O70" i="41"/>
  <c r="S70" i="41"/>
  <c r="AP156" i="21"/>
  <c r="AP177" i="40"/>
  <c r="AC177" i="40" s="1"/>
  <c r="Q154" i="28"/>
  <c r="O154" i="28"/>
  <c r="R154" i="28"/>
  <c r="P154" i="28"/>
  <c r="T154" i="28"/>
  <c r="N154" i="28"/>
  <c r="U154" i="28"/>
  <c r="S154" i="28"/>
  <c r="M154" i="28"/>
  <c r="G46" i="40"/>
  <c r="D46" i="40"/>
  <c r="H46" i="40"/>
  <c r="I46" i="40"/>
  <c r="E46" i="40"/>
  <c r="F46" i="40"/>
  <c r="C46" i="40"/>
  <c r="J46" i="40"/>
  <c r="K46" i="40"/>
  <c r="D143" i="22"/>
  <c r="I143" i="22"/>
  <c r="C143" i="22"/>
  <c r="J143" i="22"/>
  <c r="H143" i="22"/>
  <c r="E143" i="22"/>
  <c r="F143" i="22"/>
  <c r="K143" i="22"/>
  <c r="G143" i="22"/>
  <c r="G87" i="41"/>
  <c r="H87" i="41"/>
  <c r="K87" i="41"/>
  <c r="D87" i="41"/>
  <c r="C87" i="41"/>
  <c r="J87" i="41"/>
  <c r="I87" i="41"/>
  <c r="E87" i="41"/>
  <c r="F87" i="41"/>
  <c r="S8" i="22"/>
  <c r="M8" i="22"/>
  <c r="R8" i="22"/>
  <c r="O8" i="22"/>
  <c r="P8" i="22"/>
  <c r="U8" i="22"/>
  <c r="T8" i="22"/>
  <c r="Q8" i="22"/>
  <c r="N8" i="22"/>
  <c r="F118" i="23"/>
  <c r="C118" i="23"/>
  <c r="H118" i="23"/>
  <c r="I118" i="23"/>
  <c r="D118" i="23"/>
  <c r="J118" i="23"/>
  <c r="G118" i="23"/>
  <c r="E118" i="23"/>
  <c r="K118" i="23"/>
  <c r="AP54" i="28"/>
  <c r="K155" i="26"/>
  <c r="J155" i="26"/>
  <c r="D155" i="26"/>
  <c r="F155" i="26"/>
  <c r="H155" i="26"/>
  <c r="G155" i="26"/>
  <c r="C155" i="26"/>
  <c r="I155" i="26"/>
  <c r="E155" i="26"/>
  <c r="E39" i="26"/>
  <c r="C39" i="26"/>
  <c r="G39" i="26"/>
  <c r="D39" i="26"/>
  <c r="J39" i="26"/>
  <c r="K39" i="26"/>
  <c r="I39" i="26"/>
  <c r="F39" i="26"/>
  <c r="H39" i="26"/>
  <c r="AP172" i="26"/>
  <c r="AE172" i="26" s="1"/>
  <c r="AP29" i="23"/>
  <c r="W29" i="23" s="1"/>
  <c r="J106" i="42"/>
  <c r="E106" i="42"/>
  <c r="C106" i="42"/>
  <c r="H106" i="42"/>
  <c r="K106" i="42"/>
  <c r="D106" i="42"/>
  <c r="G106" i="42"/>
  <c r="I106" i="42"/>
  <c r="F106" i="42"/>
  <c r="U98" i="21"/>
  <c r="Q98" i="21"/>
  <c r="N98" i="21"/>
  <c r="M98" i="21"/>
  <c r="T98" i="21"/>
  <c r="P98" i="21"/>
  <c r="O98" i="21"/>
  <c r="S98" i="21"/>
  <c r="R98" i="21"/>
  <c r="K44" i="23"/>
  <c r="J44" i="23"/>
  <c r="D44" i="23"/>
  <c r="F44" i="23"/>
  <c r="E44" i="23"/>
  <c r="C44" i="23"/>
  <c r="G44" i="23"/>
  <c r="I44" i="23"/>
  <c r="H44" i="23"/>
  <c r="O119" i="28"/>
  <c r="U119" i="28"/>
  <c r="N119" i="28"/>
  <c r="T119" i="28"/>
  <c r="R119" i="28"/>
  <c r="Q119" i="28"/>
  <c r="S119" i="28"/>
  <c r="M119" i="28"/>
  <c r="P119" i="28"/>
  <c r="Q15" i="28"/>
  <c r="O15" i="28"/>
  <c r="N15" i="28"/>
  <c r="M15" i="28"/>
  <c r="U15" i="28"/>
  <c r="P15" i="28"/>
  <c r="T15" i="28"/>
  <c r="S15" i="28"/>
  <c r="R15" i="28"/>
  <c r="AP126" i="26"/>
  <c r="AP149" i="40"/>
  <c r="AP142" i="26"/>
  <c r="AP64" i="28"/>
  <c r="H66" i="42"/>
  <c r="C66" i="42"/>
  <c r="G66" i="42"/>
  <c r="E66" i="42"/>
  <c r="J66" i="42"/>
  <c r="F66" i="42"/>
  <c r="I66" i="42"/>
  <c r="K66" i="42"/>
  <c r="D66" i="42"/>
  <c r="AP83" i="21"/>
  <c r="AP92" i="28"/>
  <c r="T152" i="42"/>
  <c r="O152" i="42"/>
  <c r="U152" i="42"/>
  <c r="R152" i="42"/>
  <c r="S152" i="42"/>
  <c r="M152" i="42"/>
  <c r="N152" i="42"/>
  <c r="Q152" i="42"/>
  <c r="P152" i="42"/>
  <c r="R77" i="26"/>
  <c r="M77" i="26"/>
  <c r="Q77" i="26"/>
  <c r="O77" i="26"/>
  <c r="U77" i="26"/>
  <c r="S77" i="26"/>
  <c r="T77" i="26"/>
  <c r="P77" i="26"/>
  <c r="N77" i="26"/>
  <c r="AP107" i="21"/>
  <c r="AN107" i="21" s="1"/>
  <c r="Y107" i="21"/>
  <c r="G111" i="28"/>
  <c r="H111" i="28"/>
  <c r="I111" i="28"/>
  <c r="K111" i="28"/>
  <c r="J111" i="28"/>
  <c r="C111" i="28"/>
  <c r="D111" i="28"/>
  <c r="F111" i="28"/>
  <c r="E111" i="28"/>
  <c r="U29" i="19"/>
  <c r="Q29" i="19"/>
  <c r="N29" i="19"/>
  <c r="S29" i="19"/>
  <c r="P29" i="19"/>
  <c r="M29" i="19"/>
  <c r="T29" i="19"/>
  <c r="R29" i="19"/>
  <c r="O29" i="19"/>
  <c r="K21" i="28"/>
  <c r="G21" i="28"/>
  <c r="D21" i="28"/>
  <c r="J21" i="28"/>
  <c r="H21" i="28"/>
  <c r="C21" i="28"/>
  <c r="I21" i="28"/>
  <c r="E21" i="28"/>
  <c r="F21" i="28"/>
  <c r="N4" i="26"/>
  <c r="M4" i="26"/>
  <c r="R4" i="26"/>
  <c r="Q4" i="26"/>
  <c r="T4" i="26"/>
  <c r="U4" i="26"/>
  <c r="S4" i="26"/>
  <c r="O4" i="26"/>
  <c r="P4" i="26"/>
  <c r="T72" i="41"/>
  <c r="M72" i="41"/>
  <c r="O72" i="41"/>
  <c r="U72" i="41"/>
  <c r="P72" i="41"/>
  <c r="N72" i="41"/>
  <c r="R72" i="41"/>
  <c r="S72" i="41"/>
  <c r="Q72" i="41"/>
  <c r="M27" i="22"/>
  <c r="P27" i="22"/>
  <c r="U27" i="22"/>
  <c r="N27" i="22"/>
  <c r="S27" i="22"/>
  <c r="O27" i="22"/>
  <c r="Q27" i="22"/>
  <c r="R27" i="22"/>
  <c r="T27" i="22"/>
  <c r="C4" i="41"/>
  <c r="J4" i="41"/>
  <c r="E4" i="41"/>
  <c r="I4" i="41"/>
  <c r="F4" i="41"/>
  <c r="D4" i="41"/>
  <c r="H4" i="41"/>
  <c r="G4" i="41"/>
  <c r="K4" i="41"/>
  <c r="AP114" i="23"/>
  <c r="AG114" i="23" s="1"/>
  <c r="AP119" i="26"/>
  <c r="H93" i="21"/>
  <c r="E93" i="21"/>
  <c r="F93" i="21"/>
  <c r="D93" i="21"/>
  <c r="I93" i="21"/>
  <c r="K93" i="21"/>
  <c r="G93" i="21"/>
  <c r="J93" i="21"/>
  <c r="C93" i="21"/>
  <c r="P161" i="40"/>
  <c r="N161" i="40"/>
  <c r="Q161" i="40"/>
  <c r="R161" i="40"/>
  <c r="T161" i="40"/>
  <c r="S161" i="40"/>
  <c r="O161" i="40"/>
  <c r="M161" i="40"/>
  <c r="U161" i="40"/>
  <c r="AP174" i="28"/>
  <c r="AJ174" i="28" s="1"/>
  <c r="AP168" i="23"/>
  <c r="Z168" i="23" s="1"/>
  <c r="AP163" i="23"/>
  <c r="AN163" i="23" s="1"/>
  <c r="AI163" i="23"/>
  <c r="O30" i="28"/>
  <c r="P30" i="28"/>
  <c r="U30" i="28"/>
  <c r="T30" i="28"/>
  <c r="R30" i="28"/>
  <c r="Q30" i="28"/>
  <c r="S30" i="28"/>
  <c r="M30" i="28"/>
  <c r="N30" i="28"/>
  <c r="N74" i="40"/>
  <c r="R74" i="40"/>
  <c r="U74" i="40"/>
  <c r="S74" i="40"/>
  <c r="O74" i="40"/>
  <c r="Q74" i="40"/>
  <c r="M74" i="40"/>
  <c r="T74" i="40"/>
  <c r="P74" i="40"/>
  <c r="P177" i="23"/>
  <c r="T177" i="23"/>
  <c r="U177" i="23"/>
  <c r="S177" i="23"/>
  <c r="Q177" i="23"/>
  <c r="M177" i="23"/>
  <c r="O177" i="23"/>
  <c r="R177" i="23"/>
  <c r="N177" i="23"/>
  <c r="F2" i="23"/>
  <c r="H2" i="23"/>
  <c r="I2" i="23"/>
  <c r="E2" i="23"/>
  <c r="K2" i="23"/>
  <c r="D2" i="23"/>
  <c r="G2" i="23"/>
  <c r="C2" i="23"/>
  <c r="J2" i="23"/>
  <c r="H2" i="40"/>
  <c r="C2" i="40"/>
  <c r="G2" i="40"/>
  <c r="K2" i="40"/>
  <c r="D2" i="40"/>
  <c r="F2" i="40"/>
  <c r="I2" i="40"/>
  <c r="E2" i="40"/>
  <c r="J2" i="40"/>
  <c r="E75" i="28"/>
  <c r="J75" i="28"/>
  <c r="I75" i="28"/>
  <c r="C75" i="28"/>
  <c r="K75" i="28"/>
  <c r="G75" i="28"/>
  <c r="F75" i="28"/>
  <c r="H75" i="28"/>
  <c r="D75" i="28"/>
  <c r="H8" i="19"/>
  <c r="J8" i="19"/>
  <c r="D8" i="19"/>
  <c r="E8" i="19"/>
  <c r="I8" i="19"/>
  <c r="C8" i="19"/>
  <c r="F8" i="19"/>
  <c r="K8" i="19"/>
  <c r="G8" i="19"/>
  <c r="AP50" i="23"/>
  <c r="AH50" i="23" s="1"/>
  <c r="AK50" i="23"/>
  <c r="AP37" i="42"/>
  <c r="AB37" i="42" s="1"/>
  <c r="K119" i="23"/>
  <c r="D119" i="23"/>
  <c r="E119" i="23"/>
  <c r="I119" i="23"/>
  <c r="G119" i="23"/>
  <c r="F119" i="23"/>
  <c r="H119" i="23"/>
  <c r="J119" i="23"/>
  <c r="C119" i="23"/>
  <c r="O168" i="26"/>
  <c r="M168" i="26"/>
  <c r="U168" i="26"/>
  <c r="T168" i="26"/>
  <c r="Q168" i="26"/>
  <c r="R168" i="26"/>
  <c r="S168" i="26"/>
  <c r="P168" i="26"/>
  <c r="N168" i="26"/>
  <c r="AP127" i="23"/>
  <c r="AM127" i="23" s="1"/>
  <c r="G87" i="42"/>
  <c r="I87" i="42"/>
  <c r="K87" i="42"/>
  <c r="C87" i="42"/>
  <c r="E87" i="42"/>
  <c r="D87" i="42"/>
  <c r="J87" i="42"/>
  <c r="H87" i="42"/>
  <c r="F87" i="42"/>
  <c r="O39" i="26"/>
  <c r="T39" i="26"/>
  <c r="N39" i="26"/>
  <c r="M39" i="26"/>
  <c r="P39" i="26"/>
  <c r="Q39" i="26"/>
  <c r="U39" i="26"/>
  <c r="R39" i="26"/>
  <c r="S39" i="26"/>
  <c r="U60" i="42"/>
  <c r="P60" i="42"/>
  <c r="N60" i="42"/>
  <c r="O60" i="42"/>
  <c r="S60" i="42"/>
  <c r="T60" i="42"/>
  <c r="Q60" i="42"/>
  <c r="R60" i="42"/>
  <c r="M60" i="42"/>
  <c r="K156" i="25"/>
  <c r="H156" i="25"/>
  <c r="I156" i="25"/>
  <c r="F156" i="25"/>
  <c r="D156" i="25"/>
  <c r="J156" i="25"/>
  <c r="E156" i="25"/>
  <c r="C156" i="25"/>
  <c r="G156" i="25"/>
  <c r="C23" i="23"/>
  <c r="F23" i="23"/>
  <c r="G23" i="23"/>
  <c r="H23" i="23"/>
  <c r="E23" i="23"/>
  <c r="I23" i="23"/>
  <c r="J23" i="23"/>
  <c r="D23" i="23"/>
  <c r="K23" i="23"/>
  <c r="H101" i="26"/>
  <c r="K101" i="26"/>
  <c r="E101" i="26"/>
  <c r="I101" i="26"/>
  <c r="F101" i="26"/>
  <c r="J101" i="26"/>
  <c r="G101" i="26"/>
  <c r="C101" i="26"/>
  <c r="D101" i="26"/>
  <c r="D164" i="21"/>
  <c r="G164" i="21"/>
  <c r="C164" i="21"/>
  <c r="F164" i="21"/>
  <c r="J164" i="21"/>
  <c r="I164" i="21"/>
  <c r="K164" i="21"/>
  <c r="H164" i="21"/>
  <c r="E164" i="21"/>
  <c r="C46" i="23"/>
  <c r="E46" i="23"/>
  <c r="K46" i="23"/>
  <c r="H46" i="23"/>
  <c r="D46" i="23"/>
  <c r="G46" i="23"/>
  <c r="J46" i="23"/>
  <c r="I46" i="23"/>
  <c r="F46" i="23"/>
  <c r="AP148" i="26"/>
  <c r="AM148" i="26" s="1"/>
  <c r="I128" i="42"/>
  <c r="F128" i="42"/>
  <c r="H128" i="42"/>
  <c r="E128" i="42"/>
  <c r="D128" i="42"/>
  <c r="G128" i="42"/>
  <c r="C128" i="42"/>
  <c r="J128" i="42"/>
  <c r="K128" i="42"/>
  <c r="C105" i="28"/>
  <c r="I105" i="28"/>
  <c r="D105" i="28"/>
  <c r="G105" i="28"/>
  <c r="K105" i="28"/>
  <c r="F105" i="28"/>
  <c r="H105" i="28"/>
  <c r="E105" i="28"/>
  <c r="J105" i="28"/>
  <c r="AP171" i="42"/>
  <c r="Y171" i="42" s="1"/>
  <c r="AP78" i="40"/>
  <c r="AO78" i="40" s="1"/>
  <c r="R165" i="22"/>
  <c r="P165" i="22"/>
  <c r="O165" i="22"/>
  <c r="Q165" i="22"/>
  <c r="S165" i="22"/>
  <c r="U165" i="22"/>
  <c r="M165" i="22"/>
  <c r="T165" i="22"/>
  <c r="N165" i="22"/>
  <c r="AP134" i="23"/>
  <c r="AP92" i="42"/>
  <c r="E176" i="42"/>
  <c r="K176" i="42"/>
  <c r="J176" i="42"/>
  <c r="F176" i="42"/>
  <c r="C176" i="42"/>
  <c r="D176" i="42"/>
  <c r="H176" i="42"/>
  <c r="G176" i="42"/>
  <c r="I176" i="42"/>
  <c r="AP153" i="21"/>
  <c r="Z153" i="21" s="1"/>
  <c r="D82" i="22"/>
  <c r="H82" i="22"/>
  <c r="E82" i="22"/>
  <c r="K82" i="22"/>
  <c r="C82" i="22"/>
  <c r="F82" i="22"/>
  <c r="G82" i="22"/>
  <c r="J82" i="22"/>
  <c r="I82" i="22"/>
  <c r="AP147" i="40"/>
  <c r="AP169" i="26"/>
  <c r="U32" i="19"/>
  <c r="T32" i="19"/>
  <c r="O32" i="19"/>
  <c r="N32" i="19"/>
  <c r="Q32" i="19"/>
  <c r="R32" i="19"/>
  <c r="M32" i="19"/>
  <c r="S32" i="19"/>
  <c r="P32" i="19"/>
  <c r="K84" i="23"/>
  <c r="J84" i="23"/>
  <c r="I84" i="23"/>
  <c r="D84" i="23"/>
  <c r="H84" i="23"/>
  <c r="C84" i="23"/>
  <c r="G84" i="23"/>
  <c r="E84" i="23"/>
  <c r="F84" i="23"/>
  <c r="G69" i="42"/>
  <c r="C69" i="42"/>
  <c r="D69" i="42"/>
  <c r="J69" i="42"/>
  <c r="E69" i="42"/>
  <c r="I69" i="42"/>
  <c r="K69" i="42"/>
  <c r="F69" i="42"/>
  <c r="H69" i="42"/>
  <c r="F27" i="40"/>
  <c r="J27" i="40"/>
  <c r="G27" i="40"/>
  <c r="K27" i="40"/>
  <c r="H27" i="40"/>
  <c r="I27" i="40"/>
  <c r="D27" i="40"/>
  <c r="E27" i="40"/>
  <c r="C27" i="40"/>
  <c r="AP167" i="21"/>
  <c r="AB167" i="21" s="1"/>
  <c r="AP34" i="28"/>
  <c r="AP23" i="19"/>
  <c r="C162" i="21"/>
  <c r="G162" i="21"/>
  <c r="F162" i="21"/>
  <c r="J162" i="21"/>
  <c r="E162" i="21"/>
  <c r="K162" i="21"/>
  <c r="I162" i="21"/>
  <c r="H162" i="21"/>
  <c r="D162" i="21"/>
  <c r="AP123" i="40"/>
  <c r="AG123" i="40" s="1"/>
  <c r="P55" i="41"/>
  <c r="Q55" i="41"/>
  <c r="U55" i="41"/>
  <c r="T55" i="41"/>
  <c r="N55" i="41"/>
  <c r="R55" i="41"/>
  <c r="O55" i="41"/>
  <c r="M55" i="41"/>
  <c r="S55" i="41"/>
  <c r="AP41" i="40"/>
  <c r="AL41" i="40" s="1"/>
  <c r="D119" i="41"/>
  <c r="F119" i="41"/>
  <c r="H119" i="41"/>
  <c r="G119" i="41"/>
  <c r="K119" i="41"/>
  <c r="I119" i="41"/>
  <c r="J119" i="41"/>
  <c r="C119" i="41"/>
  <c r="E119" i="41"/>
  <c r="P156" i="21"/>
  <c r="N156" i="21"/>
  <c r="M156" i="21"/>
  <c r="U156" i="21"/>
  <c r="S156" i="21"/>
  <c r="O156" i="21"/>
  <c r="Q156" i="21"/>
  <c r="R156" i="21"/>
  <c r="T156" i="21"/>
  <c r="R128" i="42"/>
  <c r="T128" i="42"/>
  <c r="U128" i="42"/>
  <c r="M128" i="42"/>
  <c r="P128" i="42"/>
  <c r="S128" i="42"/>
  <c r="Q128" i="42"/>
  <c r="N128" i="42"/>
  <c r="O128" i="42"/>
  <c r="R137" i="40"/>
  <c r="T137" i="40"/>
  <c r="S137" i="40"/>
  <c r="U137" i="40"/>
  <c r="P137" i="40"/>
  <c r="O137" i="40"/>
  <c r="N137" i="40"/>
  <c r="Q137" i="40"/>
  <c r="M137" i="40"/>
  <c r="AP116" i="26"/>
  <c r="AP114" i="40"/>
  <c r="AD114" i="40" s="1"/>
  <c r="AP46" i="23"/>
  <c r="AP136" i="21"/>
  <c r="AP171" i="40"/>
  <c r="AA171" i="40" s="1"/>
  <c r="S32" i="42"/>
  <c r="M32" i="42"/>
  <c r="T32" i="42"/>
  <c r="R32" i="42"/>
  <c r="N32" i="42"/>
  <c r="P32" i="42"/>
  <c r="Q32" i="42"/>
  <c r="O32" i="42"/>
  <c r="U32" i="42"/>
  <c r="K138" i="40"/>
  <c r="D138" i="40"/>
  <c r="C138" i="40"/>
  <c r="H138" i="40"/>
  <c r="J138" i="40"/>
  <c r="G138" i="40"/>
  <c r="I138" i="40"/>
  <c r="F138" i="40"/>
  <c r="E138" i="40"/>
  <c r="S6" i="28"/>
  <c r="R6" i="28"/>
  <c r="N6" i="28"/>
  <c r="T6" i="28"/>
  <c r="O6" i="28"/>
  <c r="M6" i="28"/>
  <c r="Q6" i="28"/>
  <c r="U6" i="28"/>
  <c r="P6" i="28"/>
  <c r="Q167" i="21"/>
  <c r="O167" i="21"/>
  <c r="R167" i="21"/>
  <c r="P167" i="21"/>
  <c r="S167" i="21"/>
  <c r="U167" i="21"/>
  <c r="M167" i="21"/>
  <c r="N167" i="21"/>
  <c r="T167" i="21"/>
  <c r="AP53" i="40"/>
  <c r="Y53" i="40" s="1"/>
  <c r="G115" i="28"/>
  <c r="I115" i="28"/>
  <c r="K115" i="28"/>
  <c r="D115" i="28"/>
  <c r="J115" i="28"/>
  <c r="C115" i="28"/>
  <c r="F115" i="28"/>
  <c r="H115" i="28"/>
  <c r="E115" i="28"/>
  <c r="S25" i="41"/>
  <c r="N25" i="41"/>
  <c r="U25" i="41"/>
  <c r="O25" i="41"/>
  <c r="T25" i="41"/>
  <c r="Q25" i="41"/>
  <c r="R25" i="41"/>
  <c r="P25" i="41"/>
  <c r="M25" i="41"/>
  <c r="AP141" i="40"/>
  <c r="AN141" i="40" s="1"/>
  <c r="AP96" i="26"/>
  <c r="E128" i="26"/>
  <c r="H128" i="26"/>
  <c r="F128" i="26"/>
  <c r="G128" i="26"/>
  <c r="K128" i="26"/>
  <c r="I128" i="26"/>
  <c r="J128" i="26"/>
  <c r="D128" i="26"/>
  <c r="C128" i="26"/>
  <c r="P127" i="21"/>
  <c r="U127" i="21"/>
  <c r="Q127" i="21"/>
  <c r="R127" i="21"/>
  <c r="M127" i="21"/>
  <c r="N127" i="21"/>
  <c r="S127" i="21"/>
  <c r="O127" i="21"/>
  <c r="T127" i="21"/>
  <c r="M163" i="23"/>
  <c r="T163" i="23"/>
  <c r="U163" i="23"/>
  <c r="O163" i="23"/>
  <c r="N163" i="23"/>
  <c r="S163" i="23"/>
  <c r="P163" i="23"/>
  <c r="R163" i="23"/>
  <c r="Q163" i="23"/>
  <c r="AP78" i="23"/>
  <c r="AC78" i="23" s="1"/>
  <c r="AP125" i="22"/>
  <c r="AE125" i="22" s="1"/>
  <c r="AP60" i="42"/>
  <c r="AF60" i="42" s="1"/>
  <c r="G132" i="23"/>
  <c r="K132" i="23"/>
  <c r="C132" i="23"/>
  <c r="D132" i="23"/>
  <c r="E132" i="23"/>
  <c r="I132" i="23"/>
  <c r="H132" i="23"/>
  <c r="J132" i="23"/>
  <c r="F132" i="23"/>
  <c r="E115" i="42"/>
  <c r="F115" i="42"/>
  <c r="J115" i="42"/>
  <c r="I115" i="42"/>
  <c r="G115" i="42"/>
  <c r="H115" i="42"/>
  <c r="C115" i="42"/>
  <c r="D115" i="42"/>
  <c r="K115" i="42"/>
  <c r="AP41" i="19"/>
  <c r="AJ41" i="19" s="1"/>
  <c r="AP11" i="19"/>
  <c r="N150" i="42"/>
  <c r="R150" i="42"/>
  <c r="Q150" i="42"/>
  <c r="M150" i="42"/>
  <c r="P150" i="42"/>
  <c r="U150" i="42"/>
  <c r="O150" i="42"/>
  <c r="T150" i="42"/>
  <c r="S150" i="42"/>
  <c r="AP34" i="26"/>
  <c r="AD34" i="26" s="1"/>
  <c r="Q137" i="42"/>
  <c r="U137" i="42"/>
  <c r="T137" i="42"/>
  <c r="M137" i="42"/>
  <c r="P137" i="42"/>
  <c r="S137" i="42"/>
  <c r="R137" i="42"/>
  <c r="N137" i="42"/>
  <c r="O137" i="42"/>
  <c r="K87" i="28"/>
  <c r="C87" i="28"/>
  <c r="H87" i="28"/>
  <c r="F87" i="28"/>
  <c r="J87" i="28"/>
  <c r="D87" i="28"/>
  <c r="E87" i="28"/>
  <c r="I87" i="28"/>
  <c r="G87" i="28"/>
  <c r="R53" i="23"/>
  <c r="M53" i="23"/>
  <c r="U53" i="23"/>
  <c r="T53" i="23"/>
  <c r="O53" i="23"/>
  <c r="P53" i="23"/>
  <c r="N53" i="23"/>
  <c r="Q53" i="23"/>
  <c r="S53" i="23"/>
  <c r="AP84" i="40"/>
  <c r="AF84" i="40" s="1"/>
  <c r="N80" i="23"/>
  <c r="O80" i="23"/>
  <c r="Q80" i="23"/>
  <c r="P80" i="23"/>
  <c r="S80" i="23"/>
  <c r="T80" i="23"/>
  <c r="U80" i="23"/>
  <c r="M80" i="23"/>
  <c r="R80" i="23"/>
  <c r="AP32" i="40"/>
  <c r="AP128" i="28"/>
  <c r="AI128" i="28" s="1"/>
  <c r="P100" i="40"/>
  <c r="R100" i="40"/>
  <c r="S100" i="40"/>
  <c r="O100" i="40"/>
  <c r="M100" i="40"/>
  <c r="T100" i="40"/>
  <c r="Q100" i="40"/>
  <c r="N100" i="40"/>
  <c r="U100" i="40"/>
  <c r="AP155" i="28"/>
  <c r="AJ155" i="28" s="1"/>
  <c r="O64" i="21"/>
  <c r="Q64" i="21"/>
  <c r="T64" i="21"/>
  <c r="P64" i="21"/>
  <c r="U64" i="21"/>
  <c r="S64" i="21"/>
  <c r="M64" i="21"/>
  <c r="R64" i="21"/>
  <c r="N64" i="21"/>
  <c r="AP31" i="40"/>
  <c r="AK31" i="40" s="1"/>
  <c r="H31" i="42"/>
  <c r="G31" i="42"/>
  <c r="I31" i="42"/>
  <c r="D31" i="42"/>
  <c r="J31" i="42"/>
  <c r="E31" i="42"/>
  <c r="K31" i="42"/>
  <c r="C31" i="42"/>
  <c r="F31" i="42"/>
  <c r="K49" i="25"/>
  <c r="J49" i="25"/>
  <c r="F49" i="25"/>
  <c r="E49" i="25"/>
  <c r="I49" i="25"/>
  <c r="H49" i="25"/>
  <c r="C49" i="25"/>
  <c r="G49" i="25"/>
  <c r="D49" i="25"/>
  <c r="R121" i="21"/>
  <c r="U121" i="21"/>
  <c r="O121" i="21"/>
  <c r="P121" i="21"/>
  <c r="T121" i="21"/>
  <c r="M121" i="21"/>
  <c r="Q121" i="21"/>
  <c r="S121" i="21"/>
  <c r="N121" i="21"/>
  <c r="M31" i="42"/>
  <c r="T31" i="42"/>
  <c r="U31" i="42"/>
  <c r="P31" i="42"/>
  <c r="Q31" i="42"/>
  <c r="O31" i="42"/>
  <c r="R31" i="42"/>
  <c r="S31" i="42"/>
  <c r="N31" i="42"/>
  <c r="E39" i="40"/>
  <c r="I39" i="40"/>
  <c r="G39" i="40"/>
  <c r="K39" i="40"/>
  <c r="J39" i="40"/>
  <c r="C39" i="40"/>
  <c r="H39" i="40"/>
  <c r="D39" i="40"/>
  <c r="F39" i="40"/>
  <c r="C144" i="21"/>
  <c r="E144" i="21"/>
  <c r="F144" i="21"/>
  <c r="I144" i="21"/>
  <c r="K144" i="21"/>
  <c r="D144" i="21"/>
  <c r="G144" i="21"/>
  <c r="H144" i="21"/>
  <c r="J144" i="21"/>
  <c r="P37" i="19"/>
  <c r="S37" i="19"/>
  <c r="U37" i="19"/>
  <c r="N37" i="19"/>
  <c r="M37" i="19"/>
  <c r="O37" i="19"/>
  <c r="R37" i="19"/>
  <c r="Q37" i="19"/>
  <c r="T37" i="19"/>
  <c r="AP51" i="28"/>
  <c r="AO51" i="28" s="1"/>
  <c r="Q14" i="22"/>
  <c r="U14" i="22"/>
  <c r="S14" i="22"/>
  <c r="O14" i="22"/>
  <c r="P14" i="22"/>
  <c r="M14" i="22"/>
  <c r="R14" i="22"/>
  <c r="N14" i="22"/>
  <c r="T14" i="22"/>
  <c r="U152" i="23"/>
  <c r="P152" i="23"/>
  <c r="R152" i="23"/>
  <c r="S152" i="23"/>
  <c r="T152" i="23"/>
  <c r="Q152" i="23"/>
  <c r="O152" i="23"/>
  <c r="N152" i="23"/>
  <c r="M152" i="23"/>
  <c r="R160" i="28"/>
  <c r="T160" i="28"/>
  <c r="N160" i="28"/>
  <c r="O160" i="28"/>
  <c r="M160" i="28"/>
  <c r="S160" i="28"/>
  <c r="Q160" i="28"/>
  <c r="U160" i="28"/>
  <c r="P160" i="28"/>
  <c r="F129" i="26"/>
  <c r="H129" i="26"/>
  <c r="E129" i="26"/>
  <c r="I129" i="26"/>
  <c r="K129" i="26"/>
  <c r="G129" i="26"/>
  <c r="D129" i="26"/>
  <c r="C129" i="26"/>
  <c r="J129" i="26"/>
  <c r="AP67" i="21"/>
  <c r="P100" i="26"/>
  <c r="S100" i="26"/>
  <c r="T100" i="26"/>
  <c r="Q100" i="26"/>
  <c r="N100" i="26"/>
  <c r="O100" i="26"/>
  <c r="U100" i="26"/>
  <c r="M100" i="26"/>
  <c r="R100" i="26"/>
  <c r="I177" i="26"/>
  <c r="H177" i="26"/>
  <c r="E177" i="26"/>
  <c r="F177" i="26"/>
  <c r="C177" i="26"/>
  <c r="D177" i="26"/>
  <c r="K177" i="26"/>
  <c r="J177" i="26"/>
  <c r="G177" i="26"/>
  <c r="C16" i="40"/>
  <c r="D16" i="40"/>
  <c r="F16" i="40"/>
  <c r="H16" i="40"/>
  <c r="G16" i="40"/>
  <c r="E16" i="40"/>
  <c r="I16" i="40"/>
  <c r="J16" i="40"/>
  <c r="K16" i="40"/>
  <c r="AP55" i="28"/>
  <c r="X55" i="28" s="1"/>
  <c r="U95" i="41"/>
  <c r="T95" i="41"/>
  <c r="R95" i="41"/>
  <c r="P95" i="41"/>
  <c r="N95" i="41"/>
  <c r="Q95" i="41"/>
  <c r="M95" i="41"/>
  <c r="O95" i="41"/>
  <c r="S95" i="41"/>
  <c r="S72" i="28"/>
  <c r="O72" i="28"/>
  <c r="P72" i="28"/>
  <c r="T72" i="28"/>
  <c r="R72" i="28"/>
  <c r="N72" i="28"/>
  <c r="M72" i="28"/>
  <c r="U72" i="28"/>
  <c r="Q72" i="28"/>
  <c r="AP67" i="40"/>
  <c r="AE67" i="40" s="1"/>
  <c r="AP119" i="40"/>
  <c r="Y119" i="40" s="1"/>
  <c r="Q36" i="19"/>
  <c r="T36" i="19"/>
  <c r="N36" i="19"/>
  <c r="O36" i="19"/>
  <c r="U36" i="19"/>
  <c r="S36" i="19"/>
  <c r="R36" i="19"/>
  <c r="M36" i="19"/>
  <c r="P36" i="19"/>
  <c r="J68" i="23"/>
  <c r="G68" i="23"/>
  <c r="H68" i="23"/>
  <c r="E68" i="23"/>
  <c r="D68" i="23"/>
  <c r="C68" i="23"/>
  <c r="K68" i="23"/>
  <c r="F68" i="23"/>
  <c r="I68" i="23"/>
  <c r="AP15" i="22"/>
  <c r="AO15" i="22" s="1"/>
  <c r="AP78" i="42"/>
  <c r="Z78" i="42" s="1"/>
  <c r="AP174" i="22"/>
  <c r="AE174" i="22" s="1"/>
  <c r="AP61" i="25"/>
  <c r="AA61" i="25" s="1"/>
  <c r="J79" i="26"/>
  <c r="K79" i="26"/>
  <c r="C79" i="26"/>
  <c r="F79" i="26"/>
  <c r="H79" i="26"/>
  <c r="D79" i="26"/>
  <c r="G79" i="26"/>
  <c r="E79" i="26"/>
  <c r="I79" i="26"/>
  <c r="AP163" i="41"/>
  <c r="AG163" i="41" s="1"/>
  <c r="G131" i="22"/>
  <c r="F131" i="22"/>
  <c r="H131" i="22"/>
  <c r="D131" i="22"/>
  <c r="C131" i="22"/>
  <c r="I131" i="22"/>
  <c r="J131" i="22"/>
  <c r="K131" i="22"/>
  <c r="E131" i="22"/>
  <c r="Q140" i="22"/>
  <c r="O140" i="22"/>
  <c r="M140" i="22"/>
  <c r="T140" i="22"/>
  <c r="U140" i="22"/>
  <c r="P140" i="22"/>
  <c r="R140" i="22"/>
  <c r="N140" i="22"/>
  <c r="S140" i="22"/>
  <c r="Q34" i="26"/>
  <c r="U34" i="26"/>
  <c r="N34" i="26"/>
  <c r="M34" i="26"/>
  <c r="R34" i="26"/>
  <c r="T34" i="26"/>
  <c r="O34" i="26"/>
  <c r="P34" i="26"/>
  <c r="S34" i="26"/>
  <c r="AP25" i="22"/>
  <c r="AK25" i="22" s="1"/>
  <c r="H90" i="26"/>
  <c r="D90" i="26"/>
  <c r="C90" i="26"/>
  <c r="I90" i="26"/>
  <c r="K90" i="26"/>
  <c r="F90" i="26"/>
  <c r="E90" i="26"/>
  <c r="G90" i="26"/>
  <c r="J90" i="26"/>
  <c r="AP5" i="23"/>
  <c r="AM5" i="23" s="1"/>
  <c r="I11" i="19"/>
  <c r="C11" i="19"/>
  <c r="H11" i="19"/>
  <c r="J11" i="19"/>
  <c r="F11" i="19"/>
  <c r="K11" i="19"/>
  <c r="G11" i="19"/>
  <c r="E11" i="19"/>
  <c r="D11" i="19"/>
  <c r="J39" i="19"/>
  <c r="H39" i="19"/>
  <c r="I39" i="19"/>
  <c r="F39" i="19"/>
  <c r="G39" i="19"/>
  <c r="E39" i="19"/>
  <c r="D39" i="19"/>
  <c r="K39" i="19"/>
  <c r="C39" i="19"/>
  <c r="P46" i="40"/>
  <c r="N46" i="40"/>
  <c r="O46" i="40"/>
  <c r="M46" i="40"/>
  <c r="R46" i="40"/>
  <c r="S46" i="40"/>
  <c r="T46" i="40"/>
  <c r="U46" i="40"/>
  <c r="Q46" i="40"/>
  <c r="Q106" i="42"/>
  <c r="P106" i="42"/>
  <c r="T106" i="42"/>
  <c r="M106" i="42"/>
  <c r="U106" i="42"/>
  <c r="O106" i="42"/>
  <c r="N106" i="42"/>
  <c r="S106" i="42"/>
  <c r="R106" i="42"/>
  <c r="G3" i="26"/>
  <c r="K3" i="26"/>
  <c r="F3" i="26"/>
  <c r="D3" i="26"/>
  <c r="E3" i="26"/>
  <c r="H3" i="26"/>
  <c r="J3" i="26"/>
  <c r="I3" i="26"/>
  <c r="C3" i="26"/>
  <c r="AP141" i="28"/>
  <c r="AK141" i="28" s="1"/>
  <c r="G147" i="40"/>
  <c r="C147" i="40"/>
  <c r="D147" i="40"/>
  <c r="E147" i="40"/>
  <c r="K147" i="40"/>
  <c r="H147" i="40"/>
  <c r="F147" i="40"/>
  <c r="J147" i="40"/>
  <c r="I147" i="40"/>
  <c r="H36" i="23"/>
  <c r="E36" i="23"/>
  <c r="K36" i="23"/>
  <c r="F36" i="23"/>
  <c r="D36" i="23"/>
  <c r="I36" i="23"/>
  <c r="C36" i="23"/>
  <c r="J36" i="23"/>
  <c r="G36" i="23"/>
  <c r="AP81" i="23"/>
  <c r="AF81" i="23" s="1"/>
  <c r="J80" i="23"/>
  <c r="K80" i="23"/>
  <c r="I80" i="23"/>
  <c r="G80" i="23"/>
  <c r="F80" i="23"/>
  <c r="H80" i="23"/>
  <c r="E80" i="23"/>
  <c r="D80" i="23"/>
  <c r="C80" i="23"/>
  <c r="AP69" i="26"/>
  <c r="U109" i="26"/>
  <c r="S109" i="26"/>
  <c r="O109" i="26"/>
  <c r="Q109" i="26"/>
  <c r="P109" i="26"/>
  <c r="R109" i="26"/>
  <c r="T109" i="26"/>
  <c r="M109" i="26"/>
  <c r="N109" i="26"/>
  <c r="P70" i="23"/>
  <c r="R70" i="23"/>
  <c r="N70" i="23"/>
  <c r="Q70" i="23"/>
  <c r="S70" i="23"/>
  <c r="O70" i="23"/>
  <c r="U70" i="23"/>
  <c r="T70" i="23"/>
  <c r="M70" i="23"/>
  <c r="F123" i="40"/>
  <c r="I123" i="40"/>
  <c r="J123" i="40"/>
  <c r="G123" i="40"/>
  <c r="H123" i="40"/>
  <c r="C123" i="40"/>
  <c r="D123" i="40"/>
  <c r="K123" i="40"/>
  <c r="E123" i="40"/>
  <c r="AP111" i="42"/>
  <c r="Y111" i="42" s="1"/>
  <c r="N152" i="26"/>
  <c r="R152" i="26"/>
  <c r="P152" i="26"/>
  <c r="U152" i="26"/>
  <c r="M152" i="26"/>
  <c r="T152" i="26"/>
  <c r="O152" i="26"/>
  <c r="Q152" i="26"/>
  <c r="S152" i="26"/>
  <c r="O132" i="40"/>
  <c r="N132" i="40"/>
  <c r="S132" i="40"/>
  <c r="M132" i="40"/>
  <c r="T132" i="40"/>
  <c r="U132" i="40"/>
  <c r="Q132" i="40"/>
  <c r="P132" i="40"/>
  <c r="R132" i="40"/>
  <c r="AP74" i="42"/>
  <c r="U146" i="42"/>
  <c r="R146" i="42"/>
  <c r="S146" i="42"/>
  <c r="T146" i="42"/>
  <c r="N146" i="42"/>
  <c r="O146" i="42"/>
  <c r="P146" i="42"/>
  <c r="M146" i="42"/>
  <c r="Q146" i="42"/>
  <c r="AP143" i="42"/>
  <c r="W143" i="42" s="1"/>
  <c r="AP80" i="40"/>
  <c r="AG80" i="40" s="1"/>
  <c r="G120" i="26"/>
  <c r="C120" i="26"/>
  <c r="I120" i="26"/>
  <c r="F120" i="26"/>
  <c r="K120" i="26"/>
  <c r="D120" i="26"/>
  <c r="E120" i="26"/>
  <c r="J120" i="26"/>
  <c r="H120" i="26"/>
  <c r="S118" i="42"/>
  <c r="T118" i="42"/>
  <c r="P118" i="42"/>
  <c r="O118" i="42"/>
  <c r="U118" i="42"/>
  <c r="N118" i="42"/>
  <c r="R118" i="42"/>
  <c r="Q118" i="42"/>
  <c r="M118" i="42"/>
  <c r="AP105" i="23"/>
  <c r="AE105" i="23" s="1"/>
  <c r="O23" i="22"/>
  <c r="P23" i="22"/>
  <c r="R23" i="22"/>
  <c r="Q23" i="22"/>
  <c r="M23" i="22"/>
  <c r="S23" i="22"/>
  <c r="U23" i="22"/>
  <c r="T23" i="22"/>
  <c r="N23" i="22"/>
  <c r="AP129" i="21"/>
  <c r="AL129" i="21" s="1"/>
  <c r="AP126" i="28"/>
  <c r="AD126" i="28" s="1"/>
  <c r="S108" i="26"/>
  <c r="U108" i="26"/>
  <c r="N108" i="26"/>
  <c r="M108" i="26"/>
  <c r="O108" i="26"/>
  <c r="T108" i="26"/>
  <c r="P108" i="26"/>
  <c r="Q108" i="26"/>
  <c r="R108" i="26"/>
  <c r="AP174" i="21"/>
  <c r="Z174" i="21" s="1"/>
  <c r="AA174" i="21"/>
  <c r="Y174" i="21"/>
  <c r="AP41" i="42"/>
  <c r="AP159" i="28"/>
  <c r="AP149" i="26"/>
  <c r="I156" i="40"/>
  <c r="J156" i="40"/>
  <c r="H156" i="40"/>
  <c r="G156" i="40"/>
  <c r="K156" i="40"/>
  <c r="F156" i="40"/>
  <c r="C156" i="40"/>
  <c r="D156" i="40"/>
  <c r="E156" i="40"/>
  <c r="I62" i="40"/>
  <c r="D62" i="40"/>
  <c r="F62" i="40"/>
  <c r="G62" i="40"/>
  <c r="J62" i="40"/>
  <c r="H62" i="40"/>
  <c r="E62" i="40"/>
  <c r="C62" i="40"/>
  <c r="K62" i="40"/>
  <c r="N52" i="23"/>
  <c r="M52" i="23"/>
  <c r="R52" i="23"/>
  <c r="U52" i="23"/>
  <c r="P52" i="23"/>
  <c r="S52" i="23"/>
  <c r="O52" i="23"/>
  <c r="Q52" i="23"/>
  <c r="T52" i="23"/>
  <c r="F156" i="23"/>
  <c r="E156" i="23"/>
  <c r="D156" i="23"/>
  <c r="G156" i="23"/>
  <c r="K156" i="23"/>
  <c r="I156" i="23"/>
  <c r="C156" i="23"/>
  <c r="H156" i="23"/>
  <c r="J156" i="23"/>
  <c r="M52" i="42"/>
  <c r="Q52" i="42"/>
  <c r="T52" i="42"/>
  <c r="N52" i="42"/>
  <c r="U52" i="42"/>
  <c r="S52" i="42"/>
  <c r="O52" i="42"/>
  <c r="R52" i="42"/>
  <c r="P52" i="42"/>
  <c r="F31" i="28"/>
  <c r="D31" i="28"/>
  <c r="G31" i="28"/>
  <c r="K31" i="28"/>
  <c r="J31" i="28"/>
  <c r="I31" i="28"/>
  <c r="H31" i="28"/>
  <c r="E31" i="28"/>
  <c r="C31" i="28"/>
  <c r="R164" i="42"/>
  <c r="N164" i="42"/>
  <c r="T164" i="42"/>
  <c r="O164" i="42"/>
  <c r="P164" i="42"/>
  <c r="M164" i="42"/>
  <c r="S164" i="42"/>
  <c r="U164" i="42"/>
  <c r="Q164" i="42"/>
  <c r="M78" i="28"/>
  <c r="S78" i="28"/>
  <c r="T78" i="28"/>
  <c r="N78" i="28"/>
  <c r="U78" i="28"/>
  <c r="P78" i="28"/>
  <c r="O78" i="28"/>
  <c r="R78" i="28"/>
  <c r="Q78" i="28"/>
  <c r="R75" i="28"/>
  <c r="T75" i="28"/>
  <c r="Q75" i="28"/>
  <c r="M75" i="28"/>
  <c r="O75" i="28"/>
  <c r="N75" i="28"/>
  <c r="S75" i="28"/>
  <c r="P75" i="28"/>
  <c r="U75" i="28"/>
  <c r="AP150" i="40"/>
  <c r="AM150" i="40" s="1"/>
  <c r="U108" i="28"/>
  <c r="O108" i="28"/>
  <c r="S108" i="28"/>
  <c r="R108" i="28"/>
  <c r="P108" i="28"/>
  <c r="T108" i="28"/>
  <c r="N108" i="28"/>
  <c r="Q108" i="28"/>
  <c r="M108" i="28"/>
  <c r="Q126" i="23"/>
  <c r="U126" i="23"/>
  <c r="O126" i="23"/>
  <c r="N126" i="23"/>
  <c r="P126" i="23"/>
  <c r="M126" i="23"/>
  <c r="T126" i="23"/>
  <c r="S126" i="23"/>
  <c r="R126" i="23"/>
  <c r="C157" i="42"/>
  <c r="G157" i="42"/>
  <c r="K157" i="42"/>
  <c r="J157" i="42"/>
  <c r="E157" i="42"/>
  <c r="D157" i="42"/>
  <c r="H157" i="42"/>
  <c r="I157" i="42"/>
  <c r="F157" i="42"/>
  <c r="P172" i="40"/>
  <c r="Q172" i="40"/>
  <c r="T172" i="40"/>
  <c r="S172" i="40"/>
  <c r="M172" i="40"/>
  <c r="R172" i="40"/>
  <c r="U172" i="40"/>
  <c r="O172" i="40"/>
  <c r="N172" i="40"/>
  <c r="AP61" i="21"/>
  <c r="AB61" i="21" s="1"/>
  <c r="AP146" i="40"/>
  <c r="AJ146" i="40" s="1"/>
  <c r="R165" i="40"/>
  <c r="T165" i="40"/>
  <c r="P165" i="40"/>
  <c r="S165" i="40"/>
  <c r="Q165" i="40"/>
  <c r="U165" i="40"/>
  <c r="N165" i="40"/>
  <c r="M165" i="40"/>
  <c r="O165" i="40"/>
  <c r="E167" i="42"/>
  <c r="G167" i="42"/>
  <c r="J167" i="42"/>
  <c r="D167" i="42"/>
  <c r="F167" i="42"/>
  <c r="H167" i="42"/>
  <c r="K167" i="42"/>
  <c r="C167" i="42"/>
  <c r="I167" i="42"/>
  <c r="K120" i="40"/>
  <c r="E120" i="40"/>
  <c r="C120" i="40"/>
  <c r="J120" i="40"/>
  <c r="I120" i="40"/>
  <c r="G120" i="40"/>
  <c r="F120" i="40"/>
  <c r="D120" i="40"/>
  <c r="H120" i="40"/>
  <c r="AP45" i="42"/>
  <c r="J171" i="21"/>
  <c r="F171" i="21"/>
  <c r="C171" i="21"/>
  <c r="I171" i="21"/>
  <c r="D171" i="21"/>
  <c r="K171" i="21"/>
  <c r="H171" i="21"/>
  <c r="G171" i="21"/>
  <c r="E171" i="21"/>
  <c r="T44" i="40"/>
  <c r="M44" i="40"/>
  <c r="N44" i="40"/>
  <c r="U44" i="40"/>
  <c r="Q44" i="40"/>
  <c r="O44" i="40"/>
  <c r="R44" i="40"/>
  <c r="P44" i="40"/>
  <c r="S44" i="40"/>
  <c r="M110" i="26"/>
  <c r="Q110" i="26"/>
  <c r="R110" i="26"/>
  <c r="U110" i="26"/>
  <c r="S110" i="26"/>
  <c r="P110" i="26"/>
  <c r="N110" i="26"/>
  <c r="O110" i="26"/>
  <c r="T110" i="26"/>
  <c r="H46" i="42"/>
  <c r="F46" i="42"/>
  <c r="D46" i="42"/>
  <c r="E46" i="42"/>
  <c r="K46" i="42"/>
  <c r="I46" i="42"/>
  <c r="G46" i="42"/>
  <c r="J46" i="42"/>
  <c r="C46" i="42"/>
  <c r="F112" i="21"/>
  <c r="H112" i="21"/>
  <c r="C112" i="21"/>
  <c r="G112" i="21"/>
  <c r="E112" i="21"/>
  <c r="I112" i="21"/>
  <c r="J112" i="21"/>
  <c r="D112" i="21"/>
  <c r="K112" i="21"/>
  <c r="H78" i="23"/>
  <c r="E78" i="23"/>
  <c r="K78" i="23"/>
  <c r="C78" i="23"/>
  <c r="J78" i="23"/>
  <c r="G78" i="23"/>
  <c r="D78" i="23"/>
  <c r="I78" i="23"/>
  <c r="F78" i="23"/>
  <c r="G4" i="23"/>
  <c r="H4" i="23"/>
  <c r="C4" i="23"/>
  <c r="D4" i="23"/>
  <c r="J4" i="23"/>
  <c r="I4" i="23"/>
  <c r="F4" i="23"/>
  <c r="K4" i="23"/>
  <c r="E4" i="23"/>
  <c r="K90" i="40"/>
  <c r="C90" i="40"/>
  <c r="I90" i="40"/>
  <c r="E90" i="40"/>
  <c r="F90" i="40"/>
  <c r="D90" i="40"/>
  <c r="J90" i="40"/>
  <c r="H90" i="40"/>
  <c r="G90" i="40"/>
  <c r="Q128" i="40"/>
  <c r="P128" i="40"/>
  <c r="M128" i="40"/>
  <c r="S128" i="40"/>
  <c r="U128" i="40"/>
  <c r="R128" i="40"/>
  <c r="T128" i="40"/>
  <c r="N128" i="40"/>
  <c r="O128" i="40"/>
  <c r="H95" i="23"/>
  <c r="G95" i="23"/>
  <c r="J95" i="23"/>
  <c r="C95" i="23"/>
  <c r="E95" i="23"/>
  <c r="K95" i="23"/>
  <c r="D95" i="23"/>
  <c r="F95" i="23"/>
  <c r="I95" i="23"/>
  <c r="AP68" i="26"/>
  <c r="AP18" i="23"/>
  <c r="AO18" i="23" s="1"/>
  <c r="AP63" i="40"/>
  <c r="AE63" i="40" s="1"/>
  <c r="AP96" i="23"/>
  <c r="AG96" i="23" s="1"/>
  <c r="R114" i="40"/>
  <c r="U114" i="40"/>
  <c r="P114" i="40"/>
  <c r="N114" i="40"/>
  <c r="O114" i="40"/>
  <c r="S114" i="40"/>
  <c r="Q114" i="40"/>
  <c r="T114" i="40"/>
  <c r="M114" i="40"/>
  <c r="N174" i="23"/>
  <c r="T174" i="23"/>
  <c r="P174" i="23"/>
  <c r="O174" i="23"/>
  <c r="S174" i="23"/>
  <c r="Q174" i="23"/>
  <c r="M174" i="23"/>
  <c r="U174" i="23"/>
  <c r="R174" i="23"/>
  <c r="C20" i="42"/>
  <c r="H20" i="42"/>
  <c r="D20" i="42"/>
  <c r="G20" i="42"/>
  <c r="I20" i="42"/>
  <c r="K20" i="42"/>
  <c r="E20" i="42"/>
  <c r="J20" i="42"/>
  <c r="F20" i="42"/>
  <c r="AP170" i="23"/>
  <c r="AA170" i="23" s="1"/>
  <c r="T175" i="21"/>
  <c r="R175" i="21"/>
  <c r="S175" i="21"/>
  <c r="M175" i="21"/>
  <c r="O175" i="21"/>
  <c r="U175" i="21"/>
  <c r="Q175" i="21"/>
  <c r="P175" i="21"/>
  <c r="N175" i="21"/>
  <c r="F85" i="40"/>
  <c r="J85" i="40"/>
  <c r="E85" i="40"/>
  <c r="G85" i="40"/>
  <c r="K85" i="40"/>
  <c r="C85" i="40"/>
  <c r="H85" i="40"/>
  <c r="I85" i="40"/>
  <c r="D85" i="40"/>
  <c r="Q38" i="19"/>
  <c r="U38" i="19"/>
  <c r="O38" i="19"/>
  <c r="T38" i="19"/>
  <c r="M38" i="19"/>
  <c r="P38" i="19"/>
  <c r="N38" i="19"/>
  <c r="S38" i="19"/>
  <c r="R38" i="19"/>
  <c r="P170" i="26"/>
  <c r="R170" i="26"/>
  <c r="U170" i="26"/>
  <c r="T170" i="26"/>
  <c r="S170" i="26"/>
  <c r="M170" i="26"/>
  <c r="N170" i="26"/>
  <c r="Q170" i="26"/>
  <c r="O170" i="26"/>
  <c r="I37" i="40"/>
  <c r="K37" i="40"/>
  <c r="F37" i="40"/>
  <c r="H37" i="40"/>
  <c r="E37" i="40"/>
  <c r="G37" i="40"/>
  <c r="D37" i="40"/>
  <c r="C37" i="40"/>
  <c r="J37" i="40"/>
  <c r="E36" i="26"/>
  <c r="D36" i="26"/>
  <c r="K36" i="26"/>
  <c r="G36" i="26"/>
  <c r="H36" i="26"/>
  <c r="F36" i="26"/>
  <c r="C36" i="26"/>
  <c r="J36" i="26"/>
  <c r="I36" i="26"/>
  <c r="H159" i="40"/>
  <c r="C159" i="40"/>
  <c r="D159" i="40"/>
  <c r="K159" i="40"/>
  <c r="E159" i="40"/>
  <c r="I159" i="40"/>
  <c r="G159" i="40"/>
  <c r="F159" i="40"/>
  <c r="J159" i="40"/>
  <c r="Q18" i="23"/>
  <c r="T18" i="23"/>
  <c r="P18" i="23"/>
  <c r="O18" i="23"/>
  <c r="R18" i="23"/>
  <c r="U18" i="23"/>
  <c r="S18" i="23"/>
  <c r="N18" i="23"/>
  <c r="M18" i="23"/>
  <c r="AP46" i="28"/>
  <c r="AP122" i="23"/>
  <c r="AL122" i="23" s="1"/>
  <c r="AP136" i="40"/>
  <c r="AL136" i="40" s="1"/>
  <c r="AP83" i="42"/>
  <c r="AL83" i="42" s="1"/>
  <c r="G26" i="40"/>
  <c r="F26" i="40"/>
  <c r="K26" i="40"/>
  <c r="J26" i="40"/>
  <c r="H26" i="40"/>
  <c r="I26" i="40"/>
  <c r="E26" i="40"/>
  <c r="C26" i="40"/>
  <c r="D26" i="40"/>
  <c r="AP39" i="23"/>
  <c r="O52" i="26"/>
  <c r="T52" i="26"/>
  <c r="M52" i="26"/>
  <c r="S52" i="26"/>
  <c r="Q52" i="26"/>
  <c r="P52" i="26"/>
  <c r="N52" i="26"/>
  <c r="U52" i="26"/>
  <c r="R52" i="26"/>
  <c r="I101" i="40"/>
  <c r="K101" i="40"/>
  <c r="D101" i="40"/>
  <c r="E101" i="40"/>
  <c r="H101" i="40"/>
  <c r="J101" i="40"/>
  <c r="C101" i="40"/>
  <c r="F101" i="40"/>
  <c r="G101" i="40"/>
  <c r="P28" i="26"/>
  <c r="M28" i="26"/>
  <c r="N28" i="26"/>
  <c r="U28" i="26"/>
  <c r="T28" i="26"/>
  <c r="Q28" i="26"/>
  <c r="O28" i="26"/>
  <c r="S28" i="26"/>
  <c r="R28" i="26"/>
  <c r="Q69" i="42"/>
  <c r="S69" i="42"/>
  <c r="P69" i="42"/>
  <c r="M69" i="42"/>
  <c r="N69" i="42"/>
  <c r="O69" i="42"/>
  <c r="R69" i="42"/>
  <c r="U69" i="42"/>
  <c r="T69" i="42"/>
  <c r="N138" i="21"/>
  <c r="R138" i="21"/>
  <c r="Q138" i="21"/>
  <c r="P138" i="21"/>
  <c r="O138" i="21"/>
  <c r="M138" i="21"/>
  <c r="U138" i="21"/>
  <c r="T138" i="21"/>
  <c r="S138" i="21"/>
  <c r="D50" i="42"/>
  <c r="H50" i="42"/>
  <c r="J50" i="42"/>
  <c r="F50" i="42"/>
  <c r="K50" i="42"/>
  <c r="C50" i="42"/>
  <c r="E50" i="42"/>
  <c r="G50" i="42"/>
  <c r="I50" i="42"/>
  <c r="AP138" i="21"/>
  <c r="AJ138" i="21" s="1"/>
  <c r="AE138" i="21"/>
  <c r="N58" i="24"/>
  <c r="M58" i="24"/>
  <c r="R58" i="24"/>
  <c r="O58" i="24"/>
  <c r="T58" i="24"/>
  <c r="S58" i="24"/>
  <c r="P58" i="24"/>
  <c r="U58" i="24"/>
  <c r="Q58" i="24"/>
  <c r="AP135" i="26"/>
  <c r="AO135" i="26" s="1"/>
  <c r="AG135" i="26"/>
  <c r="K150" i="28"/>
  <c r="G150" i="28"/>
  <c r="I150" i="28"/>
  <c r="H150" i="28"/>
  <c r="F150" i="28"/>
  <c r="C150" i="28"/>
  <c r="D150" i="28"/>
  <c r="J150" i="28"/>
  <c r="E150" i="28"/>
  <c r="E14" i="41"/>
  <c r="F14" i="41"/>
  <c r="C14" i="41"/>
  <c r="G14" i="41"/>
  <c r="J14" i="41"/>
  <c r="I14" i="41"/>
  <c r="H14" i="41"/>
  <c r="K14" i="41"/>
  <c r="D14" i="41"/>
  <c r="Q144" i="42"/>
  <c r="T144" i="42"/>
  <c r="M144" i="42"/>
  <c r="O144" i="42"/>
  <c r="P144" i="42"/>
  <c r="U144" i="42"/>
  <c r="R144" i="42"/>
  <c r="S144" i="42"/>
  <c r="N144" i="42"/>
  <c r="AP5" i="22"/>
  <c r="AC5" i="22" s="1"/>
  <c r="D49" i="19"/>
  <c r="F49" i="19"/>
  <c r="H49" i="19"/>
  <c r="G49" i="19"/>
  <c r="J49" i="19"/>
  <c r="K49" i="19"/>
  <c r="I49" i="19"/>
  <c r="C49" i="19"/>
  <c r="E49" i="19"/>
  <c r="U77" i="28"/>
  <c r="P77" i="28"/>
  <c r="T77" i="28"/>
  <c r="Q77" i="28"/>
  <c r="R77" i="28"/>
  <c r="O77" i="28"/>
  <c r="S77" i="28"/>
  <c r="M77" i="28"/>
  <c r="N77" i="28"/>
  <c r="AP8" i="23"/>
  <c r="AL8" i="23" s="1"/>
  <c r="AP2" i="42"/>
  <c r="AF2" i="42" s="1"/>
  <c r="AP37" i="23"/>
  <c r="X37" i="23" s="1"/>
  <c r="D59" i="23"/>
  <c r="J59" i="23"/>
  <c r="I59" i="23"/>
  <c r="E59" i="23"/>
  <c r="F59" i="23"/>
  <c r="H59" i="23"/>
  <c r="K59" i="23"/>
  <c r="C59" i="23"/>
  <c r="G59" i="23"/>
  <c r="AP10" i="42"/>
  <c r="AO10" i="42" s="1"/>
  <c r="E54" i="42"/>
  <c r="K54" i="42"/>
  <c r="I54" i="42"/>
  <c r="H54" i="42"/>
  <c r="G54" i="42"/>
  <c r="D54" i="42"/>
  <c r="J54" i="42"/>
  <c r="F54" i="42"/>
  <c r="C54" i="42"/>
  <c r="P121" i="42"/>
  <c r="R121" i="42"/>
  <c r="O121" i="42"/>
  <c r="S121" i="42"/>
  <c r="M121" i="42"/>
  <c r="N121" i="42"/>
  <c r="U121" i="42"/>
  <c r="T121" i="42"/>
  <c r="Q121" i="42"/>
  <c r="AP155" i="42"/>
  <c r="AH155" i="42" s="1"/>
  <c r="AP17" i="19"/>
  <c r="Y17" i="19" s="1"/>
  <c r="N84" i="42"/>
  <c r="U84" i="42"/>
  <c r="M84" i="42"/>
  <c r="T84" i="42"/>
  <c r="P84" i="42"/>
  <c r="S84" i="42"/>
  <c r="R84" i="42"/>
  <c r="Q84" i="42"/>
  <c r="O84" i="42"/>
  <c r="E41" i="26"/>
  <c r="G41" i="26"/>
  <c r="C41" i="26"/>
  <c r="F41" i="26"/>
  <c r="J41" i="26"/>
  <c r="K41" i="26"/>
  <c r="I41" i="26"/>
  <c r="D41" i="26"/>
  <c r="H41" i="26"/>
  <c r="AP139" i="21"/>
  <c r="AA139" i="21" s="1"/>
  <c r="T72" i="40"/>
  <c r="M72" i="40"/>
  <c r="R72" i="40"/>
  <c r="P72" i="40"/>
  <c r="U72" i="40"/>
  <c r="Q72" i="40"/>
  <c r="N72" i="40"/>
  <c r="O72" i="40"/>
  <c r="S72" i="40"/>
  <c r="E72" i="22"/>
  <c r="K72" i="22"/>
  <c r="J72" i="22"/>
  <c r="I72" i="22"/>
  <c r="H72" i="22"/>
  <c r="C72" i="22"/>
  <c r="G72" i="22"/>
  <c r="D72" i="22"/>
  <c r="F72" i="22"/>
  <c r="E113" i="40"/>
  <c r="F113" i="40"/>
  <c r="I113" i="40"/>
  <c r="G113" i="40"/>
  <c r="D113" i="40"/>
  <c r="C113" i="40"/>
  <c r="K113" i="40"/>
  <c r="H113" i="40"/>
  <c r="J113" i="40"/>
  <c r="D117" i="40"/>
  <c r="K117" i="40"/>
  <c r="F117" i="40"/>
  <c r="J117" i="40"/>
  <c r="I117" i="40"/>
  <c r="G117" i="40"/>
  <c r="H117" i="40"/>
  <c r="C117" i="40"/>
  <c r="E117" i="40"/>
  <c r="AP109" i="42"/>
  <c r="AP158" i="42"/>
  <c r="Z158" i="42" s="1"/>
  <c r="I100" i="26"/>
  <c r="D100" i="26"/>
  <c r="K100" i="26"/>
  <c r="H100" i="26"/>
  <c r="C100" i="26"/>
  <c r="F100" i="26"/>
  <c r="G100" i="26"/>
  <c r="J100" i="26"/>
  <c r="E100" i="26"/>
  <c r="F26" i="19"/>
  <c r="E26" i="19"/>
  <c r="H26" i="19"/>
  <c r="G26" i="19"/>
  <c r="I26" i="19"/>
  <c r="K26" i="19"/>
  <c r="D26" i="19"/>
  <c r="C26" i="19"/>
  <c r="J26" i="19"/>
  <c r="J61" i="28"/>
  <c r="D61" i="28"/>
  <c r="I61" i="28"/>
  <c r="H61" i="28"/>
  <c r="F61" i="28"/>
  <c r="K61" i="28"/>
  <c r="G61" i="28"/>
  <c r="E61" i="28"/>
  <c r="C61" i="28"/>
  <c r="AP153" i="28"/>
  <c r="AK153" i="28" s="1"/>
  <c r="F138" i="21"/>
  <c r="J138" i="21"/>
  <c r="C138" i="21"/>
  <c r="E138" i="21"/>
  <c r="I138" i="21"/>
  <c r="K138" i="21"/>
  <c r="G138" i="21"/>
  <c r="D138" i="21"/>
  <c r="H138" i="21"/>
  <c r="T89" i="21"/>
  <c r="N89" i="21"/>
  <c r="P89" i="21"/>
  <c r="U89" i="21"/>
  <c r="M89" i="21"/>
  <c r="O89" i="21"/>
  <c r="Q89" i="21"/>
  <c r="R89" i="21"/>
  <c r="S89" i="21"/>
  <c r="M167" i="40"/>
  <c r="O167" i="40"/>
  <c r="N167" i="40"/>
  <c r="R167" i="40"/>
  <c r="S167" i="40"/>
  <c r="U167" i="40"/>
  <c r="P167" i="40"/>
  <c r="T167" i="40"/>
  <c r="Q167" i="40"/>
  <c r="AP63" i="21"/>
  <c r="AE63" i="21" s="1"/>
  <c r="AP99" i="40"/>
  <c r="AO99" i="40" s="1"/>
  <c r="E41" i="28"/>
  <c r="C41" i="28"/>
  <c r="J41" i="28"/>
  <c r="F41" i="28"/>
  <c r="I41" i="28"/>
  <c r="G41" i="28"/>
  <c r="K41" i="28"/>
  <c r="H41" i="28"/>
  <c r="D41" i="28"/>
  <c r="M119" i="22"/>
  <c r="U119" i="22"/>
  <c r="S119" i="22"/>
  <c r="T119" i="22"/>
  <c r="N119" i="22"/>
  <c r="O119" i="22"/>
  <c r="Q119" i="22"/>
  <c r="R119" i="22"/>
  <c r="P119" i="22"/>
  <c r="I108" i="21"/>
  <c r="E108" i="21"/>
  <c r="J108" i="21"/>
  <c r="H108" i="21"/>
  <c r="G108" i="21"/>
  <c r="C108" i="21"/>
  <c r="F108" i="21"/>
  <c r="K108" i="21"/>
  <c r="D108" i="21"/>
  <c r="I4" i="28"/>
  <c r="G4" i="28"/>
  <c r="D4" i="28"/>
  <c r="J4" i="28"/>
  <c r="E4" i="28"/>
  <c r="F4" i="28"/>
  <c r="H4" i="28"/>
  <c r="C4" i="28"/>
  <c r="K4" i="28"/>
  <c r="M24" i="42"/>
  <c r="P24" i="42"/>
  <c r="T24" i="42"/>
  <c r="N24" i="42"/>
  <c r="U24" i="42"/>
  <c r="R24" i="42"/>
  <c r="Q24" i="42"/>
  <c r="S24" i="42"/>
  <c r="O24" i="42"/>
  <c r="I10" i="26"/>
  <c r="H10" i="26"/>
  <c r="D10" i="26"/>
  <c r="E10" i="26"/>
  <c r="G10" i="26"/>
  <c r="F10" i="26"/>
  <c r="J10" i="26"/>
  <c r="K10" i="26"/>
  <c r="C10" i="26"/>
  <c r="H174" i="40"/>
  <c r="G174" i="40"/>
  <c r="J174" i="40"/>
  <c r="F174" i="40"/>
  <c r="C174" i="40"/>
  <c r="E174" i="40"/>
  <c r="I174" i="40"/>
  <c r="K174" i="40"/>
  <c r="D174" i="40"/>
  <c r="N31" i="19"/>
  <c r="R31" i="19"/>
  <c r="P31" i="19"/>
  <c r="M31" i="19"/>
  <c r="U31" i="19"/>
  <c r="Q31" i="19"/>
  <c r="O31" i="19"/>
  <c r="T31" i="19"/>
  <c r="S31" i="19"/>
  <c r="O168" i="21"/>
  <c r="R168" i="21"/>
  <c r="Q168" i="21"/>
  <c r="U168" i="21"/>
  <c r="N168" i="21"/>
  <c r="S168" i="21"/>
  <c r="M168" i="21"/>
  <c r="T168" i="21"/>
  <c r="P168" i="21"/>
  <c r="H146" i="40"/>
  <c r="E146" i="40"/>
  <c r="G146" i="40"/>
  <c r="C146" i="40"/>
  <c r="I146" i="40"/>
  <c r="F146" i="40"/>
  <c r="K146" i="40"/>
  <c r="D146" i="40"/>
  <c r="J146" i="40"/>
  <c r="I79" i="21"/>
  <c r="J79" i="21"/>
  <c r="E79" i="21"/>
  <c r="K79" i="21"/>
  <c r="F79" i="21"/>
  <c r="D79" i="21"/>
  <c r="G79" i="21"/>
  <c r="H79" i="21"/>
  <c r="C79" i="21"/>
  <c r="D164" i="28"/>
  <c r="J164" i="28"/>
  <c r="C164" i="28"/>
  <c r="F164" i="28"/>
  <c r="I164" i="28"/>
  <c r="H164" i="28"/>
  <c r="K164" i="28"/>
  <c r="G164" i="28"/>
  <c r="E164" i="28"/>
  <c r="AP104" i="28"/>
  <c r="AG104" i="28" s="1"/>
  <c r="T95" i="23"/>
  <c r="P95" i="23"/>
  <c r="N95" i="23"/>
  <c r="M95" i="23"/>
  <c r="S95" i="23"/>
  <c r="O95" i="23"/>
  <c r="U95" i="23"/>
  <c r="Q95" i="23"/>
  <c r="R95" i="23"/>
  <c r="F170" i="26"/>
  <c r="D170" i="26"/>
  <c r="J170" i="26"/>
  <c r="C170" i="26"/>
  <c r="E170" i="26"/>
  <c r="G170" i="26"/>
  <c r="K170" i="26"/>
  <c r="I170" i="26"/>
  <c r="H170" i="26"/>
  <c r="AP54" i="40"/>
  <c r="AA54" i="40" s="1"/>
  <c r="H103" i="42"/>
  <c r="D103" i="42"/>
  <c r="G103" i="42"/>
  <c r="K103" i="42"/>
  <c r="E103" i="42"/>
  <c r="C103" i="42"/>
  <c r="F103" i="42"/>
  <c r="J103" i="42"/>
  <c r="I103" i="42"/>
  <c r="R117" i="28"/>
  <c r="N117" i="28"/>
  <c r="M117" i="28"/>
  <c r="O117" i="28"/>
  <c r="P117" i="28"/>
  <c r="T117" i="28"/>
  <c r="Q117" i="28"/>
  <c r="U117" i="28"/>
  <c r="S117" i="28"/>
  <c r="AP58" i="21"/>
  <c r="T67" i="28"/>
  <c r="N67" i="28"/>
  <c r="M67" i="28"/>
  <c r="S67" i="28"/>
  <c r="R67" i="28"/>
  <c r="O67" i="28"/>
  <c r="Q67" i="28"/>
  <c r="U67" i="28"/>
  <c r="P67" i="28"/>
  <c r="U97" i="23"/>
  <c r="S97" i="23"/>
  <c r="R97" i="23"/>
  <c r="N97" i="23"/>
  <c r="O97" i="23"/>
  <c r="Q97" i="23"/>
  <c r="P97" i="23"/>
  <c r="M97" i="23"/>
  <c r="T97" i="23"/>
  <c r="H30" i="19"/>
  <c r="K30" i="19"/>
  <c r="I30" i="19"/>
  <c r="E30" i="19"/>
  <c r="J30" i="19"/>
  <c r="C30" i="19"/>
  <c r="G30" i="19"/>
  <c r="F30" i="19"/>
  <c r="D30" i="19"/>
  <c r="O57" i="28"/>
  <c r="N57" i="28"/>
  <c r="S57" i="28"/>
  <c r="M57" i="28"/>
  <c r="P57" i="28"/>
  <c r="R57" i="28"/>
  <c r="T57" i="28"/>
  <c r="Q57" i="28"/>
  <c r="U57" i="28"/>
  <c r="AP162" i="21"/>
  <c r="AP75" i="22"/>
  <c r="AB75" i="22" s="1"/>
  <c r="N42" i="42"/>
  <c r="M42" i="42"/>
  <c r="T42" i="42"/>
  <c r="U42" i="42"/>
  <c r="R42" i="42"/>
  <c r="Q42" i="42"/>
  <c r="S42" i="42"/>
  <c r="P42" i="42"/>
  <c r="O42" i="42"/>
  <c r="AP114" i="28"/>
  <c r="AP87" i="40"/>
  <c r="AJ87" i="40" s="1"/>
  <c r="M28" i="40"/>
  <c r="U28" i="40"/>
  <c r="O28" i="40"/>
  <c r="S28" i="40"/>
  <c r="N28" i="40"/>
  <c r="T28" i="40"/>
  <c r="R28" i="40"/>
  <c r="P28" i="40"/>
  <c r="Q28" i="40"/>
  <c r="N167" i="26"/>
  <c r="M167" i="26"/>
  <c r="R167" i="26"/>
  <c r="S167" i="26"/>
  <c r="O167" i="26"/>
  <c r="U167" i="26"/>
  <c r="T167" i="26"/>
  <c r="Q167" i="26"/>
  <c r="P167" i="26"/>
  <c r="O154" i="42"/>
  <c r="M154" i="42"/>
  <c r="P154" i="42"/>
  <c r="U154" i="42"/>
  <c r="Q154" i="42"/>
  <c r="N154" i="42"/>
  <c r="S154" i="42"/>
  <c r="T154" i="42"/>
  <c r="R154" i="42"/>
  <c r="AP71" i="23"/>
  <c r="C46" i="19"/>
  <c r="K46" i="19"/>
  <c r="D46" i="19"/>
  <c r="I46" i="19"/>
  <c r="G46" i="19"/>
  <c r="H46" i="19"/>
  <c r="E46" i="19"/>
  <c r="J46" i="19"/>
  <c r="F46" i="19"/>
  <c r="O142" i="42"/>
  <c r="M142" i="42"/>
  <c r="U142" i="42"/>
  <c r="S142" i="42"/>
  <c r="T142" i="42"/>
  <c r="P142" i="42"/>
  <c r="Q142" i="42"/>
  <c r="R142" i="42"/>
  <c r="N142" i="42"/>
  <c r="N48" i="23"/>
  <c r="P48" i="23"/>
  <c r="T48" i="23"/>
  <c r="S48" i="23"/>
  <c r="O48" i="23"/>
  <c r="R48" i="23"/>
  <c r="U48" i="23"/>
  <c r="Q48" i="23"/>
  <c r="M48" i="23"/>
  <c r="E114" i="40"/>
  <c r="C114" i="40"/>
  <c r="I114" i="40"/>
  <c r="D114" i="40"/>
  <c r="K114" i="40"/>
  <c r="F114" i="40"/>
  <c r="G114" i="40"/>
  <c r="J114" i="40"/>
  <c r="H114" i="40"/>
  <c r="G24" i="40"/>
  <c r="H24" i="40"/>
  <c r="J24" i="40"/>
  <c r="I24" i="40"/>
  <c r="D24" i="40"/>
  <c r="E24" i="40"/>
  <c r="C24" i="40"/>
  <c r="K24" i="40"/>
  <c r="F24" i="40"/>
  <c r="AP49" i="22"/>
  <c r="AP115" i="26"/>
  <c r="AG115" i="26" s="1"/>
  <c r="H124" i="23"/>
  <c r="K124" i="23"/>
  <c r="E124" i="23"/>
  <c r="J124" i="23"/>
  <c r="F124" i="23"/>
  <c r="D124" i="23"/>
  <c r="I124" i="23"/>
  <c r="C124" i="23"/>
  <c r="G124" i="23"/>
  <c r="O89" i="23"/>
  <c r="U89" i="23"/>
  <c r="N89" i="23"/>
  <c r="T89" i="23"/>
  <c r="R89" i="23"/>
  <c r="S89" i="23"/>
  <c r="P89" i="23"/>
  <c r="Q89" i="23"/>
  <c r="M89" i="23"/>
  <c r="N10" i="40"/>
  <c r="O10" i="40"/>
  <c r="M10" i="40"/>
  <c r="Q10" i="40"/>
  <c r="U10" i="40"/>
  <c r="T10" i="40"/>
  <c r="R10" i="40"/>
  <c r="S10" i="40"/>
  <c r="P10" i="40"/>
  <c r="AP20" i="19"/>
  <c r="Y20" i="19" s="1"/>
  <c r="AP22" i="23"/>
  <c r="AH22" i="23" s="1"/>
  <c r="T75" i="23"/>
  <c r="O75" i="23"/>
  <c r="Q75" i="23"/>
  <c r="U75" i="23"/>
  <c r="S75" i="23"/>
  <c r="M75" i="23"/>
  <c r="P75" i="23"/>
  <c r="N75" i="23"/>
  <c r="R75" i="23"/>
  <c r="AP82" i="28"/>
  <c r="AF82" i="28" s="1"/>
  <c r="AP85" i="26"/>
  <c r="AP77" i="22"/>
  <c r="W77" i="22" s="1"/>
  <c r="M105" i="40"/>
  <c r="U105" i="40"/>
  <c r="N105" i="40"/>
  <c r="T105" i="40"/>
  <c r="P105" i="40"/>
  <c r="O105" i="40"/>
  <c r="S105" i="40"/>
  <c r="R105" i="40"/>
  <c r="Q105" i="40"/>
  <c r="AP96" i="41"/>
  <c r="AP71" i="28"/>
  <c r="AH71" i="28" s="1"/>
  <c r="J76" i="26"/>
  <c r="I76" i="26"/>
  <c r="F76" i="26"/>
  <c r="C76" i="26"/>
  <c r="G76" i="26"/>
  <c r="H76" i="26"/>
  <c r="D76" i="26"/>
  <c r="E76" i="26"/>
  <c r="K76" i="26"/>
  <c r="AP82" i="26"/>
  <c r="AL82" i="26" s="1"/>
  <c r="G70" i="23"/>
  <c r="F70" i="23"/>
  <c r="H70" i="23"/>
  <c r="E70" i="23"/>
  <c r="D70" i="23"/>
  <c r="K70" i="23"/>
  <c r="I70" i="23"/>
  <c r="J70" i="23"/>
  <c r="C70" i="23"/>
  <c r="AP25" i="41"/>
  <c r="AF25" i="41" s="1"/>
  <c r="AP8" i="28"/>
  <c r="AP99" i="26"/>
  <c r="AP92" i="22"/>
  <c r="T6" i="22"/>
  <c r="Q6" i="22"/>
  <c r="S6" i="22"/>
  <c r="P6" i="22"/>
  <c r="O6" i="22"/>
  <c r="N6" i="22"/>
  <c r="M6" i="22"/>
  <c r="U6" i="22"/>
  <c r="R6" i="22"/>
  <c r="N3" i="40"/>
  <c r="U3" i="40"/>
  <c r="M3" i="40"/>
  <c r="Q3" i="40"/>
  <c r="T3" i="40"/>
  <c r="R3" i="40"/>
  <c r="O3" i="40"/>
  <c r="S3" i="40"/>
  <c r="P3" i="40"/>
  <c r="AP74" i="26"/>
  <c r="S41" i="26"/>
  <c r="M41" i="26"/>
  <c r="N41" i="26"/>
  <c r="U41" i="26"/>
  <c r="P41" i="26"/>
  <c r="R41" i="26"/>
  <c r="Q41" i="26"/>
  <c r="T41" i="26"/>
  <c r="O41" i="26"/>
  <c r="O116" i="28"/>
  <c r="Q116" i="28"/>
  <c r="S116" i="28"/>
  <c r="R116" i="28"/>
  <c r="T116" i="28"/>
  <c r="P116" i="28"/>
  <c r="N116" i="28"/>
  <c r="U116" i="28"/>
  <c r="M116" i="28"/>
  <c r="D116" i="40"/>
  <c r="J116" i="40"/>
  <c r="I116" i="40"/>
  <c r="K116" i="40"/>
  <c r="F116" i="40"/>
  <c r="G116" i="40"/>
  <c r="H116" i="40"/>
  <c r="C116" i="40"/>
  <c r="E116" i="40"/>
  <c r="K12" i="41"/>
  <c r="H12" i="41"/>
  <c r="G12" i="41"/>
  <c r="I12" i="41"/>
  <c r="J12" i="41"/>
  <c r="E12" i="41"/>
  <c r="C12" i="41"/>
  <c r="F12" i="41"/>
  <c r="D12" i="41"/>
  <c r="U123" i="22"/>
  <c r="Q123" i="22"/>
  <c r="M123" i="22"/>
  <c r="P123" i="22"/>
  <c r="S123" i="22"/>
  <c r="R123" i="22"/>
  <c r="N123" i="22"/>
  <c r="T123" i="22"/>
  <c r="O123" i="22"/>
  <c r="J85" i="41"/>
  <c r="K85" i="41"/>
  <c r="D85" i="41"/>
  <c r="E85" i="41"/>
  <c r="H85" i="41"/>
  <c r="C85" i="41"/>
  <c r="I85" i="41"/>
  <c r="F85" i="41"/>
  <c r="G85" i="41"/>
  <c r="M97" i="21"/>
  <c r="P97" i="21"/>
  <c r="R97" i="21"/>
  <c r="T97" i="21"/>
  <c r="N97" i="21"/>
  <c r="O97" i="21"/>
  <c r="U97" i="21"/>
  <c r="S97" i="21"/>
  <c r="Q97" i="21"/>
  <c r="C131" i="23"/>
  <c r="I131" i="23"/>
  <c r="D131" i="23"/>
  <c r="F131" i="23"/>
  <c r="H131" i="23"/>
  <c r="K131" i="23"/>
  <c r="G131" i="23"/>
  <c r="J131" i="23"/>
  <c r="E131" i="23"/>
  <c r="S150" i="22"/>
  <c r="M150" i="22"/>
  <c r="P150" i="22"/>
  <c r="U150" i="22"/>
  <c r="T150" i="22"/>
  <c r="N150" i="22"/>
  <c r="Q150" i="22"/>
  <c r="O150" i="22"/>
  <c r="R150" i="22"/>
  <c r="N85" i="23"/>
  <c r="P85" i="23"/>
  <c r="O85" i="23"/>
  <c r="R85" i="23"/>
  <c r="S85" i="23"/>
  <c r="Q85" i="23"/>
  <c r="T85" i="23"/>
  <c r="M85" i="23"/>
  <c r="U85" i="23"/>
  <c r="J40" i="19"/>
  <c r="H40" i="19"/>
  <c r="C40" i="19"/>
  <c r="D40" i="19"/>
  <c r="G40" i="19"/>
  <c r="I40" i="19"/>
  <c r="F40" i="19"/>
  <c r="K40" i="19"/>
  <c r="E40" i="19"/>
  <c r="M25" i="19"/>
  <c r="T25" i="19"/>
  <c r="Q25" i="19"/>
  <c r="R25" i="19"/>
  <c r="O25" i="19"/>
  <c r="P25" i="19"/>
  <c r="N25" i="19"/>
  <c r="U25" i="19"/>
  <c r="S25" i="19"/>
  <c r="U64" i="28"/>
  <c r="T64" i="28"/>
  <c r="Q64" i="28"/>
  <c r="P64" i="28"/>
  <c r="O64" i="28"/>
  <c r="N64" i="28"/>
  <c r="S64" i="28"/>
  <c r="R64" i="28"/>
  <c r="M64" i="28"/>
  <c r="U45" i="41"/>
  <c r="R45" i="41"/>
  <c r="P45" i="41"/>
  <c r="O45" i="41"/>
  <c r="S45" i="41"/>
  <c r="Q45" i="41"/>
  <c r="N45" i="41"/>
  <c r="T45" i="41"/>
  <c r="M45" i="41"/>
  <c r="T27" i="41"/>
  <c r="P27" i="41"/>
  <c r="M27" i="41"/>
  <c r="U27" i="41"/>
  <c r="S27" i="41"/>
  <c r="O27" i="41"/>
  <c r="R27" i="41"/>
  <c r="Q27" i="41"/>
  <c r="N27" i="41"/>
  <c r="G141" i="21"/>
  <c r="K141" i="21"/>
  <c r="J141" i="21"/>
  <c r="H141" i="21"/>
  <c r="D141" i="21"/>
  <c r="C141" i="21"/>
  <c r="F141" i="21"/>
  <c r="I141" i="21"/>
  <c r="E141" i="21"/>
  <c r="N47" i="23"/>
  <c r="O47" i="23"/>
  <c r="M47" i="23"/>
  <c r="Q47" i="23"/>
  <c r="U47" i="23"/>
  <c r="R47" i="23"/>
  <c r="S47" i="23"/>
  <c r="T47" i="23"/>
  <c r="P47" i="23"/>
  <c r="S57" i="23"/>
  <c r="P57" i="23"/>
  <c r="M57" i="23"/>
  <c r="O57" i="23"/>
  <c r="U57" i="23"/>
  <c r="R57" i="23"/>
  <c r="N57" i="23"/>
  <c r="Q57" i="23"/>
  <c r="T57" i="23"/>
  <c r="N18" i="40"/>
  <c r="P18" i="40"/>
  <c r="R18" i="40"/>
  <c r="U18" i="40"/>
  <c r="Q18" i="40"/>
  <c r="M18" i="40"/>
  <c r="T18" i="40"/>
  <c r="O18" i="40"/>
  <c r="S18" i="40"/>
  <c r="AP100" i="23"/>
  <c r="AN100" i="23" s="1"/>
  <c r="K14" i="40"/>
  <c r="J14" i="40"/>
  <c r="E14" i="40"/>
  <c r="F14" i="40"/>
  <c r="H14" i="40"/>
  <c r="G14" i="40"/>
  <c r="D14" i="40"/>
  <c r="I14" i="40"/>
  <c r="C14" i="40"/>
  <c r="AP142" i="41"/>
  <c r="AP91" i="26"/>
  <c r="AI91" i="26" s="1"/>
  <c r="N36" i="42"/>
  <c r="U36" i="42"/>
  <c r="Q36" i="42"/>
  <c r="T36" i="42"/>
  <c r="O36" i="42"/>
  <c r="M36" i="42"/>
  <c r="P36" i="42"/>
  <c r="S36" i="42"/>
  <c r="R36" i="42"/>
  <c r="P54" i="26"/>
  <c r="N54" i="26"/>
  <c r="Q54" i="26"/>
  <c r="M54" i="26"/>
  <c r="U54" i="26"/>
  <c r="O54" i="26"/>
  <c r="S54" i="26"/>
  <c r="T54" i="26"/>
  <c r="R54" i="26"/>
  <c r="AP167" i="42"/>
  <c r="AM167" i="42" s="1"/>
  <c r="K168" i="23"/>
  <c r="G168" i="23"/>
  <c r="D168" i="23"/>
  <c r="C168" i="23"/>
  <c r="J168" i="23"/>
  <c r="E168" i="23"/>
  <c r="F168" i="23"/>
  <c r="H168" i="23"/>
  <c r="I168" i="23"/>
  <c r="C51" i="42"/>
  <c r="J51" i="42"/>
  <c r="F51" i="42"/>
  <c r="E51" i="42"/>
  <c r="K51" i="42"/>
  <c r="D51" i="42"/>
  <c r="H51" i="42"/>
  <c r="G51" i="42"/>
  <c r="I51" i="42"/>
  <c r="I59" i="25"/>
  <c r="G59" i="25"/>
  <c r="F59" i="25"/>
  <c r="H59" i="25"/>
  <c r="D59" i="25"/>
  <c r="C59" i="25"/>
  <c r="J59" i="25"/>
  <c r="K59" i="25"/>
  <c r="E59" i="25"/>
  <c r="U26" i="19"/>
  <c r="P26" i="19"/>
  <c r="M26" i="19"/>
  <c r="O26" i="19"/>
  <c r="R26" i="19"/>
  <c r="Q26" i="19"/>
  <c r="S26" i="19"/>
  <c r="N26" i="19"/>
  <c r="T26" i="19"/>
  <c r="S41" i="28"/>
  <c r="U41" i="28"/>
  <c r="O41" i="28"/>
  <c r="R41" i="28"/>
  <c r="N41" i="28"/>
  <c r="P41" i="28"/>
  <c r="T41" i="28"/>
  <c r="M41" i="28"/>
  <c r="Q41" i="28"/>
  <c r="K167" i="22"/>
  <c r="C167" i="22"/>
  <c r="I167" i="22"/>
  <c r="H167" i="22"/>
  <c r="D167" i="22"/>
  <c r="G167" i="22"/>
  <c r="E167" i="22"/>
  <c r="F167" i="22"/>
  <c r="J167" i="22"/>
  <c r="AP143" i="23"/>
  <c r="AN143" i="23" s="1"/>
  <c r="AP72" i="21"/>
  <c r="AC72" i="21" s="1"/>
  <c r="AP12" i="28"/>
  <c r="AC12" i="28" s="1"/>
  <c r="AP125" i="26"/>
  <c r="AO125" i="26" s="1"/>
  <c r="N9" i="23"/>
  <c r="P9" i="23"/>
  <c r="M9" i="23"/>
  <c r="O9" i="23"/>
  <c r="U9" i="23"/>
  <c r="R9" i="23"/>
  <c r="S9" i="23"/>
  <c r="Q9" i="23"/>
  <c r="T9" i="23"/>
  <c r="J112" i="22"/>
  <c r="G112" i="22"/>
  <c r="H112" i="22"/>
  <c r="E112" i="22"/>
  <c r="C112" i="22"/>
  <c r="D112" i="22"/>
  <c r="F112" i="22"/>
  <c r="K112" i="22"/>
  <c r="I112" i="22"/>
  <c r="G42" i="22"/>
  <c r="F42" i="22"/>
  <c r="C42" i="22"/>
  <c r="H42" i="22"/>
  <c r="E42" i="22"/>
  <c r="K42" i="22"/>
  <c r="D42" i="22"/>
  <c r="J42" i="22"/>
  <c r="I42" i="22"/>
  <c r="C121" i="42"/>
  <c r="E121" i="42"/>
  <c r="K121" i="42"/>
  <c r="J121" i="42"/>
  <c r="D121" i="42"/>
  <c r="I121" i="42"/>
  <c r="H121" i="42"/>
  <c r="F121" i="42"/>
  <c r="G121" i="42"/>
  <c r="AP146" i="21"/>
  <c r="AI146" i="21" s="1"/>
  <c r="Q65" i="21"/>
  <c r="N65" i="21"/>
  <c r="U65" i="21"/>
  <c r="O65" i="21"/>
  <c r="T65" i="21"/>
  <c r="S65" i="21"/>
  <c r="M65" i="21"/>
  <c r="P65" i="21"/>
  <c r="R65" i="21"/>
  <c r="AP53" i="23"/>
  <c r="AF53" i="23" s="1"/>
  <c r="AP50" i="40"/>
  <c r="AB50" i="40" s="1"/>
  <c r="J139" i="23"/>
  <c r="K139" i="23"/>
  <c r="H139" i="23"/>
  <c r="G139" i="23"/>
  <c r="I139" i="23"/>
  <c r="F139" i="23"/>
  <c r="E139" i="23"/>
  <c r="C139" i="23"/>
  <c r="D139" i="23"/>
  <c r="D61" i="23"/>
  <c r="C61" i="23"/>
  <c r="I61" i="23"/>
  <c r="K61" i="23"/>
  <c r="J61" i="23"/>
  <c r="F61" i="23"/>
  <c r="H61" i="23"/>
  <c r="E61" i="23"/>
  <c r="G61" i="23"/>
  <c r="T62" i="28"/>
  <c r="N62" i="28"/>
  <c r="Q62" i="28"/>
  <c r="U62" i="28"/>
  <c r="P62" i="28"/>
  <c r="S62" i="28"/>
  <c r="R62" i="28"/>
  <c r="M62" i="28"/>
  <c r="O62" i="28"/>
  <c r="N74" i="23"/>
  <c r="R74" i="23"/>
  <c r="M74" i="23"/>
  <c r="P74" i="23"/>
  <c r="S74" i="23"/>
  <c r="O74" i="23"/>
  <c r="T74" i="23"/>
  <c r="Q74" i="23"/>
  <c r="U74" i="23"/>
  <c r="P86" i="42"/>
  <c r="M86" i="42"/>
  <c r="N86" i="42"/>
  <c r="R86" i="42"/>
  <c r="S86" i="42"/>
  <c r="Q86" i="42"/>
  <c r="T86" i="42"/>
  <c r="O86" i="42"/>
  <c r="U86" i="42"/>
  <c r="M121" i="26"/>
  <c r="N121" i="26"/>
  <c r="O121" i="26"/>
  <c r="R121" i="26"/>
  <c r="P121" i="26"/>
  <c r="Q121" i="26"/>
  <c r="T121" i="26"/>
  <c r="U121" i="26"/>
  <c r="S121" i="26"/>
  <c r="AP129" i="42"/>
  <c r="AI129" i="42" s="1"/>
  <c r="AP69" i="21"/>
  <c r="R15" i="23"/>
  <c r="Q15" i="23"/>
  <c r="O15" i="23"/>
  <c r="M15" i="23"/>
  <c r="U15" i="23"/>
  <c r="N15" i="23"/>
  <c r="S15" i="23"/>
  <c r="P15" i="23"/>
  <c r="T15" i="23"/>
  <c r="S173" i="26"/>
  <c r="T173" i="26"/>
  <c r="P173" i="26"/>
  <c r="U173" i="26"/>
  <c r="Q173" i="26"/>
  <c r="N173" i="26"/>
  <c r="R173" i="26"/>
  <c r="M173" i="26"/>
  <c r="O173" i="26"/>
  <c r="R85" i="26"/>
  <c r="U85" i="26"/>
  <c r="P85" i="26"/>
  <c r="S85" i="26"/>
  <c r="T85" i="26"/>
  <c r="O85" i="26"/>
  <c r="Q85" i="26"/>
  <c r="N85" i="26"/>
  <c r="M85" i="26"/>
  <c r="N72" i="21"/>
  <c r="O72" i="21"/>
  <c r="P72" i="21"/>
  <c r="Q72" i="21"/>
  <c r="S72" i="21"/>
  <c r="U72" i="21"/>
  <c r="M72" i="21"/>
  <c r="T72" i="21"/>
  <c r="R72" i="21"/>
  <c r="P177" i="21"/>
  <c r="O177" i="21"/>
  <c r="S177" i="21"/>
  <c r="U177" i="21"/>
  <c r="M177" i="21"/>
  <c r="T177" i="21"/>
  <c r="N177" i="21"/>
  <c r="R177" i="21"/>
  <c r="Q177" i="21"/>
  <c r="AP33" i="40"/>
  <c r="AD33" i="40" s="1"/>
  <c r="U12" i="19"/>
  <c r="N12" i="19"/>
  <c r="Q12" i="19"/>
  <c r="S12" i="19"/>
  <c r="P12" i="19"/>
  <c r="R12" i="19"/>
  <c r="M12" i="19"/>
  <c r="T12" i="19"/>
  <c r="O12" i="19"/>
  <c r="R112" i="28"/>
  <c r="T112" i="28"/>
  <c r="S112" i="28"/>
  <c r="Q112" i="28"/>
  <c r="P112" i="28"/>
  <c r="N112" i="28"/>
  <c r="U112" i="28"/>
  <c r="O112" i="28"/>
  <c r="M112" i="28"/>
  <c r="N139" i="40"/>
  <c r="O139" i="40"/>
  <c r="U139" i="40"/>
  <c r="T139" i="40"/>
  <c r="R139" i="40"/>
  <c r="M139" i="40"/>
  <c r="Q139" i="40"/>
  <c r="P139" i="40"/>
  <c r="S139" i="40"/>
  <c r="AP16" i="42"/>
  <c r="AL16" i="42" s="1"/>
  <c r="AP72" i="28"/>
  <c r="Q73" i="23"/>
  <c r="T73" i="23"/>
  <c r="O73" i="23"/>
  <c r="M73" i="23"/>
  <c r="N73" i="23"/>
  <c r="S73" i="23"/>
  <c r="R73" i="23"/>
  <c r="U73" i="23"/>
  <c r="P73" i="23"/>
  <c r="AP166" i="28"/>
  <c r="Q9" i="40"/>
  <c r="O9" i="40"/>
  <c r="N9" i="40"/>
  <c r="U9" i="40"/>
  <c r="P9" i="40"/>
  <c r="M9" i="40"/>
  <c r="S9" i="40"/>
  <c r="R9" i="40"/>
  <c r="T9" i="40"/>
  <c r="Q148" i="21"/>
  <c r="P148" i="21"/>
  <c r="T148" i="21"/>
  <c r="S148" i="21"/>
  <c r="O148" i="21"/>
  <c r="R148" i="21"/>
  <c r="M148" i="21"/>
  <c r="U148" i="21"/>
  <c r="N148" i="21"/>
  <c r="AP115" i="28"/>
  <c r="D3" i="19"/>
  <c r="J3" i="19"/>
  <c r="C3" i="19"/>
  <c r="E3" i="19"/>
  <c r="H3" i="19"/>
  <c r="I3" i="19"/>
  <c r="F3" i="19"/>
  <c r="K3" i="19"/>
  <c r="G3" i="19"/>
  <c r="U90" i="40"/>
  <c r="S90" i="40"/>
  <c r="N90" i="40"/>
  <c r="P90" i="40"/>
  <c r="R90" i="40"/>
  <c r="M90" i="40"/>
  <c r="O90" i="40"/>
  <c r="T90" i="40"/>
  <c r="Q90" i="40"/>
  <c r="AP47" i="42"/>
  <c r="AO47" i="42" s="1"/>
  <c r="E176" i="21"/>
  <c r="F176" i="21"/>
  <c r="J176" i="21"/>
  <c r="D176" i="21"/>
  <c r="K176" i="21"/>
  <c r="H176" i="21"/>
  <c r="G176" i="21"/>
  <c r="I176" i="21"/>
  <c r="C176" i="21"/>
  <c r="U79" i="40"/>
  <c r="N79" i="40"/>
  <c r="R79" i="40"/>
  <c r="M79" i="40"/>
  <c r="T79" i="40"/>
  <c r="P79" i="40"/>
  <c r="Q79" i="40"/>
  <c r="S79" i="40"/>
  <c r="O79" i="40"/>
  <c r="Q126" i="42"/>
  <c r="P126" i="42"/>
  <c r="T126" i="42"/>
  <c r="O126" i="42"/>
  <c r="M126" i="42"/>
  <c r="S126" i="42"/>
  <c r="U126" i="42"/>
  <c r="R126" i="42"/>
  <c r="N126" i="42"/>
  <c r="AP60" i="40"/>
  <c r="AC60" i="40" s="1"/>
  <c r="D55" i="42"/>
  <c r="E55" i="42"/>
  <c r="K55" i="42"/>
  <c r="C55" i="42"/>
  <c r="G55" i="42"/>
  <c r="J55" i="42"/>
  <c r="H55" i="42"/>
  <c r="F55" i="42"/>
  <c r="I55" i="42"/>
  <c r="Q6" i="23"/>
  <c r="M6" i="23"/>
  <c r="N6" i="23"/>
  <c r="R6" i="23"/>
  <c r="U6" i="23"/>
  <c r="T6" i="23"/>
  <c r="S6" i="23"/>
  <c r="O6" i="23"/>
  <c r="P6" i="23"/>
  <c r="Q138" i="40"/>
  <c r="P138" i="40"/>
  <c r="S138" i="40"/>
  <c r="T138" i="40"/>
  <c r="R138" i="40"/>
  <c r="U138" i="40"/>
  <c r="O138" i="40"/>
  <c r="N138" i="40"/>
  <c r="M138" i="40"/>
  <c r="AP55" i="42"/>
  <c r="AP73" i="26"/>
  <c r="X73" i="26" s="1"/>
  <c r="U155" i="21"/>
  <c r="Q155" i="21"/>
  <c r="P155" i="21"/>
  <c r="M155" i="21"/>
  <c r="N155" i="21"/>
  <c r="R155" i="21"/>
  <c r="S155" i="21"/>
  <c r="T155" i="21"/>
  <c r="O155" i="21"/>
  <c r="P36" i="40"/>
  <c r="Q36" i="40"/>
  <c r="N36" i="40"/>
  <c r="T36" i="40"/>
  <c r="M36" i="40"/>
  <c r="U36" i="40"/>
  <c r="R36" i="40"/>
  <c r="O36" i="40"/>
  <c r="S36" i="40"/>
  <c r="AP177" i="23"/>
  <c r="D98" i="23"/>
  <c r="G98" i="23"/>
  <c r="I98" i="23"/>
  <c r="F98" i="23"/>
  <c r="K98" i="23"/>
  <c r="C98" i="23"/>
  <c r="E98" i="23"/>
  <c r="H98" i="23"/>
  <c r="J98" i="23"/>
  <c r="AP96" i="40"/>
  <c r="AG96" i="40" s="1"/>
  <c r="G135" i="21"/>
  <c r="F135" i="21"/>
  <c r="H135" i="21"/>
  <c r="J135" i="21"/>
  <c r="C135" i="21"/>
  <c r="E135" i="21"/>
  <c r="D135" i="21"/>
  <c r="K135" i="21"/>
  <c r="I135" i="21"/>
  <c r="G7" i="42"/>
  <c r="E7" i="42"/>
  <c r="K7" i="42"/>
  <c r="F7" i="42"/>
  <c r="H7" i="42"/>
  <c r="C7" i="42"/>
  <c r="D7" i="42"/>
  <c r="J7" i="42"/>
  <c r="I7" i="42"/>
  <c r="AP8" i="42"/>
  <c r="AP59" i="21"/>
  <c r="P54" i="40"/>
  <c r="S54" i="40"/>
  <c r="N54" i="40"/>
  <c r="Q54" i="40"/>
  <c r="R54" i="40"/>
  <c r="T54" i="40"/>
  <c r="U54" i="40"/>
  <c r="O54" i="40"/>
  <c r="M54" i="40"/>
  <c r="AP90" i="42"/>
  <c r="AN90" i="42" s="1"/>
  <c r="P159" i="23"/>
  <c r="O159" i="23"/>
  <c r="R159" i="23"/>
  <c r="M159" i="23"/>
  <c r="U159" i="23"/>
  <c r="T159" i="23"/>
  <c r="N159" i="23"/>
  <c r="Q159" i="23"/>
  <c r="S159" i="23"/>
  <c r="G115" i="21"/>
  <c r="K115" i="21"/>
  <c r="F115" i="21"/>
  <c r="C115" i="21"/>
  <c r="E115" i="21"/>
  <c r="J115" i="21"/>
  <c r="H115" i="21"/>
  <c r="D115" i="21"/>
  <c r="I115" i="21"/>
  <c r="R67" i="21"/>
  <c r="O67" i="21"/>
  <c r="U67" i="21"/>
  <c r="T67" i="21"/>
  <c r="M67" i="21"/>
  <c r="N67" i="21"/>
  <c r="S67" i="21"/>
  <c r="Q67" i="21"/>
  <c r="P67" i="21"/>
  <c r="O51" i="28"/>
  <c r="S51" i="28"/>
  <c r="U51" i="28"/>
  <c r="Q51" i="28"/>
  <c r="N51" i="28"/>
  <c r="M51" i="28"/>
  <c r="P51" i="28"/>
  <c r="R51" i="28"/>
  <c r="T51" i="28"/>
  <c r="N100" i="22"/>
  <c r="T100" i="22"/>
  <c r="M100" i="22"/>
  <c r="O100" i="22"/>
  <c r="U100" i="22"/>
  <c r="S100" i="22"/>
  <c r="Q100" i="22"/>
  <c r="R100" i="22"/>
  <c r="P100" i="22"/>
  <c r="AP46" i="19"/>
  <c r="AB46" i="19" s="1"/>
  <c r="G84" i="21"/>
  <c r="D84" i="21"/>
  <c r="I84" i="21"/>
  <c r="H84" i="21"/>
  <c r="E84" i="21"/>
  <c r="J84" i="21"/>
  <c r="F84" i="21"/>
  <c r="K84" i="21"/>
  <c r="C84" i="21"/>
  <c r="AP3" i="23"/>
  <c r="AH3" i="23" s="1"/>
  <c r="J99" i="22"/>
  <c r="K99" i="22"/>
  <c r="E99" i="22"/>
  <c r="D99" i="22"/>
  <c r="C99" i="22"/>
  <c r="G99" i="22"/>
  <c r="F99" i="22"/>
  <c r="I99" i="22"/>
  <c r="H99" i="22"/>
  <c r="AP79" i="41"/>
  <c r="AP13" i="26"/>
  <c r="AI13" i="26" s="1"/>
  <c r="AP157" i="23"/>
  <c r="AN157" i="23" s="1"/>
  <c r="T144" i="40"/>
  <c r="S144" i="40"/>
  <c r="R144" i="40"/>
  <c r="N144" i="40"/>
  <c r="Q144" i="40"/>
  <c r="O144" i="40"/>
  <c r="M144" i="40"/>
  <c r="U144" i="40"/>
  <c r="P144" i="40"/>
  <c r="Q115" i="41"/>
  <c r="O115" i="41"/>
  <c r="U115" i="41"/>
  <c r="P115" i="41"/>
  <c r="M115" i="41"/>
  <c r="T115" i="41"/>
  <c r="R115" i="41"/>
  <c r="S115" i="41"/>
  <c r="N115" i="41"/>
  <c r="D105" i="22"/>
  <c r="J105" i="22"/>
  <c r="E105" i="22"/>
  <c r="K105" i="22"/>
  <c r="G105" i="22"/>
  <c r="C105" i="22"/>
  <c r="I105" i="22"/>
  <c r="H105" i="22"/>
  <c r="F105" i="22"/>
  <c r="U129" i="22"/>
  <c r="O129" i="22"/>
  <c r="T129" i="22"/>
  <c r="N129" i="22"/>
  <c r="P129" i="22"/>
  <c r="R129" i="22"/>
  <c r="S129" i="22"/>
  <c r="M129" i="22"/>
  <c r="Q129" i="22"/>
  <c r="P159" i="28"/>
  <c r="U159" i="28"/>
  <c r="N159" i="28"/>
  <c r="S159" i="28"/>
  <c r="Q159" i="28"/>
  <c r="M159" i="28"/>
  <c r="O159" i="28"/>
  <c r="R159" i="28"/>
  <c r="T159" i="28"/>
  <c r="AP86" i="41"/>
  <c r="AI86" i="41" s="1"/>
  <c r="Q17" i="42"/>
  <c r="S17" i="42"/>
  <c r="U17" i="42"/>
  <c r="R17" i="42"/>
  <c r="P17" i="42"/>
  <c r="O17" i="42"/>
  <c r="N17" i="42"/>
  <c r="T17" i="42"/>
  <c r="M17" i="42"/>
  <c r="E80" i="22"/>
  <c r="F80" i="22"/>
  <c r="K80" i="22"/>
  <c r="J80" i="22"/>
  <c r="I80" i="22"/>
  <c r="G80" i="22"/>
  <c r="D80" i="22"/>
  <c r="C80" i="22"/>
  <c r="H80" i="22"/>
  <c r="S149" i="23"/>
  <c r="N149" i="23"/>
  <c r="R149" i="23"/>
  <c r="O149" i="23"/>
  <c r="P149" i="23"/>
  <c r="M149" i="23"/>
  <c r="U149" i="23"/>
  <c r="Q149" i="23"/>
  <c r="T149" i="23"/>
  <c r="AP113" i="40"/>
  <c r="AP75" i="23"/>
  <c r="X75" i="23" s="1"/>
  <c r="AP156" i="23"/>
  <c r="Y156" i="23" s="1"/>
  <c r="E140" i="41"/>
  <c r="C140" i="41"/>
  <c r="F140" i="41"/>
  <c r="H140" i="41"/>
  <c r="I140" i="41"/>
  <c r="K140" i="41"/>
  <c r="G140" i="41"/>
  <c r="D140" i="41"/>
  <c r="J140" i="41"/>
  <c r="K165" i="22"/>
  <c r="G165" i="22"/>
  <c r="C165" i="22"/>
  <c r="I165" i="22"/>
  <c r="F165" i="22"/>
  <c r="E165" i="22"/>
  <c r="J165" i="22"/>
  <c r="H165" i="22"/>
  <c r="D165" i="22"/>
  <c r="AP159" i="22"/>
  <c r="C5" i="22"/>
  <c r="H5" i="22"/>
  <c r="K5" i="22"/>
  <c r="D5" i="22"/>
  <c r="I5" i="22"/>
  <c r="E5" i="22"/>
  <c r="G5" i="22"/>
  <c r="F5" i="22"/>
  <c r="J5" i="22"/>
  <c r="U155" i="23"/>
  <c r="S155" i="23"/>
  <c r="N155" i="23"/>
  <c r="R155" i="23"/>
  <c r="P155" i="23"/>
  <c r="Q155" i="23"/>
  <c r="M155" i="23"/>
  <c r="T155" i="23"/>
  <c r="O155" i="23"/>
  <c r="R124" i="40"/>
  <c r="U124" i="40"/>
  <c r="P124" i="40"/>
  <c r="O124" i="40"/>
  <c r="T124" i="40"/>
  <c r="M124" i="40"/>
  <c r="N124" i="40"/>
  <c r="S124" i="40"/>
  <c r="Q124" i="40"/>
  <c r="U15" i="22"/>
  <c r="N15" i="22"/>
  <c r="R15" i="22"/>
  <c r="Q15" i="22"/>
  <c r="S15" i="22"/>
  <c r="O15" i="22"/>
  <c r="P15" i="22"/>
  <c r="M15" i="22"/>
  <c r="T15" i="22"/>
  <c r="D137" i="23"/>
  <c r="J137" i="23"/>
  <c r="H137" i="23"/>
  <c r="G137" i="23"/>
  <c r="F137" i="23"/>
  <c r="I137" i="23"/>
  <c r="E137" i="23"/>
  <c r="K137" i="23"/>
  <c r="C137" i="23"/>
  <c r="AP18" i="26"/>
  <c r="E107" i="28"/>
  <c r="F107" i="28"/>
  <c r="I107" i="28"/>
  <c r="K107" i="28"/>
  <c r="C107" i="28"/>
  <c r="J107" i="28"/>
  <c r="D107" i="28"/>
  <c r="H107" i="28"/>
  <c r="G107" i="28"/>
  <c r="I114" i="23"/>
  <c r="G114" i="23"/>
  <c r="H114" i="23"/>
  <c r="C114" i="23"/>
  <c r="E114" i="23"/>
  <c r="J114" i="23"/>
  <c r="D114" i="23"/>
  <c r="K114" i="23"/>
  <c r="F114" i="23"/>
  <c r="D90" i="42"/>
  <c r="J90" i="42"/>
  <c r="I90" i="42"/>
  <c r="H90" i="42"/>
  <c r="E90" i="42"/>
  <c r="C90" i="42"/>
  <c r="F90" i="42"/>
  <c r="K90" i="42"/>
  <c r="G90" i="42"/>
  <c r="U158" i="22"/>
  <c r="M158" i="22"/>
  <c r="R158" i="22"/>
  <c r="Q158" i="22"/>
  <c r="T158" i="22"/>
  <c r="O158" i="22"/>
  <c r="S158" i="22"/>
  <c r="N158" i="22"/>
  <c r="P158" i="22"/>
  <c r="Q136" i="40"/>
  <c r="P136" i="40"/>
  <c r="T136" i="40"/>
  <c r="N136" i="40"/>
  <c r="S136" i="40"/>
  <c r="O136" i="40"/>
  <c r="R136" i="40"/>
  <c r="M136" i="40"/>
  <c r="U136" i="40"/>
  <c r="F133" i="41"/>
  <c r="D133" i="41"/>
  <c r="H133" i="41"/>
  <c r="K133" i="41"/>
  <c r="G133" i="41"/>
  <c r="E133" i="41"/>
  <c r="C133" i="41"/>
  <c r="I133" i="41"/>
  <c r="J133" i="41"/>
  <c r="P24" i="40"/>
  <c r="U24" i="40"/>
  <c r="Q24" i="40"/>
  <c r="S24" i="40"/>
  <c r="N24" i="40"/>
  <c r="T24" i="40"/>
  <c r="R24" i="40"/>
  <c r="M24" i="40"/>
  <c r="O24" i="40"/>
  <c r="M108" i="41"/>
  <c r="R108" i="41"/>
  <c r="O108" i="41"/>
  <c r="Q108" i="41"/>
  <c r="S108" i="41"/>
  <c r="U108" i="41"/>
  <c r="N108" i="41"/>
  <c r="T108" i="41"/>
  <c r="P108" i="41"/>
  <c r="AP160" i="22"/>
  <c r="AF160" i="22" s="1"/>
  <c r="AP78" i="41"/>
  <c r="P171" i="42"/>
  <c r="T171" i="42"/>
  <c r="S171" i="42"/>
  <c r="R171" i="42"/>
  <c r="N171" i="42"/>
  <c r="Q171" i="42"/>
  <c r="M171" i="42"/>
  <c r="O171" i="42"/>
  <c r="U171" i="42"/>
  <c r="H79" i="40"/>
  <c r="D79" i="40"/>
  <c r="F79" i="40"/>
  <c r="K79" i="40"/>
  <c r="I79" i="40"/>
  <c r="E79" i="40"/>
  <c r="G79" i="40"/>
  <c r="C79" i="40"/>
  <c r="J79" i="40"/>
  <c r="H150" i="42"/>
  <c r="J150" i="42"/>
  <c r="E150" i="42"/>
  <c r="F150" i="42"/>
  <c r="D150" i="42"/>
  <c r="I150" i="42"/>
  <c r="G150" i="42"/>
  <c r="C150" i="42"/>
  <c r="K150" i="42"/>
  <c r="AP117" i="21"/>
  <c r="AM117" i="21" s="1"/>
  <c r="Z117" i="21"/>
  <c r="G102" i="21"/>
  <c r="I102" i="21"/>
  <c r="E102" i="21"/>
  <c r="J102" i="21"/>
  <c r="D102" i="21"/>
  <c r="F102" i="21"/>
  <c r="H102" i="21"/>
  <c r="C102" i="21"/>
  <c r="K102" i="21"/>
  <c r="H96" i="21"/>
  <c r="E96" i="21"/>
  <c r="I96" i="21"/>
  <c r="D96" i="21"/>
  <c r="G96" i="21"/>
  <c r="F96" i="21"/>
  <c r="K96" i="21"/>
  <c r="J96" i="21"/>
  <c r="C96" i="21"/>
  <c r="U117" i="23"/>
  <c r="S117" i="23"/>
  <c r="O117" i="23"/>
  <c r="T117" i="23"/>
  <c r="P117" i="23"/>
  <c r="M117" i="23"/>
  <c r="R117" i="23"/>
  <c r="Q117" i="23"/>
  <c r="N117" i="23"/>
  <c r="P76" i="28"/>
  <c r="M76" i="28"/>
  <c r="T76" i="28"/>
  <c r="Q76" i="28"/>
  <c r="U76" i="28"/>
  <c r="N76" i="28"/>
  <c r="O76" i="28"/>
  <c r="R76" i="28"/>
  <c r="S76" i="28"/>
  <c r="R57" i="21"/>
  <c r="T57" i="21"/>
  <c r="N57" i="21"/>
  <c r="U57" i="21"/>
  <c r="S57" i="21"/>
  <c r="Q57" i="21"/>
  <c r="M57" i="21"/>
  <c r="O57" i="21"/>
  <c r="P57" i="21"/>
  <c r="AP27" i="26"/>
  <c r="X27" i="26" s="1"/>
  <c r="D52" i="23"/>
  <c r="F52" i="23"/>
  <c r="I52" i="23"/>
  <c r="K52" i="23"/>
  <c r="G52" i="23"/>
  <c r="J52" i="23"/>
  <c r="H52" i="23"/>
  <c r="E52" i="23"/>
  <c r="C52" i="23"/>
  <c r="J86" i="40"/>
  <c r="I86" i="40"/>
  <c r="E86" i="40"/>
  <c r="D86" i="40"/>
  <c r="F86" i="40"/>
  <c r="C86" i="40"/>
  <c r="K86" i="40"/>
  <c r="H86" i="40"/>
  <c r="G86" i="40"/>
  <c r="O82" i="28"/>
  <c r="Q82" i="28"/>
  <c r="U82" i="28"/>
  <c r="M82" i="28"/>
  <c r="S82" i="28"/>
  <c r="N82" i="28"/>
  <c r="P82" i="28"/>
  <c r="T82" i="28"/>
  <c r="R82" i="28"/>
  <c r="F64" i="42"/>
  <c r="C64" i="42"/>
  <c r="G64" i="42"/>
  <c r="I64" i="42"/>
  <c r="H64" i="42"/>
  <c r="K64" i="42"/>
  <c r="J64" i="42"/>
  <c r="D64" i="42"/>
  <c r="E64" i="42"/>
  <c r="M66" i="23"/>
  <c r="P66" i="23"/>
  <c r="R66" i="23"/>
  <c r="N66" i="23"/>
  <c r="U66" i="23"/>
  <c r="Q66" i="23"/>
  <c r="T66" i="23"/>
  <c r="O66" i="23"/>
  <c r="S66" i="23"/>
  <c r="AP56" i="40"/>
  <c r="AA56" i="40" s="1"/>
  <c r="H88" i="23"/>
  <c r="G88" i="23"/>
  <c r="C88" i="23"/>
  <c r="I88" i="23"/>
  <c r="J88" i="23"/>
  <c r="K88" i="23"/>
  <c r="D88" i="23"/>
  <c r="E88" i="23"/>
  <c r="F88" i="23"/>
  <c r="C88" i="26"/>
  <c r="K88" i="26"/>
  <c r="D88" i="26"/>
  <c r="I88" i="26"/>
  <c r="E88" i="26"/>
  <c r="J88" i="26"/>
  <c r="H88" i="26"/>
  <c r="F88" i="26"/>
  <c r="G88" i="26"/>
  <c r="Q168" i="23"/>
  <c r="T168" i="23"/>
  <c r="S168" i="23"/>
  <c r="U168" i="23"/>
  <c r="R168" i="23"/>
  <c r="O168" i="23"/>
  <c r="M168" i="23"/>
  <c r="P168" i="23"/>
  <c r="N168" i="23"/>
  <c r="AP132" i="23"/>
  <c r="AD132" i="23" s="1"/>
  <c r="C87" i="21"/>
  <c r="G87" i="21"/>
  <c r="H87" i="21"/>
  <c r="J87" i="21"/>
  <c r="I87" i="21"/>
  <c r="D87" i="21"/>
  <c r="E87" i="21"/>
  <c r="K87" i="21"/>
  <c r="F87" i="21"/>
  <c r="O25" i="26"/>
  <c r="R25" i="26"/>
  <c r="P25" i="26"/>
  <c r="T25" i="26"/>
  <c r="M25" i="26"/>
  <c r="N25" i="26"/>
  <c r="S25" i="26"/>
  <c r="U25" i="26"/>
  <c r="Q25" i="26"/>
  <c r="G175" i="26"/>
  <c r="F175" i="26"/>
  <c r="C175" i="26"/>
  <c r="D175" i="26"/>
  <c r="I175" i="26"/>
  <c r="J175" i="26"/>
  <c r="K175" i="26"/>
  <c r="E175" i="26"/>
  <c r="H175" i="26"/>
  <c r="AP108" i="40"/>
  <c r="T28" i="42"/>
  <c r="R28" i="42"/>
  <c r="O28" i="42"/>
  <c r="P28" i="42"/>
  <c r="Q28" i="42"/>
  <c r="S28" i="42"/>
  <c r="M28" i="42"/>
  <c r="U28" i="42"/>
  <c r="N28" i="42"/>
  <c r="D26" i="26"/>
  <c r="C26" i="26"/>
  <c r="J26" i="26"/>
  <c r="E26" i="26"/>
  <c r="H26" i="26"/>
  <c r="G26" i="26"/>
  <c r="F26" i="26"/>
  <c r="K26" i="26"/>
  <c r="I26" i="26"/>
  <c r="S10" i="42"/>
  <c r="U10" i="42"/>
  <c r="P10" i="42"/>
  <c r="O10" i="42"/>
  <c r="M10" i="42"/>
  <c r="T10" i="42"/>
  <c r="N10" i="42"/>
  <c r="Q10" i="42"/>
  <c r="R10" i="42"/>
  <c r="I83" i="42"/>
  <c r="E83" i="42"/>
  <c r="G83" i="42"/>
  <c r="J83" i="42"/>
  <c r="K83" i="42"/>
  <c r="D83" i="42"/>
  <c r="H83" i="42"/>
  <c r="F83" i="42"/>
  <c r="C83" i="42"/>
  <c r="M30" i="19"/>
  <c r="T30" i="19"/>
  <c r="R30" i="19"/>
  <c r="Q30" i="19"/>
  <c r="U30" i="19"/>
  <c r="O30" i="19"/>
  <c r="P30" i="19"/>
  <c r="S30" i="19"/>
  <c r="N30" i="19"/>
  <c r="E59" i="40"/>
  <c r="J59" i="40"/>
  <c r="F59" i="40"/>
  <c r="C59" i="40"/>
  <c r="K59" i="40"/>
  <c r="D59" i="40"/>
  <c r="G59" i="40"/>
  <c r="I59" i="40"/>
  <c r="H59" i="40"/>
  <c r="P43" i="28"/>
  <c r="R43" i="28"/>
  <c r="T43" i="28"/>
  <c r="N43" i="28"/>
  <c r="O43" i="28"/>
  <c r="M43" i="28"/>
  <c r="S43" i="28"/>
  <c r="Q43" i="28"/>
  <c r="U43" i="28"/>
  <c r="S61" i="25"/>
  <c r="T61" i="25"/>
  <c r="Q61" i="25"/>
  <c r="M61" i="25"/>
  <c r="N61" i="25"/>
  <c r="O61" i="25"/>
  <c r="R61" i="25"/>
  <c r="P61" i="25"/>
  <c r="U61" i="25"/>
  <c r="G58" i="24"/>
  <c r="E58" i="24"/>
  <c r="C58" i="24"/>
  <c r="K58" i="24"/>
  <c r="J58" i="24"/>
  <c r="D58" i="24"/>
  <c r="F58" i="24"/>
  <c r="H58" i="24"/>
  <c r="I58" i="24"/>
  <c r="D115" i="23"/>
  <c r="J115" i="23"/>
  <c r="K115" i="23"/>
  <c r="F115" i="23"/>
  <c r="G115" i="23"/>
  <c r="I115" i="23"/>
  <c r="E115" i="23"/>
  <c r="C115" i="23"/>
  <c r="H115" i="23"/>
  <c r="O174" i="42"/>
  <c r="M174" i="42"/>
  <c r="R174" i="42"/>
  <c r="T174" i="42"/>
  <c r="Q174" i="42"/>
  <c r="S174" i="42"/>
  <c r="U174" i="42"/>
  <c r="P174" i="42"/>
  <c r="N174" i="42"/>
  <c r="AP49" i="28"/>
  <c r="AH49" i="28" s="1"/>
  <c r="I9" i="23"/>
  <c r="K9" i="23"/>
  <c r="C9" i="23"/>
  <c r="D9" i="23"/>
  <c r="H9" i="23"/>
  <c r="E9" i="23"/>
  <c r="G9" i="23"/>
  <c r="F9" i="23"/>
  <c r="J9" i="23"/>
  <c r="N57" i="41"/>
  <c r="M57" i="41"/>
  <c r="P57" i="41"/>
  <c r="Q57" i="41"/>
  <c r="U57" i="41"/>
  <c r="R57" i="41"/>
  <c r="O57" i="41"/>
  <c r="S57" i="41"/>
  <c r="T57" i="41"/>
  <c r="AP61" i="42"/>
  <c r="AI61" i="42" s="1"/>
  <c r="T169" i="26"/>
  <c r="Q169" i="26"/>
  <c r="M169" i="26"/>
  <c r="O169" i="26"/>
  <c r="S169" i="26"/>
  <c r="U169" i="26"/>
  <c r="P169" i="26"/>
  <c r="R169" i="26"/>
  <c r="N169" i="26"/>
  <c r="M34" i="42"/>
  <c r="S34" i="42"/>
  <c r="P34" i="42"/>
  <c r="U34" i="42"/>
  <c r="R34" i="42"/>
  <c r="T34" i="42"/>
  <c r="N34" i="42"/>
  <c r="Q34" i="42"/>
  <c r="O34" i="42"/>
  <c r="H15" i="41"/>
  <c r="J15" i="41"/>
  <c r="E15" i="41"/>
  <c r="F15" i="41"/>
  <c r="I15" i="41"/>
  <c r="C15" i="41"/>
  <c r="K15" i="41"/>
  <c r="G15" i="41"/>
  <c r="D15" i="41"/>
  <c r="M133" i="21"/>
  <c r="N133" i="21"/>
  <c r="S133" i="21"/>
  <c r="R133" i="21"/>
  <c r="O133" i="21"/>
  <c r="U133" i="21"/>
  <c r="Q133" i="21"/>
  <c r="T133" i="21"/>
  <c r="P133" i="21"/>
  <c r="AP170" i="41"/>
  <c r="AC170" i="41" s="1"/>
  <c r="AP43" i="25"/>
  <c r="X43" i="25" s="1"/>
  <c r="AP52" i="19"/>
  <c r="AA52" i="19" s="1"/>
  <c r="N107" i="21"/>
  <c r="Q107" i="21"/>
  <c r="M107" i="21"/>
  <c r="O107" i="21"/>
  <c r="S107" i="21"/>
  <c r="T107" i="21"/>
  <c r="R107" i="21"/>
  <c r="P107" i="21"/>
  <c r="U107" i="21"/>
  <c r="P34" i="19"/>
  <c r="R34" i="19"/>
  <c r="M34" i="19"/>
  <c r="Q34" i="19"/>
  <c r="S34" i="19"/>
  <c r="T34" i="19"/>
  <c r="O34" i="19"/>
  <c r="U34" i="19"/>
  <c r="N34" i="19"/>
  <c r="AP75" i="21"/>
  <c r="AM75" i="21" s="1"/>
  <c r="M70" i="40"/>
  <c r="R70" i="40"/>
  <c r="T70" i="40"/>
  <c r="N70" i="40"/>
  <c r="S70" i="40"/>
  <c r="U70" i="40"/>
  <c r="Q70" i="40"/>
  <c r="O70" i="40"/>
  <c r="P70" i="40"/>
  <c r="E150" i="23"/>
  <c r="H150" i="23"/>
  <c r="I150" i="23"/>
  <c r="C150" i="23"/>
  <c r="J150" i="23"/>
  <c r="F150" i="23"/>
  <c r="K150" i="23"/>
  <c r="D150" i="23"/>
  <c r="G150" i="23"/>
  <c r="T2" i="26"/>
  <c r="R2" i="26"/>
  <c r="N2" i="26"/>
  <c r="M2" i="26"/>
  <c r="O2" i="26"/>
  <c r="S2" i="26"/>
  <c r="U2" i="26"/>
  <c r="P2" i="26"/>
  <c r="Q2" i="26"/>
  <c r="K61" i="42"/>
  <c r="C61" i="42"/>
  <c r="E61" i="42"/>
  <c r="G61" i="42"/>
  <c r="D61" i="42"/>
  <c r="J61" i="42"/>
  <c r="H61" i="42"/>
  <c r="F61" i="42"/>
  <c r="I61" i="42"/>
  <c r="AP56" i="42"/>
  <c r="M141" i="40"/>
  <c r="P141" i="40"/>
  <c r="N141" i="40"/>
  <c r="U141" i="40"/>
  <c r="S141" i="40"/>
  <c r="R141" i="40"/>
  <c r="O141" i="40"/>
  <c r="T141" i="40"/>
  <c r="Q141" i="40"/>
  <c r="U11" i="23"/>
  <c r="N11" i="23"/>
  <c r="S11" i="23"/>
  <c r="T11" i="23"/>
  <c r="P11" i="23"/>
  <c r="M11" i="23"/>
  <c r="Q11" i="23"/>
  <c r="O11" i="23"/>
  <c r="R11" i="23"/>
  <c r="AP132" i="28"/>
  <c r="P172" i="21"/>
  <c r="Q172" i="21"/>
  <c r="M172" i="21"/>
  <c r="S172" i="21"/>
  <c r="R172" i="21"/>
  <c r="O172" i="21"/>
  <c r="T172" i="21"/>
  <c r="U172" i="21"/>
  <c r="N172" i="21"/>
  <c r="M157" i="42"/>
  <c r="R157" i="42"/>
  <c r="P157" i="42"/>
  <c r="S157" i="42"/>
  <c r="Q157" i="42"/>
  <c r="O157" i="42"/>
  <c r="T157" i="42"/>
  <c r="N157" i="42"/>
  <c r="U157" i="42"/>
  <c r="G25" i="42"/>
  <c r="D25" i="42"/>
  <c r="K25" i="42"/>
  <c r="I25" i="42"/>
  <c r="H25" i="42"/>
  <c r="F25" i="42"/>
  <c r="E25" i="42"/>
  <c r="C25" i="42"/>
  <c r="J25" i="42"/>
  <c r="D171" i="23"/>
  <c r="F171" i="23"/>
  <c r="I171" i="23"/>
  <c r="K171" i="23"/>
  <c r="C171" i="23"/>
  <c r="E171" i="23"/>
  <c r="J171" i="23"/>
  <c r="G171" i="23"/>
  <c r="H171" i="23"/>
  <c r="E16" i="23"/>
  <c r="J16" i="23"/>
  <c r="G16" i="23"/>
  <c r="D16" i="23"/>
  <c r="F16" i="23"/>
  <c r="K16" i="23"/>
  <c r="I16" i="23"/>
  <c r="C16" i="23"/>
  <c r="H16" i="23"/>
  <c r="E17" i="26"/>
  <c r="G17" i="26"/>
  <c r="I17" i="26"/>
  <c r="J17" i="26"/>
  <c r="H17" i="26"/>
  <c r="C17" i="26"/>
  <c r="K17" i="26"/>
  <c r="F17" i="26"/>
  <c r="D17" i="26"/>
  <c r="AP42" i="26"/>
  <c r="AF42" i="26" s="1"/>
  <c r="AP72" i="23"/>
  <c r="AO72" i="23" s="1"/>
  <c r="R63" i="40"/>
  <c r="T63" i="40"/>
  <c r="N63" i="40"/>
  <c r="O63" i="40"/>
  <c r="M63" i="40"/>
  <c r="P63" i="40"/>
  <c r="Q63" i="40"/>
  <c r="S63" i="40"/>
  <c r="U63" i="40"/>
  <c r="K82" i="23"/>
  <c r="D82" i="23"/>
  <c r="H82" i="23"/>
  <c r="F82" i="23"/>
  <c r="I82" i="23"/>
  <c r="C82" i="23"/>
  <c r="E82" i="23"/>
  <c r="G82" i="23"/>
  <c r="J82" i="23"/>
  <c r="H13" i="42"/>
  <c r="C13" i="42"/>
  <c r="I13" i="42"/>
  <c r="F13" i="42"/>
  <c r="G13" i="42"/>
  <c r="E13" i="42"/>
  <c r="D13" i="42"/>
  <c r="J13" i="42"/>
  <c r="K13" i="42"/>
  <c r="AP80" i="28"/>
  <c r="AL80" i="28" s="1"/>
  <c r="R119" i="40"/>
  <c r="T119" i="40"/>
  <c r="O119" i="40"/>
  <c r="P119" i="40"/>
  <c r="N119" i="40"/>
  <c r="U119" i="40"/>
  <c r="S119" i="40"/>
  <c r="Q119" i="40"/>
  <c r="M119" i="40"/>
  <c r="AP27" i="23"/>
  <c r="R148" i="28"/>
  <c r="U148" i="28"/>
  <c r="O148" i="28"/>
  <c r="M148" i="28"/>
  <c r="S148" i="28"/>
  <c r="P148" i="28"/>
  <c r="T148" i="28"/>
  <c r="N148" i="28"/>
  <c r="Q148" i="28"/>
  <c r="M66" i="42"/>
  <c r="P66" i="42"/>
  <c r="N66" i="42"/>
  <c r="U66" i="42"/>
  <c r="R66" i="42"/>
  <c r="Q66" i="42"/>
  <c r="O66" i="42"/>
  <c r="S66" i="42"/>
  <c r="T66" i="42"/>
  <c r="T39" i="23"/>
  <c r="P39" i="23"/>
  <c r="O39" i="23"/>
  <c r="M39" i="23"/>
  <c r="R39" i="23"/>
  <c r="U39" i="23"/>
  <c r="S39" i="23"/>
  <c r="N39" i="23"/>
  <c r="Q39" i="23"/>
  <c r="P35" i="42"/>
  <c r="M35" i="42"/>
  <c r="O35" i="42"/>
  <c r="U35" i="42"/>
  <c r="Q35" i="42"/>
  <c r="T35" i="42"/>
  <c r="R35" i="42"/>
  <c r="S35" i="42"/>
  <c r="N35" i="42"/>
  <c r="P83" i="21"/>
  <c r="O83" i="21"/>
  <c r="M83" i="21"/>
  <c r="N83" i="21"/>
  <c r="Q83" i="21"/>
  <c r="U83" i="21"/>
  <c r="T83" i="21"/>
  <c r="R83" i="21"/>
  <c r="S83" i="21"/>
  <c r="F64" i="23"/>
  <c r="I64" i="23"/>
  <c r="C64" i="23"/>
  <c r="K64" i="23"/>
  <c r="J64" i="23"/>
  <c r="G64" i="23"/>
  <c r="E64" i="23"/>
  <c r="H64" i="23"/>
  <c r="D64" i="23"/>
  <c r="AP29" i="42"/>
  <c r="AB29" i="42" s="1"/>
  <c r="AP50" i="25"/>
  <c r="AJ50" i="25" s="1"/>
  <c r="E155" i="40"/>
  <c r="I155" i="40"/>
  <c r="F155" i="40"/>
  <c r="H155" i="40"/>
  <c r="J155" i="40"/>
  <c r="C155" i="40"/>
  <c r="G155" i="40"/>
  <c r="D155" i="40"/>
  <c r="K155" i="40"/>
  <c r="AP124" i="41"/>
  <c r="AN124" i="41" s="1"/>
  <c r="M152" i="28"/>
  <c r="P152" i="28"/>
  <c r="T152" i="28"/>
  <c r="S152" i="28"/>
  <c r="U152" i="28"/>
  <c r="N152" i="28"/>
  <c r="Q152" i="28"/>
  <c r="O152" i="28"/>
  <c r="R152" i="28"/>
  <c r="N3" i="19"/>
  <c r="R3" i="19"/>
  <c r="P3" i="19"/>
  <c r="T3" i="19"/>
  <c r="U3" i="19"/>
  <c r="O3" i="19"/>
  <c r="M3" i="19"/>
  <c r="Q3" i="19"/>
  <c r="S3" i="19"/>
  <c r="AP63" i="28"/>
  <c r="AA63" i="28" s="1"/>
  <c r="D107" i="26"/>
  <c r="E107" i="26"/>
  <c r="F107" i="26"/>
  <c r="G107" i="26"/>
  <c r="H107" i="26"/>
  <c r="I107" i="26"/>
  <c r="C107" i="26"/>
  <c r="J107" i="26"/>
  <c r="K107" i="26"/>
  <c r="G74" i="21"/>
  <c r="C74" i="21"/>
  <c r="H74" i="21"/>
  <c r="J74" i="21"/>
  <c r="I74" i="21"/>
  <c r="E74" i="21"/>
  <c r="F74" i="21"/>
  <c r="K74" i="21"/>
  <c r="D74" i="21"/>
  <c r="M118" i="28"/>
  <c r="Q118" i="28"/>
  <c r="R118" i="28"/>
  <c r="P118" i="28"/>
  <c r="T118" i="28"/>
  <c r="U118" i="28"/>
  <c r="S118" i="28"/>
  <c r="O118" i="28"/>
  <c r="N118" i="28"/>
  <c r="S147" i="21"/>
  <c r="P147" i="21"/>
  <c r="T147" i="21"/>
  <c r="Q147" i="21"/>
  <c r="O147" i="21"/>
  <c r="N147" i="21"/>
  <c r="U147" i="21"/>
  <c r="R147" i="21"/>
  <c r="M147" i="21"/>
  <c r="Q124" i="42"/>
  <c r="U124" i="42"/>
  <c r="T124" i="42"/>
  <c r="R124" i="42"/>
  <c r="P124" i="42"/>
  <c r="N124" i="42"/>
  <c r="O124" i="42"/>
  <c r="M124" i="42"/>
  <c r="S124" i="42"/>
  <c r="Q14" i="40"/>
  <c r="O14" i="40"/>
  <c r="S14" i="40"/>
  <c r="U14" i="40"/>
  <c r="N14" i="40"/>
  <c r="P14" i="40"/>
  <c r="R14" i="40"/>
  <c r="M14" i="40"/>
  <c r="T14" i="40"/>
  <c r="AP85" i="28"/>
  <c r="AM85" i="28" s="1"/>
  <c r="T150" i="21"/>
  <c r="S150" i="21"/>
  <c r="M150" i="21"/>
  <c r="P150" i="21"/>
  <c r="U150" i="21"/>
  <c r="R150" i="21"/>
  <c r="O150" i="21"/>
  <c r="N150" i="21"/>
  <c r="Q150" i="21"/>
  <c r="I154" i="26"/>
  <c r="H154" i="26"/>
  <c r="E154" i="26"/>
  <c r="J154" i="26"/>
  <c r="K154" i="26"/>
  <c r="D154" i="26"/>
  <c r="G154" i="26"/>
  <c r="F154" i="26"/>
  <c r="C154" i="26"/>
  <c r="D11" i="40"/>
  <c r="J11" i="40"/>
  <c r="E11" i="40"/>
  <c r="K11" i="40"/>
  <c r="F11" i="40"/>
  <c r="I11" i="40"/>
  <c r="G11" i="40"/>
  <c r="C11" i="40"/>
  <c r="H11" i="40"/>
  <c r="P61" i="42"/>
  <c r="R61" i="42"/>
  <c r="O61" i="42"/>
  <c r="T61" i="42"/>
  <c r="Q61" i="42"/>
  <c r="S61" i="42"/>
  <c r="N61" i="42"/>
  <c r="U61" i="42"/>
  <c r="M61" i="42"/>
  <c r="N108" i="23"/>
  <c r="U108" i="23"/>
  <c r="T108" i="23"/>
  <c r="R108" i="23"/>
  <c r="P108" i="23"/>
  <c r="O108" i="23"/>
  <c r="S108" i="23"/>
  <c r="M108" i="23"/>
  <c r="Q108" i="23"/>
  <c r="M111" i="21"/>
  <c r="N111" i="21"/>
  <c r="O111" i="21"/>
  <c r="R111" i="21"/>
  <c r="P111" i="21"/>
  <c r="Q111" i="21"/>
  <c r="T111" i="21"/>
  <c r="U111" i="21"/>
  <c r="S111" i="21"/>
  <c r="D58" i="28"/>
  <c r="K58" i="28"/>
  <c r="E58" i="28"/>
  <c r="H58" i="28"/>
  <c r="I58" i="28"/>
  <c r="J58" i="28"/>
  <c r="G58" i="28"/>
  <c r="C58" i="28"/>
  <c r="F58" i="28"/>
  <c r="AP35" i="40"/>
  <c r="AE35" i="40" s="1"/>
  <c r="E127" i="28"/>
  <c r="G127" i="28"/>
  <c r="D127" i="28"/>
  <c r="K127" i="28"/>
  <c r="C127" i="28"/>
  <c r="I127" i="28"/>
  <c r="H127" i="28"/>
  <c r="F127" i="28"/>
  <c r="J127" i="28"/>
  <c r="J14" i="23"/>
  <c r="C14" i="23"/>
  <c r="H14" i="23"/>
  <c r="F14" i="23"/>
  <c r="E14" i="23"/>
  <c r="K14" i="23"/>
  <c r="D14" i="23"/>
  <c r="I14" i="23"/>
  <c r="G14" i="23"/>
  <c r="AP45" i="28"/>
  <c r="M48" i="40"/>
  <c r="P48" i="40"/>
  <c r="N48" i="40"/>
  <c r="T48" i="40"/>
  <c r="O48" i="40"/>
  <c r="R48" i="40"/>
  <c r="Q48" i="40"/>
  <c r="U48" i="40"/>
  <c r="S48" i="40"/>
  <c r="U56" i="40"/>
  <c r="R56" i="40"/>
  <c r="M56" i="40"/>
  <c r="T56" i="40"/>
  <c r="O56" i="40"/>
  <c r="P56" i="40"/>
  <c r="N56" i="40"/>
  <c r="Q56" i="40"/>
  <c r="S56" i="40"/>
  <c r="O164" i="23"/>
  <c r="T164" i="23"/>
  <c r="Q164" i="23"/>
  <c r="U164" i="23"/>
  <c r="N164" i="23"/>
  <c r="M164" i="23"/>
  <c r="P164" i="23"/>
  <c r="R164" i="23"/>
  <c r="S164" i="23"/>
  <c r="D176" i="40"/>
  <c r="E176" i="40"/>
  <c r="K176" i="40"/>
  <c r="I176" i="40"/>
  <c r="C176" i="40"/>
  <c r="H176" i="40"/>
  <c r="G176" i="40"/>
  <c r="F176" i="40"/>
  <c r="J176" i="40"/>
  <c r="AP3" i="19"/>
  <c r="Q14" i="26"/>
  <c r="P14" i="26"/>
  <c r="U14" i="26"/>
  <c r="T14" i="26"/>
  <c r="S14" i="26"/>
  <c r="N14" i="26"/>
  <c r="M14" i="26"/>
  <c r="R14" i="26"/>
  <c r="O14" i="26"/>
  <c r="AP110" i="28"/>
  <c r="AL110" i="28" s="1"/>
  <c r="AP23" i="42"/>
  <c r="P124" i="26"/>
  <c r="U124" i="26"/>
  <c r="N124" i="26"/>
  <c r="Q124" i="26"/>
  <c r="S124" i="26"/>
  <c r="M124" i="26"/>
  <c r="T124" i="26"/>
  <c r="O124" i="26"/>
  <c r="R124" i="26"/>
  <c r="AP154" i="21"/>
  <c r="AP120" i="21"/>
  <c r="AB120" i="21" s="1"/>
  <c r="AP157" i="21"/>
  <c r="Y157" i="21" s="1"/>
  <c r="AP117" i="40"/>
  <c r="Y117" i="40" s="1"/>
  <c r="S96" i="21"/>
  <c r="Q96" i="21"/>
  <c r="U96" i="21"/>
  <c r="P96" i="21"/>
  <c r="O96" i="21"/>
  <c r="N96" i="21"/>
  <c r="R96" i="21"/>
  <c r="M96" i="21"/>
  <c r="T96" i="21"/>
  <c r="F145" i="40"/>
  <c r="I145" i="40"/>
  <c r="J145" i="40"/>
  <c r="C145" i="40"/>
  <c r="K145" i="40"/>
  <c r="H145" i="40"/>
  <c r="E145" i="40"/>
  <c r="G145" i="40"/>
  <c r="D145" i="40"/>
  <c r="E50" i="25"/>
  <c r="H50" i="25"/>
  <c r="I50" i="25"/>
  <c r="F50" i="25"/>
  <c r="K50" i="25"/>
  <c r="J50" i="25"/>
  <c r="C50" i="25"/>
  <c r="G50" i="25"/>
  <c r="D50" i="25"/>
  <c r="AP120" i="23"/>
  <c r="AF120" i="23" s="1"/>
  <c r="G174" i="28"/>
  <c r="F174" i="28"/>
  <c r="E174" i="28"/>
  <c r="C174" i="28"/>
  <c r="J174" i="28"/>
  <c r="I174" i="28"/>
  <c r="D174" i="28"/>
  <c r="H174" i="28"/>
  <c r="K174" i="28"/>
  <c r="AP67" i="22"/>
  <c r="AF67" i="22" s="1"/>
  <c r="R72" i="23"/>
  <c r="M72" i="23"/>
  <c r="S72" i="23"/>
  <c r="N72" i="23"/>
  <c r="P72" i="23"/>
  <c r="O72" i="23"/>
  <c r="U72" i="23"/>
  <c r="Q72" i="23"/>
  <c r="T72" i="23"/>
  <c r="AP105" i="21"/>
  <c r="AJ105" i="21" s="1"/>
  <c r="D40" i="40"/>
  <c r="J40" i="40"/>
  <c r="F40" i="40"/>
  <c r="K40" i="40"/>
  <c r="G40" i="40"/>
  <c r="E40" i="40"/>
  <c r="H40" i="40"/>
  <c r="I40" i="40"/>
  <c r="C40" i="40"/>
  <c r="F79" i="28"/>
  <c r="J79" i="28"/>
  <c r="C79" i="28"/>
  <c r="D79" i="28"/>
  <c r="H79" i="28"/>
  <c r="I79" i="28"/>
  <c r="E79" i="28"/>
  <c r="G79" i="28"/>
  <c r="K79" i="28"/>
  <c r="AP9" i="42"/>
  <c r="X9" i="42" s="1"/>
  <c r="AP42" i="40"/>
  <c r="AE42" i="40" s="1"/>
  <c r="K107" i="42"/>
  <c r="F107" i="42"/>
  <c r="G107" i="42"/>
  <c r="E107" i="42"/>
  <c r="I107" i="42"/>
  <c r="C107" i="42"/>
  <c r="D107" i="42"/>
  <c r="J107" i="42"/>
  <c r="H107" i="42"/>
  <c r="J15" i="19"/>
  <c r="E15" i="19"/>
  <c r="K15" i="19"/>
  <c r="H15" i="19"/>
  <c r="I15" i="19"/>
  <c r="G15" i="19"/>
  <c r="C15" i="19"/>
  <c r="F15" i="19"/>
  <c r="D15" i="19"/>
  <c r="R100" i="21"/>
  <c r="U100" i="21"/>
  <c r="P100" i="21"/>
  <c r="Q100" i="21"/>
  <c r="N100" i="21"/>
  <c r="M100" i="21"/>
  <c r="T100" i="21"/>
  <c r="S100" i="21"/>
  <c r="O100" i="21"/>
  <c r="H138" i="28"/>
  <c r="F138" i="28"/>
  <c r="C138" i="28"/>
  <c r="D138" i="28"/>
  <c r="K138" i="28"/>
  <c r="J138" i="28"/>
  <c r="G138" i="28"/>
  <c r="E138" i="28"/>
  <c r="I138" i="28"/>
  <c r="H39" i="28"/>
  <c r="E39" i="28"/>
  <c r="I39" i="28"/>
  <c r="J39" i="28"/>
  <c r="C39" i="28"/>
  <c r="G39" i="28"/>
  <c r="K39" i="28"/>
  <c r="D39" i="28"/>
  <c r="F39" i="28"/>
  <c r="P87" i="40"/>
  <c r="R87" i="40"/>
  <c r="Q87" i="40"/>
  <c r="U87" i="40"/>
  <c r="O87" i="40"/>
  <c r="S87" i="40"/>
  <c r="T87" i="40"/>
  <c r="M87" i="40"/>
  <c r="N87" i="40"/>
  <c r="N46" i="19"/>
  <c r="M46" i="19"/>
  <c r="U46" i="19"/>
  <c r="S46" i="19"/>
  <c r="T46" i="19"/>
  <c r="P46" i="19"/>
  <c r="Q46" i="19"/>
  <c r="O46" i="19"/>
  <c r="R46" i="19"/>
  <c r="K144" i="42"/>
  <c r="I144" i="42"/>
  <c r="C144" i="42"/>
  <c r="H144" i="42"/>
  <c r="F144" i="42"/>
  <c r="G144" i="42"/>
  <c r="D144" i="42"/>
  <c r="J144" i="42"/>
  <c r="E144" i="42"/>
  <c r="N155" i="22"/>
  <c r="M155" i="22"/>
  <c r="R155" i="22"/>
  <c r="O155" i="22"/>
  <c r="S155" i="22"/>
  <c r="Q155" i="22"/>
  <c r="P155" i="22"/>
  <c r="T155" i="22"/>
  <c r="U155" i="22"/>
  <c r="E100" i="23"/>
  <c r="H100" i="23"/>
  <c r="G100" i="23"/>
  <c r="I100" i="23"/>
  <c r="K100" i="23"/>
  <c r="F100" i="23"/>
  <c r="C100" i="23"/>
  <c r="J100" i="23"/>
  <c r="D100" i="23"/>
  <c r="T25" i="28"/>
  <c r="N25" i="28"/>
  <c r="R25" i="28"/>
  <c r="Q25" i="28"/>
  <c r="S25" i="28"/>
  <c r="O25" i="28"/>
  <c r="M25" i="28"/>
  <c r="P25" i="28"/>
  <c r="U25" i="28"/>
  <c r="AP60" i="28"/>
  <c r="AL60" i="28" s="1"/>
  <c r="M135" i="26"/>
  <c r="N135" i="26"/>
  <c r="S135" i="26"/>
  <c r="R135" i="26"/>
  <c r="Q135" i="26"/>
  <c r="O135" i="26"/>
  <c r="P135" i="26"/>
  <c r="U135" i="26"/>
  <c r="T135" i="26"/>
  <c r="P99" i="28"/>
  <c r="M99" i="28"/>
  <c r="O99" i="28"/>
  <c r="N99" i="28"/>
  <c r="U99" i="28"/>
  <c r="T99" i="28"/>
  <c r="R99" i="28"/>
  <c r="S99" i="28"/>
  <c r="Q99" i="28"/>
  <c r="AP162" i="23"/>
  <c r="AF162" i="23" s="1"/>
  <c r="AP109" i="22"/>
  <c r="AL109" i="22" s="1"/>
  <c r="AP130" i="41"/>
  <c r="AM130" i="41" s="1"/>
  <c r="Q41" i="19"/>
  <c r="M41" i="19"/>
  <c r="T41" i="19"/>
  <c r="P41" i="19"/>
  <c r="S41" i="19"/>
  <c r="N41" i="19"/>
  <c r="R41" i="19"/>
  <c r="U41" i="19"/>
  <c r="O41" i="19"/>
  <c r="J151" i="42"/>
  <c r="C151" i="42"/>
  <c r="D151" i="42"/>
  <c r="F151" i="42"/>
  <c r="K151" i="42"/>
  <c r="E151" i="42"/>
  <c r="G151" i="42"/>
  <c r="I151" i="42"/>
  <c r="H151" i="42"/>
  <c r="AP175" i="21"/>
  <c r="K127" i="40"/>
  <c r="F127" i="40"/>
  <c r="D127" i="40"/>
  <c r="I127" i="40"/>
  <c r="E127" i="40"/>
  <c r="G127" i="40"/>
  <c r="H127" i="40"/>
  <c r="J127" i="40"/>
  <c r="C127" i="40"/>
  <c r="D121" i="23"/>
  <c r="C121" i="23"/>
  <c r="G121" i="23"/>
  <c r="I121" i="23"/>
  <c r="F121" i="23"/>
  <c r="K121" i="23"/>
  <c r="E121" i="23"/>
  <c r="J121" i="23"/>
  <c r="H121" i="23"/>
  <c r="F110" i="23"/>
  <c r="I110" i="23"/>
  <c r="C110" i="23"/>
  <c r="H110" i="23"/>
  <c r="D110" i="23"/>
  <c r="E110" i="23"/>
  <c r="J110" i="23"/>
  <c r="G110" i="23"/>
  <c r="K110" i="23"/>
  <c r="C70" i="28"/>
  <c r="H70" i="28"/>
  <c r="E70" i="28"/>
  <c r="J70" i="28"/>
  <c r="G70" i="28"/>
  <c r="F70" i="28"/>
  <c r="D70" i="28"/>
  <c r="I70" i="28"/>
  <c r="K70" i="28"/>
  <c r="AP32" i="19"/>
  <c r="AM32" i="19" s="1"/>
  <c r="K92" i="40"/>
  <c r="D92" i="40"/>
  <c r="H92" i="40"/>
  <c r="E92" i="40"/>
  <c r="C92" i="40"/>
  <c r="F92" i="40"/>
  <c r="G92" i="40"/>
  <c r="I92" i="40"/>
  <c r="J92" i="40"/>
  <c r="M155" i="26"/>
  <c r="Q155" i="26"/>
  <c r="T155" i="26"/>
  <c r="S155" i="26"/>
  <c r="P155" i="26"/>
  <c r="N155" i="26"/>
  <c r="O155" i="26"/>
  <c r="R155" i="26"/>
  <c r="U155" i="26"/>
  <c r="J151" i="21"/>
  <c r="G151" i="21"/>
  <c r="C151" i="21"/>
  <c r="I151" i="21"/>
  <c r="E151" i="21"/>
  <c r="F151" i="21"/>
  <c r="H151" i="21"/>
  <c r="D151" i="21"/>
  <c r="K151" i="21"/>
  <c r="D47" i="41"/>
  <c r="E47" i="41"/>
  <c r="F47" i="41"/>
  <c r="G47" i="41"/>
  <c r="C47" i="41"/>
  <c r="H47" i="41"/>
  <c r="K47" i="41"/>
  <c r="I47" i="41"/>
  <c r="J47" i="41"/>
  <c r="F2" i="26"/>
  <c r="K2" i="26"/>
  <c r="I2" i="26"/>
  <c r="C2" i="26"/>
  <c r="E2" i="26"/>
  <c r="G2" i="26"/>
  <c r="H2" i="26"/>
  <c r="J2" i="26"/>
  <c r="D2" i="26"/>
  <c r="AP15" i="19"/>
  <c r="Y15" i="19" s="1"/>
  <c r="O95" i="22"/>
  <c r="T95" i="22"/>
  <c r="N95" i="22"/>
  <c r="Q95" i="22"/>
  <c r="R95" i="22"/>
  <c r="U95" i="22"/>
  <c r="M95" i="22"/>
  <c r="S95" i="22"/>
  <c r="P95" i="22"/>
  <c r="J44" i="41"/>
  <c r="E44" i="41"/>
  <c r="F44" i="41"/>
  <c r="I44" i="41"/>
  <c r="K44" i="41"/>
  <c r="C44" i="41"/>
  <c r="D44" i="41"/>
  <c r="G44" i="41"/>
  <c r="H44" i="41"/>
  <c r="E165" i="41"/>
  <c r="H165" i="41"/>
  <c r="G165" i="41"/>
  <c r="F165" i="41"/>
  <c r="K165" i="41"/>
  <c r="J165" i="41"/>
  <c r="C165" i="41"/>
  <c r="D165" i="41"/>
  <c r="I165" i="41"/>
  <c r="G85" i="42"/>
  <c r="J85" i="42"/>
  <c r="F85" i="42"/>
  <c r="E85" i="42"/>
  <c r="H85" i="42"/>
  <c r="K85" i="42"/>
  <c r="D85" i="42"/>
  <c r="C85" i="42"/>
  <c r="I85" i="42"/>
  <c r="R111" i="23"/>
  <c r="Q111" i="23"/>
  <c r="O111" i="23"/>
  <c r="T111" i="23"/>
  <c r="N111" i="23"/>
  <c r="S111" i="23"/>
  <c r="M111" i="23"/>
  <c r="U111" i="23"/>
  <c r="P111" i="23"/>
  <c r="C18" i="26"/>
  <c r="F18" i="26"/>
  <c r="G18" i="26"/>
  <c r="E18" i="26"/>
  <c r="J18" i="26"/>
  <c r="K18" i="26"/>
  <c r="I18" i="26"/>
  <c r="H18" i="26"/>
  <c r="D18" i="26"/>
  <c r="U11" i="19"/>
  <c r="Q11" i="19"/>
  <c r="P11" i="19"/>
  <c r="R11" i="19"/>
  <c r="S11" i="19"/>
  <c r="T11" i="19"/>
  <c r="O11" i="19"/>
  <c r="N11" i="19"/>
  <c r="M11" i="19"/>
  <c r="T144" i="28"/>
  <c r="U144" i="28"/>
  <c r="S144" i="28"/>
  <c r="R144" i="28"/>
  <c r="Q144" i="28"/>
  <c r="N144" i="28"/>
  <c r="P144" i="28"/>
  <c r="O144" i="28"/>
  <c r="M144" i="28"/>
  <c r="M26" i="40"/>
  <c r="Q26" i="40"/>
  <c r="R26" i="40"/>
  <c r="T26" i="40"/>
  <c r="S26" i="40"/>
  <c r="P26" i="40"/>
  <c r="U26" i="40"/>
  <c r="O26" i="40"/>
  <c r="N26" i="40"/>
  <c r="D45" i="42"/>
  <c r="I45" i="42"/>
  <c r="E45" i="42"/>
  <c r="H45" i="42"/>
  <c r="C45" i="42"/>
  <c r="F45" i="42"/>
  <c r="K45" i="42"/>
  <c r="J45" i="42"/>
  <c r="G45" i="42"/>
  <c r="G68" i="42"/>
  <c r="J68" i="42"/>
  <c r="E68" i="42"/>
  <c r="C68" i="42"/>
  <c r="I68" i="42"/>
  <c r="D68" i="42"/>
  <c r="K68" i="42"/>
  <c r="F68" i="42"/>
  <c r="H68" i="42"/>
  <c r="F95" i="40"/>
  <c r="H95" i="40"/>
  <c r="E95" i="40"/>
  <c r="K95" i="40"/>
  <c r="I95" i="40"/>
  <c r="D95" i="40"/>
  <c r="J95" i="40"/>
  <c r="C95" i="40"/>
  <c r="G95" i="40"/>
  <c r="D142" i="21"/>
  <c r="E142" i="21"/>
  <c r="H142" i="21"/>
  <c r="K142" i="21"/>
  <c r="F142" i="21"/>
  <c r="J142" i="21"/>
  <c r="G142" i="21"/>
  <c r="C142" i="21"/>
  <c r="I142" i="21"/>
  <c r="AP147" i="28"/>
  <c r="G50" i="19"/>
  <c r="F50" i="19"/>
  <c r="C50" i="19"/>
  <c r="I50" i="19"/>
  <c r="K50" i="19"/>
  <c r="H50" i="19"/>
  <c r="E50" i="19"/>
  <c r="D50" i="19"/>
  <c r="J50" i="19"/>
  <c r="Q104" i="25"/>
  <c r="M104" i="25"/>
  <c r="S104" i="25"/>
  <c r="O104" i="25"/>
  <c r="N104" i="25"/>
  <c r="U104" i="25"/>
  <c r="T104" i="25"/>
  <c r="R104" i="25"/>
  <c r="P104" i="25"/>
  <c r="AP124" i="26"/>
  <c r="AI124" i="26" s="1"/>
  <c r="G98" i="42"/>
  <c r="I98" i="42"/>
  <c r="F98" i="42"/>
  <c r="E98" i="42"/>
  <c r="H98" i="42"/>
  <c r="K98" i="42"/>
  <c r="J98" i="42"/>
  <c r="C98" i="42"/>
  <c r="D98" i="42"/>
  <c r="J68" i="26"/>
  <c r="E68" i="26"/>
  <c r="K68" i="26"/>
  <c r="G68" i="26"/>
  <c r="C68" i="26"/>
  <c r="I68" i="26"/>
  <c r="D68" i="26"/>
  <c r="F68" i="26"/>
  <c r="H68" i="26"/>
  <c r="Q146" i="40"/>
  <c r="R146" i="40"/>
  <c r="U146" i="40"/>
  <c r="N146" i="40"/>
  <c r="S146" i="40"/>
  <c r="O146" i="40"/>
  <c r="T146" i="40"/>
  <c r="M146" i="40"/>
  <c r="P146" i="40"/>
  <c r="AP25" i="19"/>
  <c r="AB25" i="19" s="1"/>
  <c r="E33" i="40"/>
  <c r="F33" i="40"/>
  <c r="I33" i="40"/>
  <c r="K33" i="40"/>
  <c r="G33" i="40"/>
  <c r="H33" i="40"/>
  <c r="J33" i="40"/>
  <c r="C33" i="40"/>
  <c r="D33" i="40"/>
  <c r="AP170" i="42"/>
  <c r="X170" i="42" s="1"/>
  <c r="D81" i="21"/>
  <c r="G81" i="21"/>
  <c r="C81" i="21"/>
  <c r="F81" i="21"/>
  <c r="H81" i="21"/>
  <c r="I81" i="21"/>
  <c r="J81" i="21"/>
  <c r="E81" i="21"/>
  <c r="K81" i="21"/>
  <c r="AP172" i="40"/>
  <c r="AD172" i="40" s="1"/>
  <c r="M89" i="40"/>
  <c r="R89" i="40"/>
  <c r="T89" i="40"/>
  <c r="Q89" i="40"/>
  <c r="O89" i="40"/>
  <c r="N89" i="40"/>
  <c r="S89" i="40"/>
  <c r="U89" i="40"/>
  <c r="P89" i="40"/>
  <c r="AP14" i="42"/>
  <c r="X14" i="42" s="1"/>
  <c r="I20" i="19"/>
  <c r="F20" i="19"/>
  <c r="J20" i="19"/>
  <c r="G20" i="19"/>
  <c r="K20" i="19"/>
  <c r="E20" i="19"/>
  <c r="C20" i="19"/>
  <c r="D20" i="19"/>
  <c r="H20" i="19"/>
  <c r="J148" i="28"/>
  <c r="D148" i="28"/>
  <c r="K148" i="28"/>
  <c r="F148" i="28"/>
  <c r="H148" i="28"/>
  <c r="C148" i="28"/>
  <c r="G148" i="28"/>
  <c r="E148" i="28"/>
  <c r="I148" i="28"/>
  <c r="K93" i="26"/>
  <c r="J93" i="26"/>
  <c r="F93" i="26"/>
  <c r="H93" i="26"/>
  <c r="I93" i="26"/>
  <c r="D93" i="26"/>
  <c r="G93" i="26"/>
  <c r="C93" i="26"/>
  <c r="E93" i="26"/>
  <c r="G29" i="19"/>
  <c r="I29" i="19"/>
  <c r="H29" i="19"/>
  <c r="D29" i="19"/>
  <c r="K29" i="19"/>
  <c r="E29" i="19"/>
  <c r="C29" i="19"/>
  <c r="J29" i="19"/>
  <c r="F29" i="19"/>
  <c r="AP3" i="28"/>
  <c r="AP25" i="42"/>
  <c r="J27" i="22"/>
  <c r="K27" i="22"/>
  <c r="G27" i="22"/>
  <c r="D27" i="22"/>
  <c r="H27" i="22"/>
  <c r="I27" i="22"/>
  <c r="C27" i="22"/>
  <c r="E27" i="22"/>
  <c r="F27" i="22"/>
  <c r="R18" i="19"/>
  <c r="O18" i="19"/>
  <c r="P18" i="19"/>
  <c r="T18" i="19"/>
  <c r="M18" i="19"/>
  <c r="N18" i="19"/>
  <c r="Q18" i="19"/>
  <c r="U18" i="19"/>
  <c r="S18" i="19"/>
  <c r="AP86" i="26"/>
  <c r="AC86" i="26" s="1"/>
  <c r="S76" i="26"/>
  <c r="N76" i="26"/>
  <c r="O76" i="26"/>
  <c r="R76" i="26"/>
  <c r="U76" i="26"/>
  <c r="T76" i="26"/>
  <c r="P76" i="26"/>
  <c r="M76" i="26"/>
  <c r="Q76" i="26"/>
  <c r="F35" i="28"/>
  <c r="C35" i="28"/>
  <c r="G35" i="28"/>
  <c r="H35" i="28"/>
  <c r="K35" i="28"/>
  <c r="D35" i="28"/>
  <c r="I35" i="28"/>
  <c r="E35" i="28"/>
  <c r="J35" i="28"/>
  <c r="AP176" i="23"/>
  <c r="Y176" i="23" s="1"/>
  <c r="AP172" i="21"/>
  <c r="Z172" i="21" s="1"/>
  <c r="T177" i="40"/>
  <c r="P177" i="40"/>
  <c r="N177" i="40"/>
  <c r="M177" i="40"/>
  <c r="O177" i="40"/>
  <c r="Q177" i="40"/>
  <c r="S177" i="40"/>
  <c r="U177" i="40"/>
  <c r="R177" i="40"/>
  <c r="C24" i="22"/>
  <c r="G24" i="22"/>
  <c r="H24" i="22"/>
  <c r="D24" i="22"/>
  <c r="F24" i="22"/>
  <c r="I24" i="22"/>
  <c r="E24" i="22"/>
  <c r="K24" i="22"/>
  <c r="J24" i="22"/>
  <c r="AP97" i="41"/>
  <c r="AH97" i="41" s="1"/>
  <c r="O102" i="26"/>
  <c r="S102" i="26"/>
  <c r="N102" i="26"/>
  <c r="T102" i="26"/>
  <c r="R102" i="26"/>
  <c r="P102" i="26"/>
  <c r="U102" i="26"/>
  <c r="Q102" i="26"/>
  <c r="M102" i="26"/>
  <c r="T40" i="22"/>
  <c r="O40" i="22"/>
  <c r="S40" i="22"/>
  <c r="M40" i="22"/>
  <c r="U40" i="22"/>
  <c r="P40" i="22"/>
  <c r="N40" i="22"/>
  <c r="R40" i="22"/>
  <c r="Q40" i="22"/>
  <c r="M127" i="26"/>
  <c r="P127" i="26"/>
  <c r="T127" i="26"/>
  <c r="U127" i="26"/>
  <c r="R127" i="26"/>
  <c r="N127" i="26"/>
  <c r="Q127" i="26"/>
  <c r="O127" i="26"/>
  <c r="S127" i="26"/>
  <c r="J48" i="19"/>
  <c r="H48" i="19"/>
  <c r="C48" i="19"/>
  <c r="F48" i="19"/>
  <c r="G48" i="19"/>
  <c r="E48" i="19"/>
  <c r="D48" i="19"/>
  <c r="K48" i="19"/>
  <c r="I48" i="19"/>
  <c r="E45" i="40"/>
  <c r="J45" i="40"/>
  <c r="I45" i="40"/>
  <c r="K45" i="40"/>
  <c r="G45" i="40"/>
  <c r="D45" i="40"/>
  <c r="H45" i="40"/>
  <c r="F45" i="40"/>
  <c r="C45" i="40"/>
  <c r="AP29" i="26"/>
  <c r="AI29" i="26" s="1"/>
  <c r="H100" i="28"/>
  <c r="C100" i="28"/>
  <c r="K100" i="28"/>
  <c r="E100" i="28"/>
  <c r="F100" i="28"/>
  <c r="I100" i="28"/>
  <c r="D100" i="28"/>
  <c r="G100" i="28"/>
  <c r="J100" i="28"/>
  <c r="N78" i="42"/>
  <c r="P78" i="42"/>
  <c r="R78" i="42"/>
  <c r="Q78" i="42"/>
  <c r="T78" i="42"/>
  <c r="O78" i="42"/>
  <c r="M78" i="42"/>
  <c r="U78" i="42"/>
  <c r="S78" i="42"/>
  <c r="AP41" i="28"/>
  <c r="AO41" i="28" s="1"/>
  <c r="S88" i="28"/>
  <c r="P88" i="28"/>
  <c r="M88" i="28"/>
  <c r="O88" i="28"/>
  <c r="R88" i="28"/>
  <c r="U88" i="28"/>
  <c r="T88" i="28"/>
  <c r="Q88" i="28"/>
  <c r="N88" i="28"/>
  <c r="AP121" i="23"/>
  <c r="AF121" i="23" s="1"/>
  <c r="O87" i="21"/>
  <c r="Q87" i="21"/>
  <c r="M87" i="21"/>
  <c r="P87" i="21"/>
  <c r="R87" i="21"/>
  <c r="T87" i="21"/>
  <c r="U87" i="21"/>
  <c r="N87" i="21"/>
  <c r="S87" i="21"/>
  <c r="N76" i="23"/>
  <c r="P76" i="23"/>
  <c r="T76" i="23"/>
  <c r="M76" i="23"/>
  <c r="U76" i="23"/>
  <c r="Q76" i="23"/>
  <c r="S76" i="23"/>
  <c r="O76" i="23"/>
  <c r="R76" i="23"/>
  <c r="AP53" i="21"/>
  <c r="S114" i="28"/>
  <c r="O114" i="28"/>
  <c r="M114" i="28"/>
  <c r="T114" i="28"/>
  <c r="P114" i="28"/>
  <c r="Q114" i="28"/>
  <c r="R114" i="28"/>
  <c r="U114" i="28"/>
  <c r="N114" i="28"/>
  <c r="C15" i="42"/>
  <c r="K15" i="42"/>
  <c r="J15" i="42"/>
  <c r="I15" i="42"/>
  <c r="E15" i="42"/>
  <c r="G15" i="42"/>
  <c r="H15" i="42"/>
  <c r="F15" i="42"/>
  <c r="D15" i="42"/>
  <c r="AP128" i="21"/>
  <c r="D2" i="28"/>
  <c r="E2" i="28"/>
  <c r="G2" i="28"/>
  <c r="C2" i="28"/>
  <c r="J2" i="28"/>
  <c r="H2" i="28"/>
  <c r="F2" i="28"/>
  <c r="K2" i="28"/>
  <c r="I2" i="28"/>
  <c r="AP66" i="23"/>
  <c r="AE66" i="23" s="1"/>
  <c r="AP61" i="22"/>
  <c r="AH61" i="22" s="1"/>
  <c r="T31" i="23"/>
  <c r="U31" i="23"/>
  <c r="P31" i="23"/>
  <c r="M31" i="23"/>
  <c r="Q31" i="23"/>
  <c r="S31" i="23"/>
  <c r="R31" i="23"/>
  <c r="O31" i="23"/>
  <c r="N31" i="23"/>
  <c r="P85" i="40"/>
  <c r="U85" i="40"/>
  <c r="M85" i="40"/>
  <c r="N85" i="40"/>
  <c r="S85" i="40"/>
  <c r="T85" i="40"/>
  <c r="Q85" i="40"/>
  <c r="O85" i="40"/>
  <c r="R85" i="40"/>
  <c r="G160" i="41"/>
  <c r="C160" i="41"/>
  <c r="I160" i="41"/>
  <c r="D160" i="41"/>
  <c r="K160" i="41"/>
  <c r="H160" i="41"/>
  <c r="E160" i="41"/>
  <c r="J160" i="41"/>
  <c r="F160" i="41"/>
  <c r="AP50" i="42"/>
  <c r="Q46" i="42"/>
  <c r="S46" i="42"/>
  <c r="O46" i="42"/>
  <c r="M46" i="42"/>
  <c r="R46" i="42"/>
  <c r="P46" i="42"/>
  <c r="T46" i="42"/>
  <c r="U46" i="42"/>
  <c r="N46" i="42"/>
  <c r="AP134" i="41"/>
  <c r="AP44" i="42"/>
  <c r="Z44" i="42" s="1"/>
  <c r="S20" i="41"/>
  <c r="P20" i="41"/>
  <c r="U20" i="41"/>
  <c r="N20" i="41"/>
  <c r="M20" i="41"/>
  <c r="O20" i="41"/>
  <c r="R20" i="41"/>
  <c r="T20" i="41"/>
  <c r="Q20" i="41"/>
  <c r="E166" i="41"/>
  <c r="J166" i="41"/>
  <c r="D166" i="41"/>
  <c r="K166" i="41"/>
  <c r="I166" i="41"/>
  <c r="H166" i="41"/>
  <c r="F166" i="41"/>
  <c r="C166" i="41"/>
  <c r="G166" i="41"/>
  <c r="Q85" i="22"/>
  <c r="S85" i="22"/>
  <c r="O85" i="22"/>
  <c r="M85" i="22"/>
  <c r="R85" i="22"/>
  <c r="P85" i="22"/>
  <c r="T85" i="22"/>
  <c r="U85" i="22"/>
  <c r="N85" i="22"/>
  <c r="AP162" i="41"/>
  <c r="AO162" i="41" s="1"/>
  <c r="J44" i="28"/>
  <c r="C44" i="28"/>
  <c r="G44" i="28"/>
  <c r="I44" i="28"/>
  <c r="D44" i="28"/>
  <c r="K44" i="28"/>
  <c r="E44" i="28"/>
  <c r="F44" i="28"/>
  <c r="H44" i="28"/>
  <c r="AP176" i="26"/>
  <c r="E31" i="19"/>
  <c r="G31" i="19"/>
  <c r="I31" i="19"/>
  <c r="F31" i="19"/>
  <c r="D31" i="19"/>
  <c r="C31" i="19"/>
  <c r="H31" i="19"/>
  <c r="K31" i="19"/>
  <c r="J31" i="19"/>
  <c r="I126" i="42"/>
  <c r="F126" i="42"/>
  <c r="E126" i="42"/>
  <c r="G126" i="42"/>
  <c r="C126" i="42"/>
  <c r="H126" i="42"/>
  <c r="D126" i="42"/>
  <c r="J126" i="42"/>
  <c r="K126" i="42"/>
  <c r="U36" i="28"/>
  <c r="O36" i="28"/>
  <c r="Q36" i="28"/>
  <c r="S36" i="28"/>
  <c r="P36" i="28"/>
  <c r="M36" i="28"/>
  <c r="T36" i="28"/>
  <c r="R36" i="28"/>
  <c r="N36" i="28"/>
  <c r="T47" i="41"/>
  <c r="O47" i="41"/>
  <c r="U47" i="41"/>
  <c r="M47" i="41"/>
  <c r="P47" i="41"/>
  <c r="R47" i="41"/>
  <c r="S47" i="41"/>
  <c r="N47" i="41"/>
  <c r="Q47" i="41"/>
  <c r="E138" i="22"/>
  <c r="D138" i="22"/>
  <c r="J138" i="22"/>
  <c r="I138" i="22"/>
  <c r="F138" i="22"/>
  <c r="K138" i="22"/>
  <c r="C138" i="22"/>
  <c r="G138" i="22"/>
  <c r="H138" i="22"/>
  <c r="AP118" i="41"/>
  <c r="AG118" i="41" s="1"/>
  <c r="AP153" i="23"/>
  <c r="H103" i="23"/>
  <c r="K103" i="23"/>
  <c r="F103" i="23"/>
  <c r="E103" i="23"/>
  <c r="J103" i="23"/>
  <c r="G103" i="23"/>
  <c r="D103" i="23"/>
  <c r="I103" i="23"/>
  <c r="C103" i="23"/>
  <c r="H99" i="28"/>
  <c r="J99" i="28"/>
  <c r="K99" i="28"/>
  <c r="C99" i="28"/>
  <c r="D99" i="28"/>
  <c r="F99" i="28"/>
  <c r="I99" i="28"/>
  <c r="G99" i="28"/>
  <c r="E99" i="28"/>
  <c r="AP81" i="41"/>
  <c r="AH81" i="41" s="1"/>
  <c r="AP156" i="28"/>
  <c r="Z156" i="28" s="1"/>
  <c r="F168" i="22"/>
  <c r="K168" i="22"/>
  <c r="I168" i="22"/>
  <c r="J168" i="22"/>
  <c r="E168" i="22"/>
  <c r="H168" i="22"/>
  <c r="D168" i="22"/>
  <c r="G168" i="22"/>
  <c r="C168" i="22"/>
  <c r="AP152" i="42"/>
  <c r="W152" i="42" s="1"/>
  <c r="S76" i="41"/>
  <c r="P76" i="41"/>
  <c r="T76" i="41"/>
  <c r="N76" i="41"/>
  <c r="O76" i="41"/>
  <c r="U76" i="41"/>
  <c r="R76" i="41"/>
  <c r="M76" i="41"/>
  <c r="Q76" i="41"/>
  <c r="T80" i="25"/>
  <c r="Q80" i="25"/>
  <c r="U80" i="25"/>
  <c r="M80" i="25"/>
  <c r="N80" i="25"/>
  <c r="S80" i="25"/>
  <c r="O80" i="25"/>
  <c r="R80" i="25"/>
  <c r="P80" i="25"/>
  <c r="AP134" i="22"/>
  <c r="AC134" i="22" s="1"/>
  <c r="F99" i="21"/>
  <c r="G99" i="21"/>
  <c r="H99" i="21"/>
  <c r="C99" i="21"/>
  <c r="J99" i="21"/>
  <c r="K99" i="21"/>
  <c r="D99" i="21"/>
  <c r="I99" i="21"/>
  <c r="E99" i="21"/>
  <c r="N101" i="28"/>
  <c r="S101" i="28"/>
  <c r="R101" i="28"/>
  <c r="M101" i="28"/>
  <c r="U101" i="28"/>
  <c r="Q101" i="28"/>
  <c r="O101" i="28"/>
  <c r="T101" i="28"/>
  <c r="P101" i="28"/>
  <c r="T124" i="28"/>
  <c r="P124" i="28"/>
  <c r="N124" i="28"/>
  <c r="S124" i="28"/>
  <c r="O124" i="28"/>
  <c r="Q124" i="28"/>
  <c r="M124" i="28"/>
  <c r="U124" i="28"/>
  <c r="R124" i="28"/>
  <c r="AP6" i="40"/>
  <c r="AB6" i="40" s="1"/>
  <c r="G60" i="21"/>
  <c r="J60" i="21"/>
  <c r="E60" i="21"/>
  <c r="I60" i="21"/>
  <c r="D60" i="21"/>
  <c r="H60" i="21"/>
  <c r="K60" i="21"/>
  <c r="C60" i="21"/>
  <c r="F60" i="21"/>
  <c r="I27" i="26"/>
  <c r="J27" i="26"/>
  <c r="K27" i="26"/>
  <c r="D27" i="26"/>
  <c r="F27" i="26"/>
  <c r="G27" i="26"/>
  <c r="H27" i="26"/>
  <c r="C27" i="26"/>
  <c r="E27" i="26"/>
  <c r="P160" i="42"/>
  <c r="U160" i="42"/>
  <c r="R160" i="42"/>
  <c r="T160" i="42"/>
  <c r="S160" i="42"/>
  <c r="M160" i="42"/>
  <c r="N160" i="42"/>
  <c r="O160" i="42"/>
  <c r="Q160" i="42"/>
  <c r="G17" i="19"/>
  <c r="D17" i="19"/>
  <c r="C17" i="19"/>
  <c r="F17" i="19"/>
  <c r="J17" i="19"/>
  <c r="I17" i="19"/>
  <c r="K17" i="19"/>
  <c r="H17" i="19"/>
  <c r="E17" i="19"/>
  <c r="AP25" i="28"/>
  <c r="K154" i="42"/>
  <c r="C154" i="42"/>
  <c r="E154" i="42"/>
  <c r="D154" i="42"/>
  <c r="G154" i="42"/>
  <c r="H154" i="42"/>
  <c r="I154" i="42"/>
  <c r="F154" i="42"/>
  <c r="J154" i="42"/>
  <c r="H74" i="23"/>
  <c r="I74" i="23"/>
  <c r="J74" i="23"/>
  <c r="C74" i="23"/>
  <c r="D74" i="23"/>
  <c r="K74" i="23"/>
  <c r="E74" i="23"/>
  <c r="G74" i="23"/>
  <c r="F74" i="23"/>
  <c r="G50" i="22"/>
  <c r="C50" i="22"/>
  <c r="J50" i="22"/>
  <c r="F50" i="22"/>
  <c r="I50" i="22"/>
  <c r="K50" i="22"/>
  <c r="H50" i="22"/>
  <c r="E50" i="22"/>
  <c r="D50" i="22"/>
  <c r="K135" i="28"/>
  <c r="I135" i="28"/>
  <c r="F135" i="28"/>
  <c r="C135" i="28"/>
  <c r="D135" i="28"/>
  <c r="J135" i="28"/>
  <c r="E135" i="28"/>
  <c r="G135" i="28"/>
  <c r="H135" i="28"/>
  <c r="J89" i="40"/>
  <c r="H89" i="40"/>
  <c r="E89" i="40"/>
  <c r="K89" i="40"/>
  <c r="F89" i="40"/>
  <c r="D89" i="40"/>
  <c r="C89" i="40"/>
  <c r="G89" i="40"/>
  <c r="I89" i="40"/>
  <c r="I154" i="21"/>
  <c r="J154" i="21"/>
  <c r="K154" i="21"/>
  <c r="F154" i="21"/>
  <c r="D154" i="21"/>
  <c r="H154" i="21"/>
  <c r="G154" i="21"/>
  <c r="C154" i="21"/>
  <c r="E154" i="21"/>
  <c r="K69" i="26"/>
  <c r="G69" i="26"/>
  <c r="D69" i="26"/>
  <c r="F69" i="26"/>
  <c r="C69" i="26"/>
  <c r="E69" i="26"/>
  <c r="J69" i="26"/>
  <c r="H69" i="26"/>
  <c r="I69" i="26"/>
  <c r="G43" i="40"/>
  <c r="I43" i="40"/>
  <c r="H43" i="40"/>
  <c r="E43" i="40"/>
  <c r="D43" i="40"/>
  <c r="F43" i="40"/>
  <c r="C43" i="40"/>
  <c r="K43" i="40"/>
  <c r="J43" i="40"/>
  <c r="J100" i="22"/>
  <c r="I100" i="22"/>
  <c r="E100" i="22"/>
  <c r="H100" i="22"/>
  <c r="K100" i="22"/>
  <c r="G100" i="22"/>
  <c r="F100" i="22"/>
  <c r="C100" i="22"/>
  <c r="D100" i="22"/>
  <c r="AP79" i="22"/>
  <c r="AC79" i="22" s="1"/>
  <c r="E37" i="41"/>
  <c r="I37" i="41"/>
  <c r="J37" i="41"/>
  <c r="C37" i="41"/>
  <c r="K37" i="41"/>
  <c r="D37" i="41"/>
  <c r="F37" i="41"/>
  <c r="H37" i="41"/>
  <c r="G37" i="41"/>
  <c r="T46" i="22"/>
  <c r="N46" i="22"/>
  <c r="U46" i="22"/>
  <c r="O46" i="22"/>
  <c r="S46" i="22"/>
  <c r="P46" i="22"/>
  <c r="M46" i="22"/>
  <c r="R46" i="22"/>
  <c r="Q46" i="22"/>
  <c r="O42" i="19"/>
  <c r="R42" i="19"/>
  <c r="N42" i="19"/>
  <c r="P42" i="19"/>
  <c r="S42" i="19"/>
  <c r="U42" i="19"/>
  <c r="T42" i="19"/>
  <c r="M42" i="19"/>
  <c r="Q42" i="19"/>
  <c r="AP88" i="42"/>
  <c r="Z88" i="42" s="1"/>
  <c r="AP40" i="19"/>
  <c r="AN40" i="19" s="1"/>
  <c r="AP67" i="42"/>
  <c r="U88" i="21"/>
  <c r="O88" i="21"/>
  <c r="T88" i="21"/>
  <c r="Q88" i="21"/>
  <c r="N88" i="21"/>
  <c r="S88" i="21"/>
  <c r="M88" i="21"/>
  <c r="R88" i="21"/>
  <c r="P88" i="21"/>
  <c r="C124" i="26"/>
  <c r="D124" i="26"/>
  <c r="G124" i="26"/>
  <c r="K124" i="26"/>
  <c r="F124" i="26"/>
  <c r="J124" i="26"/>
  <c r="E124" i="26"/>
  <c r="H124" i="26"/>
  <c r="I124" i="26"/>
  <c r="R44" i="26"/>
  <c r="T44" i="26"/>
  <c r="P44" i="26"/>
  <c r="U44" i="26"/>
  <c r="S44" i="26"/>
  <c r="M44" i="26"/>
  <c r="Q44" i="26"/>
  <c r="O44" i="26"/>
  <c r="N44" i="26"/>
  <c r="AP58" i="40"/>
  <c r="Y58" i="40" s="1"/>
  <c r="O177" i="42"/>
  <c r="S177" i="42"/>
  <c r="R177" i="42"/>
  <c r="N177" i="42"/>
  <c r="T177" i="42"/>
  <c r="Q177" i="42"/>
  <c r="P177" i="42"/>
  <c r="U177" i="42"/>
  <c r="M177" i="42"/>
  <c r="G168" i="40"/>
  <c r="K168" i="40"/>
  <c r="H168" i="40"/>
  <c r="D168" i="40"/>
  <c r="E168" i="40"/>
  <c r="C168" i="40"/>
  <c r="I168" i="40"/>
  <c r="J168" i="40"/>
  <c r="F168" i="40"/>
  <c r="I62" i="42"/>
  <c r="F62" i="42"/>
  <c r="H62" i="42"/>
  <c r="J62" i="42"/>
  <c r="K62" i="42"/>
  <c r="C62" i="42"/>
  <c r="E62" i="42"/>
  <c r="D62" i="42"/>
  <c r="G62" i="42"/>
  <c r="AP170" i="26"/>
  <c r="AH170" i="26" s="1"/>
  <c r="P119" i="23"/>
  <c r="N119" i="23"/>
  <c r="M119" i="23"/>
  <c r="U119" i="23"/>
  <c r="O119" i="23"/>
  <c r="R119" i="23"/>
  <c r="T119" i="23"/>
  <c r="Q119" i="23"/>
  <c r="S119" i="23"/>
  <c r="N59" i="23"/>
  <c r="P59" i="23"/>
  <c r="T59" i="23"/>
  <c r="O59" i="23"/>
  <c r="M59" i="23"/>
  <c r="S59" i="23"/>
  <c r="U59" i="23"/>
  <c r="Q59" i="23"/>
  <c r="R59" i="23"/>
  <c r="AP21" i="28"/>
  <c r="AD21" i="28" s="1"/>
  <c r="AP38" i="40"/>
  <c r="AF38" i="40" s="1"/>
  <c r="H51" i="28"/>
  <c r="J51" i="28"/>
  <c r="I51" i="28"/>
  <c r="E51" i="28"/>
  <c r="C51" i="28"/>
  <c r="F51" i="28"/>
  <c r="D51" i="28"/>
  <c r="K51" i="28"/>
  <c r="G51" i="28"/>
  <c r="Q161" i="23"/>
  <c r="N161" i="23"/>
  <c r="S161" i="23"/>
  <c r="M161" i="23"/>
  <c r="O161" i="23"/>
  <c r="P161" i="23"/>
  <c r="T161" i="23"/>
  <c r="R161" i="23"/>
  <c r="U161" i="23"/>
  <c r="AP151" i="42"/>
  <c r="AC151" i="42" s="1"/>
  <c r="S160" i="23"/>
  <c r="P160" i="23"/>
  <c r="R160" i="23"/>
  <c r="O160" i="23"/>
  <c r="Q160" i="23"/>
  <c r="N160" i="23"/>
  <c r="U160" i="23"/>
  <c r="M160" i="23"/>
  <c r="T160" i="23"/>
  <c r="Q101" i="26"/>
  <c r="O101" i="26"/>
  <c r="S101" i="26"/>
  <c r="T101" i="26"/>
  <c r="U101" i="26"/>
  <c r="P101" i="26"/>
  <c r="N101" i="26"/>
  <c r="M101" i="26"/>
  <c r="R101" i="26"/>
  <c r="G8" i="26"/>
  <c r="C8" i="26"/>
  <c r="E8" i="26"/>
  <c r="K8" i="26"/>
  <c r="H8" i="26"/>
  <c r="J8" i="26"/>
  <c r="I8" i="26"/>
  <c r="F8" i="26"/>
  <c r="D8" i="26"/>
  <c r="AP8" i="40"/>
  <c r="AL8" i="40" s="1"/>
  <c r="E174" i="26"/>
  <c r="F174" i="26"/>
  <c r="J174" i="26"/>
  <c r="G174" i="26"/>
  <c r="H174" i="26"/>
  <c r="K174" i="26"/>
  <c r="I174" i="26"/>
  <c r="C174" i="26"/>
  <c r="D174" i="26"/>
  <c r="M55" i="40"/>
  <c r="N55" i="40"/>
  <c r="P55" i="40"/>
  <c r="Q55" i="40"/>
  <c r="S55" i="40"/>
  <c r="U55" i="40"/>
  <c r="T55" i="40"/>
  <c r="O55" i="40"/>
  <c r="R55" i="40"/>
  <c r="AP108" i="28"/>
  <c r="AC108" i="28" s="1"/>
  <c r="K42" i="19"/>
  <c r="I42" i="19"/>
  <c r="J42" i="19"/>
  <c r="C42" i="19"/>
  <c r="F42" i="19"/>
  <c r="E42" i="19"/>
  <c r="G42" i="19"/>
  <c r="D42" i="19"/>
  <c r="H42" i="19"/>
  <c r="S165" i="23"/>
  <c r="U165" i="23"/>
  <c r="M165" i="23"/>
  <c r="P165" i="23"/>
  <c r="O165" i="23"/>
  <c r="N165" i="23"/>
  <c r="Q165" i="23"/>
  <c r="T165" i="23"/>
  <c r="R165" i="23"/>
  <c r="E130" i="21"/>
  <c r="C130" i="21"/>
  <c r="J130" i="21"/>
  <c r="K130" i="21"/>
  <c r="F130" i="21"/>
  <c r="I130" i="21"/>
  <c r="H130" i="21"/>
  <c r="D130" i="21"/>
  <c r="G130" i="21"/>
  <c r="AP83" i="25"/>
  <c r="T59" i="40"/>
  <c r="Q59" i="40"/>
  <c r="M59" i="40"/>
  <c r="S59" i="40"/>
  <c r="R59" i="40"/>
  <c r="U59" i="40"/>
  <c r="P59" i="40"/>
  <c r="N59" i="40"/>
  <c r="O59" i="40"/>
  <c r="K165" i="42"/>
  <c r="I165" i="42"/>
  <c r="F165" i="42"/>
  <c r="H165" i="42"/>
  <c r="E165" i="42"/>
  <c r="C165" i="42"/>
  <c r="D165" i="42"/>
  <c r="G165" i="42"/>
  <c r="J165" i="42"/>
  <c r="T138" i="23"/>
  <c r="P138" i="23"/>
  <c r="U138" i="23"/>
  <c r="S138" i="23"/>
  <c r="R138" i="23"/>
  <c r="Q138" i="23"/>
  <c r="N138" i="23"/>
  <c r="M138" i="23"/>
  <c r="O138" i="23"/>
  <c r="N106" i="40"/>
  <c r="P106" i="40"/>
  <c r="O106" i="40"/>
  <c r="R106" i="40"/>
  <c r="T106" i="40"/>
  <c r="Q106" i="40"/>
  <c r="M106" i="40"/>
  <c r="S106" i="40"/>
  <c r="U106" i="40"/>
  <c r="R55" i="21"/>
  <c r="O55" i="21"/>
  <c r="U55" i="21"/>
  <c r="S55" i="21"/>
  <c r="N55" i="21"/>
  <c r="T55" i="21"/>
  <c r="Q55" i="21"/>
  <c r="M55" i="21"/>
  <c r="P55" i="21"/>
  <c r="R47" i="40"/>
  <c r="T47" i="40"/>
  <c r="M47" i="40"/>
  <c r="O47" i="40"/>
  <c r="S47" i="40"/>
  <c r="N47" i="40"/>
  <c r="Q47" i="40"/>
  <c r="P47" i="40"/>
  <c r="U47" i="40"/>
  <c r="K88" i="28"/>
  <c r="I88" i="28"/>
  <c r="C88" i="28"/>
  <c r="G88" i="28"/>
  <c r="J88" i="28"/>
  <c r="E88" i="28"/>
  <c r="D88" i="28"/>
  <c r="H88" i="28"/>
  <c r="F88" i="28"/>
  <c r="E43" i="23"/>
  <c r="F43" i="23"/>
  <c r="G43" i="23"/>
  <c r="D43" i="23"/>
  <c r="H43" i="23"/>
  <c r="K43" i="23"/>
  <c r="C43" i="23"/>
  <c r="I43" i="23"/>
  <c r="J43" i="23"/>
  <c r="K4" i="26"/>
  <c r="D4" i="26"/>
  <c r="C4" i="26"/>
  <c r="F4" i="26"/>
  <c r="H4" i="26"/>
  <c r="E4" i="26"/>
  <c r="I4" i="26"/>
  <c r="G4" i="26"/>
  <c r="J4" i="26"/>
  <c r="F177" i="21"/>
  <c r="H177" i="21"/>
  <c r="G177" i="21"/>
  <c r="I177" i="21"/>
  <c r="D177" i="21"/>
  <c r="C177" i="21"/>
  <c r="E177" i="21"/>
  <c r="J177" i="21"/>
  <c r="K177" i="21"/>
  <c r="AP149" i="21"/>
  <c r="AB149" i="21" s="1"/>
  <c r="T50" i="23"/>
  <c r="R50" i="23"/>
  <c r="U50" i="23"/>
  <c r="P50" i="23"/>
  <c r="N50" i="23"/>
  <c r="O50" i="23"/>
  <c r="Q50" i="23"/>
  <c r="M50" i="23"/>
  <c r="S50" i="23"/>
  <c r="AP101" i="21"/>
  <c r="AJ101" i="21" s="1"/>
  <c r="H124" i="21"/>
  <c r="I124" i="21"/>
  <c r="D124" i="21"/>
  <c r="C124" i="21"/>
  <c r="E124" i="21"/>
  <c r="G124" i="21"/>
  <c r="J124" i="21"/>
  <c r="K124" i="21"/>
  <c r="F124" i="21"/>
  <c r="AP84" i="21"/>
  <c r="AK84" i="21" s="1"/>
  <c r="F135" i="40"/>
  <c r="K135" i="40"/>
  <c r="C135" i="40"/>
  <c r="J135" i="40"/>
  <c r="E135" i="40"/>
  <c r="I135" i="40"/>
  <c r="G135" i="40"/>
  <c r="H135" i="40"/>
  <c r="D135" i="40"/>
  <c r="C146" i="23"/>
  <c r="K146" i="23"/>
  <c r="I146" i="23"/>
  <c r="D146" i="23"/>
  <c r="G146" i="23"/>
  <c r="E146" i="23"/>
  <c r="H146" i="23"/>
  <c r="J146" i="23"/>
  <c r="F146" i="23"/>
  <c r="C87" i="40"/>
  <c r="F87" i="40"/>
  <c r="K87" i="40"/>
  <c r="I87" i="40"/>
  <c r="J87" i="40"/>
  <c r="E87" i="40"/>
  <c r="G87" i="40"/>
  <c r="H87" i="40"/>
  <c r="D87" i="40"/>
  <c r="G28" i="23"/>
  <c r="E28" i="23"/>
  <c r="K28" i="23"/>
  <c r="J28" i="23"/>
  <c r="F28" i="23"/>
  <c r="I28" i="23"/>
  <c r="H28" i="23"/>
  <c r="D28" i="23"/>
  <c r="C28" i="23"/>
  <c r="E132" i="42"/>
  <c r="C132" i="42"/>
  <c r="J132" i="42"/>
  <c r="F132" i="42"/>
  <c r="H132" i="42"/>
  <c r="I132" i="42"/>
  <c r="D132" i="42"/>
  <c r="K132" i="42"/>
  <c r="G132" i="42"/>
  <c r="Q136" i="28"/>
  <c r="M136" i="28"/>
  <c r="P136" i="28"/>
  <c r="T136" i="28"/>
  <c r="U136" i="28"/>
  <c r="S136" i="28"/>
  <c r="O136" i="28"/>
  <c r="N136" i="28"/>
  <c r="R136" i="28"/>
  <c r="AP79" i="23"/>
  <c r="AD79" i="23" s="1"/>
  <c r="P158" i="40"/>
  <c r="Q158" i="40"/>
  <c r="R158" i="40"/>
  <c r="M158" i="40"/>
  <c r="N158" i="40"/>
  <c r="T158" i="40"/>
  <c r="O158" i="40"/>
  <c r="S158" i="40"/>
  <c r="U158" i="40"/>
  <c r="AP15" i="23"/>
  <c r="D149" i="26"/>
  <c r="H149" i="26"/>
  <c r="G149" i="26"/>
  <c r="F149" i="26"/>
  <c r="I149" i="26"/>
  <c r="E149" i="26"/>
  <c r="J149" i="26"/>
  <c r="C149" i="26"/>
  <c r="K149" i="26"/>
  <c r="AP51" i="23"/>
  <c r="Z51" i="23" s="1"/>
  <c r="H38" i="42"/>
  <c r="C38" i="42"/>
  <c r="F38" i="42"/>
  <c r="I38" i="42"/>
  <c r="G38" i="42"/>
  <c r="J38" i="42"/>
  <c r="K38" i="42"/>
  <c r="E38" i="42"/>
  <c r="D38" i="42"/>
  <c r="G74" i="26"/>
  <c r="D74" i="26"/>
  <c r="I74" i="26"/>
  <c r="K74" i="26"/>
  <c r="C74" i="26"/>
  <c r="E74" i="26"/>
  <c r="H74" i="26"/>
  <c r="J74" i="26"/>
  <c r="F74" i="26"/>
  <c r="AP160" i="28"/>
  <c r="AE160" i="28" s="1"/>
  <c r="F165" i="23"/>
  <c r="E165" i="23"/>
  <c r="H165" i="23"/>
  <c r="I165" i="23"/>
  <c r="G165" i="23"/>
  <c r="C165" i="23"/>
  <c r="D165" i="23"/>
  <c r="J165" i="23"/>
  <c r="K165" i="23"/>
  <c r="T58" i="26"/>
  <c r="Q58" i="26"/>
  <c r="R58" i="26"/>
  <c r="S58" i="26"/>
  <c r="P58" i="26"/>
  <c r="N58" i="26"/>
  <c r="U58" i="26"/>
  <c r="M58" i="26"/>
  <c r="O58" i="26"/>
  <c r="U3" i="42"/>
  <c r="N3" i="42"/>
  <c r="R3" i="42"/>
  <c r="S3" i="42"/>
  <c r="M3" i="42"/>
  <c r="T3" i="42"/>
  <c r="Q3" i="42"/>
  <c r="O3" i="42"/>
  <c r="P3" i="42"/>
  <c r="AP75" i="42"/>
  <c r="AJ75" i="42" s="1"/>
  <c r="AP58" i="26"/>
  <c r="AH58" i="26" s="1"/>
  <c r="AP139" i="40"/>
  <c r="R133" i="23"/>
  <c r="N133" i="23"/>
  <c r="P133" i="23"/>
  <c r="S133" i="23"/>
  <c r="T133" i="23"/>
  <c r="O133" i="23"/>
  <c r="Q133" i="23"/>
  <c r="U133" i="23"/>
  <c r="M133" i="23"/>
  <c r="AP154" i="28"/>
  <c r="AM154" i="28" s="1"/>
  <c r="AP45" i="26"/>
  <c r="N143" i="21"/>
  <c r="U143" i="21"/>
  <c r="P143" i="21"/>
  <c r="S143" i="21"/>
  <c r="M143" i="21"/>
  <c r="T143" i="21"/>
  <c r="Q143" i="21"/>
  <c r="O143" i="21"/>
  <c r="R143" i="21"/>
  <c r="AP36" i="28"/>
  <c r="Y36" i="28" s="1"/>
  <c r="AP111" i="21"/>
  <c r="AA111" i="21" s="1"/>
  <c r="R40" i="19"/>
  <c r="S40" i="19"/>
  <c r="P40" i="19"/>
  <c r="O40" i="19"/>
  <c r="U40" i="19"/>
  <c r="M40" i="19"/>
  <c r="N40" i="19"/>
  <c r="T40" i="19"/>
  <c r="Q40" i="19"/>
  <c r="G148" i="40"/>
  <c r="C148" i="40"/>
  <c r="K148" i="40"/>
  <c r="E148" i="40"/>
  <c r="F148" i="40"/>
  <c r="H148" i="40"/>
  <c r="I148" i="40"/>
  <c r="J148" i="40"/>
  <c r="D148" i="40"/>
  <c r="C116" i="28"/>
  <c r="I116" i="28"/>
  <c r="K116" i="28"/>
  <c r="H116" i="28"/>
  <c r="J116" i="28"/>
  <c r="E116" i="28"/>
  <c r="G116" i="28"/>
  <c r="F116" i="28"/>
  <c r="D116" i="28"/>
  <c r="H163" i="23"/>
  <c r="G163" i="23"/>
  <c r="K163" i="23"/>
  <c r="D163" i="23"/>
  <c r="J163" i="23"/>
  <c r="I163" i="23"/>
  <c r="F163" i="23"/>
  <c r="E163" i="23"/>
  <c r="C163" i="23"/>
  <c r="R27" i="40"/>
  <c r="S27" i="40"/>
  <c r="Q27" i="40"/>
  <c r="U27" i="40"/>
  <c r="O27" i="40"/>
  <c r="N27" i="40"/>
  <c r="P27" i="40"/>
  <c r="M27" i="40"/>
  <c r="T27" i="40"/>
  <c r="C161" i="28"/>
  <c r="D161" i="28"/>
  <c r="F161" i="28"/>
  <c r="G161" i="28"/>
  <c r="E161" i="28"/>
  <c r="H161" i="28"/>
  <c r="J161" i="28"/>
  <c r="K161" i="28"/>
  <c r="I161" i="28"/>
  <c r="AP36" i="41"/>
  <c r="AN36" i="41" s="1"/>
  <c r="R67" i="40"/>
  <c r="T67" i="40"/>
  <c r="N67" i="40"/>
  <c r="Q67" i="40"/>
  <c r="U67" i="40"/>
  <c r="P67" i="40"/>
  <c r="O67" i="40"/>
  <c r="M67" i="40"/>
  <c r="S67" i="40"/>
  <c r="AP128" i="23"/>
  <c r="AD128" i="23" s="1"/>
  <c r="AP74" i="23"/>
  <c r="AK74" i="23" s="1"/>
  <c r="AP99" i="42"/>
  <c r="AE99" i="42" s="1"/>
  <c r="F79" i="23"/>
  <c r="J79" i="23"/>
  <c r="G79" i="23"/>
  <c r="K79" i="23"/>
  <c r="E79" i="23"/>
  <c r="C79" i="23"/>
  <c r="H79" i="23"/>
  <c r="I79" i="23"/>
  <c r="D79" i="23"/>
  <c r="AP62" i="41"/>
  <c r="Z62" i="41" s="1"/>
  <c r="AP171" i="25"/>
  <c r="AL171" i="25" s="1"/>
  <c r="AP150" i="42"/>
  <c r="AM150" i="42" s="1"/>
  <c r="C145" i="28"/>
  <c r="F145" i="28"/>
  <c r="I145" i="28"/>
  <c r="G145" i="28"/>
  <c r="E145" i="28"/>
  <c r="D145" i="28"/>
  <c r="K145" i="28"/>
  <c r="J145" i="28"/>
  <c r="H145" i="28"/>
  <c r="C60" i="28"/>
  <c r="D60" i="28"/>
  <c r="H60" i="28"/>
  <c r="K60" i="28"/>
  <c r="F60" i="28"/>
  <c r="J60" i="28"/>
  <c r="E60" i="28"/>
  <c r="I60" i="28"/>
  <c r="G60" i="28"/>
  <c r="I163" i="28"/>
  <c r="E163" i="28"/>
  <c r="K163" i="28"/>
  <c r="J163" i="28"/>
  <c r="D163" i="28"/>
  <c r="C163" i="28"/>
  <c r="F163" i="28"/>
  <c r="G163" i="28"/>
  <c r="H163" i="28"/>
  <c r="AP137" i="28"/>
  <c r="AN137" i="28" s="1"/>
  <c r="R101" i="23"/>
  <c r="N101" i="23"/>
  <c r="S101" i="23"/>
  <c r="Q101" i="23"/>
  <c r="M101" i="23"/>
  <c r="O101" i="23"/>
  <c r="T101" i="23"/>
  <c r="U101" i="23"/>
  <c r="P101" i="23"/>
  <c r="D159" i="23"/>
  <c r="H159" i="23"/>
  <c r="J159" i="23"/>
  <c r="F159" i="23"/>
  <c r="K159" i="23"/>
  <c r="I159" i="23"/>
  <c r="C159" i="23"/>
  <c r="G159" i="23"/>
  <c r="E159" i="23"/>
  <c r="AP138" i="40"/>
  <c r="N42" i="26"/>
  <c r="S42" i="26"/>
  <c r="R42" i="26"/>
  <c r="P42" i="26"/>
  <c r="T42" i="26"/>
  <c r="O42" i="26"/>
  <c r="U42" i="26"/>
  <c r="M42" i="26"/>
  <c r="Q42" i="26"/>
  <c r="AP33" i="28"/>
  <c r="P117" i="26"/>
  <c r="M117" i="26"/>
  <c r="Q117" i="26"/>
  <c r="R117" i="26"/>
  <c r="T117" i="26"/>
  <c r="N117" i="26"/>
  <c r="S117" i="26"/>
  <c r="U117" i="26"/>
  <c r="O117" i="26"/>
  <c r="AP77" i="26"/>
  <c r="AC77" i="26" s="1"/>
  <c r="AP14" i="40"/>
  <c r="W14" i="40" s="1"/>
  <c r="N97" i="26"/>
  <c r="Q97" i="26"/>
  <c r="T97" i="26"/>
  <c r="P97" i="26"/>
  <c r="M97" i="26"/>
  <c r="O97" i="26"/>
  <c r="R97" i="26"/>
  <c r="U97" i="26"/>
  <c r="S97" i="26"/>
  <c r="S158" i="42"/>
  <c r="R158" i="42"/>
  <c r="T158" i="42"/>
  <c r="P158" i="42"/>
  <c r="Q158" i="42"/>
  <c r="M158" i="42"/>
  <c r="N158" i="42"/>
  <c r="O158" i="42"/>
  <c r="U158" i="42"/>
  <c r="P86" i="22"/>
  <c r="Q86" i="22"/>
  <c r="U86" i="22"/>
  <c r="M86" i="22"/>
  <c r="R86" i="22"/>
  <c r="O86" i="22"/>
  <c r="S86" i="22"/>
  <c r="N86" i="22"/>
  <c r="T86" i="22"/>
  <c r="R143" i="23"/>
  <c r="N143" i="23"/>
  <c r="S143" i="23"/>
  <c r="Q143" i="23"/>
  <c r="P143" i="23"/>
  <c r="T143" i="23"/>
  <c r="U143" i="23"/>
  <c r="M143" i="23"/>
  <c r="O143" i="23"/>
  <c r="F110" i="42"/>
  <c r="C110" i="42"/>
  <c r="E110" i="42"/>
  <c r="J110" i="42"/>
  <c r="K110" i="42"/>
  <c r="H110" i="42"/>
  <c r="I110" i="42"/>
  <c r="G110" i="42"/>
  <c r="D110" i="42"/>
  <c r="P32" i="23"/>
  <c r="N32" i="23"/>
  <c r="S32" i="23"/>
  <c r="O32" i="23"/>
  <c r="U32" i="23"/>
  <c r="M32" i="23"/>
  <c r="T32" i="23"/>
  <c r="R32" i="23"/>
  <c r="Q32" i="23"/>
  <c r="O42" i="28"/>
  <c r="T42" i="28"/>
  <c r="P42" i="28"/>
  <c r="S42" i="28"/>
  <c r="N42" i="28"/>
  <c r="Q42" i="28"/>
  <c r="U42" i="28"/>
  <c r="M42" i="28"/>
  <c r="R42" i="28"/>
  <c r="AP127" i="26"/>
  <c r="AP146" i="26"/>
  <c r="AE146" i="26" s="1"/>
  <c r="O171" i="21"/>
  <c r="N171" i="21"/>
  <c r="S171" i="21"/>
  <c r="U171" i="21"/>
  <c r="T171" i="21"/>
  <c r="Q171" i="21"/>
  <c r="P171" i="21"/>
  <c r="R171" i="21"/>
  <c r="M171" i="21"/>
  <c r="AP120" i="26"/>
  <c r="AO120" i="26" s="1"/>
  <c r="AP119" i="23"/>
  <c r="G17" i="41"/>
  <c r="J17" i="41"/>
  <c r="I17" i="41"/>
  <c r="H17" i="41"/>
  <c r="F17" i="41"/>
  <c r="D17" i="41"/>
  <c r="E17" i="41"/>
  <c r="K17" i="41"/>
  <c r="C17" i="41"/>
  <c r="C130" i="42"/>
  <c r="G130" i="42"/>
  <c r="E130" i="42"/>
  <c r="H130" i="42"/>
  <c r="F130" i="42"/>
  <c r="D130" i="42"/>
  <c r="J130" i="42"/>
  <c r="I130" i="42"/>
  <c r="K130" i="42"/>
  <c r="M162" i="26"/>
  <c r="P162" i="26"/>
  <c r="Q162" i="26"/>
  <c r="N162" i="26"/>
  <c r="U162" i="26"/>
  <c r="T162" i="26"/>
  <c r="S162" i="26"/>
  <c r="R162" i="26"/>
  <c r="O162" i="26"/>
  <c r="U114" i="21"/>
  <c r="S114" i="21"/>
  <c r="P114" i="21"/>
  <c r="R114" i="21"/>
  <c r="M114" i="21"/>
  <c r="T114" i="21"/>
  <c r="O114" i="21"/>
  <c r="N114" i="21"/>
  <c r="Q114" i="21"/>
  <c r="T64" i="23"/>
  <c r="N64" i="23"/>
  <c r="Q64" i="23"/>
  <c r="U64" i="23"/>
  <c r="R64" i="23"/>
  <c r="S64" i="23"/>
  <c r="O64" i="23"/>
  <c r="M64" i="23"/>
  <c r="P64" i="23"/>
  <c r="S11" i="26"/>
  <c r="R11" i="26"/>
  <c r="M11" i="26"/>
  <c r="T11" i="26"/>
  <c r="N11" i="26"/>
  <c r="O11" i="26"/>
  <c r="U11" i="26"/>
  <c r="Q11" i="26"/>
  <c r="P11" i="26"/>
  <c r="I11" i="26"/>
  <c r="F11" i="26"/>
  <c r="K11" i="26"/>
  <c r="G11" i="26"/>
  <c r="J11" i="26"/>
  <c r="E11" i="26"/>
  <c r="D11" i="26"/>
  <c r="C11" i="26"/>
  <c r="H11" i="26"/>
  <c r="AP81" i="26"/>
  <c r="AJ81" i="26" s="1"/>
  <c r="K15" i="26"/>
  <c r="I15" i="26"/>
  <c r="J15" i="26"/>
  <c r="G15" i="26"/>
  <c r="D15" i="26"/>
  <c r="E15" i="26"/>
  <c r="C15" i="26"/>
  <c r="H15" i="26"/>
  <c r="F15" i="26"/>
  <c r="K159" i="22"/>
  <c r="G159" i="22"/>
  <c r="D159" i="22"/>
  <c r="E159" i="22"/>
  <c r="J159" i="22"/>
  <c r="C159" i="22"/>
  <c r="I159" i="22"/>
  <c r="H159" i="22"/>
  <c r="F159" i="22"/>
  <c r="Q135" i="22"/>
  <c r="O135" i="22"/>
  <c r="P135" i="22"/>
  <c r="S135" i="22"/>
  <c r="R135" i="22"/>
  <c r="U135" i="22"/>
  <c r="T135" i="22"/>
  <c r="M135" i="22"/>
  <c r="N135" i="22"/>
  <c r="AP165" i="41"/>
  <c r="AB165" i="41" s="1"/>
  <c r="E110" i="40"/>
  <c r="H110" i="40"/>
  <c r="J110" i="40"/>
  <c r="K110" i="40"/>
  <c r="D110" i="40"/>
  <c r="I110" i="40"/>
  <c r="F110" i="40"/>
  <c r="C110" i="40"/>
  <c r="G110" i="40"/>
  <c r="I123" i="28"/>
  <c r="J123" i="28"/>
  <c r="K123" i="28"/>
  <c r="G123" i="28"/>
  <c r="F123" i="28"/>
  <c r="D123" i="28"/>
  <c r="E123" i="28"/>
  <c r="C123" i="28"/>
  <c r="H123" i="28"/>
  <c r="AP83" i="22"/>
  <c r="AP2" i="22"/>
  <c r="AK2" i="22" s="1"/>
  <c r="N49" i="42"/>
  <c r="S49" i="42"/>
  <c r="P49" i="42"/>
  <c r="T49" i="42"/>
  <c r="U49" i="42"/>
  <c r="M49" i="42"/>
  <c r="Q49" i="42"/>
  <c r="O49" i="42"/>
  <c r="R49" i="42"/>
  <c r="F10" i="41"/>
  <c r="J10" i="41"/>
  <c r="G10" i="41"/>
  <c r="C10" i="41"/>
  <c r="E10" i="41"/>
  <c r="D10" i="41"/>
  <c r="H10" i="41"/>
  <c r="K10" i="41"/>
  <c r="I10" i="41"/>
  <c r="AP13" i="41"/>
  <c r="T90" i="22"/>
  <c r="O90" i="22"/>
  <c r="Q90" i="22"/>
  <c r="U90" i="22"/>
  <c r="N90" i="22"/>
  <c r="P90" i="22"/>
  <c r="R90" i="22"/>
  <c r="S90" i="22"/>
  <c r="M90" i="22"/>
  <c r="M84" i="28"/>
  <c r="P84" i="28"/>
  <c r="Q84" i="28"/>
  <c r="U84" i="28"/>
  <c r="S84" i="28"/>
  <c r="T84" i="28"/>
  <c r="N84" i="28"/>
  <c r="O84" i="28"/>
  <c r="R84" i="28"/>
  <c r="K30" i="28"/>
  <c r="I30" i="28"/>
  <c r="F30" i="28"/>
  <c r="E30" i="28"/>
  <c r="G30" i="28"/>
  <c r="J30" i="28"/>
  <c r="H30" i="28"/>
  <c r="D30" i="28"/>
  <c r="C30" i="28"/>
  <c r="P56" i="42"/>
  <c r="O56" i="42"/>
  <c r="R56" i="42"/>
  <c r="M56" i="42"/>
  <c r="U56" i="42"/>
  <c r="Q56" i="42"/>
  <c r="N56" i="42"/>
  <c r="T56" i="42"/>
  <c r="S56" i="42"/>
  <c r="AP12" i="26"/>
  <c r="Z12" i="26" s="1"/>
  <c r="J160" i="42"/>
  <c r="K160" i="42"/>
  <c r="D160" i="42"/>
  <c r="C160" i="42"/>
  <c r="I160" i="42"/>
  <c r="G160" i="42"/>
  <c r="E160" i="42"/>
  <c r="H160" i="42"/>
  <c r="F160" i="42"/>
  <c r="AP23" i="40"/>
  <c r="AA23" i="40" s="1"/>
  <c r="AP93" i="40"/>
  <c r="AO93" i="40" s="1"/>
  <c r="I16" i="19"/>
  <c r="J16" i="19"/>
  <c r="E16" i="19"/>
  <c r="D16" i="19"/>
  <c r="F16" i="19"/>
  <c r="K16" i="19"/>
  <c r="G16" i="19"/>
  <c r="H16" i="19"/>
  <c r="C16" i="19"/>
  <c r="S100" i="28"/>
  <c r="O100" i="28"/>
  <c r="Q100" i="28"/>
  <c r="R100" i="28"/>
  <c r="U100" i="28"/>
  <c r="P100" i="28"/>
  <c r="N100" i="28"/>
  <c r="M100" i="28"/>
  <c r="T100" i="28"/>
  <c r="C83" i="21"/>
  <c r="E83" i="21"/>
  <c r="D83" i="21"/>
  <c r="I83" i="21"/>
  <c r="G83" i="21"/>
  <c r="K83" i="21"/>
  <c r="F83" i="21"/>
  <c r="J83" i="21"/>
  <c r="H83" i="21"/>
  <c r="I27" i="23"/>
  <c r="C27" i="23"/>
  <c r="K27" i="23"/>
  <c r="E27" i="23"/>
  <c r="D27" i="23"/>
  <c r="G27" i="23"/>
  <c r="H27" i="23"/>
  <c r="J27" i="23"/>
  <c r="F27" i="23"/>
  <c r="H134" i="26"/>
  <c r="J134" i="26"/>
  <c r="F134" i="26"/>
  <c r="C134" i="26"/>
  <c r="E134" i="26"/>
  <c r="D134" i="26"/>
  <c r="K134" i="26"/>
  <c r="I134" i="26"/>
  <c r="G134" i="26"/>
  <c r="AP113" i="21"/>
  <c r="AP69" i="41"/>
  <c r="AK69" i="41" s="1"/>
  <c r="I135" i="22"/>
  <c r="E135" i="22"/>
  <c r="J135" i="22"/>
  <c r="K135" i="22"/>
  <c r="C135" i="22"/>
  <c r="G135" i="22"/>
  <c r="F135" i="22"/>
  <c r="D135" i="22"/>
  <c r="H135" i="22"/>
  <c r="S65" i="26"/>
  <c r="T65" i="26"/>
  <c r="P65" i="26"/>
  <c r="M65" i="26"/>
  <c r="Q65" i="26"/>
  <c r="R65" i="26"/>
  <c r="U65" i="26"/>
  <c r="N65" i="26"/>
  <c r="O65" i="26"/>
  <c r="AP51" i="22"/>
  <c r="X51" i="22" s="1"/>
  <c r="AP172" i="41"/>
  <c r="X172" i="41" s="1"/>
  <c r="S18" i="41"/>
  <c r="O18" i="41"/>
  <c r="P18" i="41"/>
  <c r="M18" i="41"/>
  <c r="T18" i="41"/>
  <c r="R18" i="41"/>
  <c r="Q18" i="41"/>
  <c r="U18" i="41"/>
  <c r="N18" i="41"/>
  <c r="O135" i="40"/>
  <c r="T135" i="40"/>
  <c r="N135" i="40"/>
  <c r="P135" i="40"/>
  <c r="Q135" i="40"/>
  <c r="M135" i="40"/>
  <c r="R135" i="40"/>
  <c r="S135" i="40"/>
  <c r="U135" i="40"/>
  <c r="AP47" i="40"/>
  <c r="I137" i="28"/>
  <c r="F137" i="28"/>
  <c r="J137" i="28"/>
  <c r="C137" i="28"/>
  <c r="H137" i="28"/>
  <c r="K137" i="28"/>
  <c r="E137" i="28"/>
  <c r="D137" i="28"/>
  <c r="G137" i="28"/>
  <c r="R106" i="22"/>
  <c r="Q106" i="22"/>
  <c r="P106" i="22"/>
  <c r="T106" i="22"/>
  <c r="N106" i="22"/>
  <c r="O106" i="22"/>
  <c r="S106" i="22"/>
  <c r="U106" i="22"/>
  <c r="M106" i="22"/>
  <c r="D23" i="22"/>
  <c r="G23" i="22"/>
  <c r="K23" i="22"/>
  <c r="F23" i="22"/>
  <c r="I23" i="22"/>
  <c r="C23" i="22"/>
  <c r="J23" i="22"/>
  <c r="E23" i="22"/>
  <c r="H23" i="22"/>
  <c r="P95" i="40"/>
  <c r="T95" i="40"/>
  <c r="S95" i="40"/>
  <c r="R95" i="40"/>
  <c r="Q95" i="40"/>
  <c r="M95" i="40"/>
  <c r="N95" i="40"/>
  <c r="U95" i="40"/>
  <c r="O95" i="40"/>
  <c r="R69" i="40"/>
  <c r="T69" i="40"/>
  <c r="N69" i="40"/>
  <c r="Q69" i="40"/>
  <c r="P69" i="40"/>
  <c r="U69" i="40"/>
  <c r="O69" i="40"/>
  <c r="M69" i="40"/>
  <c r="S69" i="40"/>
  <c r="R140" i="26"/>
  <c r="T140" i="26"/>
  <c r="S140" i="26"/>
  <c r="O140" i="26"/>
  <c r="Q140" i="26"/>
  <c r="M140" i="26"/>
  <c r="N140" i="26"/>
  <c r="U140" i="26"/>
  <c r="P140" i="26"/>
  <c r="N160" i="26"/>
  <c r="U160" i="26"/>
  <c r="O160" i="26"/>
  <c r="R160" i="26"/>
  <c r="T160" i="26"/>
  <c r="M160" i="26"/>
  <c r="P160" i="26"/>
  <c r="S160" i="26"/>
  <c r="Q160" i="26"/>
  <c r="AP81" i="21"/>
  <c r="AD81" i="21" s="1"/>
  <c r="AP154" i="41"/>
  <c r="Y154" i="41" s="1"/>
  <c r="U116" i="23"/>
  <c r="Q116" i="23"/>
  <c r="P116" i="23"/>
  <c r="O116" i="23"/>
  <c r="S116" i="23"/>
  <c r="N116" i="23"/>
  <c r="T116" i="23"/>
  <c r="M116" i="23"/>
  <c r="R116" i="23"/>
  <c r="C41" i="42"/>
  <c r="I41" i="42"/>
  <c r="J41" i="42"/>
  <c r="D41" i="42"/>
  <c r="K41" i="42"/>
  <c r="E41" i="42"/>
  <c r="G41" i="42"/>
  <c r="H41" i="42"/>
  <c r="F41" i="42"/>
  <c r="AP176" i="22"/>
  <c r="AL176" i="22" s="1"/>
  <c r="F19" i="41"/>
  <c r="H19" i="41"/>
  <c r="C19" i="41"/>
  <c r="D19" i="41"/>
  <c r="J19" i="41"/>
  <c r="E19" i="41"/>
  <c r="I19" i="41"/>
  <c r="K19" i="41"/>
  <c r="G19" i="41"/>
  <c r="AP52" i="41"/>
  <c r="AB52" i="41" s="1"/>
  <c r="N35" i="40"/>
  <c r="O35" i="40"/>
  <c r="T35" i="40"/>
  <c r="M35" i="40"/>
  <c r="S35" i="40"/>
  <c r="Q35" i="40"/>
  <c r="U35" i="40"/>
  <c r="P35" i="40"/>
  <c r="R35" i="40"/>
  <c r="Q20" i="42"/>
  <c r="T20" i="42"/>
  <c r="N20" i="42"/>
  <c r="O20" i="42"/>
  <c r="U20" i="42"/>
  <c r="R20" i="42"/>
  <c r="S20" i="42"/>
  <c r="M20" i="42"/>
  <c r="P20" i="42"/>
  <c r="T90" i="26"/>
  <c r="Q90" i="26"/>
  <c r="S90" i="26"/>
  <c r="U90" i="26"/>
  <c r="R90" i="26"/>
  <c r="O90" i="26"/>
  <c r="P90" i="26"/>
  <c r="M90" i="26"/>
  <c r="N90" i="26"/>
  <c r="K101" i="41"/>
  <c r="G101" i="41"/>
  <c r="F101" i="41"/>
  <c r="I101" i="41"/>
  <c r="C101" i="41"/>
  <c r="D101" i="41"/>
  <c r="H101" i="41"/>
  <c r="J101" i="41"/>
  <c r="E101" i="41"/>
  <c r="F78" i="28"/>
  <c r="D78" i="28"/>
  <c r="C78" i="28"/>
  <c r="H78" i="28"/>
  <c r="I78" i="28"/>
  <c r="E78" i="28"/>
  <c r="J78" i="28"/>
  <c r="K78" i="28"/>
  <c r="G78" i="28"/>
  <c r="AP66" i="21"/>
  <c r="AJ66" i="21" s="1"/>
  <c r="F84" i="28"/>
  <c r="I84" i="28"/>
  <c r="H84" i="28"/>
  <c r="K84" i="28"/>
  <c r="G84" i="28"/>
  <c r="C84" i="28"/>
  <c r="J84" i="28"/>
  <c r="D84" i="28"/>
  <c r="E84" i="28"/>
  <c r="M92" i="21"/>
  <c r="P92" i="21"/>
  <c r="N92" i="21"/>
  <c r="U92" i="21"/>
  <c r="R92" i="21"/>
  <c r="S92" i="21"/>
  <c r="T92" i="21"/>
  <c r="Q92" i="21"/>
  <c r="O92" i="21"/>
  <c r="E112" i="40"/>
  <c r="K112" i="40"/>
  <c r="G112" i="40"/>
  <c r="D112" i="40"/>
  <c r="J112" i="40"/>
  <c r="F112" i="40"/>
  <c r="H112" i="40"/>
  <c r="I112" i="40"/>
  <c r="C112" i="40"/>
  <c r="T168" i="22"/>
  <c r="R168" i="22"/>
  <c r="M168" i="22"/>
  <c r="P168" i="22"/>
  <c r="S168" i="22"/>
  <c r="U168" i="22"/>
  <c r="N168" i="22"/>
  <c r="Q168" i="22"/>
  <c r="O168" i="22"/>
  <c r="J98" i="40"/>
  <c r="C98" i="40"/>
  <c r="D98" i="40"/>
  <c r="F98" i="40"/>
  <c r="G98" i="40"/>
  <c r="E98" i="40"/>
  <c r="K98" i="40"/>
  <c r="I98" i="40"/>
  <c r="H98" i="40"/>
  <c r="T64" i="42"/>
  <c r="P64" i="42"/>
  <c r="O64" i="42"/>
  <c r="R64" i="42"/>
  <c r="S64" i="42"/>
  <c r="Q64" i="42"/>
  <c r="M64" i="42"/>
  <c r="N64" i="42"/>
  <c r="U64" i="42"/>
  <c r="P105" i="41"/>
  <c r="T105" i="41"/>
  <c r="O105" i="41"/>
  <c r="Q105" i="41"/>
  <c r="U105" i="41"/>
  <c r="M105" i="41"/>
  <c r="N105" i="41"/>
  <c r="R105" i="41"/>
  <c r="S105" i="41"/>
  <c r="P73" i="26"/>
  <c r="M73" i="26"/>
  <c r="R73" i="26"/>
  <c r="O73" i="26"/>
  <c r="S73" i="26"/>
  <c r="T73" i="26"/>
  <c r="U73" i="26"/>
  <c r="N73" i="26"/>
  <c r="Q73" i="26"/>
  <c r="U12" i="28"/>
  <c r="O12" i="28"/>
  <c r="Q12" i="28"/>
  <c r="P12" i="28"/>
  <c r="S12" i="28"/>
  <c r="T12" i="28"/>
  <c r="M12" i="28"/>
  <c r="R12" i="28"/>
  <c r="N12" i="28"/>
  <c r="AP148" i="42"/>
  <c r="AF148" i="42" s="1"/>
  <c r="J51" i="23"/>
  <c r="F51" i="23"/>
  <c r="E51" i="23"/>
  <c r="G51" i="23"/>
  <c r="D51" i="23"/>
  <c r="I51" i="23"/>
  <c r="K51" i="23"/>
  <c r="C51" i="23"/>
  <c r="H51" i="23"/>
  <c r="F97" i="26"/>
  <c r="I97" i="26"/>
  <c r="E97" i="26"/>
  <c r="K97" i="26"/>
  <c r="D97" i="26"/>
  <c r="H97" i="26"/>
  <c r="C97" i="26"/>
  <c r="G97" i="26"/>
  <c r="J97" i="26"/>
  <c r="I25" i="23"/>
  <c r="G25" i="23"/>
  <c r="E25" i="23"/>
  <c r="D25" i="23"/>
  <c r="J25" i="23"/>
  <c r="K25" i="23"/>
  <c r="F25" i="23"/>
  <c r="C25" i="23"/>
  <c r="H25" i="23"/>
  <c r="AP50" i="19"/>
  <c r="Q72" i="26"/>
  <c r="O72" i="26"/>
  <c r="S72" i="26"/>
  <c r="P72" i="26"/>
  <c r="U72" i="26"/>
  <c r="R72" i="26"/>
  <c r="N72" i="26"/>
  <c r="T72" i="26"/>
  <c r="M72" i="26"/>
  <c r="U61" i="41"/>
  <c r="S61" i="41"/>
  <c r="M61" i="41"/>
  <c r="T61" i="41"/>
  <c r="N61" i="41"/>
  <c r="Q61" i="41"/>
  <c r="O61" i="41"/>
  <c r="P61" i="41"/>
  <c r="R61" i="41"/>
  <c r="P108" i="42"/>
  <c r="O108" i="42"/>
  <c r="R108" i="42"/>
  <c r="Q108" i="42"/>
  <c r="M108" i="42"/>
  <c r="S108" i="42"/>
  <c r="T108" i="42"/>
  <c r="U108" i="42"/>
  <c r="N108" i="42"/>
  <c r="D86" i="21"/>
  <c r="J86" i="21"/>
  <c r="G86" i="21"/>
  <c r="E86" i="21"/>
  <c r="F86" i="21"/>
  <c r="K86" i="21"/>
  <c r="H86" i="21"/>
  <c r="C86" i="21"/>
  <c r="I86" i="21"/>
  <c r="K20" i="41"/>
  <c r="C20" i="41"/>
  <c r="D20" i="41"/>
  <c r="J20" i="41"/>
  <c r="E20" i="41"/>
  <c r="G20" i="41"/>
  <c r="I20" i="41"/>
  <c r="F20" i="41"/>
  <c r="H20" i="41"/>
  <c r="AP108" i="41"/>
  <c r="Y108" i="41" s="1"/>
  <c r="AP135" i="22"/>
  <c r="AL135" i="22" s="1"/>
  <c r="F55" i="41"/>
  <c r="G55" i="41"/>
  <c r="I55" i="41"/>
  <c r="C55" i="41"/>
  <c r="K55" i="41"/>
  <c r="E55" i="41"/>
  <c r="H55" i="41"/>
  <c r="D55" i="41"/>
  <c r="J55" i="41"/>
  <c r="H122" i="22"/>
  <c r="I122" i="22"/>
  <c r="K122" i="22"/>
  <c r="G122" i="22"/>
  <c r="D122" i="22"/>
  <c r="E122" i="22"/>
  <c r="J122" i="22"/>
  <c r="F122" i="22"/>
  <c r="C122" i="22"/>
  <c r="G130" i="41"/>
  <c r="K130" i="41"/>
  <c r="E130" i="41"/>
  <c r="J130" i="41"/>
  <c r="D130" i="41"/>
  <c r="C130" i="41"/>
  <c r="F130" i="41"/>
  <c r="I130" i="41"/>
  <c r="H130" i="41"/>
  <c r="J81" i="22"/>
  <c r="G81" i="22"/>
  <c r="C81" i="22"/>
  <c r="F81" i="22"/>
  <c r="D81" i="22"/>
  <c r="E81" i="22"/>
  <c r="K81" i="22"/>
  <c r="I81" i="22"/>
  <c r="H81" i="22"/>
  <c r="G37" i="26"/>
  <c r="H37" i="26"/>
  <c r="K37" i="26"/>
  <c r="I37" i="26"/>
  <c r="E37" i="26"/>
  <c r="D37" i="26"/>
  <c r="J37" i="26"/>
  <c r="C37" i="26"/>
  <c r="F37" i="26"/>
  <c r="H117" i="41"/>
  <c r="E117" i="41"/>
  <c r="C117" i="41"/>
  <c r="I117" i="41"/>
  <c r="G117" i="41"/>
  <c r="D117" i="41"/>
  <c r="J117" i="41"/>
  <c r="F117" i="41"/>
  <c r="K117" i="41"/>
  <c r="AP100" i="28"/>
  <c r="AH100" i="28" s="1"/>
  <c r="P103" i="42"/>
  <c r="T103" i="42"/>
  <c r="U103" i="42"/>
  <c r="Q103" i="42"/>
  <c r="R103" i="42"/>
  <c r="S103" i="42"/>
  <c r="N103" i="42"/>
  <c r="O103" i="42"/>
  <c r="M103" i="42"/>
  <c r="D123" i="42"/>
  <c r="H123" i="42"/>
  <c r="I123" i="42"/>
  <c r="J123" i="42"/>
  <c r="F123" i="42"/>
  <c r="C123" i="42"/>
  <c r="K123" i="42"/>
  <c r="E123" i="42"/>
  <c r="G123" i="42"/>
  <c r="R5" i="19"/>
  <c r="T5" i="19"/>
  <c r="S5" i="19"/>
  <c r="P5" i="19"/>
  <c r="U5" i="19"/>
  <c r="M5" i="19"/>
  <c r="Q5" i="19"/>
  <c r="O5" i="19"/>
  <c r="N5" i="19"/>
  <c r="AP31" i="41"/>
  <c r="AA31" i="41" s="1"/>
  <c r="T109" i="23"/>
  <c r="P109" i="23"/>
  <c r="S109" i="23"/>
  <c r="U109" i="23"/>
  <c r="Q109" i="23"/>
  <c r="O109" i="23"/>
  <c r="N109" i="23"/>
  <c r="R109" i="23"/>
  <c r="M109" i="23"/>
  <c r="Q123" i="23"/>
  <c r="O123" i="23"/>
  <c r="P123" i="23"/>
  <c r="U123" i="23"/>
  <c r="T123" i="23"/>
  <c r="R123" i="23"/>
  <c r="S123" i="23"/>
  <c r="N123" i="23"/>
  <c r="M123" i="23"/>
  <c r="U171" i="22"/>
  <c r="O171" i="22"/>
  <c r="P171" i="22"/>
  <c r="N171" i="22"/>
  <c r="Q171" i="22"/>
  <c r="R171" i="22"/>
  <c r="S171" i="22"/>
  <c r="T171" i="22"/>
  <c r="M171" i="22"/>
  <c r="AP70" i="26"/>
  <c r="AG70" i="26" s="1"/>
  <c r="S94" i="41"/>
  <c r="U94" i="41"/>
  <c r="R94" i="41"/>
  <c r="Q94" i="41"/>
  <c r="N94" i="41"/>
  <c r="P94" i="41"/>
  <c r="T94" i="41"/>
  <c r="M94" i="41"/>
  <c r="O94" i="41"/>
  <c r="J35" i="41"/>
  <c r="E35" i="41"/>
  <c r="C35" i="41"/>
  <c r="G35" i="41"/>
  <c r="D35" i="41"/>
  <c r="K35" i="41"/>
  <c r="H35" i="41"/>
  <c r="F35" i="41"/>
  <c r="I35" i="41"/>
  <c r="J157" i="21"/>
  <c r="I157" i="21"/>
  <c r="F157" i="21"/>
  <c r="K157" i="21"/>
  <c r="C157" i="21"/>
  <c r="D157" i="21"/>
  <c r="G157" i="21"/>
  <c r="E157" i="21"/>
  <c r="H157" i="21"/>
  <c r="R147" i="41"/>
  <c r="Q147" i="41"/>
  <c r="S147" i="41"/>
  <c r="P147" i="41"/>
  <c r="T147" i="41"/>
  <c r="O147" i="41"/>
  <c r="M147" i="41"/>
  <c r="N147" i="41"/>
  <c r="U147" i="41"/>
  <c r="I48" i="42"/>
  <c r="D48" i="42"/>
  <c r="E48" i="42"/>
  <c r="H48" i="42"/>
  <c r="J48" i="42"/>
  <c r="G48" i="42"/>
  <c r="F48" i="42"/>
  <c r="K48" i="42"/>
  <c r="C48" i="42"/>
  <c r="N19" i="23"/>
  <c r="T19" i="23"/>
  <c r="P19" i="23"/>
  <c r="Q19" i="23"/>
  <c r="R19" i="23"/>
  <c r="U19" i="23"/>
  <c r="M19" i="23"/>
  <c r="S19" i="23"/>
  <c r="O19" i="23"/>
  <c r="AP171" i="23"/>
  <c r="AO171" i="23" s="1"/>
  <c r="I49" i="28"/>
  <c r="J49" i="28"/>
  <c r="K49" i="28"/>
  <c r="D49" i="28"/>
  <c r="C49" i="28"/>
  <c r="E49" i="28"/>
  <c r="F49" i="28"/>
  <c r="H49" i="28"/>
  <c r="G49" i="28"/>
  <c r="O150" i="26"/>
  <c r="T150" i="26"/>
  <c r="M150" i="26"/>
  <c r="P150" i="26"/>
  <c r="R150" i="26"/>
  <c r="N150" i="26"/>
  <c r="Q150" i="26"/>
  <c r="U150" i="26"/>
  <c r="S150" i="26"/>
  <c r="G154" i="28"/>
  <c r="F154" i="28"/>
  <c r="I154" i="28"/>
  <c r="D154" i="28"/>
  <c r="K154" i="28"/>
  <c r="E154" i="28"/>
  <c r="J154" i="28"/>
  <c r="H154" i="28"/>
  <c r="C154" i="28"/>
  <c r="N172" i="22"/>
  <c r="R172" i="22"/>
  <c r="M172" i="22"/>
  <c r="O172" i="22"/>
  <c r="T172" i="22"/>
  <c r="S172" i="22"/>
  <c r="P172" i="22"/>
  <c r="U172" i="22"/>
  <c r="Q172" i="22"/>
  <c r="T89" i="28"/>
  <c r="N89" i="28"/>
  <c r="P89" i="28"/>
  <c r="O89" i="28"/>
  <c r="M89" i="28"/>
  <c r="Q89" i="28"/>
  <c r="U89" i="28"/>
  <c r="R89" i="28"/>
  <c r="S89" i="28"/>
  <c r="T177" i="41"/>
  <c r="M177" i="41"/>
  <c r="S177" i="41"/>
  <c r="N177" i="41"/>
  <c r="U177" i="41"/>
  <c r="R177" i="41"/>
  <c r="Q177" i="41"/>
  <c r="P177" i="41"/>
  <c r="O177" i="41"/>
  <c r="AP145" i="42"/>
  <c r="AN145" i="42" s="1"/>
  <c r="AD145" i="42"/>
  <c r="E92" i="26"/>
  <c r="I92" i="26"/>
  <c r="K92" i="26"/>
  <c r="F92" i="26"/>
  <c r="H92" i="26"/>
  <c r="C92" i="26"/>
  <c r="J92" i="26"/>
  <c r="D92" i="26"/>
  <c r="G92" i="26"/>
  <c r="K75" i="26"/>
  <c r="J75" i="26"/>
  <c r="H75" i="26"/>
  <c r="D75" i="26"/>
  <c r="E75" i="26"/>
  <c r="G75" i="26"/>
  <c r="C75" i="26"/>
  <c r="F75" i="26"/>
  <c r="I75" i="26"/>
  <c r="M53" i="41"/>
  <c r="Q53" i="41"/>
  <c r="T53" i="41"/>
  <c r="O53" i="41"/>
  <c r="U53" i="41"/>
  <c r="P53" i="41"/>
  <c r="S53" i="41"/>
  <c r="R53" i="41"/>
  <c r="N53" i="41"/>
  <c r="K28" i="19"/>
  <c r="E28" i="19"/>
  <c r="I28" i="19"/>
  <c r="G28" i="19"/>
  <c r="C28" i="19"/>
  <c r="J28" i="19"/>
  <c r="D28" i="19"/>
  <c r="H28" i="19"/>
  <c r="F28" i="19"/>
  <c r="AP64" i="41"/>
  <c r="AO64" i="41" s="1"/>
  <c r="P102" i="22"/>
  <c r="T102" i="22"/>
  <c r="O102" i="22"/>
  <c r="U102" i="22"/>
  <c r="Q102" i="22"/>
  <c r="M102" i="22"/>
  <c r="N102" i="22"/>
  <c r="S102" i="22"/>
  <c r="R102" i="22"/>
  <c r="AP135" i="21"/>
  <c r="AK135" i="21"/>
  <c r="R100" i="23"/>
  <c r="M100" i="23"/>
  <c r="P100" i="23"/>
  <c r="U100" i="23"/>
  <c r="T100" i="23"/>
  <c r="S100" i="23"/>
  <c r="N100" i="23"/>
  <c r="O100" i="23"/>
  <c r="Q100" i="23"/>
  <c r="J95" i="41"/>
  <c r="K95" i="41"/>
  <c r="E95" i="41"/>
  <c r="F95" i="41"/>
  <c r="D95" i="41"/>
  <c r="G95" i="41"/>
  <c r="I95" i="41"/>
  <c r="C95" i="41"/>
  <c r="H95" i="41"/>
  <c r="M85" i="41"/>
  <c r="Q85" i="41"/>
  <c r="O85" i="41"/>
  <c r="R85" i="41"/>
  <c r="P85" i="41"/>
  <c r="S85" i="41"/>
  <c r="N85" i="41"/>
  <c r="U85" i="41"/>
  <c r="T85" i="41"/>
  <c r="P4" i="28"/>
  <c r="N4" i="28"/>
  <c r="Q4" i="28"/>
  <c r="U4" i="28"/>
  <c r="T4" i="28"/>
  <c r="S4" i="28"/>
  <c r="O4" i="28"/>
  <c r="R4" i="28"/>
  <c r="M4" i="28"/>
  <c r="I18" i="22"/>
  <c r="C18" i="22"/>
  <c r="J18" i="22"/>
  <c r="D18" i="22"/>
  <c r="F18" i="22"/>
  <c r="G18" i="22"/>
  <c r="K18" i="22"/>
  <c r="H18" i="22"/>
  <c r="E18" i="22"/>
  <c r="J67" i="41"/>
  <c r="D67" i="41"/>
  <c r="I67" i="41"/>
  <c r="G67" i="41"/>
  <c r="E67" i="41"/>
  <c r="K67" i="41"/>
  <c r="C67" i="41"/>
  <c r="H67" i="41"/>
  <c r="F67" i="41"/>
  <c r="AP34" i="42"/>
  <c r="AH34" i="42" s="1"/>
  <c r="AP128" i="41"/>
  <c r="P10" i="41"/>
  <c r="S10" i="41"/>
  <c r="N10" i="41"/>
  <c r="T10" i="41"/>
  <c r="Q10" i="41"/>
  <c r="R10" i="41"/>
  <c r="U10" i="41"/>
  <c r="O10" i="41"/>
  <c r="M10" i="41"/>
  <c r="I49" i="22"/>
  <c r="G49" i="22"/>
  <c r="J49" i="22"/>
  <c r="E49" i="22"/>
  <c r="F49" i="22"/>
  <c r="C49" i="22"/>
  <c r="H49" i="22"/>
  <c r="K49" i="22"/>
  <c r="D49" i="22"/>
  <c r="AP129" i="22"/>
  <c r="AJ129" i="22" s="1"/>
  <c r="AP83" i="41"/>
  <c r="X83" i="41" s="1"/>
  <c r="AP144" i="22"/>
  <c r="P35" i="41"/>
  <c r="S35" i="41"/>
  <c r="M35" i="41"/>
  <c r="Q35" i="41"/>
  <c r="U35" i="41"/>
  <c r="T35" i="41"/>
  <c r="O35" i="41"/>
  <c r="R35" i="41"/>
  <c r="N35" i="41"/>
  <c r="J135" i="26"/>
  <c r="K135" i="26"/>
  <c r="C135" i="26"/>
  <c r="F135" i="26"/>
  <c r="G135" i="26"/>
  <c r="I135" i="26"/>
  <c r="H135" i="26"/>
  <c r="E135" i="26"/>
  <c r="D135" i="26"/>
  <c r="C76" i="40"/>
  <c r="J76" i="40"/>
  <c r="F76" i="40"/>
  <c r="G76" i="40"/>
  <c r="K76" i="40"/>
  <c r="I76" i="40"/>
  <c r="H76" i="40"/>
  <c r="D76" i="40"/>
  <c r="E76" i="40"/>
  <c r="Q14" i="19"/>
  <c r="T14" i="19"/>
  <c r="O14" i="19"/>
  <c r="R14" i="19"/>
  <c r="M14" i="19"/>
  <c r="S14" i="19"/>
  <c r="P14" i="19"/>
  <c r="N14" i="19"/>
  <c r="U14" i="19"/>
  <c r="AP160" i="40"/>
  <c r="AB160" i="40" s="1"/>
  <c r="M68" i="40"/>
  <c r="N68" i="40"/>
  <c r="Q68" i="40"/>
  <c r="R68" i="40"/>
  <c r="U68" i="40"/>
  <c r="O68" i="40"/>
  <c r="T68" i="40"/>
  <c r="P68" i="40"/>
  <c r="S68" i="40"/>
  <c r="P101" i="42"/>
  <c r="M101" i="42"/>
  <c r="T101" i="42"/>
  <c r="O101" i="42"/>
  <c r="Q101" i="42"/>
  <c r="S101" i="42"/>
  <c r="U101" i="42"/>
  <c r="R101" i="42"/>
  <c r="N101" i="42"/>
  <c r="G23" i="19"/>
  <c r="C23" i="19"/>
  <c r="I23" i="19"/>
  <c r="J23" i="19"/>
  <c r="E23" i="19"/>
  <c r="K23" i="19"/>
  <c r="D23" i="19"/>
  <c r="F23" i="19"/>
  <c r="H23" i="19"/>
  <c r="I94" i="26"/>
  <c r="G94" i="26"/>
  <c r="K94" i="26"/>
  <c r="F94" i="26"/>
  <c r="D94" i="26"/>
  <c r="H94" i="26"/>
  <c r="J94" i="26"/>
  <c r="E94" i="26"/>
  <c r="C94" i="26"/>
  <c r="H114" i="22"/>
  <c r="C114" i="22"/>
  <c r="F114" i="22"/>
  <c r="D114" i="22"/>
  <c r="I114" i="22"/>
  <c r="K114" i="22"/>
  <c r="G114" i="22"/>
  <c r="E114" i="22"/>
  <c r="J114" i="22"/>
  <c r="H71" i="28"/>
  <c r="G71" i="28"/>
  <c r="K71" i="28"/>
  <c r="F71" i="28"/>
  <c r="I71" i="28"/>
  <c r="J71" i="28"/>
  <c r="C71" i="28"/>
  <c r="E71" i="28"/>
  <c r="D71" i="28"/>
  <c r="I121" i="21"/>
  <c r="E121" i="21"/>
  <c r="K121" i="21"/>
  <c r="F121" i="21"/>
  <c r="G121" i="21"/>
  <c r="D121" i="21"/>
  <c r="H121" i="21"/>
  <c r="J121" i="21"/>
  <c r="C121" i="21"/>
  <c r="H77" i="22"/>
  <c r="J77" i="22"/>
  <c r="K77" i="22"/>
  <c r="G77" i="22"/>
  <c r="C77" i="22"/>
  <c r="D77" i="22"/>
  <c r="I77" i="22"/>
  <c r="E77" i="22"/>
  <c r="F77" i="22"/>
  <c r="T142" i="40"/>
  <c r="Q142" i="40"/>
  <c r="O142" i="40"/>
  <c r="M142" i="40"/>
  <c r="P142" i="40"/>
  <c r="R142" i="40"/>
  <c r="S142" i="40"/>
  <c r="N142" i="40"/>
  <c r="U142" i="40"/>
  <c r="AP105" i="22"/>
  <c r="AJ105" i="22" s="1"/>
  <c r="AP33" i="42"/>
  <c r="AF33" i="42" s="1"/>
  <c r="I64" i="41"/>
  <c r="K64" i="41"/>
  <c r="G64" i="41"/>
  <c r="F64" i="41"/>
  <c r="H64" i="41"/>
  <c r="D64" i="41"/>
  <c r="J64" i="41"/>
  <c r="C64" i="41"/>
  <c r="E64" i="41"/>
  <c r="M130" i="21"/>
  <c r="O130" i="21"/>
  <c r="N130" i="21"/>
  <c r="R130" i="21"/>
  <c r="T130" i="21"/>
  <c r="Q130" i="21"/>
  <c r="P130" i="21"/>
  <c r="U130" i="21"/>
  <c r="S130" i="21"/>
  <c r="AP112" i="23"/>
  <c r="AG112" i="23" s="1"/>
  <c r="AP53" i="41"/>
  <c r="AK53" i="41" s="1"/>
  <c r="Q10" i="22"/>
  <c r="S10" i="22"/>
  <c r="U10" i="22"/>
  <c r="T10" i="22"/>
  <c r="M10" i="22"/>
  <c r="P10" i="22"/>
  <c r="O10" i="22"/>
  <c r="N10" i="22"/>
  <c r="R10" i="22"/>
  <c r="H108" i="28"/>
  <c r="I108" i="28"/>
  <c r="E108" i="28"/>
  <c r="J108" i="28"/>
  <c r="F108" i="28"/>
  <c r="C108" i="28"/>
  <c r="K108" i="28"/>
  <c r="G108" i="28"/>
  <c r="D108" i="28"/>
  <c r="Q74" i="21"/>
  <c r="P74" i="21"/>
  <c r="U74" i="21"/>
  <c r="N74" i="21"/>
  <c r="O74" i="21"/>
  <c r="S74" i="21"/>
  <c r="T74" i="21"/>
  <c r="M74" i="21"/>
  <c r="R74" i="21"/>
  <c r="F149" i="28"/>
  <c r="J149" i="28"/>
  <c r="E149" i="28"/>
  <c r="C149" i="28"/>
  <c r="I149" i="28"/>
  <c r="K149" i="28"/>
  <c r="H149" i="28"/>
  <c r="D149" i="28"/>
  <c r="G149" i="28"/>
  <c r="K109" i="21"/>
  <c r="C109" i="21"/>
  <c r="J109" i="21"/>
  <c r="H109" i="21"/>
  <c r="D109" i="21"/>
  <c r="E109" i="21"/>
  <c r="G109" i="21"/>
  <c r="I109" i="21"/>
  <c r="F109" i="21"/>
  <c r="K146" i="42"/>
  <c r="D146" i="42"/>
  <c r="J146" i="42"/>
  <c r="I146" i="42"/>
  <c r="H146" i="42"/>
  <c r="F146" i="42"/>
  <c r="C146" i="42"/>
  <c r="E146" i="42"/>
  <c r="G146" i="42"/>
  <c r="F95" i="22"/>
  <c r="I95" i="22"/>
  <c r="H95" i="22"/>
  <c r="E95" i="22"/>
  <c r="C95" i="22"/>
  <c r="K95" i="22"/>
  <c r="D95" i="22"/>
  <c r="G95" i="22"/>
  <c r="J95" i="22"/>
  <c r="F79" i="41"/>
  <c r="C79" i="41"/>
  <c r="D79" i="41"/>
  <c r="I79" i="41"/>
  <c r="G79" i="41"/>
  <c r="E79" i="41"/>
  <c r="K79" i="41"/>
  <c r="J79" i="41"/>
  <c r="H79" i="41"/>
  <c r="J70" i="41"/>
  <c r="E70" i="41"/>
  <c r="I70" i="41"/>
  <c r="D70" i="41"/>
  <c r="K70" i="41"/>
  <c r="H70" i="41"/>
  <c r="G70" i="41"/>
  <c r="F70" i="41"/>
  <c r="C70" i="41"/>
  <c r="AP97" i="23"/>
  <c r="X97" i="23" s="1"/>
  <c r="G145" i="26"/>
  <c r="D145" i="26"/>
  <c r="J145" i="26"/>
  <c r="E145" i="26"/>
  <c r="C145" i="26"/>
  <c r="K145" i="26"/>
  <c r="F145" i="26"/>
  <c r="I145" i="26"/>
  <c r="H145" i="26"/>
  <c r="Q79" i="28"/>
  <c r="R79" i="28"/>
  <c r="S79" i="28"/>
  <c r="U79" i="28"/>
  <c r="T79" i="28"/>
  <c r="M79" i="28"/>
  <c r="N79" i="28"/>
  <c r="O79" i="28"/>
  <c r="P79" i="28"/>
  <c r="AP11" i="41"/>
  <c r="AK11" i="41" s="1"/>
  <c r="U138" i="41"/>
  <c r="M138" i="41"/>
  <c r="T138" i="41"/>
  <c r="Q138" i="41"/>
  <c r="S138" i="41"/>
  <c r="P138" i="41"/>
  <c r="N138" i="41"/>
  <c r="O138" i="41"/>
  <c r="R138" i="41"/>
  <c r="P150" i="41"/>
  <c r="Q150" i="41"/>
  <c r="R150" i="41"/>
  <c r="O150" i="41"/>
  <c r="U150" i="41"/>
  <c r="N150" i="41"/>
  <c r="M150" i="41"/>
  <c r="S150" i="41"/>
  <c r="T150" i="41"/>
  <c r="Q127" i="22"/>
  <c r="T127" i="22"/>
  <c r="R127" i="22"/>
  <c r="O127" i="22"/>
  <c r="P127" i="22"/>
  <c r="U127" i="22"/>
  <c r="M127" i="22"/>
  <c r="N127" i="22"/>
  <c r="S127" i="22"/>
  <c r="AP142" i="21"/>
  <c r="AN142" i="21" s="1"/>
  <c r="G119" i="21"/>
  <c r="H119" i="21"/>
  <c r="D119" i="21"/>
  <c r="I119" i="21"/>
  <c r="K119" i="21"/>
  <c r="C119" i="21"/>
  <c r="F119" i="21"/>
  <c r="E119" i="21"/>
  <c r="J119" i="21"/>
  <c r="H17" i="42"/>
  <c r="G17" i="42"/>
  <c r="I17" i="42"/>
  <c r="F17" i="42"/>
  <c r="J17" i="42"/>
  <c r="E17" i="42"/>
  <c r="K17" i="42"/>
  <c r="C17" i="42"/>
  <c r="D17" i="42"/>
  <c r="D5" i="19"/>
  <c r="G5" i="19"/>
  <c r="I5" i="19"/>
  <c r="C5" i="19"/>
  <c r="J5" i="19"/>
  <c r="F5" i="19"/>
  <c r="H5" i="19"/>
  <c r="E5" i="19"/>
  <c r="K5" i="19"/>
  <c r="AP123" i="26"/>
  <c r="X123" i="26" s="1"/>
  <c r="T146" i="23"/>
  <c r="O146" i="23"/>
  <c r="M146" i="23"/>
  <c r="Q146" i="23"/>
  <c r="P146" i="23"/>
  <c r="N146" i="23"/>
  <c r="U146" i="23"/>
  <c r="S146" i="23"/>
  <c r="R146" i="23"/>
  <c r="AP30" i="28"/>
  <c r="Q66" i="21"/>
  <c r="N66" i="21"/>
  <c r="U66" i="21"/>
  <c r="R66" i="21"/>
  <c r="S66" i="21"/>
  <c r="M66" i="21"/>
  <c r="O66" i="21"/>
  <c r="T66" i="21"/>
  <c r="P66" i="21"/>
  <c r="S130" i="42"/>
  <c r="U130" i="42"/>
  <c r="R130" i="42"/>
  <c r="M130" i="42"/>
  <c r="Q130" i="42"/>
  <c r="P130" i="42"/>
  <c r="O130" i="42"/>
  <c r="N130" i="42"/>
  <c r="T130" i="42"/>
  <c r="T17" i="28"/>
  <c r="M17" i="28"/>
  <c r="S17" i="28"/>
  <c r="Q17" i="28"/>
  <c r="N17" i="28"/>
  <c r="U17" i="28"/>
  <c r="O17" i="28"/>
  <c r="P17" i="28"/>
  <c r="R17" i="28"/>
  <c r="O16" i="40"/>
  <c r="U16" i="40"/>
  <c r="R16" i="40"/>
  <c r="S16" i="40"/>
  <c r="T16" i="40"/>
  <c r="M16" i="40"/>
  <c r="N16" i="40"/>
  <c r="P16" i="40"/>
  <c r="Q16" i="40"/>
  <c r="E41" i="19"/>
  <c r="C41" i="19"/>
  <c r="K41" i="19"/>
  <c r="D41" i="19"/>
  <c r="I41" i="19"/>
  <c r="F41" i="19"/>
  <c r="J41" i="19"/>
  <c r="H41" i="19"/>
  <c r="G41" i="19"/>
  <c r="AP17" i="26"/>
  <c r="E129" i="23"/>
  <c r="C129" i="23"/>
  <c r="D129" i="23"/>
  <c r="G129" i="23"/>
  <c r="J129" i="23"/>
  <c r="K129" i="23"/>
  <c r="H129" i="23"/>
  <c r="F129" i="23"/>
  <c r="I129" i="23"/>
  <c r="Q139" i="28"/>
  <c r="O139" i="28"/>
  <c r="S139" i="28"/>
  <c r="U139" i="28"/>
  <c r="T139" i="28"/>
  <c r="P139" i="28"/>
  <c r="M139" i="28"/>
  <c r="N139" i="28"/>
  <c r="R139" i="28"/>
  <c r="K35" i="22"/>
  <c r="F35" i="22"/>
  <c r="E35" i="22"/>
  <c r="C35" i="22"/>
  <c r="H35" i="22"/>
  <c r="D35" i="22"/>
  <c r="G35" i="22"/>
  <c r="I35" i="22"/>
  <c r="J35" i="22"/>
  <c r="AP17" i="40"/>
  <c r="AH17" i="40" s="1"/>
  <c r="J125" i="22"/>
  <c r="D125" i="22"/>
  <c r="I125" i="22"/>
  <c r="E125" i="22"/>
  <c r="C125" i="22"/>
  <c r="K125" i="22"/>
  <c r="H125" i="22"/>
  <c r="G125" i="22"/>
  <c r="F125" i="22"/>
  <c r="AP71" i="22"/>
  <c r="P120" i="28"/>
  <c r="R120" i="28"/>
  <c r="Q120" i="28"/>
  <c r="S120" i="28"/>
  <c r="U120" i="28"/>
  <c r="M120" i="28"/>
  <c r="N120" i="28"/>
  <c r="T120" i="28"/>
  <c r="O120" i="28"/>
  <c r="R109" i="41"/>
  <c r="T109" i="41"/>
  <c r="M109" i="41"/>
  <c r="U109" i="41"/>
  <c r="S109" i="41"/>
  <c r="O109" i="41"/>
  <c r="N109" i="41"/>
  <c r="Q109" i="41"/>
  <c r="P109" i="41"/>
  <c r="O39" i="41"/>
  <c r="N39" i="41"/>
  <c r="U39" i="41"/>
  <c r="Q39" i="41"/>
  <c r="M39" i="41"/>
  <c r="R39" i="41"/>
  <c r="P39" i="41"/>
  <c r="T39" i="41"/>
  <c r="S39" i="41"/>
  <c r="S70" i="22"/>
  <c r="R70" i="22"/>
  <c r="M70" i="22"/>
  <c r="Q70" i="22"/>
  <c r="T70" i="22"/>
  <c r="U70" i="22"/>
  <c r="N70" i="22"/>
  <c r="O70" i="22"/>
  <c r="P70" i="22"/>
  <c r="I131" i="26"/>
  <c r="F131" i="26"/>
  <c r="K131" i="26"/>
  <c r="D131" i="26"/>
  <c r="C131" i="26"/>
  <c r="E131" i="26"/>
  <c r="G131" i="26"/>
  <c r="H131" i="26"/>
  <c r="J131" i="26"/>
  <c r="O56" i="26"/>
  <c r="P56" i="26"/>
  <c r="T56" i="26"/>
  <c r="Q56" i="26"/>
  <c r="U56" i="26"/>
  <c r="N56" i="26"/>
  <c r="M56" i="26"/>
  <c r="R56" i="26"/>
  <c r="S56" i="26"/>
  <c r="AP71" i="41"/>
  <c r="AA71" i="41" s="1"/>
  <c r="AP17" i="22"/>
  <c r="AN17" i="22" s="1"/>
  <c r="AP51" i="25"/>
  <c r="AH51" i="25" s="1"/>
  <c r="AP168" i="22"/>
  <c r="AG168" i="22" s="1"/>
  <c r="N4" i="22"/>
  <c r="S4" i="22"/>
  <c r="M4" i="22"/>
  <c r="Q4" i="22"/>
  <c r="R4" i="22"/>
  <c r="T4" i="22"/>
  <c r="O4" i="22"/>
  <c r="P4" i="22"/>
  <c r="U4" i="22"/>
  <c r="S14" i="41"/>
  <c r="N14" i="41"/>
  <c r="P14" i="41"/>
  <c r="Q14" i="41"/>
  <c r="O14" i="41"/>
  <c r="T14" i="41"/>
  <c r="M14" i="41"/>
  <c r="U14" i="41"/>
  <c r="R14" i="41"/>
  <c r="C75" i="41"/>
  <c r="E75" i="41"/>
  <c r="F75" i="41"/>
  <c r="K75" i="41"/>
  <c r="H75" i="41"/>
  <c r="J75" i="41"/>
  <c r="D75" i="41"/>
  <c r="I75" i="41"/>
  <c r="G75" i="41"/>
  <c r="N35" i="23"/>
  <c r="T35" i="23"/>
  <c r="O35" i="23"/>
  <c r="U35" i="23"/>
  <c r="R35" i="23"/>
  <c r="M35" i="23"/>
  <c r="P35" i="23"/>
  <c r="S35" i="23"/>
  <c r="Q35" i="23"/>
  <c r="AP122" i="42"/>
  <c r="AJ122" i="42" s="1"/>
  <c r="S84" i="26"/>
  <c r="T84" i="26"/>
  <c r="O84" i="26"/>
  <c r="U84" i="26"/>
  <c r="Q84" i="26"/>
  <c r="R84" i="26"/>
  <c r="N84" i="26"/>
  <c r="M84" i="26"/>
  <c r="P84" i="26"/>
  <c r="Q123" i="26"/>
  <c r="T123" i="26"/>
  <c r="S123" i="26"/>
  <c r="M123" i="26"/>
  <c r="O123" i="26"/>
  <c r="R123" i="26"/>
  <c r="N123" i="26"/>
  <c r="U123" i="26"/>
  <c r="P123" i="26"/>
  <c r="P126" i="40"/>
  <c r="Q126" i="40"/>
  <c r="M126" i="40"/>
  <c r="U126" i="40"/>
  <c r="N126" i="40"/>
  <c r="O126" i="40"/>
  <c r="R126" i="40"/>
  <c r="T126" i="40"/>
  <c r="S126" i="40"/>
  <c r="E23" i="42"/>
  <c r="H23" i="42"/>
  <c r="G23" i="42"/>
  <c r="D23" i="42"/>
  <c r="C23" i="42"/>
  <c r="I23" i="42"/>
  <c r="F23" i="42"/>
  <c r="J23" i="42"/>
  <c r="K23" i="42"/>
  <c r="G21" i="41"/>
  <c r="C21" i="41"/>
  <c r="H21" i="41"/>
  <c r="E21" i="41"/>
  <c r="I21" i="41"/>
  <c r="F21" i="41"/>
  <c r="K21" i="41"/>
  <c r="J21" i="41"/>
  <c r="D21" i="41"/>
  <c r="H32" i="22"/>
  <c r="F32" i="22"/>
  <c r="E32" i="22"/>
  <c r="C32" i="22"/>
  <c r="G32" i="22"/>
  <c r="D32" i="22"/>
  <c r="J32" i="22"/>
  <c r="K32" i="22"/>
  <c r="I32" i="22"/>
  <c r="I120" i="28"/>
  <c r="G120" i="28"/>
  <c r="D120" i="28"/>
  <c r="E120" i="28"/>
  <c r="H120" i="28"/>
  <c r="K120" i="28"/>
  <c r="C120" i="28"/>
  <c r="F120" i="28"/>
  <c r="J120" i="28"/>
  <c r="H38" i="41"/>
  <c r="K38" i="41"/>
  <c r="E38" i="41"/>
  <c r="C38" i="41"/>
  <c r="I38" i="41"/>
  <c r="G38" i="41"/>
  <c r="J38" i="41"/>
  <c r="F38" i="41"/>
  <c r="D38" i="41"/>
  <c r="O35" i="22"/>
  <c r="R35" i="22"/>
  <c r="S35" i="22"/>
  <c r="Q35" i="22"/>
  <c r="T35" i="22"/>
  <c r="P35" i="22"/>
  <c r="M35" i="22"/>
  <c r="N35" i="22"/>
  <c r="U35" i="22"/>
  <c r="T166" i="41"/>
  <c r="Q166" i="41"/>
  <c r="M166" i="41"/>
  <c r="P166" i="41"/>
  <c r="N166" i="41"/>
  <c r="O166" i="41"/>
  <c r="U166" i="41"/>
  <c r="S166" i="41"/>
  <c r="R166" i="41"/>
  <c r="G3" i="22"/>
  <c r="I3" i="22"/>
  <c r="E3" i="22"/>
  <c r="F3" i="22"/>
  <c r="D3" i="22"/>
  <c r="H3" i="22"/>
  <c r="K3" i="22"/>
  <c r="C3" i="22"/>
  <c r="J3" i="22"/>
  <c r="AP26" i="22"/>
  <c r="AD26" i="22" s="1"/>
  <c r="E109" i="41"/>
  <c r="F109" i="41"/>
  <c r="I109" i="41"/>
  <c r="C109" i="41"/>
  <c r="G109" i="41"/>
  <c r="K109" i="41"/>
  <c r="D109" i="41"/>
  <c r="J109" i="41"/>
  <c r="H109" i="41"/>
  <c r="AP39" i="22"/>
  <c r="AG39" i="22" s="1"/>
  <c r="AP173" i="40"/>
  <c r="F120" i="22"/>
  <c r="G120" i="22"/>
  <c r="I120" i="22"/>
  <c r="K120" i="22"/>
  <c r="C120" i="22"/>
  <c r="H120" i="22"/>
  <c r="J120" i="22"/>
  <c r="E120" i="22"/>
  <c r="D120" i="22"/>
  <c r="M98" i="26"/>
  <c r="R98" i="26"/>
  <c r="T98" i="26"/>
  <c r="U98" i="26"/>
  <c r="S98" i="26"/>
  <c r="O98" i="26"/>
  <c r="P98" i="26"/>
  <c r="Q98" i="26"/>
  <c r="N98" i="26"/>
  <c r="I109" i="23"/>
  <c r="K109" i="23"/>
  <c r="D109" i="23"/>
  <c r="F109" i="23"/>
  <c r="J109" i="23"/>
  <c r="C109" i="23"/>
  <c r="H109" i="23"/>
  <c r="E109" i="23"/>
  <c r="G109" i="23"/>
  <c r="U15" i="19"/>
  <c r="Q15" i="19"/>
  <c r="N15" i="19"/>
  <c r="O15" i="19"/>
  <c r="M15" i="19"/>
  <c r="T15" i="19"/>
  <c r="R15" i="19"/>
  <c r="P15" i="19"/>
  <c r="S15" i="19"/>
  <c r="C126" i="23"/>
  <c r="G126" i="23"/>
  <c r="F126" i="23"/>
  <c r="D126" i="23"/>
  <c r="E126" i="23"/>
  <c r="H126" i="23"/>
  <c r="K126" i="23"/>
  <c r="J126" i="23"/>
  <c r="I126" i="23"/>
  <c r="T95" i="26"/>
  <c r="N95" i="26"/>
  <c r="S95" i="26"/>
  <c r="M95" i="26"/>
  <c r="O95" i="26"/>
  <c r="R95" i="26"/>
  <c r="U95" i="26"/>
  <c r="P95" i="26"/>
  <c r="Q95" i="26"/>
  <c r="S64" i="40"/>
  <c r="M64" i="40"/>
  <c r="P64" i="40"/>
  <c r="R64" i="40"/>
  <c r="U64" i="40"/>
  <c r="Q64" i="40"/>
  <c r="N64" i="40"/>
  <c r="T64" i="40"/>
  <c r="O64" i="40"/>
  <c r="Q44" i="19"/>
  <c r="R44" i="19"/>
  <c r="O44" i="19"/>
  <c r="T44" i="19"/>
  <c r="P44" i="19"/>
  <c r="U44" i="19"/>
  <c r="N44" i="19"/>
  <c r="M44" i="19"/>
  <c r="S44" i="19"/>
  <c r="AP56" i="23"/>
  <c r="AJ56" i="23" s="1"/>
  <c r="N154" i="26"/>
  <c r="O154" i="26"/>
  <c r="S154" i="26"/>
  <c r="Q154" i="26"/>
  <c r="M154" i="26"/>
  <c r="R154" i="26"/>
  <c r="P154" i="26"/>
  <c r="U154" i="26"/>
  <c r="T154" i="26"/>
  <c r="M2" i="19"/>
  <c r="R2" i="19"/>
  <c r="Q2" i="19"/>
  <c r="T2" i="19"/>
  <c r="U2" i="19"/>
  <c r="O2" i="19"/>
  <c r="N2" i="19"/>
  <c r="P2" i="19"/>
  <c r="S2" i="19"/>
  <c r="M21" i="42"/>
  <c r="S21" i="42"/>
  <c r="T21" i="42"/>
  <c r="R21" i="42"/>
  <c r="U21" i="42"/>
  <c r="O21" i="42"/>
  <c r="P21" i="42"/>
  <c r="Q21" i="42"/>
  <c r="N21" i="42"/>
  <c r="N138" i="42"/>
  <c r="M138" i="42"/>
  <c r="U138" i="42"/>
  <c r="T138" i="42"/>
  <c r="R138" i="42"/>
  <c r="P138" i="42"/>
  <c r="O138" i="42"/>
  <c r="Q138" i="42"/>
  <c r="S138" i="42"/>
  <c r="AP140" i="28"/>
  <c r="AC140" i="28" s="1"/>
  <c r="AP137" i="22"/>
  <c r="AD137" i="22" s="1"/>
  <c r="T51" i="40"/>
  <c r="R51" i="40"/>
  <c r="M51" i="40"/>
  <c r="P51" i="40"/>
  <c r="N51" i="40"/>
  <c r="O51" i="40"/>
  <c r="Q51" i="40"/>
  <c r="S51" i="40"/>
  <c r="U51" i="40"/>
  <c r="G50" i="23"/>
  <c r="E50" i="23"/>
  <c r="I50" i="23"/>
  <c r="K50" i="23"/>
  <c r="H50" i="23"/>
  <c r="F50" i="23"/>
  <c r="J50" i="23"/>
  <c r="D50" i="23"/>
  <c r="C50" i="23"/>
  <c r="F7" i="22"/>
  <c r="E7" i="22"/>
  <c r="C7" i="22"/>
  <c r="G7" i="22"/>
  <c r="D7" i="22"/>
  <c r="K7" i="22"/>
  <c r="H7" i="22"/>
  <c r="I7" i="22"/>
  <c r="J7" i="22"/>
  <c r="AP17" i="23"/>
  <c r="AJ17" i="23" s="1"/>
  <c r="D175" i="41"/>
  <c r="I175" i="41"/>
  <c r="C175" i="41"/>
  <c r="J175" i="41"/>
  <c r="G175" i="41"/>
  <c r="H175" i="41"/>
  <c r="E175" i="41"/>
  <c r="F175" i="41"/>
  <c r="K175" i="41"/>
  <c r="N39" i="22"/>
  <c r="R39" i="22"/>
  <c r="P39" i="22"/>
  <c r="M39" i="22"/>
  <c r="O39" i="22"/>
  <c r="S39" i="22"/>
  <c r="U39" i="22"/>
  <c r="Q39" i="22"/>
  <c r="T39" i="22"/>
  <c r="F142" i="26"/>
  <c r="K142" i="26"/>
  <c r="I142" i="26"/>
  <c r="D142" i="26"/>
  <c r="J142" i="26"/>
  <c r="C142" i="26"/>
  <c r="E142" i="26"/>
  <c r="H142" i="26"/>
  <c r="G142" i="26"/>
  <c r="S162" i="41"/>
  <c r="N162" i="41"/>
  <c r="T162" i="41"/>
  <c r="P162" i="41"/>
  <c r="Q162" i="41"/>
  <c r="U162" i="41"/>
  <c r="O162" i="41"/>
  <c r="M162" i="41"/>
  <c r="R162" i="41"/>
  <c r="F79" i="42"/>
  <c r="D79" i="42"/>
  <c r="C79" i="42"/>
  <c r="E79" i="42"/>
  <c r="K79" i="42"/>
  <c r="I79" i="42"/>
  <c r="G79" i="42"/>
  <c r="H79" i="42"/>
  <c r="J79" i="42"/>
  <c r="J70" i="42"/>
  <c r="C70" i="42"/>
  <c r="D70" i="42"/>
  <c r="K70" i="42"/>
  <c r="E70" i="42"/>
  <c r="G70" i="42"/>
  <c r="F70" i="42"/>
  <c r="H70" i="42"/>
  <c r="I70" i="42"/>
  <c r="Q53" i="21"/>
  <c r="M53" i="21"/>
  <c r="R53" i="21"/>
  <c r="U53" i="21"/>
  <c r="S53" i="21"/>
  <c r="T53" i="21"/>
  <c r="O53" i="21"/>
  <c r="N53" i="21"/>
  <c r="P53" i="21"/>
  <c r="E15" i="22"/>
  <c r="C15" i="22"/>
  <c r="H15" i="22"/>
  <c r="J15" i="22"/>
  <c r="D15" i="22"/>
  <c r="F15" i="22"/>
  <c r="K15" i="22"/>
  <c r="I15" i="22"/>
  <c r="G15" i="22"/>
  <c r="AP98" i="26"/>
  <c r="W98" i="26" s="1"/>
  <c r="AP68" i="21"/>
  <c r="P111" i="42"/>
  <c r="S111" i="42"/>
  <c r="O111" i="42"/>
  <c r="R111" i="42"/>
  <c r="M111" i="42"/>
  <c r="U111" i="42"/>
  <c r="N111" i="42"/>
  <c r="Q111" i="42"/>
  <c r="T111" i="42"/>
  <c r="AP63" i="23"/>
  <c r="P9" i="42"/>
  <c r="R9" i="42"/>
  <c r="U9" i="42"/>
  <c r="O9" i="42"/>
  <c r="T9" i="42"/>
  <c r="S9" i="42"/>
  <c r="Q9" i="42"/>
  <c r="N9" i="42"/>
  <c r="M9" i="42"/>
  <c r="Q40" i="42"/>
  <c r="R40" i="42"/>
  <c r="U40" i="42"/>
  <c r="M40" i="42"/>
  <c r="T40" i="42"/>
  <c r="O40" i="42"/>
  <c r="S40" i="42"/>
  <c r="P40" i="42"/>
  <c r="N40" i="42"/>
  <c r="K167" i="41"/>
  <c r="H167" i="41"/>
  <c r="G167" i="41"/>
  <c r="C167" i="41"/>
  <c r="E167" i="41"/>
  <c r="I167" i="41"/>
  <c r="F167" i="41"/>
  <c r="J167" i="41"/>
  <c r="D167" i="41"/>
  <c r="H50" i="41"/>
  <c r="C50" i="41"/>
  <c r="G50" i="41"/>
  <c r="K50" i="41"/>
  <c r="J50" i="41"/>
  <c r="E50" i="41"/>
  <c r="F50" i="41"/>
  <c r="D50" i="41"/>
  <c r="I50" i="41"/>
  <c r="AP69" i="23"/>
  <c r="AG69" i="23" s="1"/>
  <c r="AP148" i="41"/>
  <c r="AA148" i="41" s="1"/>
  <c r="AP157" i="42"/>
  <c r="AB157" i="42" s="1"/>
  <c r="U160" i="22"/>
  <c r="P160" i="22"/>
  <c r="O160" i="22"/>
  <c r="N160" i="22"/>
  <c r="R160" i="22"/>
  <c r="T160" i="22"/>
  <c r="Q160" i="22"/>
  <c r="M160" i="22"/>
  <c r="S160" i="22"/>
  <c r="AP164" i="22"/>
  <c r="AL164" i="22" s="1"/>
  <c r="AP7" i="22"/>
  <c r="AK7" i="22" s="1"/>
  <c r="AP40" i="22"/>
  <c r="AN40" i="22" s="1"/>
  <c r="AP167" i="23"/>
  <c r="AO167" i="23" s="1"/>
  <c r="D87" i="26"/>
  <c r="F87" i="26"/>
  <c r="E87" i="26"/>
  <c r="K87" i="26"/>
  <c r="H87" i="26"/>
  <c r="C87" i="26"/>
  <c r="J87" i="26"/>
  <c r="I87" i="26"/>
  <c r="G87" i="26"/>
  <c r="R75" i="42"/>
  <c r="S75" i="42"/>
  <c r="Q75" i="42"/>
  <c r="P75" i="42"/>
  <c r="T75" i="42"/>
  <c r="U75" i="42"/>
  <c r="O75" i="42"/>
  <c r="M75" i="42"/>
  <c r="N75" i="42"/>
  <c r="AP154" i="23"/>
  <c r="AG154" i="23" s="1"/>
  <c r="S172" i="28"/>
  <c r="O172" i="28"/>
  <c r="N172" i="28"/>
  <c r="M172" i="28"/>
  <c r="P172" i="28"/>
  <c r="R172" i="28"/>
  <c r="U172" i="28"/>
  <c r="T172" i="28"/>
  <c r="Q172" i="28"/>
  <c r="F11" i="23"/>
  <c r="I11" i="23"/>
  <c r="D11" i="23"/>
  <c r="G11" i="23"/>
  <c r="C11" i="23"/>
  <c r="J11" i="23"/>
  <c r="E11" i="23"/>
  <c r="H11" i="23"/>
  <c r="K11" i="23"/>
  <c r="AP100" i="42"/>
  <c r="AM100" i="42" s="1"/>
  <c r="AI100" i="42"/>
  <c r="T83" i="28"/>
  <c r="P83" i="28"/>
  <c r="R83" i="28"/>
  <c r="M83" i="28"/>
  <c r="O83" i="28"/>
  <c r="N83" i="28"/>
  <c r="S83" i="28"/>
  <c r="Q83" i="28"/>
  <c r="U83" i="28"/>
  <c r="K152" i="23"/>
  <c r="E152" i="23"/>
  <c r="F152" i="23"/>
  <c r="H152" i="23"/>
  <c r="J152" i="23"/>
  <c r="D152" i="23"/>
  <c r="I152" i="23"/>
  <c r="C152" i="23"/>
  <c r="G152" i="23"/>
  <c r="AP163" i="40"/>
  <c r="AB163" i="40" s="1"/>
  <c r="G69" i="28"/>
  <c r="J69" i="28"/>
  <c r="I69" i="28"/>
  <c r="H69" i="28"/>
  <c r="E69" i="28"/>
  <c r="K69" i="28"/>
  <c r="F69" i="28"/>
  <c r="C69" i="28"/>
  <c r="D69" i="28"/>
  <c r="N176" i="40"/>
  <c r="P176" i="40"/>
  <c r="Q176" i="40"/>
  <c r="S176" i="40"/>
  <c r="U176" i="40"/>
  <c r="T176" i="40"/>
  <c r="M176" i="40"/>
  <c r="R176" i="40"/>
  <c r="O176" i="40"/>
  <c r="AP95" i="26"/>
  <c r="AG95" i="26" s="1"/>
  <c r="AP145" i="26"/>
  <c r="W145" i="26" s="1"/>
  <c r="M172" i="26"/>
  <c r="S172" i="26"/>
  <c r="T172" i="26"/>
  <c r="P172" i="26"/>
  <c r="O172" i="26"/>
  <c r="Q172" i="26"/>
  <c r="N172" i="26"/>
  <c r="R172" i="26"/>
  <c r="U172" i="26"/>
  <c r="F58" i="40"/>
  <c r="D58" i="40"/>
  <c r="K58" i="40"/>
  <c r="I58" i="40"/>
  <c r="E58" i="40"/>
  <c r="J58" i="40"/>
  <c r="G58" i="40"/>
  <c r="H58" i="40"/>
  <c r="C58" i="40"/>
  <c r="K42" i="28"/>
  <c r="H42" i="28"/>
  <c r="I42" i="28"/>
  <c r="F42" i="28"/>
  <c r="J42" i="28"/>
  <c r="C42" i="28"/>
  <c r="D42" i="28"/>
  <c r="E42" i="28"/>
  <c r="G42" i="28"/>
  <c r="AP124" i="28"/>
  <c r="AP13" i="40"/>
  <c r="O60" i="40"/>
  <c r="T60" i="40"/>
  <c r="M60" i="40"/>
  <c r="P60" i="40"/>
  <c r="Q60" i="40"/>
  <c r="N60" i="40"/>
  <c r="R60" i="40"/>
  <c r="U60" i="40"/>
  <c r="S60" i="40"/>
  <c r="Q149" i="40"/>
  <c r="P149" i="40"/>
  <c r="N149" i="40"/>
  <c r="O149" i="40"/>
  <c r="T149" i="40"/>
  <c r="R149" i="40"/>
  <c r="M149" i="40"/>
  <c r="S149" i="40"/>
  <c r="U149" i="40"/>
  <c r="K162" i="42"/>
  <c r="H162" i="42"/>
  <c r="E162" i="42"/>
  <c r="J162" i="42"/>
  <c r="G162" i="42"/>
  <c r="C162" i="42"/>
  <c r="D162" i="42"/>
  <c r="F162" i="42"/>
  <c r="I162" i="42"/>
  <c r="I101" i="21"/>
  <c r="G101" i="21"/>
  <c r="F101" i="21"/>
  <c r="C101" i="21"/>
  <c r="D101" i="21"/>
  <c r="H101" i="21"/>
  <c r="E101" i="21"/>
  <c r="K101" i="21"/>
  <c r="J101" i="21"/>
  <c r="J13" i="23"/>
  <c r="D13" i="23"/>
  <c r="I13" i="23"/>
  <c r="H13" i="23"/>
  <c r="G13" i="23"/>
  <c r="F13" i="23"/>
  <c r="E13" i="23"/>
  <c r="C13" i="23"/>
  <c r="K13" i="23"/>
  <c r="AP109" i="26"/>
  <c r="AO109" i="26" s="1"/>
  <c r="N83" i="23"/>
  <c r="U83" i="23"/>
  <c r="O83" i="23"/>
  <c r="T83" i="23"/>
  <c r="R83" i="23"/>
  <c r="Q83" i="23"/>
  <c r="S83" i="23"/>
  <c r="M83" i="23"/>
  <c r="P83" i="23"/>
  <c r="K117" i="23"/>
  <c r="F117" i="23"/>
  <c r="G117" i="23"/>
  <c r="I117" i="23"/>
  <c r="C117" i="23"/>
  <c r="J117" i="23"/>
  <c r="H117" i="23"/>
  <c r="D117" i="23"/>
  <c r="E117" i="23"/>
  <c r="S114" i="23"/>
  <c r="O114" i="23"/>
  <c r="P114" i="23"/>
  <c r="R114" i="23"/>
  <c r="Q114" i="23"/>
  <c r="U114" i="23"/>
  <c r="N114" i="23"/>
  <c r="M114" i="23"/>
  <c r="T114" i="23"/>
  <c r="O75" i="40"/>
  <c r="S75" i="40"/>
  <c r="Q75" i="40"/>
  <c r="T75" i="40"/>
  <c r="M75" i="40"/>
  <c r="N75" i="40"/>
  <c r="R75" i="40"/>
  <c r="U75" i="40"/>
  <c r="P75" i="40"/>
  <c r="D85" i="26"/>
  <c r="H85" i="26"/>
  <c r="I85" i="26"/>
  <c r="E85" i="26"/>
  <c r="J85" i="26"/>
  <c r="G85" i="26"/>
  <c r="C85" i="26"/>
  <c r="F85" i="26"/>
  <c r="K85" i="26"/>
  <c r="F173" i="42"/>
  <c r="E173" i="42"/>
  <c r="D173" i="42"/>
  <c r="C173" i="42"/>
  <c r="G173" i="42"/>
  <c r="H173" i="42"/>
  <c r="K173" i="42"/>
  <c r="I173" i="42"/>
  <c r="J173" i="42"/>
  <c r="H132" i="22"/>
  <c r="G132" i="22"/>
  <c r="F132" i="22"/>
  <c r="C132" i="22"/>
  <c r="E132" i="22"/>
  <c r="K132" i="22"/>
  <c r="D132" i="22"/>
  <c r="J132" i="22"/>
  <c r="I132" i="22"/>
  <c r="E70" i="40"/>
  <c r="J70" i="40"/>
  <c r="F70" i="40"/>
  <c r="H70" i="40"/>
  <c r="K70" i="40"/>
  <c r="C70" i="40"/>
  <c r="G70" i="40"/>
  <c r="I70" i="40"/>
  <c r="D70" i="40"/>
  <c r="I118" i="26"/>
  <c r="D118" i="26"/>
  <c r="J118" i="26"/>
  <c r="G118" i="26"/>
  <c r="C118" i="26"/>
  <c r="H118" i="26"/>
  <c r="E118" i="26"/>
  <c r="F118" i="26"/>
  <c r="K118" i="26"/>
  <c r="AP157" i="40"/>
  <c r="AF157" i="40" s="1"/>
  <c r="AP154" i="40"/>
  <c r="AG154" i="40" s="1"/>
  <c r="I30" i="26"/>
  <c r="G30" i="26"/>
  <c r="J30" i="26"/>
  <c r="H30" i="26"/>
  <c r="E30" i="26"/>
  <c r="D30" i="26"/>
  <c r="F30" i="26"/>
  <c r="C30" i="26"/>
  <c r="K30" i="26"/>
  <c r="AP70" i="28"/>
  <c r="AO70" i="28" s="1"/>
  <c r="J102" i="23"/>
  <c r="H102" i="23"/>
  <c r="G102" i="23"/>
  <c r="C102" i="23"/>
  <c r="D102" i="23"/>
  <c r="E102" i="23"/>
  <c r="F102" i="23"/>
  <c r="I102" i="23"/>
  <c r="K102" i="23"/>
  <c r="H18" i="40"/>
  <c r="D18" i="40"/>
  <c r="E18" i="40"/>
  <c r="F18" i="40"/>
  <c r="J18" i="40"/>
  <c r="G18" i="40"/>
  <c r="K18" i="40"/>
  <c r="I18" i="40"/>
  <c r="C18" i="40"/>
  <c r="R111" i="40"/>
  <c r="Q111" i="40"/>
  <c r="U111" i="40"/>
  <c r="T111" i="40"/>
  <c r="S111" i="40"/>
  <c r="P111" i="40"/>
  <c r="O111" i="40"/>
  <c r="N111" i="40"/>
  <c r="M111" i="40"/>
  <c r="Q159" i="21"/>
  <c r="N159" i="21"/>
  <c r="M159" i="21"/>
  <c r="P159" i="21"/>
  <c r="R159" i="21"/>
  <c r="S159" i="21"/>
  <c r="O159" i="21"/>
  <c r="T159" i="21"/>
  <c r="U159" i="21"/>
  <c r="K133" i="40"/>
  <c r="H133" i="40"/>
  <c r="I133" i="40"/>
  <c r="D133" i="40"/>
  <c r="C133" i="40"/>
  <c r="G133" i="40"/>
  <c r="E133" i="40"/>
  <c r="F133" i="40"/>
  <c r="J133" i="40"/>
  <c r="J47" i="28"/>
  <c r="E47" i="28"/>
  <c r="D47" i="28"/>
  <c r="F47" i="28"/>
  <c r="I47" i="28"/>
  <c r="G47" i="28"/>
  <c r="H47" i="28"/>
  <c r="C47" i="28"/>
  <c r="K47" i="28"/>
  <c r="J104" i="23"/>
  <c r="H104" i="23"/>
  <c r="E104" i="23"/>
  <c r="I104" i="23"/>
  <c r="D104" i="23"/>
  <c r="G104" i="23"/>
  <c r="C104" i="23"/>
  <c r="K104" i="23"/>
  <c r="F104" i="23"/>
  <c r="F75" i="23"/>
  <c r="J75" i="23"/>
  <c r="E75" i="23"/>
  <c r="K75" i="23"/>
  <c r="I75" i="23"/>
  <c r="H75" i="23"/>
  <c r="D75" i="23"/>
  <c r="G75" i="23"/>
  <c r="C75" i="23"/>
  <c r="AP93" i="23"/>
  <c r="AI93" i="23" s="1"/>
  <c r="S104" i="23"/>
  <c r="M104" i="23"/>
  <c r="T104" i="23"/>
  <c r="U104" i="23"/>
  <c r="O104" i="23"/>
  <c r="N104" i="23"/>
  <c r="Q104" i="23"/>
  <c r="P104" i="23"/>
  <c r="R104" i="23"/>
  <c r="AP177" i="42"/>
  <c r="AM177" i="42" s="1"/>
  <c r="R55" i="42"/>
  <c r="S55" i="42"/>
  <c r="M55" i="42"/>
  <c r="Q55" i="42"/>
  <c r="O55" i="42"/>
  <c r="U55" i="42"/>
  <c r="N55" i="42"/>
  <c r="P55" i="42"/>
  <c r="T55" i="42"/>
  <c r="AP170" i="40"/>
  <c r="AD170" i="40" s="1"/>
  <c r="R38" i="42"/>
  <c r="O38" i="42"/>
  <c r="S38" i="42"/>
  <c r="T38" i="42"/>
  <c r="N38" i="42"/>
  <c r="U38" i="42"/>
  <c r="Q38" i="42"/>
  <c r="M38" i="42"/>
  <c r="P38" i="42"/>
  <c r="F173" i="21"/>
  <c r="C173" i="21"/>
  <c r="I173" i="21"/>
  <c r="H173" i="21"/>
  <c r="D173" i="21"/>
  <c r="G173" i="21"/>
  <c r="J173" i="21"/>
  <c r="K173" i="21"/>
  <c r="E173" i="21"/>
  <c r="C121" i="26"/>
  <c r="G121" i="26"/>
  <c r="D121" i="26"/>
  <c r="K121" i="26"/>
  <c r="J121" i="26"/>
  <c r="E121" i="26"/>
  <c r="H121" i="26"/>
  <c r="I121" i="26"/>
  <c r="F121" i="26"/>
  <c r="AP35" i="28"/>
  <c r="AD35" i="28" s="1"/>
  <c r="P113" i="21"/>
  <c r="Q113" i="21"/>
  <c r="O113" i="21"/>
  <c r="M113" i="21"/>
  <c r="T113" i="21"/>
  <c r="U113" i="21"/>
  <c r="S113" i="21"/>
  <c r="N113" i="21"/>
  <c r="R113" i="21"/>
  <c r="AP138" i="28"/>
  <c r="AJ138" i="28" s="1"/>
  <c r="I22" i="42"/>
  <c r="F22" i="42"/>
  <c r="H22" i="42"/>
  <c r="G22" i="42"/>
  <c r="J22" i="42"/>
  <c r="C22" i="42"/>
  <c r="E22" i="42"/>
  <c r="D22" i="42"/>
  <c r="K22" i="42"/>
  <c r="I136" i="40"/>
  <c r="J136" i="40"/>
  <c r="E136" i="40"/>
  <c r="D136" i="40"/>
  <c r="G136" i="40"/>
  <c r="H136" i="40"/>
  <c r="C136" i="40"/>
  <c r="K136" i="40"/>
  <c r="F136" i="40"/>
  <c r="AP26" i="42"/>
  <c r="AH26" i="42" s="1"/>
  <c r="T147" i="40"/>
  <c r="M147" i="40"/>
  <c r="N147" i="40"/>
  <c r="R147" i="40"/>
  <c r="Q147" i="40"/>
  <c r="P147" i="40"/>
  <c r="O147" i="40"/>
  <c r="S147" i="40"/>
  <c r="U147" i="40"/>
  <c r="AP84" i="28"/>
  <c r="AF84" i="28" s="1"/>
  <c r="M135" i="23"/>
  <c r="Q135" i="23"/>
  <c r="R135" i="23"/>
  <c r="S135" i="23"/>
  <c r="U135" i="23"/>
  <c r="P135" i="23"/>
  <c r="T135" i="23"/>
  <c r="N135" i="23"/>
  <c r="O135" i="23"/>
  <c r="AP176" i="40"/>
  <c r="I166" i="42"/>
  <c r="J166" i="42"/>
  <c r="D166" i="42"/>
  <c r="F166" i="42"/>
  <c r="K166" i="42"/>
  <c r="C166" i="42"/>
  <c r="E166" i="42"/>
  <c r="G166" i="42"/>
  <c r="H166" i="42"/>
  <c r="G167" i="40"/>
  <c r="E167" i="40"/>
  <c r="D167" i="40"/>
  <c r="F167" i="40"/>
  <c r="K167" i="40"/>
  <c r="H167" i="40"/>
  <c r="J167" i="40"/>
  <c r="I167" i="40"/>
  <c r="C167" i="40"/>
  <c r="O45" i="28"/>
  <c r="S45" i="28"/>
  <c r="P45" i="28"/>
  <c r="R45" i="28"/>
  <c r="T45" i="28"/>
  <c r="M45" i="28"/>
  <c r="Q45" i="28"/>
  <c r="U45" i="28"/>
  <c r="N45" i="28"/>
  <c r="S131" i="21"/>
  <c r="Q131" i="21"/>
  <c r="N131" i="21"/>
  <c r="R131" i="21"/>
  <c r="O131" i="21"/>
  <c r="M131" i="21"/>
  <c r="P131" i="21"/>
  <c r="U131" i="21"/>
  <c r="T131" i="21"/>
  <c r="AP40" i="23"/>
  <c r="Z40" i="23" s="1"/>
  <c r="N113" i="23"/>
  <c r="Q113" i="23"/>
  <c r="S113" i="23"/>
  <c r="P113" i="23"/>
  <c r="M113" i="23"/>
  <c r="U113" i="23"/>
  <c r="O113" i="23"/>
  <c r="T113" i="23"/>
  <c r="R113" i="23"/>
  <c r="F17" i="28"/>
  <c r="G17" i="28"/>
  <c r="E17" i="28"/>
  <c r="K17" i="28"/>
  <c r="J17" i="28"/>
  <c r="H17" i="28"/>
  <c r="I17" i="28"/>
  <c r="D17" i="28"/>
  <c r="C17" i="28"/>
  <c r="P125" i="21"/>
  <c r="O125" i="21"/>
  <c r="U125" i="21"/>
  <c r="S125" i="21"/>
  <c r="T125" i="21"/>
  <c r="R125" i="21"/>
  <c r="N125" i="21"/>
  <c r="Q125" i="21"/>
  <c r="M125" i="21"/>
  <c r="G32" i="26"/>
  <c r="D32" i="26"/>
  <c r="J32" i="26"/>
  <c r="I32" i="26"/>
  <c r="E32" i="26"/>
  <c r="H32" i="26"/>
  <c r="K32" i="26"/>
  <c r="F32" i="26"/>
  <c r="C32" i="26"/>
  <c r="I3" i="42"/>
  <c r="J3" i="42"/>
  <c r="E3" i="42"/>
  <c r="F3" i="42"/>
  <c r="H3" i="42"/>
  <c r="D3" i="42"/>
  <c r="C3" i="42"/>
  <c r="G3" i="42"/>
  <c r="K3" i="42"/>
  <c r="AP168" i="21"/>
  <c r="AN168" i="21" s="1"/>
  <c r="Q81" i="42"/>
  <c r="T81" i="42"/>
  <c r="M81" i="42"/>
  <c r="R81" i="42"/>
  <c r="S81" i="42"/>
  <c r="O81" i="42"/>
  <c r="N81" i="42"/>
  <c r="P81" i="42"/>
  <c r="U81" i="42"/>
  <c r="AP116" i="28"/>
  <c r="AD116" i="28" s="1"/>
  <c r="P35" i="26"/>
  <c r="N35" i="26"/>
  <c r="S35" i="26"/>
  <c r="T35" i="26"/>
  <c r="R35" i="26"/>
  <c r="O35" i="26"/>
  <c r="M35" i="26"/>
  <c r="U35" i="26"/>
  <c r="Q35" i="26"/>
  <c r="S174" i="40"/>
  <c r="O174" i="40"/>
  <c r="Q174" i="40"/>
  <c r="U174" i="40"/>
  <c r="N174" i="40"/>
  <c r="P174" i="40"/>
  <c r="R174" i="40"/>
  <c r="M174" i="40"/>
  <c r="T174" i="40"/>
  <c r="O117" i="21"/>
  <c r="R117" i="21"/>
  <c r="U117" i="21"/>
  <c r="Q117" i="21"/>
  <c r="M117" i="21"/>
  <c r="S117" i="21"/>
  <c r="N117" i="21"/>
  <c r="P117" i="21"/>
  <c r="T117" i="21"/>
  <c r="N110" i="23"/>
  <c r="U110" i="23"/>
  <c r="M110" i="23"/>
  <c r="Q110" i="23"/>
  <c r="S110" i="23"/>
  <c r="O110" i="23"/>
  <c r="T110" i="23"/>
  <c r="R110" i="23"/>
  <c r="P110" i="23"/>
  <c r="AP48" i="40"/>
  <c r="X48" i="40" s="1"/>
  <c r="AP78" i="28"/>
  <c r="AP121" i="42"/>
  <c r="AD121" i="42" s="1"/>
  <c r="AP103" i="40"/>
  <c r="G147" i="22"/>
  <c r="K147" i="22"/>
  <c r="J147" i="22"/>
  <c r="F147" i="22"/>
  <c r="E147" i="22"/>
  <c r="H147" i="22"/>
  <c r="D147" i="22"/>
  <c r="C147" i="22"/>
  <c r="I147" i="22"/>
  <c r="O97" i="28"/>
  <c r="N97" i="28"/>
  <c r="R97" i="28"/>
  <c r="T97" i="28"/>
  <c r="Q97" i="28"/>
  <c r="U97" i="28"/>
  <c r="M97" i="28"/>
  <c r="S97" i="28"/>
  <c r="P97" i="28"/>
  <c r="E47" i="19"/>
  <c r="J47" i="19"/>
  <c r="F47" i="19"/>
  <c r="I47" i="19"/>
  <c r="D47" i="19"/>
  <c r="C47" i="19"/>
  <c r="H47" i="19"/>
  <c r="K47" i="19"/>
  <c r="G47" i="19"/>
  <c r="AP24" i="40"/>
  <c r="AP173" i="23"/>
  <c r="AK173" i="23" s="1"/>
  <c r="M68" i="26"/>
  <c r="U68" i="26"/>
  <c r="N68" i="26"/>
  <c r="R68" i="26"/>
  <c r="P68" i="26"/>
  <c r="S68" i="26"/>
  <c r="O68" i="26"/>
  <c r="Q68" i="26"/>
  <c r="T68" i="26"/>
  <c r="G56" i="42"/>
  <c r="C56" i="42"/>
  <c r="D56" i="42"/>
  <c r="E56" i="42"/>
  <c r="K56" i="42"/>
  <c r="H56" i="42"/>
  <c r="F56" i="42"/>
  <c r="I56" i="42"/>
  <c r="J56" i="42"/>
  <c r="G65" i="23"/>
  <c r="K65" i="23"/>
  <c r="F65" i="23"/>
  <c r="I65" i="23"/>
  <c r="D65" i="23"/>
  <c r="E65" i="23"/>
  <c r="J65" i="23"/>
  <c r="H65" i="23"/>
  <c r="C65" i="23"/>
  <c r="AP93" i="26"/>
  <c r="AI93" i="26" s="1"/>
  <c r="C109" i="28"/>
  <c r="E109" i="28"/>
  <c r="G109" i="28"/>
  <c r="H109" i="28"/>
  <c r="F109" i="28"/>
  <c r="I109" i="28"/>
  <c r="K109" i="28"/>
  <c r="J109" i="28"/>
  <c r="D109" i="28"/>
  <c r="AP132" i="26"/>
  <c r="AI132" i="26" s="1"/>
  <c r="F141" i="42"/>
  <c r="H141" i="42"/>
  <c r="J141" i="42"/>
  <c r="G141" i="42"/>
  <c r="D141" i="42"/>
  <c r="E141" i="42"/>
  <c r="I141" i="42"/>
  <c r="K141" i="42"/>
  <c r="C141" i="42"/>
  <c r="AP45" i="40"/>
  <c r="Y45" i="40" s="1"/>
  <c r="AP63" i="42"/>
  <c r="AN63" i="42" s="1"/>
  <c r="O48" i="41"/>
  <c r="P48" i="41"/>
  <c r="S48" i="41"/>
  <c r="U48" i="41"/>
  <c r="M48" i="41"/>
  <c r="R48" i="41"/>
  <c r="Q48" i="41"/>
  <c r="N48" i="41"/>
  <c r="T48" i="41"/>
  <c r="N145" i="23"/>
  <c r="P145" i="23"/>
  <c r="U145" i="23"/>
  <c r="O145" i="23"/>
  <c r="Q145" i="23"/>
  <c r="T145" i="23"/>
  <c r="R145" i="23"/>
  <c r="M145" i="23"/>
  <c r="S145" i="23"/>
  <c r="AP27" i="19"/>
  <c r="AK27" i="19" s="1"/>
  <c r="AP34" i="23"/>
  <c r="R76" i="21"/>
  <c r="U76" i="21"/>
  <c r="P76" i="21"/>
  <c r="Q76" i="21"/>
  <c r="M76" i="21"/>
  <c r="O76" i="21"/>
  <c r="T76" i="21"/>
  <c r="S76" i="21"/>
  <c r="N76" i="21"/>
  <c r="N148" i="42"/>
  <c r="U148" i="42"/>
  <c r="O148" i="42"/>
  <c r="Q148" i="42"/>
  <c r="S148" i="42"/>
  <c r="P148" i="42"/>
  <c r="M148" i="42"/>
  <c r="R148" i="42"/>
  <c r="T148" i="42"/>
  <c r="G131" i="21"/>
  <c r="D131" i="21"/>
  <c r="H131" i="21"/>
  <c r="F131" i="21"/>
  <c r="J131" i="21"/>
  <c r="E131" i="21"/>
  <c r="C131" i="21"/>
  <c r="I131" i="21"/>
  <c r="K131" i="21"/>
  <c r="P24" i="26"/>
  <c r="S24" i="26"/>
  <c r="N24" i="26"/>
  <c r="U24" i="26"/>
  <c r="M24" i="26"/>
  <c r="O24" i="26"/>
  <c r="Q24" i="26"/>
  <c r="R24" i="26"/>
  <c r="T24" i="26"/>
  <c r="AP131" i="21"/>
  <c r="AD131" i="21" s="1"/>
  <c r="M88" i="23"/>
  <c r="Q88" i="23"/>
  <c r="O88" i="23"/>
  <c r="R88" i="23"/>
  <c r="U88" i="23"/>
  <c r="P88" i="23"/>
  <c r="S88" i="23"/>
  <c r="T88" i="23"/>
  <c r="N88" i="23"/>
  <c r="AP107" i="42"/>
  <c r="AI107" i="42" s="1"/>
  <c r="I11" i="42"/>
  <c r="E11" i="42"/>
  <c r="G11" i="42"/>
  <c r="J11" i="42"/>
  <c r="D11" i="42"/>
  <c r="F11" i="42"/>
  <c r="C11" i="42"/>
  <c r="K11" i="42"/>
  <c r="H11" i="42"/>
  <c r="K72" i="23"/>
  <c r="E72" i="23"/>
  <c r="F72" i="23"/>
  <c r="G72" i="23"/>
  <c r="C72" i="23"/>
  <c r="I72" i="23"/>
  <c r="D72" i="23"/>
  <c r="H72" i="23"/>
  <c r="J72" i="23"/>
  <c r="J105" i="21"/>
  <c r="K105" i="21"/>
  <c r="F105" i="21"/>
  <c r="D105" i="21"/>
  <c r="G105" i="21"/>
  <c r="E105" i="21"/>
  <c r="I105" i="21"/>
  <c r="H105" i="21"/>
  <c r="C105" i="21"/>
  <c r="AP26" i="28"/>
  <c r="AP48" i="26"/>
  <c r="AC48" i="26" s="1"/>
  <c r="J99" i="42"/>
  <c r="K99" i="42"/>
  <c r="E99" i="42"/>
  <c r="F99" i="42"/>
  <c r="I99" i="42"/>
  <c r="C99" i="42"/>
  <c r="H99" i="42"/>
  <c r="D99" i="42"/>
  <c r="G99" i="42"/>
  <c r="AP86" i="22"/>
  <c r="D90" i="28"/>
  <c r="J90" i="28"/>
  <c r="K90" i="28"/>
  <c r="H90" i="28"/>
  <c r="C90" i="28"/>
  <c r="G90" i="28"/>
  <c r="F90" i="28"/>
  <c r="I90" i="28"/>
  <c r="E90" i="28"/>
  <c r="AP177" i="21"/>
  <c r="F44" i="40"/>
  <c r="D44" i="40"/>
  <c r="I44" i="40"/>
  <c r="K44" i="40"/>
  <c r="C44" i="40"/>
  <c r="H44" i="40"/>
  <c r="G44" i="40"/>
  <c r="E44" i="40"/>
  <c r="J44" i="40"/>
  <c r="F43" i="28"/>
  <c r="H43" i="28"/>
  <c r="J43" i="28"/>
  <c r="E43" i="28"/>
  <c r="C43" i="28"/>
  <c r="G43" i="28"/>
  <c r="K43" i="28"/>
  <c r="D43" i="28"/>
  <c r="I43" i="28"/>
  <c r="AP137" i="40"/>
  <c r="D131" i="41"/>
  <c r="E131" i="41"/>
  <c r="K131" i="41"/>
  <c r="I131" i="41"/>
  <c r="F131" i="41"/>
  <c r="C131" i="41"/>
  <c r="G131" i="41"/>
  <c r="J131" i="41"/>
  <c r="H131" i="41"/>
  <c r="AP102" i="22"/>
  <c r="E104" i="41"/>
  <c r="D104" i="41"/>
  <c r="J104" i="41"/>
  <c r="C104" i="41"/>
  <c r="G104" i="41"/>
  <c r="H104" i="41"/>
  <c r="K104" i="41"/>
  <c r="F104" i="41"/>
  <c r="I104" i="41"/>
  <c r="AP129" i="26"/>
  <c r="Z129" i="26" s="1"/>
  <c r="J28" i="41"/>
  <c r="G28" i="41"/>
  <c r="C28" i="41"/>
  <c r="K28" i="41"/>
  <c r="F28" i="41"/>
  <c r="D28" i="41"/>
  <c r="H28" i="41"/>
  <c r="E28" i="41"/>
  <c r="I28" i="41"/>
  <c r="P135" i="41"/>
  <c r="O135" i="41"/>
  <c r="S135" i="41"/>
  <c r="T135" i="41"/>
  <c r="R135" i="41"/>
  <c r="U135" i="41"/>
  <c r="N135" i="41"/>
  <c r="Q135" i="41"/>
  <c r="M135" i="41"/>
  <c r="AP76" i="22"/>
  <c r="X76" i="22" s="1"/>
  <c r="AP67" i="28"/>
  <c r="AJ67" i="28" s="1"/>
  <c r="I133" i="26"/>
  <c r="G133" i="26"/>
  <c r="E133" i="26"/>
  <c r="C133" i="26"/>
  <c r="J133" i="26"/>
  <c r="K133" i="26"/>
  <c r="D133" i="26"/>
  <c r="F133" i="26"/>
  <c r="H133" i="26"/>
  <c r="C107" i="23"/>
  <c r="D107" i="23"/>
  <c r="H107" i="23"/>
  <c r="J107" i="23"/>
  <c r="G107" i="23"/>
  <c r="E107" i="23"/>
  <c r="F107" i="23"/>
  <c r="I107" i="23"/>
  <c r="K107" i="23"/>
  <c r="O91" i="21"/>
  <c r="P91" i="21"/>
  <c r="U91" i="21"/>
  <c r="Q91" i="21"/>
  <c r="N91" i="21"/>
  <c r="T91" i="21"/>
  <c r="S91" i="21"/>
  <c r="R91" i="21"/>
  <c r="M91" i="21"/>
  <c r="AP34" i="22"/>
  <c r="J161" i="40"/>
  <c r="F161" i="40"/>
  <c r="H161" i="40"/>
  <c r="D161" i="40"/>
  <c r="C161" i="40"/>
  <c r="K161" i="40"/>
  <c r="G161" i="40"/>
  <c r="E161" i="40"/>
  <c r="I161" i="40"/>
  <c r="P90" i="28"/>
  <c r="N90" i="28"/>
  <c r="S90" i="28"/>
  <c r="T90" i="28"/>
  <c r="R90" i="28"/>
  <c r="M90" i="28"/>
  <c r="O90" i="28"/>
  <c r="U90" i="28"/>
  <c r="Q90" i="28"/>
  <c r="G166" i="26"/>
  <c r="D166" i="26"/>
  <c r="H166" i="26"/>
  <c r="I166" i="26"/>
  <c r="E166" i="26"/>
  <c r="J166" i="26"/>
  <c r="F166" i="26"/>
  <c r="C166" i="26"/>
  <c r="K166" i="26"/>
  <c r="AP89" i="22"/>
  <c r="AD89" i="22" s="1"/>
  <c r="G159" i="42"/>
  <c r="K159" i="42"/>
  <c r="H159" i="42"/>
  <c r="I159" i="42"/>
  <c r="J159" i="42"/>
  <c r="C159" i="42"/>
  <c r="D159" i="42"/>
  <c r="E159" i="42"/>
  <c r="F159" i="42"/>
  <c r="AP9" i="40"/>
  <c r="AP59" i="22"/>
  <c r="AH59" i="22" s="1"/>
  <c r="U174" i="22"/>
  <c r="N174" i="22"/>
  <c r="M174" i="22"/>
  <c r="T174" i="22"/>
  <c r="Q174" i="22"/>
  <c r="P174" i="22"/>
  <c r="S174" i="22"/>
  <c r="O174" i="22"/>
  <c r="R174" i="22"/>
  <c r="J62" i="28"/>
  <c r="F62" i="28"/>
  <c r="H62" i="28"/>
  <c r="I62" i="28"/>
  <c r="D62" i="28"/>
  <c r="G62" i="28"/>
  <c r="C62" i="28"/>
  <c r="E62" i="28"/>
  <c r="K62" i="28"/>
  <c r="K74" i="22"/>
  <c r="F74" i="22"/>
  <c r="J74" i="22"/>
  <c r="E74" i="22"/>
  <c r="H74" i="22"/>
  <c r="G74" i="22"/>
  <c r="C74" i="22"/>
  <c r="I74" i="22"/>
  <c r="D74" i="22"/>
  <c r="G76" i="23"/>
  <c r="H76" i="23"/>
  <c r="D76" i="23"/>
  <c r="F76" i="23"/>
  <c r="K76" i="23"/>
  <c r="I76" i="23"/>
  <c r="J76" i="23"/>
  <c r="E76" i="23"/>
  <c r="C76" i="23"/>
  <c r="AP94" i="41"/>
  <c r="X94" i="41" s="1"/>
  <c r="AP59" i="41"/>
  <c r="AP133" i="22"/>
  <c r="AE133" i="22" s="1"/>
  <c r="AF133" i="22"/>
  <c r="AH133" i="22"/>
  <c r="AP175" i="22"/>
  <c r="AI175" i="22" s="1"/>
  <c r="AN175" i="22"/>
  <c r="K97" i="21"/>
  <c r="H97" i="21"/>
  <c r="E97" i="21"/>
  <c r="I97" i="21"/>
  <c r="C97" i="21"/>
  <c r="D97" i="21"/>
  <c r="F97" i="21"/>
  <c r="G97" i="21"/>
  <c r="J97" i="21"/>
  <c r="AP152" i="28"/>
  <c r="F55" i="26"/>
  <c r="H55" i="26"/>
  <c r="I55" i="26"/>
  <c r="C55" i="26"/>
  <c r="D55" i="26"/>
  <c r="J55" i="26"/>
  <c r="K55" i="26"/>
  <c r="E55" i="26"/>
  <c r="G55" i="26"/>
  <c r="AP42" i="28"/>
  <c r="G153" i="40"/>
  <c r="D153" i="40"/>
  <c r="E153" i="40"/>
  <c r="K153" i="40"/>
  <c r="F153" i="40"/>
  <c r="I153" i="40"/>
  <c r="J153" i="40"/>
  <c r="H153" i="40"/>
  <c r="C153" i="40"/>
  <c r="U60" i="21"/>
  <c r="P60" i="21"/>
  <c r="S60" i="21"/>
  <c r="Q60" i="21"/>
  <c r="N60" i="21"/>
  <c r="M60" i="21"/>
  <c r="T60" i="21"/>
  <c r="R60" i="21"/>
  <c r="O60" i="21"/>
  <c r="AP23" i="22"/>
  <c r="T98" i="41"/>
  <c r="S98" i="41"/>
  <c r="N98" i="41"/>
  <c r="P98" i="41"/>
  <c r="R98" i="41"/>
  <c r="M98" i="41"/>
  <c r="O98" i="41"/>
  <c r="U98" i="41"/>
  <c r="Q98" i="41"/>
  <c r="T68" i="22"/>
  <c r="M68" i="22"/>
  <c r="N68" i="22"/>
  <c r="Q68" i="22"/>
  <c r="U68" i="22"/>
  <c r="S68" i="22"/>
  <c r="O68" i="22"/>
  <c r="P68" i="22"/>
  <c r="R68" i="22"/>
  <c r="T88" i="22"/>
  <c r="P88" i="22"/>
  <c r="N88" i="22"/>
  <c r="M88" i="22"/>
  <c r="S88" i="22"/>
  <c r="O88" i="22"/>
  <c r="Q88" i="22"/>
  <c r="U88" i="22"/>
  <c r="R88" i="22"/>
  <c r="AP105" i="40"/>
  <c r="X105" i="40" s="1"/>
  <c r="I115" i="41"/>
  <c r="K115" i="41"/>
  <c r="C115" i="41"/>
  <c r="G115" i="41"/>
  <c r="D115" i="41"/>
  <c r="F115" i="41"/>
  <c r="H115" i="41"/>
  <c r="E115" i="41"/>
  <c r="J115" i="41"/>
  <c r="AP28" i="22"/>
  <c r="AJ28" i="22" s="1"/>
  <c r="Q132" i="41"/>
  <c r="M132" i="41"/>
  <c r="T132" i="41"/>
  <c r="N132" i="41"/>
  <c r="S132" i="41"/>
  <c r="O132" i="41"/>
  <c r="R132" i="41"/>
  <c r="U132" i="41"/>
  <c r="P132" i="41"/>
  <c r="Q118" i="21"/>
  <c r="N118" i="21"/>
  <c r="P118" i="21"/>
  <c r="M118" i="21"/>
  <c r="R118" i="21"/>
  <c r="S118" i="21"/>
  <c r="U118" i="21"/>
  <c r="T118" i="21"/>
  <c r="O118" i="21"/>
  <c r="U49" i="28"/>
  <c r="M49" i="28"/>
  <c r="P49" i="28"/>
  <c r="Q49" i="28"/>
  <c r="S49" i="28"/>
  <c r="R49" i="28"/>
  <c r="N49" i="28"/>
  <c r="O49" i="28"/>
  <c r="T49" i="28"/>
  <c r="S146" i="26"/>
  <c r="T146" i="26"/>
  <c r="U146" i="26"/>
  <c r="Q146" i="26"/>
  <c r="P146" i="26"/>
  <c r="O146" i="26"/>
  <c r="N146" i="26"/>
  <c r="M146" i="26"/>
  <c r="R146" i="26"/>
  <c r="R43" i="42"/>
  <c r="N43" i="42"/>
  <c r="T43" i="42"/>
  <c r="M43" i="42"/>
  <c r="S43" i="42"/>
  <c r="O43" i="42"/>
  <c r="P43" i="42"/>
  <c r="Q43" i="42"/>
  <c r="U43" i="42"/>
  <c r="J98" i="41"/>
  <c r="K98" i="41"/>
  <c r="C98" i="41"/>
  <c r="D98" i="41"/>
  <c r="G98" i="41"/>
  <c r="F98" i="41"/>
  <c r="I98" i="41"/>
  <c r="E98" i="41"/>
  <c r="H98" i="41"/>
  <c r="P29" i="26"/>
  <c r="M29" i="26"/>
  <c r="U29" i="26"/>
  <c r="O29" i="26"/>
  <c r="T29" i="26"/>
  <c r="S29" i="26"/>
  <c r="Q29" i="26"/>
  <c r="R29" i="26"/>
  <c r="N29" i="26"/>
  <c r="AP157" i="26"/>
  <c r="K85" i="21"/>
  <c r="C85" i="21"/>
  <c r="G85" i="21"/>
  <c r="E85" i="21"/>
  <c r="F85" i="21"/>
  <c r="H85" i="21"/>
  <c r="J85" i="21"/>
  <c r="D85" i="21"/>
  <c r="I85" i="21"/>
  <c r="AP98" i="21"/>
  <c r="AO98" i="21" s="1"/>
  <c r="AP35" i="42"/>
  <c r="AP38" i="19"/>
  <c r="AE38" i="19" s="1"/>
  <c r="H121" i="40"/>
  <c r="D121" i="40"/>
  <c r="G121" i="40"/>
  <c r="E121" i="40"/>
  <c r="J121" i="40"/>
  <c r="K121" i="40"/>
  <c r="I121" i="40"/>
  <c r="F121" i="40"/>
  <c r="C121" i="40"/>
  <c r="AP106" i="21"/>
  <c r="AP12" i="23"/>
  <c r="AG12" i="23" s="1"/>
  <c r="Q141" i="21"/>
  <c r="T141" i="21"/>
  <c r="S141" i="21"/>
  <c r="U141" i="21"/>
  <c r="R141" i="21"/>
  <c r="N141" i="21"/>
  <c r="O141" i="21"/>
  <c r="P141" i="21"/>
  <c r="M141" i="21"/>
  <c r="F40" i="28"/>
  <c r="I40" i="28"/>
  <c r="H40" i="28"/>
  <c r="K40" i="28"/>
  <c r="G40" i="28"/>
  <c r="C40" i="28"/>
  <c r="D40" i="28"/>
  <c r="J40" i="28"/>
  <c r="E40" i="28"/>
  <c r="F28" i="22"/>
  <c r="D28" i="22"/>
  <c r="C28" i="22"/>
  <c r="H28" i="22"/>
  <c r="J28" i="22"/>
  <c r="K28" i="22"/>
  <c r="E28" i="22"/>
  <c r="I28" i="22"/>
  <c r="G28" i="22"/>
  <c r="AP155" i="23"/>
  <c r="AD155" i="23" s="1"/>
  <c r="M55" i="22"/>
  <c r="P55" i="22"/>
  <c r="T55" i="22"/>
  <c r="O55" i="22"/>
  <c r="Q55" i="22"/>
  <c r="N55" i="22"/>
  <c r="S55" i="22"/>
  <c r="R55" i="22"/>
  <c r="U55" i="22"/>
  <c r="AP111" i="28"/>
  <c r="AN111" i="28" s="1"/>
  <c r="S62" i="42"/>
  <c r="P62" i="42"/>
  <c r="M62" i="42"/>
  <c r="N62" i="42"/>
  <c r="Q62" i="42"/>
  <c r="R62" i="42"/>
  <c r="U62" i="42"/>
  <c r="T62" i="42"/>
  <c r="O62" i="42"/>
  <c r="S128" i="26"/>
  <c r="O128" i="26"/>
  <c r="P128" i="26"/>
  <c r="R128" i="26"/>
  <c r="M128" i="26"/>
  <c r="Q128" i="26"/>
  <c r="U128" i="26"/>
  <c r="N128" i="26"/>
  <c r="T128" i="26"/>
  <c r="I56" i="22"/>
  <c r="J56" i="22"/>
  <c r="G56" i="22"/>
  <c r="E56" i="22"/>
  <c r="K56" i="22"/>
  <c r="H56" i="22"/>
  <c r="D56" i="22"/>
  <c r="C56" i="22"/>
  <c r="F56" i="22"/>
  <c r="AP102" i="42"/>
  <c r="T53" i="40"/>
  <c r="S53" i="40"/>
  <c r="N53" i="40"/>
  <c r="Q53" i="40"/>
  <c r="O53" i="40"/>
  <c r="U53" i="40"/>
  <c r="R53" i="40"/>
  <c r="M53" i="40"/>
  <c r="P53" i="40"/>
  <c r="Q55" i="26"/>
  <c r="M55" i="26"/>
  <c r="O55" i="26"/>
  <c r="S55" i="26"/>
  <c r="U55" i="26"/>
  <c r="R55" i="26"/>
  <c r="T55" i="26"/>
  <c r="P55" i="26"/>
  <c r="N55" i="26"/>
  <c r="AP141" i="41"/>
  <c r="AP18" i="41"/>
  <c r="AI18" i="41" s="1"/>
  <c r="AP115" i="41"/>
  <c r="AK115" i="41" s="1"/>
  <c r="AP10" i="41"/>
  <c r="AI10" i="41" s="1"/>
  <c r="AP30" i="41"/>
  <c r="D77" i="41"/>
  <c r="I77" i="41"/>
  <c r="F77" i="41"/>
  <c r="K77" i="41"/>
  <c r="E77" i="41"/>
  <c r="G77" i="41"/>
  <c r="J77" i="41"/>
  <c r="H77" i="41"/>
  <c r="C77" i="41"/>
  <c r="AP104" i="41"/>
  <c r="Y104" i="41" s="1"/>
  <c r="J136" i="26"/>
  <c r="F136" i="26"/>
  <c r="I136" i="26"/>
  <c r="K136" i="26"/>
  <c r="E136" i="26"/>
  <c r="D136" i="26"/>
  <c r="C136" i="26"/>
  <c r="H136" i="26"/>
  <c r="G136" i="26"/>
  <c r="P135" i="21"/>
  <c r="M135" i="21"/>
  <c r="O135" i="21"/>
  <c r="U135" i="21"/>
  <c r="R135" i="21"/>
  <c r="N135" i="21"/>
  <c r="Q135" i="21"/>
  <c r="S135" i="21"/>
  <c r="T135" i="21"/>
  <c r="AP35" i="23"/>
  <c r="AO35" i="23" s="1"/>
  <c r="AJ35" i="23"/>
  <c r="K161" i="26"/>
  <c r="F161" i="26"/>
  <c r="E161" i="26"/>
  <c r="I161" i="26"/>
  <c r="G161" i="26"/>
  <c r="D161" i="26"/>
  <c r="H161" i="26"/>
  <c r="J161" i="26"/>
  <c r="C161" i="26"/>
  <c r="J171" i="25"/>
  <c r="F171" i="25"/>
  <c r="C171" i="25"/>
  <c r="E171" i="25"/>
  <c r="K171" i="25"/>
  <c r="I171" i="25"/>
  <c r="H171" i="25"/>
  <c r="G171" i="25"/>
  <c r="D171" i="25"/>
  <c r="J141" i="40"/>
  <c r="H141" i="40"/>
  <c r="G141" i="40"/>
  <c r="K141" i="40"/>
  <c r="F141" i="40"/>
  <c r="D141" i="40"/>
  <c r="I141" i="40"/>
  <c r="C141" i="40"/>
  <c r="E141" i="40"/>
  <c r="O78" i="41"/>
  <c r="N78" i="41"/>
  <c r="S78" i="41"/>
  <c r="U78" i="41"/>
  <c r="P78" i="41"/>
  <c r="M78" i="41"/>
  <c r="T78" i="41"/>
  <c r="Q78" i="41"/>
  <c r="R78" i="41"/>
  <c r="J169" i="42"/>
  <c r="G169" i="42"/>
  <c r="F169" i="42"/>
  <c r="K169" i="42"/>
  <c r="H169" i="42"/>
  <c r="E169" i="42"/>
  <c r="I169" i="42"/>
  <c r="D169" i="42"/>
  <c r="C169" i="42"/>
  <c r="J74" i="28"/>
  <c r="K74" i="28"/>
  <c r="F74" i="28"/>
  <c r="H74" i="28"/>
  <c r="I74" i="28"/>
  <c r="C74" i="28"/>
  <c r="D74" i="28"/>
  <c r="E74" i="28"/>
  <c r="G74" i="28"/>
  <c r="AP84" i="22"/>
  <c r="Y84" i="22" s="1"/>
  <c r="O16" i="22"/>
  <c r="P16" i="22"/>
  <c r="U16" i="22"/>
  <c r="M16" i="22"/>
  <c r="R16" i="22"/>
  <c r="N16" i="22"/>
  <c r="S16" i="22"/>
  <c r="Q16" i="22"/>
  <c r="T16" i="22"/>
  <c r="M13" i="41"/>
  <c r="Q13" i="41"/>
  <c r="R13" i="41"/>
  <c r="T13" i="41"/>
  <c r="S13" i="41"/>
  <c r="U13" i="41"/>
  <c r="O13" i="41"/>
  <c r="P13" i="41"/>
  <c r="N13" i="41"/>
  <c r="R89" i="41"/>
  <c r="Q89" i="41"/>
  <c r="S89" i="41"/>
  <c r="N89" i="41"/>
  <c r="T89" i="41"/>
  <c r="M89" i="41"/>
  <c r="O89" i="41"/>
  <c r="U89" i="41"/>
  <c r="P89" i="41"/>
  <c r="AP144" i="41"/>
  <c r="AL144" i="41" s="1"/>
  <c r="D60" i="22"/>
  <c r="F60" i="22"/>
  <c r="E60" i="22"/>
  <c r="J60" i="22"/>
  <c r="I60" i="22"/>
  <c r="K60" i="22"/>
  <c r="C60" i="22"/>
  <c r="H60" i="22"/>
  <c r="G60" i="22"/>
  <c r="AP147" i="26"/>
  <c r="AI147" i="26" s="1"/>
  <c r="AP118" i="26"/>
  <c r="AA118" i="26" s="1"/>
  <c r="I35" i="26"/>
  <c r="K35" i="26"/>
  <c r="G35" i="26"/>
  <c r="D35" i="26"/>
  <c r="J35" i="26"/>
  <c r="F35" i="26"/>
  <c r="E35" i="26"/>
  <c r="C35" i="26"/>
  <c r="H35" i="26"/>
  <c r="C42" i="42"/>
  <c r="J42" i="42"/>
  <c r="E42" i="42"/>
  <c r="F42" i="42"/>
  <c r="I42" i="42"/>
  <c r="K42" i="42"/>
  <c r="D42" i="42"/>
  <c r="G42" i="42"/>
  <c r="H42" i="42"/>
  <c r="I157" i="26"/>
  <c r="C157" i="26"/>
  <c r="G157" i="26"/>
  <c r="D157" i="26"/>
  <c r="E157" i="26"/>
  <c r="H157" i="26"/>
  <c r="J157" i="26"/>
  <c r="K157" i="26"/>
  <c r="F157" i="26"/>
  <c r="P34" i="23"/>
  <c r="S34" i="23"/>
  <c r="O34" i="23"/>
  <c r="U34" i="23"/>
  <c r="T34" i="23"/>
  <c r="N34" i="23"/>
  <c r="M34" i="23"/>
  <c r="Q34" i="23"/>
  <c r="R34" i="23"/>
  <c r="AP136" i="42"/>
  <c r="AH136" i="42" s="1"/>
  <c r="D12" i="28"/>
  <c r="J12" i="28"/>
  <c r="I12" i="28"/>
  <c r="C12" i="28"/>
  <c r="F12" i="28"/>
  <c r="G12" i="28"/>
  <c r="H12" i="28"/>
  <c r="K12" i="28"/>
  <c r="E12" i="28"/>
  <c r="P79" i="42"/>
  <c r="Q79" i="42"/>
  <c r="R79" i="42"/>
  <c r="O79" i="42"/>
  <c r="U79" i="42"/>
  <c r="N79" i="42"/>
  <c r="T79" i="42"/>
  <c r="S79" i="42"/>
  <c r="M79" i="42"/>
  <c r="P95" i="21"/>
  <c r="O95" i="21"/>
  <c r="R95" i="21"/>
  <c r="Q95" i="21"/>
  <c r="N95" i="21"/>
  <c r="T95" i="21"/>
  <c r="U95" i="21"/>
  <c r="M95" i="21"/>
  <c r="S95" i="21"/>
  <c r="R7" i="28"/>
  <c r="M7" i="28"/>
  <c r="N7" i="28"/>
  <c r="T7" i="28"/>
  <c r="U7" i="28"/>
  <c r="P7" i="28"/>
  <c r="O7" i="28"/>
  <c r="Q7" i="28"/>
  <c r="S7" i="28"/>
  <c r="M98" i="22"/>
  <c r="O98" i="22"/>
  <c r="U98" i="22"/>
  <c r="S98" i="22"/>
  <c r="Q98" i="22"/>
  <c r="P98" i="22"/>
  <c r="R98" i="22"/>
  <c r="N98" i="22"/>
  <c r="T98" i="22"/>
  <c r="K16" i="28"/>
  <c r="F16" i="28"/>
  <c r="C16" i="28"/>
  <c r="I16" i="28"/>
  <c r="J16" i="28"/>
  <c r="D16" i="28"/>
  <c r="H16" i="28"/>
  <c r="E16" i="28"/>
  <c r="G16" i="28"/>
  <c r="H21" i="23"/>
  <c r="K21" i="23"/>
  <c r="G21" i="23"/>
  <c r="C21" i="23"/>
  <c r="D21" i="23"/>
  <c r="I21" i="23"/>
  <c r="E21" i="23"/>
  <c r="J21" i="23"/>
  <c r="F21" i="23"/>
  <c r="Q36" i="22"/>
  <c r="S36" i="22"/>
  <c r="N36" i="22"/>
  <c r="T36" i="22"/>
  <c r="O36" i="22"/>
  <c r="P36" i="22"/>
  <c r="U36" i="22"/>
  <c r="M36" i="22"/>
  <c r="R36" i="22"/>
  <c r="C63" i="26"/>
  <c r="D63" i="26"/>
  <c r="I63" i="26"/>
  <c r="K63" i="26"/>
  <c r="E63" i="26"/>
  <c r="H63" i="26"/>
  <c r="F63" i="26"/>
  <c r="G63" i="26"/>
  <c r="J63" i="26"/>
  <c r="AP151" i="22"/>
  <c r="U92" i="41"/>
  <c r="M92" i="41"/>
  <c r="R92" i="41"/>
  <c r="T92" i="41"/>
  <c r="S92" i="41"/>
  <c r="O92" i="41"/>
  <c r="N92" i="41"/>
  <c r="Q92" i="41"/>
  <c r="P92" i="41"/>
  <c r="D141" i="41"/>
  <c r="K141" i="41"/>
  <c r="H141" i="41"/>
  <c r="I141" i="41"/>
  <c r="F141" i="41"/>
  <c r="G141" i="41"/>
  <c r="E141" i="41"/>
  <c r="C141" i="41"/>
  <c r="J141" i="41"/>
  <c r="R7" i="22"/>
  <c r="T7" i="22"/>
  <c r="P7" i="22"/>
  <c r="O7" i="22"/>
  <c r="M7" i="22"/>
  <c r="Q7" i="22"/>
  <c r="S7" i="22"/>
  <c r="U7" i="22"/>
  <c r="N7" i="22"/>
  <c r="AP86" i="23"/>
  <c r="K54" i="41"/>
  <c r="H54" i="41"/>
  <c r="D54" i="41"/>
  <c r="E54" i="41"/>
  <c r="G54" i="41"/>
  <c r="F54" i="41"/>
  <c r="J54" i="41"/>
  <c r="I54" i="41"/>
  <c r="C54" i="41"/>
  <c r="P131" i="22"/>
  <c r="U131" i="22"/>
  <c r="N131" i="22"/>
  <c r="S131" i="22"/>
  <c r="T131" i="22"/>
  <c r="M131" i="22"/>
  <c r="O131" i="22"/>
  <c r="Q131" i="22"/>
  <c r="R131" i="22"/>
  <c r="AP123" i="21"/>
  <c r="AO123" i="21" s="1"/>
  <c r="I73" i="42"/>
  <c r="G73" i="42"/>
  <c r="E73" i="42"/>
  <c r="J73" i="42"/>
  <c r="H73" i="42"/>
  <c r="F73" i="42"/>
  <c r="C73" i="42"/>
  <c r="D73" i="42"/>
  <c r="K73" i="42"/>
  <c r="J3" i="40"/>
  <c r="F3" i="40"/>
  <c r="C3" i="40"/>
  <c r="I3" i="40"/>
  <c r="H3" i="40"/>
  <c r="D3" i="40"/>
  <c r="G3" i="40"/>
  <c r="E3" i="40"/>
  <c r="K3" i="40"/>
  <c r="M119" i="21"/>
  <c r="U119" i="21"/>
  <c r="T119" i="21"/>
  <c r="Q119" i="21"/>
  <c r="P119" i="21"/>
  <c r="O119" i="21"/>
  <c r="N119" i="21"/>
  <c r="R119" i="21"/>
  <c r="S119" i="21"/>
  <c r="AP88" i="41"/>
  <c r="I58" i="22"/>
  <c r="D58" i="22"/>
  <c r="J58" i="22"/>
  <c r="H58" i="22"/>
  <c r="C58" i="22"/>
  <c r="K58" i="22"/>
  <c r="G58" i="22"/>
  <c r="F58" i="22"/>
  <c r="E58" i="22"/>
  <c r="AP30" i="22"/>
  <c r="AA30" i="22" s="1"/>
  <c r="AP12" i="19"/>
  <c r="AA12" i="19" s="1"/>
  <c r="H161" i="23"/>
  <c r="G161" i="23"/>
  <c r="J161" i="23"/>
  <c r="D161" i="23"/>
  <c r="E161" i="23"/>
  <c r="C161" i="23"/>
  <c r="K161" i="23"/>
  <c r="I161" i="23"/>
  <c r="F161" i="23"/>
  <c r="I139" i="41"/>
  <c r="C139" i="41"/>
  <c r="H139" i="41"/>
  <c r="F139" i="41"/>
  <c r="J139" i="41"/>
  <c r="D139" i="41"/>
  <c r="K139" i="41"/>
  <c r="E139" i="41"/>
  <c r="G139" i="41"/>
  <c r="AP31" i="22"/>
  <c r="AF31" i="22" s="1"/>
  <c r="AP82" i="21"/>
  <c r="AF82" i="21" s="1"/>
  <c r="AP161" i="26"/>
  <c r="Z161" i="26" s="1"/>
  <c r="AP115" i="22"/>
  <c r="AL115" i="22" s="1"/>
  <c r="AP73" i="22"/>
  <c r="AN73" i="22" s="1"/>
  <c r="AP26" i="41"/>
  <c r="Y26" i="41" s="1"/>
  <c r="I126" i="41"/>
  <c r="F126" i="41"/>
  <c r="E126" i="41"/>
  <c r="K126" i="41"/>
  <c r="G126" i="41"/>
  <c r="D126" i="41"/>
  <c r="H126" i="41"/>
  <c r="C126" i="41"/>
  <c r="J126" i="41"/>
  <c r="E6" i="22"/>
  <c r="F6" i="22"/>
  <c r="I6" i="22"/>
  <c r="J6" i="22"/>
  <c r="H6" i="22"/>
  <c r="D6" i="22"/>
  <c r="K6" i="22"/>
  <c r="C6" i="22"/>
  <c r="G6" i="22"/>
  <c r="Q67" i="41"/>
  <c r="M67" i="41"/>
  <c r="O67" i="41"/>
  <c r="R67" i="41"/>
  <c r="U67" i="41"/>
  <c r="T67" i="41"/>
  <c r="P67" i="41"/>
  <c r="N67" i="41"/>
  <c r="S67" i="41"/>
  <c r="AP90" i="41"/>
  <c r="AB90" i="41" s="1"/>
  <c r="Q110" i="41"/>
  <c r="S110" i="41"/>
  <c r="U110" i="41"/>
  <c r="R110" i="41"/>
  <c r="O110" i="41"/>
  <c r="T110" i="41"/>
  <c r="M110" i="41"/>
  <c r="P110" i="41"/>
  <c r="N110" i="41"/>
  <c r="K53" i="28"/>
  <c r="C53" i="28"/>
  <c r="F53" i="28"/>
  <c r="D53" i="28"/>
  <c r="J53" i="28"/>
  <c r="H53" i="28"/>
  <c r="E53" i="28"/>
  <c r="G53" i="28"/>
  <c r="I53" i="28"/>
  <c r="AP158" i="40"/>
  <c r="W158" i="40" s="1"/>
  <c r="AP73" i="40"/>
  <c r="AE73" i="40" s="1"/>
  <c r="U47" i="19"/>
  <c r="R47" i="19"/>
  <c r="M47" i="19"/>
  <c r="P47" i="19"/>
  <c r="O47" i="19"/>
  <c r="N47" i="19"/>
  <c r="Q47" i="19"/>
  <c r="S47" i="19"/>
  <c r="T47" i="19"/>
  <c r="Q116" i="21"/>
  <c r="M116" i="21"/>
  <c r="P116" i="21"/>
  <c r="O116" i="21"/>
  <c r="U116" i="21"/>
  <c r="S116" i="21"/>
  <c r="N116" i="21"/>
  <c r="T116" i="21"/>
  <c r="R116" i="21"/>
  <c r="AP140" i="26"/>
  <c r="AF140" i="26" s="1"/>
  <c r="AP10" i="26"/>
  <c r="AF10" i="26" s="1"/>
  <c r="AB10" i="26"/>
  <c r="AP57" i="40"/>
  <c r="AA57" i="40" s="1"/>
  <c r="K17" i="40"/>
  <c r="C17" i="40"/>
  <c r="G17" i="40"/>
  <c r="I17" i="40"/>
  <c r="E17" i="40"/>
  <c r="D17" i="40"/>
  <c r="H17" i="40"/>
  <c r="J17" i="40"/>
  <c r="F17" i="40"/>
  <c r="D150" i="21"/>
  <c r="K150" i="21"/>
  <c r="E150" i="21"/>
  <c r="J150" i="21"/>
  <c r="H150" i="21"/>
  <c r="G150" i="21"/>
  <c r="F150" i="21"/>
  <c r="I150" i="21"/>
  <c r="C150" i="21"/>
  <c r="P38" i="26"/>
  <c r="N38" i="26"/>
  <c r="O38" i="26"/>
  <c r="S38" i="26"/>
  <c r="Q38" i="26"/>
  <c r="U38" i="26"/>
  <c r="T38" i="26"/>
  <c r="M38" i="26"/>
  <c r="R38" i="26"/>
  <c r="AP50" i="22"/>
  <c r="AH50" i="22" s="1"/>
  <c r="AP120" i="40"/>
  <c r="AP76" i="41"/>
  <c r="AP35" i="26"/>
  <c r="AB35" i="26" s="1"/>
  <c r="AP122" i="22"/>
  <c r="Y122" i="22" s="1"/>
  <c r="K7" i="28"/>
  <c r="H7" i="28"/>
  <c r="I7" i="28"/>
  <c r="E7" i="28"/>
  <c r="G7" i="28"/>
  <c r="D7" i="28"/>
  <c r="C7" i="28"/>
  <c r="F7" i="28"/>
  <c r="J7" i="28"/>
  <c r="M140" i="28"/>
  <c r="Q140" i="28"/>
  <c r="S140" i="28"/>
  <c r="O140" i="28"/>
  <c r="P140" i="28"/>
  <c r="R140" i="28"/>
  <c r="U140" i="28"/>
  <c r="N140" i="28"/>
  <c r="T140" i="28"/>
  <c r="S3" i="22"/>
  <c r="O3" i="22"/>
  <c r="Q3" i="22"/>
  <c r="P3" i="22"/>
  <c r="T3" i="22"/>
  <c r="N3" i="22"/>
  <c r="R3" i="22"/>
  <c r="M3" i="22"/>
  <c r="U3" i="22"/>
  <c r="O84" i="41"/>
  <c r="N84" i="41"/>
  <c r="M84" i="41"/>
  <c r="Q84" i="41"/>
  <c r="S84" i="41"/>
  <c r="R84" i="41"/>
  <c r="T84" i="41"/>
  <c r="U84" i="41"/>
  <c r="P84" i="41"/>
  <c r="D158" i="42"/>
  <c r="K158" i="42"/>
  <c r="J158" i="42"/>
  <c r="F158" i="42"/>
  <c r="G158" i="42"/>
  <c r="I158" i="42"/>
  <c r="E158" i="42"/>
  <c r="C158" i="42"/>
  <c r="H158" i="42"/>
  <c r="D71" i="21"/>
  <c r="K71" i="21"/>
  <c r="I71" i="21"/>
  <c r="C71" i="21"/>
  <c r="J71" i="21"/>
  <c r="G71" i="21"/>
  <c r="H71" i="21"/>
  <c r="F71" i="21"/>
  <c r="E71" i="21"/>
  <c r="G5" i="23"/>
  <c r="J5" i="23"/>
  <c r="H5" i="23"/>
  <c r="F5" i="23"/>
  <c r="K5" i="23"/>
  <c r="D5" i="23"/>
  <c r="I5" i="23"/>
  <c r="E5" i="23"/>
  <c r="C5" i="23"/>
  <c r="J62" i="22"/>
  <c r="C62" i="22"/>
  <c r="E62" i="22"/>
  <c r="G62" i="22"/>
  <c r="F62" i="22"/>
  <c r="I62" i="22"/>
  <c r="H62" i="22"/>
  <c r="D62" i="22"/>
  <c r="K62" i="22"/>
  <c r="AP172" i="42"/>
  <c r="AF172" i="42" s="1"/>
  <c r="D39" i="41"/>
  <c r="C39" i="41"/>
  <c r="F39" i="41"/>
  <c r="H39" i="41"/>
  <c r="J39" i="41"/>
  <c r="G39" i="41"/>
  <c r="K39" i="41"/>
  <c r="E39" i="41"/>
  <c r="I39" i="41"/>
  <c r="T50" i="22"/>
  <c r="N50" i="22"/>
  <c r="P50" i="22"/>
  <c r="M50" i="22"/>
  <c r="Q50" i="22"/>
  <c r="U50" i="22"/>
  <c r="O50" i="22"/>
  <c r="R50" i="22"/>
  <c r="S50" i="22"/>
  <c r="AP85" i="41"/>
  <c r="AD85" i="41" s="1"/>
  <c r="AP34" i="41"/>
  <c r="AM34" i="41" s="1"/>
  <c r="K127" i="22"/>
  <c r="J127" i="22"/>
  <c r="E127" i="22"/>
  <c r="H127" i="22"/>
  <c r="C127" i="22"/>
  <c r="I127" i="22"/>
  <c r="D127" i="22"/>
  <c r="G127" i="22"/>
  <c r="F127" i="22"/>
  <c r="S174" i="26"/>
  <c r="U174" i="26"/>
  <c r="N174" i="26"/>
  <c r="R174" i="26"/>
  <c r="T174" i="26"/>
  <c r="O174" i="26"/>
  <c r="Q174" i="26"/>
  <c r="M174" i="26"/>
  <c r="P174" i="26"/>
  <c r="I110" i="28"/>
  <c r="D110" i="28"/>
  <c r="G110" i="28"/>
  <c r="E110" i="28"/>
  <c r="H110" i="28"/>
  <c r="C110" i="28"/>
  <c r="J110" i="28"/>
  <c r="F110" i="28"/>
  <c r="K110" i="28"/>
  <c r="I46" i="28"/>
  <c r="K46" i="28"/>
  <c r="H46" i="28"/>
  <c r="D46" i="28"/>
  <c r="G46" i="28"/>
  <c r="F46" i="28"/>
  <c r="E46" i="28"/>
  <c r="C46" i="28"/>
  <c r="J46" i="28"/>
  <c r="AP104" i="25"/>
  <c r="AM104" i="25" s="1"/>
  <c r="AP106" i="28"/>
  <c r="AF106" i="28" s="1"/>
  <c r="AP10" i="40"/>
  <c r="AI10" i="40" s="1"/>
  <c r="AP176" i="28"/>
  <c r="AP173" i="41"/>
  <c r="AB173" i="41" s="1"/>
  <c r="AP54" i="26"/>
  <c r="Z54" i="26" s="1"/>
  <c r="AP11" i="42"/>
  <c r="AP140" i="21"/>
  <c r="X140" i="21" s="1"/>
  <c r="K99" i="23"/>
  <c r="E99" i="23"/>
  <c r="I99" i="23"/>
  <c r="D99" i="23"/>
  <c r="C99" i="23"/>
  <c r="F99" i="23"/>
  <c r="H99" i="23"/>
  <c r="J99" i="23"/>
  <c r="G99" i="23"/>
  <c r="H6" i="19"/>
  <c r="J6" i="19"/>
  <c r="K6" i="19"/>
  <c r="E6" i="19"/>
  <c r="F6" i="19"/>
  <c r="I6" i="19"/>
  <c r="D6" i="19"/>
  <c r="C6" i="19"/>
  <c r="G6" i="19"/>
  <c r="S142" i="28"/>
  <c r="Q142" i="28"/>
  <c r="U142" i="28"/>
  <c r="P142" i="28"/>
  <c r="N142" i="28"/>
  <c r="R142" i="28"/>
  <c r="T142" i="28"/>
  <c r="O142" i="28"/>
  <c r="M142" i="28"/>
  <c r="Q7" i="40"/>
  <c r="U7" i="40"/>
  <c r="S7" i="40"/>
  <c r="T7" i="40"/>
  <c r="O7" i="40"/>
  <c r="M7" i="40"/>
  <c r="R7" i="40"/>
  <c r="P7" i="40"/>
  <c r="N7" i="40"/>
  <c r="AP87" i="28"/>
  <c r="AB87" i="28" s="1"/>
  <c r="Q58" i="28"/>
  <c r="U58" i="28"/>
  <c r="P58" i="28"/>
  <c r="R58" i="28"/>
  <c r="S58" i="28"/>
  <c r="N58" i="28"/>
  <c r="M58" i="28"/>
  <c r="O58" i="28"/>
  <c r="T58" i="28"/>
  <c r="J148" i="21"/>
  <c r="I148" i="21"/>
  <c r="G148" i="21"/>
  <c r="D148" i="21"/>
  <c r="K148" i="21"/>
  <c r="F148" i="21"/>
  <c r="C148" i="21"/>
  <c r="H148" i="21"/>
  <c r="E148" i="21"/>
  <c r="AP128" i="40"/>
  <c r="AG128" i="40" s="1"/>
  <c r="T116" i="41"/>
  <c r="U116" i="41"/>
  <c r="S116" i="41"/>
  <c r="Q116" i="41"/>
  <c r="P116" i="41"/>
  <c r="M116" i="41"/>
  <c r="R116" i="41"/>
  <c r="N116" i="41"/>
  <c r="O116" i="41"/>
  <c r="AP130" i="42"/>
  <c r="AE130" i="42" s="1"/>
  <c r="R50" i="42"/>
  <c r="O50" i="42"/>
  <c r="M50" i="42"/>
  <c r="P50" i="42"/>
  <c r="T50" i="42"/>
  <c r="U50" i="42"/>
  <c r="N50" i="42"/>
  <c r="S50" i="42"/>
  <c r="Q50" i="42"/>
  <c r="AP82" i="40"/>
  <c r="AC82" i="40" s="1"/>
  <c r="G162" i="26"/>
  <c r="C162" i="26"/>
  <c r="J162" i="26"/>
  <c r="D162" i="26"/>
  <c r="E162" i="26"/>
  <c r="I162" i="26"/>
  <c r="K162" i="26"/>
  <c r="F162" i="26"/>
  <c r="H162" i="26"/>
  <c r="H7" i="40"/>
  <c r="D7" i="40"/>
  <c r="E7" i="40"/>
  <c r="J7" i="40"/>
  <c r="G7" i="40"/>
  <c r="C7" i="40"/>
  <c r="K7" i="40"/>
  <c r="I7" i="40"/>
  <c r="F7" i="40"/>
  <c r="T135" i="28"/>
  <c r="Q135" i="28"/>
  <c r="R135" i="28"/>
  <c r="N135" i="28"/>
  <c r="M135" i="28"/>
  <c r="P135" i="28"/>
  <c r="U135" i="28"/>
  <c r="O135" i="28"/>
  <c r="S135" i="28"/>
  <c r="AP39" i="26"/>
  <c r="AP108" i="23"/>
  <c r="AL108" i="23" s="1"/>
  <c r="J37" i="19"/>
  <c r="I37" i="19"/>
  <c r="D37" i="19"/>
  <c r="H37" i="19"/>
  <c r="G37" i="19"/>
  <c r="E37" i="19"/>
  <c r="K37" i="19"/>
  <c r="C37" i="19"/>
  <c r="F37" i="19"/>
  <c r="O77" i="21"/>
  <c r="Q77" i="21"/>
  <c r="U77" i="21"/>
  <c r="M77" i="21"/>
  <c r="P77" i="21"/>
  <c r="S77" i="21"/>
  <c r="R77" i="21"/>
  <c r="N77" i="21"/>
  <c r="T77" i="21"/>
  <c r="Q86" i="41"/>
  <c r="O86" i="41"/>
  <c r="P86" i="41"/>
  <c r="N86" i="41"/>
  <c r="T86" i="41"/>
  <c r="S86" i="41"/>
  <c r="M86" i="41"/>
  <c r="U86" i="41"/>
  <c r="R86" i="41"/>
  <c r="C33" i="26"/>
  <c r="D33" i="26"/>
  <c r="H33" i="26"/>
  <c r="K33" i="26"/>
  <c r="J33" i="26"/>
  <c r="G33" i="26"/>
  <c r="F33" i="26"/>
  <c r="E33" i="26"/>
  <c r="I33" i="26"/>
  <c r="K117" i="42"/>
  <c r="I117" i="42"/>
  <c r="J117" i="42"/>
  <c r="D117" i="42"/>
  <c r="H117" i="42"/>
  <c r="E117" i="42"/>
  <c r="G117" i="42"/>
  <c r="F117" i="42"/>
  <c r="C117" i="42"/>
  <c r="Q82" i="22"/>
  <c r="P82" i="22"/>
  <c r="U82" i="22"/>
  <c r="R82" i="22"/>
  <c r="M82" i="22"/>
  <c r="O82" i="22"/>
  <c r="N82" i="22"/>
  <c r="S82" i="22"/>
  <c r="T82" i="22"/>
  <c r="AP44" i="41"/>
  <c r="X44" i="41" s="1"/>
  <c r="S60" i="28"/>
  <c r="R60" i="28"/>
  <c r="P60" i="28"/>
  <c r="O60" i="28"/>
  <c r="T60" i="28"/>
  <c r="M60" i="28"/>
  <c r="Q60" i="28"/>
  <c r="U60" i="28"/>
  <c r="N60" i="28"/>
  <c r="P40" i="23"/>
  <c r="R40" i="23"/>
  <c r="T40" i="23"/>
  <c r="Q40" i="23"/>
  <c r="M40" i="23"/>
  <c r="U40" i="23"/>
  <c r="N40" i="23"/>
  <c r="S40" i="23"/>
  <c r="O40" i="23"/>
  <c r="N44" i="41"/>
  <c r="R44" i="41"/>
  <c r="U44" i="41"/>
  <c r="M44" i="41"/>
  <c r="S44" i="41"/>
  <c r="O44" i="41"/>
  <c r="P44" i="41"/>
  <c r="T44" i="41"/>
  <c r="Q44" i="41"/>
  <c r="F54" i="40"/>
  <c r="D54" i="40"/>
  <c r="I54" i="40"/>
  <c r="J54" i="40"/>
  <c r="E54" i="40"/>
  <c r="G54" i="40"/>
  <c r="K54" i="40"/>
  <c r="H54" i="40"/>
  <c r="C54" i="40"/>
  <c r="AP52" i="42"/>
  <c r="AL52" i="42" s="1"/>
  <c r="T93" i="22"/>
  <c r="Q93" i="22"/>
  <c r="O93" i="22"/>
  <c r="P93" i="22"/>
  <c r="U93" i="22"/>
  <c r="M93" i="22"/>
  <c r="N93" i="22"/>
  <c r="R93" i="22"/>
  <c r="S93" i="22"/>
  <c r="F154" i="41"/>
  <c r="I154" i="41"/>
  <c r="J154" i="41"/>
  <c r="E154" i="41"/>
  <c r="D154" i="41"/>
  <c r="C154" i="41"/>
  <c r="G154" i="41"/>
  <c r="H154" i="41"/>
  <c r="K154" i="41"/>
  <c r="E120" i="41"/>
  <c r="D120" i="41"/>
  <c r="C120" i="41"/>
  <c r="I120" i="41"/>
  <c r="G120" i="41"/>
  <c r="F120" i="41"/>
  <c r="K120" i="41"/>
  <c r="H120" i="41"/>
  <c r="J120" i="41"/>
  <c r="U68" i="41"/>
  <c r="P68" i="41"/>
  <c r="S68" i="41"/>
  <c r="Q68" i="41"/>
  <c r="O68" i="41"/>
  <c r="R68" i="41"/>
  <c r="T68" i="41"/>
  <c r="N68" i="41"/>
  <c r="M68" i="41"/>
  <c r="AP142" i="40"/>
  <c r="AC142" i="40" s="1"/>
  <c r="C125" i="21"/>
  <c r="I125" i="21"/>
  <c r="D125" i="21"/>
  <c r="F125" i="21"/>
  <c r="H125" i="21"/>
  <c r="G125" i="21"/>
  <c r="E125" i="21"/>
  <c r="K125" i="21"/>
  <c r="J125" i="21"/>
  <c r="K64" i="28"/>
  <c r="G64" i="28"/>
  <c r="H64" i="28"/>
  <c r="I64" i="28"/>
  <c r="J64" i="28"/>
  <c r="E64" i="28"/>
  <c r="F64" i="28"/>
  <c r="C64" i="28"/>
  <c r="D64" i="28"/>
  <c r="AP27" i="28"/>
  <c r="AJ27" i="28" s="1"/>
  <c r="J174" i="23"/>
  <c r="D174" i="23"/>
  <c r="C174" i="23"/>
  <c r="I174" i="23"/>
  <c r="K174" i="23"/>
  <c r="H174" i="23"/>
  <c r="F174" i="23"/>
  <c r="E174" i="23"/>
  <c r="G174" i="23"/>
  <c r="J21" i="42"/>
  <c r="H21" i="42"/>
  <c r="I21" i="42"/>
  <c r="G21" i="42"/>
  <c r="F21" i="42"/>
  <c r="E21" i="42"/>
  <c r="K21" i="42"/>
  <c r="D21" i="42"/>
  <c r="C21" i="42"/>
  <c r="H38" i="22"/>
  <c r="D38" i="22"/>
  <c r="G38" i="22"/>
  <c r="J38" i="22"/>
  <c r="C38" i="22"/>
  <c r="K38" i="22"/>
  <c r="F38" i="22"/>
  <c r="E38" i="22"/>
  <c r="I38" i="22"/>
  <c r="AP83" i="28"/>
  <c r="AO83" i="28" s="1"/>
  <c r="Q48" i="22"/>
  <c r="M48" i="22"/>
  <c r="U48" i="22"/>
  <c r="N48" i="22"/>
  <c r="S48" i="22"/>
  <c r="R48" i="22"/>
  <c r="P48" i="22"/>
  <c r="T48" i="22"/>
  <c r="O48" i="22"/>
  <c r="AP156" i="22"/>
  <c r="Q17" i="41"/>
  <c r="T17" i="41"/>
  <c r="N17" i="41"/>
  <c r="S17" i="41"/>
  <c r="O17" i="41"/>
  <c r="M17" i="41"/>
  <c r="U17" i="41"/>
  <c r="P17" i="41"/>
  <c r="R17" i="41"/>
  <c r="F89" i="41"/>
  <c r="J89" i="41"/>
  <c r="D89" i="41"/>
  <c r="C89" i="41"/>
  <c r="H89" i="41"/>
  <c r="K89" i="41"/>
  <c r="I89" i="41"/>
  <c r="G89" i="41"/>
  <c r="E89" i="41"/>
  <c r="D111" i="41"/>
  <c r="J111" i="41"/>
  <c r="G111" i="41"/>
  <c r="I111" i="41"/>
  <c r="H111" i="41"/>
  <c r="E111" i="41"/>
  <c r="C111" i="41"/>
  <c r="F111" i="41"/>
  <c r="K111" i="41"/>
  <c r="U9" i="41"/>
  <c r="P9" i="41"/>
  <c r="T9" i="41"/>
  <c r="O9" i="41"/>
  <c r="N9" i="41"/>
  <c r="Q9" i="41"/>
  <c r="S9" i="41"/>
  <c r="R9" i="41"/>
  <c r="M9" i="41"/>
  <c r="N38" i="41"/>
  <c r="Q38" i="41"/>
  <c r="O38" i="41"/>
  <c r="M38" i="41"/>
  <c r="R38" i="41"/>
  <c r="T38" i="41"/>
  <c r="S38" i="41"/>
  <c r="U38" i="41"/>
  <c r="P38" i="41"/>
  <c r="AP146" i="22"/>
  <c r="AI146" i="22" s="1"/>
  <c r="F43" i="22"/>
  <c r="K43" i="22"/>
  <c r="E43" i="22"/>
  <c r="J43" i="22"/>
  <c r="I43" i="22"/>
  <c r="G43" i="22"/>
  <c r="H43" i="22"/>
  <c r="C43" i="22"/>
  <c r="D43" i="22"/>
  <c r="M11" i="41"/>
  <c r="O11" i="41"/>
  <c r="T11" i="41"/>
  <c r="R11" i="41"/>
  <c r="S11" i="41"/>
  <c r="U11" i="41"/>
  <c r="N11" i="41"/>
  <c r="P11" i="41"/>
  <c r="Q11" i="41"/>
  <c r="P136" i="22"/>
  <c r="S136" i="22"/>
  <c r="M136" i="22"/>
  <c r="U136" i="22"/>
  <c r="R136" i="22"/>
  <c r="T136" i="22"/>
  <c r="N136" i="22"/>
  <c r="O136" i="22"/>
  <c r="Q136" i="22"/>
  <c r="H123" i="22"/>
  <c r="I123" i="22"/>
  <c r="J123" i="22"/>
  <c r="C123" i="22"/>
  <c r="E123" i="22"/>
  <c r="G123" i="22"/>
  <c r="D123" i="22"/>
  <c r="K123" i="22"/>
  <c r="F123" i="22"/>
  <c r="E49" i="42"/>
  <c r="J49" i="42"/>
  <c r="C49" i="42"/>
  <c r="D49" i="42"/>
  <c r="I49" i="42"/>
  <c r="K49" i="42"/>
  <c r="H49" i="42"/>
  <c r="G49" i="42"/>
  <c r="F49" i="42"/>
  <c r="T117" i="22"/>
  <c r="S117" i="22"/>
  <c r="R117" i="22"/>
  <c r="O117" i="22"/>
  <c r="N117" i="22"/>
  <c r="M117" i="22"/>
  <c r="U117" i="22"/>
  <c r="Q117" i="22"/>
  <c r="P117" i="22"/>
  <c r="G22" i="22"/>
  <c r="E22" i="22"/>
  <c r="C22" i="22"/>
  <c r="J22" i="22"/>
  <c r="H22" i="22"/>
  <c r="F22" i="22"/>
  <c r="I22" i="22"/>
  <c r="D22" i="22"/>
  <c r="K22" i="22"/>
  <c r="K41" i="23"/>
  <c r="H41" i="23"/>
  <c r="C41" i="23"/>
  <c r="J41" i="23"/>
  <c r="F41" i="23"/>
  <c r="G41" i="23"/>
  <c r="E41" i="23"/>
  <c r="D41" i="23"/>
  <c r="I41" i="23"/>
  <c r="Q96" i="40"/>
  <c r="U96" i="40"/>
  <c r="S96" i="40"/>
  <c r="N96" i="40"/>
  <c r="P96" i="40"/>
  <c r="O96" i="40"/>
  <c r="T96" i="40"/>
  <c r="R96" i="40"/>
  <c r="M96" i="40"/>
  <c r="I164" i="25"/>
  <c r="G164" i="25"/>
  <c r="H164" i="25"/>
  <c r="D164" i="25"/>
  <c r="J164" i="25"/>
  <c r="C164" i="25"/>
  <c r="E164" i="25"/>
  <c r="K164" i="25"/>
  <c r="F164" i="25"/>
  <c r="AP97" i="21"/>
  <c r="AE97" i="21" s="1"/>
  <c r="M98" i="28"/>
  <c r="T98" i="28"/>
  <c r="R98" i="28"/>
  <c r="Q98" i="28"/>
  <c r="P98" i="28"/>
  <c r="N98" i="28"/>
  <c r="U98" i="28"/>
  <c r="S98" i="28"/>
  <c r="O98" i="28"/>
  <c r="AP62" i="21"/>
  <c r="AM62" i="21" s="1"/>
  <c r="S153" i="22"/>
  <c r="T153" i="22"/>
  <c r="P153" i="22"/>
  <c r="O153" i="22"/>
  <c r="N153" i="22"/>
  <c r="R153" i="22"/>
  <c r="Q153" i="22"/>
  <c r="U153" i="22"/>
  <c r="M153" i="22"/>
  <c r="P9" i="26"/>
  <c r="M9" i="26"/>
  <c r="S9" i="26"/>
  <c r="R9" i="26"/>
  <c r="T9" i="26"/>
  <c r="Q9" i="26"/>
  <c r="N9" i="26"/>
  <c r="O9" i="26"/>
  <c r="U9" i="26"/>
  <c r="H107" i="21"/>
  <c r="F107" i="21"/>
  <c r="C107" i="21"/>
  <c r="E107" i="21"/>
  <c r="J107" i="21"/>
  <c r="G107" i="21"/>
  <c r="K107" i="21"/>
  <c r="I107" i="21"/>
  <c r="D107" i="21"/>
  <c r="AP161" i="41"/>
  <c r="AL161" i="41" s="1"/>
  <c r="D45" i="22"/>
  <c r="C45" i="22"/>
  <c r="E45" i="22"/>
  <c r="J45" i="22"/>
  <c r="F45" i="22"/>
  <c r="I45" i="22"/>
  <c r="G45" i="22"/>
  <c r="H45" i="22"/>
  <c r="K45" i="22"/>
  <c r="U52" i="40"/>
  <c r="O52" i="40"/>
  <c r="N52" i="40"/>
  <c r="P52" i="40"/>
  <c r="M52" i="40"/>
  <c r="Q52" i="40"/>
  <c r="T52" i="40"/>
  <c r="S52" i="40"/>
  <c r="R52" i="40"/>
  <c r="F171" i="40"/>
  <c r="J171" i="40"/>
  <c r="G171" i="40"/>
  <c r="H171" i="40"/>
  <c r="K171" i="40"/>
  <c r="C171" i="40"/>
  <c r="I171" i="40"/>
  <c r="E171" i="40"/>
  <c r="D171" i="40"/>
  <c r="Q18" i="22"/>
  <c r="U18" i="22"/>
  <c r="O18" i="22"/>
  <c r="R18" i="22"/>
  <c r="P18" i="22"/>
  <c r="T18" i="22"/>
  <c r="M18" i="22"/>
  <c r="S18" i="22"/>
  <c r="N18" i="22"/>
  <c r="K59" i="41"/>
  <c r="J59" i="41"/>
  <c r="I59" i="41"/>
  <c r="D59" i="41"/>
  <c r="C59" i="41"/>
  <c r="H59" i="41"/>
  <c r="G59" i="41"/>
  <c r="E59" i="41"/>
  <c r="F59" i="41"/>
  <c r="D119" i="28"/>
  <c r="I119" i="28"/>
  <c r="H119" i="28"/>
  <c r="E119" i="28"/>
  <c r="K119" i="28"/>
  <c r="G119" i="28"/>
  <c r="J119" i="28"/>
  <c r="F119" i="28"/>
  <c r="C119" i="28"/>
  <c r="K126" i="28"/>
  <c r="J126" i="28"/>
  <c r="G126" i="28"/>
  <c r="D126" i="28"/>
  <c r="C126" i="28"/>
  <c r="I126" i="28"/>
  <c r="E126" i="28"/>
  <c r="F126" i="28"/>
  <c r="H126" i="28"/>
  <c r="H34" i="19"/>
  <c r="I34" i="19"/>
  <c r="E34" i="19"/>
  <c r="D34" i="19"/>
  <c r="C34" i="19"/>
  <c r="J34" i="19"/>
  <c r="G34" i="19"/>
  <c r="F34" i="19"/>
  <c r="K34" i="19"/>
  <c r="N29" i="42"/>
  <c r="T29" i="42"/>
  <c r="O29" i="42"/>
  <c r="U29" i="42"/>
  <c r="P29" i="42"/>
  <c r="M29" i="42"/>
  <c r="Q29" i="42"/>
  <c r="R29" i="42"/>
  <c r="S29" i="42"/>
  <c r="T125" i="40"/>
  <c r="N125" i="40"/>
  <c r="O125" i="40"/>
  <c r="S125" i="40"/>
  <c r="M125" i="40"/>
  <c r="U125" i="40"/>
  <c r="P125" i="40"/>
  <c r="R125" i="40"/>
  <c r="Q125" i="40"/>
  <c r="J15" i="23"/>
  <c r="G15" i="23"/>
  <c r="I15" i="23"/>
  <c r="H15" i="23"/>
  <c r="D15" i="23"/>
  <c r="K15" i="23"/>
  <c r="C15" i="23"/>
  <c r="F15" i="23"/>
  <c r="E15" i="23"/>
  <c r="K122" i="28"/>
  <c r="G122" i="28"/>
  <c r="I122" i="28"/>
  <c r="F122" i="28"/>
  <c r="D122" i="28"/>
  <c r="J122" i="28"/>
  <c r="E122" i="28"/>
  <c r="C122" i="28"/>
  <c r="H122" i="28"/>
  <c r="S16" i="41"/>
  <c r="T16" i="41"/>
  <c r="O16" i="41"/>
  <c r="M16" i="41"/>
  <c r="N16" i="41"/>
  <c r="Q16" i="41"/>
  <c r="P16" i="41"/>
  <c r="U16" i="41"/>
  <c r="R16" i="41"/>
  <c r="J52" i="22"/>
  <c r="G52" i="22"/>
  <c r="K52" i="22"/>
  <c r="D52" i="22"/>
  <c r="F52" i="22"/>
  <c r="H52" i="22"/>
  <c r="C52" i="22"/>
  <c r="E52" i="22"/>
  <c r="I52" i="22"/>
  <c r="G90" i="23"/>
  <c r="K90" i="23"/>
  <c r="I90" i="23"/>
  <c r="E90" i="23"/>
  <c r="C90" i="23"/>
  <c r="F90" i="23"/>
  <c r="H90" i="23"/>
  <c r="D90" i="23"/>
  <c r="J90" i="23"/>
  <c r="N111" i="26"/>
  <c r="S111" i="26"/>
  <c r="U111" i="26"/>
  <c r="M111" i="26"/>
  <c r="Q111" i="26"/>
  <c r="P111" i="26"/>
  <c r="R111" i="26"/>
  <c r="T111" i="26"/>
  <c r="O111" i="26"/>
  <c r="U30" i="23"/>
  <c r="P30" i="23"/>
  <c r="M30" i="23"/>
  <c r="N30" i="23"/>
  <c r="S30" i="23"/>
  <c r="O30" i="23"/>
  <c r="T30" i="23"/>
  <c r="R30" i="23"/>
  <c r="Q30" i="23"/>
  <c r="G137" i="41"/>
  <c r="H137" i="41"/>
  <c r="I137" i="41"/>
  <c r="E137" i="41"/>
  <c r="C137" i="41"/>
  <c r="F137" i="41"/>
  <c r="J137" i="41"/>
  <c r="D137" i="41"/>
  <c r="K137" i="41"/>
  <c r="C17" i="22"/>
  <c r="I17" i="22"/>
  <c r="K17" i="22"/>
  <c r="F17" i="22"/>
  <c r="G17" i="22"/>
  <c r="E17" i="22"/>
  <c r="H17" i="22"/>
  <c r="D17" i="22"/>
  <c r="J17" i="22"/>
  <c r="AP94" i="22"/>
  <c r="E65" i="41"/>
  <c r="G65" i="41"/>
  <c r="K65" i="41"/>
  <c r="C65" i="41"/>
  <c r="I65" i="41"/>
  <c r="H65" i="41"/>
  <c r="F65" i="41"/>
  <c r="D65" i="41"/>
  <c r="J65" i="41"/>
  <c r="AP140" i="41"/>
  <c r="Y140" i="41" s="1"/>
  <c r="W140" i="41"/>
  <c r="T13" i="28"/>
  <c r="R13" i="28"/>
  <c r="Q13" i="28"/>
  <c r="O13" i="28"/>
  <c r="P13" i="28"/>
  <c r="N13" i="28"/>
  <c r="S13" i="28"/>
  <c r="U13" i="28"/>
  <c r="M13" i="28"/>
  <c r="J153" i="41"/>
  <c r="E153" i="41"/>
  <c r="D153" i="41"/>
  <c r="F153" i="41"/>
  <c r="I153" i="41"/>
  <c r="G153" i="41"/>
  <c r="K153" i="41"/>
  <c r="H153" i="41"/>
  <c r="C153" i="41"/>
  <c r="AP149" i="41"/>
  <c r="AB149" i="41" s="1"/>
  <c r="U65" i="41"/>
  <c r="R65" i="41"/>
  <c r="Q65" i="41"/>
  <c r="O65" i="41"/>
  <c r="T65" i="41"/>
  <c r="M65" i="41"/>
  <c r="N65" i="41"/>
  <c r="P65" i="41"/>
  <c r="S65" i="41"/>
  <c r="AP114" i="22"/>
  <c r="AH114" i="22" s="1"/>
  <c r="O60" i="41"/>
  <c r="S60" i="41"/>
  <c r="N60" i="41"/>
  <c r="Q60" i="41"/>
  <c r="T60" i="41"/>
  <c r="P60" i="41"/>
  <c r="M60" i="41"/>
  <c r="U60" i="41"/>
  <c r="R60" i="41"/>
  <c r="C152" i="41"/>
  <c r="F152" i="41"/>
  <c r="I152" i="41"/>
  <c r="H152" i="41"/>
  <c r="J152" i="41"/>
  <c r="E152" i="41"/>
  <c r="G152" i="41"/>
  <c r="D152" i="41"/>
  <c r="K152" i="41"/>
  <c r="F25" i="41"/>
  <c r="D25" i="41"/>
  <c r="K25" i="41"/>
  <c r="G25" i="41"/>
  <c r="J25" i="41"/>
  <c r="I25" i="41"/>
  <c r="H25" i="41"/>
  <c r="C25" i="41"/>
  <c r="E25" i="41"/>
  <c r="P54" i="22"/>
  <c r="N54" i="22"/>
  <c r="T54" i="22"/>
  <c r="M54" i="22"/>
  <c r="S54" i="22"/>
  <c r="R54" i="22"/>
  <c r="Q54" i="22"/>
  <c r="O54" i="22"/>
  <c r="U54" i="22"/>
  <c r="AP47" i="22"/>
  <c r="AJ47" i="22" s="1"/>
  <c r="E121" i="22"/>
  <c r="I121" i="22"/>
  <c r="K121" i="22"/>
  <c r="J121" i="22"/>
  <c r="C121" i="22"/>
  <c r="D121" i="22"/>
  <c r="H121" i="22"/>
  <c r="F121" i="22"/>
  <c r="G121" i="22"/>
  <c r="AP57" i="22"/>
  <c r="Y57" i="22" s="1"/>
  <c r="AP71" i="42"/>
  <c r="AN71" i="42" s="1"/>
  <c r="S3" i="28"/>
  <c r="U3" i="28"/>
  <c r="R3" i="28"/>
  <c r="T3" i="28"/>
  <c r="N3" i="28"/>
  <c r="Q3" i="28"/>
  <c r="M3" i="28"/>
  <c r="O3" i="28"/>
  <c r="P3" i="28"/>
  <c r="AP153" i="22"/>
  <c r="AO153" i="22" s="1"/>
  <c r="D95" i="42"/>
  <c r="H95" i="42"/>
  <c r="G95" i="42"/>
  <c r="J95" i="42"/>
  <c r="C95" i="42"/>
  <c r="I95" i="42"/>
  <c r="E95" i="42"/>
  <c r="F95" i="42"/>
  <c r="K95" i="42"/>
  <c r="AP165" i="40"/>
  <c r="AC165" i="40" s="1"/>
  <c r="G6" i="42"/>
  <c r="K6" i="42"/>
  <c r="J6" i="42"/>
  <c r="E6" i="42"/>
  <c r="H6" i="42"/>
  <c r="C6" i="42"/>
  <c r="F6" i="42"/>
  <c r="I6" i="42"/>
  <c r="D6" i="42"/>
  <c r="AP49" i="23"/>
  <c r="AM49" i="23" s="1"/>
  <c r="AP2" i="40"/>
  <c r="AM2" i="40" s="1"/>
  <c r="X2" i="40"/>
  <c r="AP80" i="25"/>
  <c r="Z80" i="25" s="1"/>
  <c r="F145" i="21"/>
  <c r="I145" i="21"/>
  <c r="H145" i="21"/>
  <c r="E145" i="21"/>
  <c r="D145" i="21"/>
  <c r="K145" i="21"/>
  <c r="J145" i="21"/>
  <c r="C145" i="21"/>
  <c r="G145" i="21"/>
  <c r="AP127" i="40"/>
  <c r="AA127" i="40" s="1"/>
  <c r="AM127" i="40"/>
  <c r="AL127" i="40"/>
  <c r="AG127" i="40"/>
  <c r="AC127" i="40"/>
  <c r="AO127" i="40"/>
  <c r="AP4" i="19"/>
  <c r="AA4" i="19" s="1"/>
  <c r="C94" i="40"/>
  <c r="F94" i="40"/>
  <c r="K94" i="40"/>
  <c r="H94" i="40"/>
  <c r="G94" i="40"/>
  <c r="E94" i="40"/>
  <c r="D94" i="40"/>
  <c r="I94" i="40"/>
  <c r="J94" i="40"/>
  <c r="T68" i="42"/>
  <c r="S68" i="42"/>
  <c r="O68" i="42"/>
  <c r="U68" i="42"/>
  <c r="P68" i="42"/>
  <c r="N68" i="42"/>
  <c r="Q68" i="42"/>
  <c r="M68" i="42"/>
  <c r="R68" i="42"/>
  <c r="K100" i="40"/>
  <c r="E100" i="40"/>
  <c r="J100" i="40"/>
  <c r="D100" i="40"/>
  <c r="G100" i="40"/>
  <c r="I100" i="40"/>
  <c r="H100" i="40"/>
  <c r="C100" i="40"/>
  <c r="F100" i="40"/>
  <c r="Q174" i="21"/>
  <c r="O174" i="21"/>
  <c r="T174" i="21"/>
  <c r="P174" i="21"/>
  <c r="U174" i="21"/>
  <c r="S174" i="21"/>
  <c r="R174" i="21"/>
  <c r="N174" i="21"/>
  <c r="M174" i="21"/>
  <c r="AP55" i="23"/>
  <c r="AD55" i="23" s="1"/>
  <c r="AP173" i="28"/>
  <c r="AC173" i="28" s="1"/>
  <c r="S156" i="25"/>
  <c r="U156" i="25"/>
  <c r="T156" i="25"/>
  <c r="P156" i="25"/>
  <c r="Q156" i="25"/>
  <c r="M156" i="25"/>
  <c r="O156" i="25"/>
  <c r="R156" i="25"/>
  <c r="N156" i="25"/>
  <c r="S127" i="42"/>
  <c r="Q127" i="42"/>
  <c r="T127" i="42"/>
  <c r="P127" i="42"/>
  <c r="N127" i="42"/>
  <c r="U127" i="42"/>
  <c r="R127" i="42"/>
  <c r="M127" i="42"/>
  <c r="O127" i="42"/>
  <c r="S50" i="25"/>
  <c r="N50" i="25"/>
  <c r="O50" i="25"/>
  <c r="U50" i="25"/>
  <c r="Q50" i="25"/>
  <c r="R50" i="25"/>
  <c r="T50" i="25"/>
  <c r="P50" i="25"/>
  <c r="M50" i="25"/>
  <c r="P172" i="23"/>
  <c r="S172" i="23"/>
  <c r="O172" i="23"/>
  <c r="N172" i="23"/>
  <c r="R172" i="23"/>
  <c r="U172" i="23"/>
  <c r="T172" i="23"/>
  <c r="M172" i="23"/>
  <c r="Q172" i="23"/>
  <c r="AP95" i="42"/>
  <c r="AN95" i="42" s="1"/>
  <c r="D170" i="28"/>
  <c r="G170" i="28"/>
  <c r="E170" i="28"/>
  <c r="J170" i="28"/>
  <c r="K170" i="28"/>
  <c r="H170" i="28"/>
  <c r="I170" i="28"/>
  <c r="F170" i="28"/>
  <c r="C170" i="28"/>
  <c r="AP169" i="40"/>
  <c r="AC169" i="40" s="1"/>
  <c r="J177" i="40"/>
  <c r="C177" i="40"/>
  <c r="I177" i="40"/>
  <c r="H177" i="40"/>
  <c r="G177" i="40"/>
  <c r="E177" i="40"/>
  <c r="K177" i="40"/>
  <c r="F177" i="40"/>
  <c r="D177" i="40"/>
  <c r="Q71" i="21"/>
  <c r="T71" i="21"/>
  <c r="M71" i="21"/>
  <c r="S71" i="21"/>
  <c r="R71" i="21"/>
  <c r="P71" i="21"/>
  <c r="U71" i="21"/>
  <c r="N71" i="21"/>
  <c r="O71" i="21"/>
  <c r="E76" i="42"/>
  <c r="J76" i="42"/>
  <c r="H76" i="42"/>
  <c r="G76" i="42"/>
  <c r="F76" i="42"/>
  <c r="C76" i="42"/>
  <c r="D76" i="42"/>
  <c r="K76" i="42"/>
  <c r="I76" i="42"/>
  <c r="G106" i="26"/>
  <c r="C106" i="26"/>
  <c r="D106" i="26"/>
  <c r="J106" i="26"/>
  <c r="I106" i="26"/>
  <c r="E106" i="26"/>
  <c r="K106" i="26"/>
  <c r="H106" i="26"/>
  <c r="F106" i="26"/>
  <c r="R97" i="40"/>
  <c r="M97" i="40"/>
  <c r="O97" i="40"/>
  <c r="S97" i="40"/>
  <c r="P97" i="40"/>
  <c r="N97" i="40"/>
  <c r="Q97" i="40"/>
  <c r="U97" i="40"/>
  <c r="T97" i="40"/>
  <c r="AP117" i="28"/>
  <c r="AP128" i="22"/>
  <c r="AL128" i="22" s="1"/>
  <c r="G6" i="41"/>
  <c r="K6" i="41"/>
  <c r="J6" i="41"/>
  <c r="H6" i="41"/>
  <c r="C6" i="41"/>
  <c r="I6" i="41"/>
  <c r="E6" i="41"/>
  <c r="D6" i="41"/>
  <c r="F6" i="41"/>
  <c r="S15" i="40"/>
  <c r="P15" i="40"/>
  <c r="O15" i="40"/>
  <c r="M15" i="40"/>
  <c r="U15" i="40"/>
  <c r="T15" i="40"/>
  <c r="Q15" i="40"/>
  <c r="N15" i="40"/>
  <c r="R15" i="40"/>
  <c r="D166" i="23"/>
  <c r="C166" i="23"/>
  <c r="K166" i="23"/>
  <c r="F166" i="23"/>
  <c r="H166" i="23"/>
  <c r="I166" i="23"/>
  <c r="J166" i="23"/>
  <c r="E166" i="23"/>
  <c r="G166" i="23"/>
  <c r="C56" i="23"/>
  <c r="G56" i="23"/>
  <c r="E56" i="23"/>
  <c r="D56" i="23"/>
  <c r="F56" i="23"/>
  <c r="K56" i="23"/>
  <c r="I56" i="23"/>
  <c r="H56" i="23"/>
  <c r="J56" i="23"/>
  <c r="E7" i="19"/>
  <c r="H7" i="19"/>
  <c r="J7" i="19"/>
  <c r="I7" i="19"/>
  <c r="C7" i="19"/>
  <c r="F7" i="19"/>
  <c r="D7" i="19"/>
  <c r="G7" i="19"/>
  <c r="K7" i="19"/>
  <c r="AP90" i="28"/>
  <c r="AB90" i="28" s="1"/>
  <c r="D141" i="28"/>
  <c r="H141" i="28"/>
  <c r="G141" i="28"/>
  <c r="K141" i="28"/>
  <c r="F141" i="28"/>
  <c r="I141" i="28"/>
  <c r="J141" i="28"/>
  <c r="C141" i="28"/>
  <c r="E141" i="28"/>
  <c r="U110" i="21"/>
  <c r="P110" i="21"/>
  <c r="N110" i="21"/>
  <c r="Q110" i="21"/>
  <c r="R110" i="21"/>
  <c r="O110" i="21"/>
  <c r="M110" i="21"/>
  <c r="T110" i="21"/>
  <c r="S110" i="21"/>
  <c r="M88" i="26"/>
  <c r="N88" i="26"/>
  <c r="R88" i="26"/>
  <c r="P88" i="26"/>
  <c r="Q88" i="26"/>
  <c r="U88" i="26"/>
  <c r="O88" i="26"/>
  <c r="T88" i="26"/>
  <c r="S88" i="26"/>
  <c r="F16" i="26"/>
  <c r="I16" i="26"/>
  <c r="K16" i="26"/>
  <c r="H16" i="26"/>
  <c r="E16" i="26"/>
  <c r="J16" i="26"/>
  <c r="D16" i="26"/>
  <c r="C16" i="26"/>
  <c r="G16" i="26"/>
  <c r="T142" i="21"/>
  <c r="R142" i="21"/>
  <c r="S142" i="21"/>
  <c r="Q142" i="21"/>
  <c r="N142" i="21"/>
  <c r="O142" i="21"/>
  <c r="U142" i="21"/>
  <c r="M142" i="21"/>
  <c r="P142" i="21"/>
  <c r="G172" i="28"/>
  <c r="F172" i="28"/>
  <c r="I172" i="28"/>
  <c r="C172" i="28"/>
  <c r="H172" i="28"/>
  <c r="D172" i="28"/>
  <c r="J172" i="28"/>
  <c r="E172" i="28"/>
  <c r="K172" i="28"/>
  <c r="H55" i="23"/>
  <c r="K55" i="23"/>
  <c r="C55" i="23"/>
  <c r="F55" i="23"/>
  <c r="E55" i="23"/>
  <c r="J55" i="23"/>
  <c r="D55" i="23"/>
  <c r="G55" i="23"/>
  <c r="I55" i="23"/>
  <c r="O41" i="42"/>
  <c r="U41" i="42"/>
  <c r="M41" i="42"/>
  <c r="N41" i="42"/>
  <c r="R41" i="42"/>
  <c r="T41" i="42"/>
  <c r="S41" i="42"/>
  <c r="Q41" i="42"/>
  <c r="P41" i="42"/>
  <c r="F128" i="21"/>
  <c r="E128" i="21"/>
  <c r="K128" i="21"/>
  <c r="H128" i="21"/>
  <c r="D128" i="21"/>
  <c r="G128" i="21"/>
  <c r="I128" i="21"/>
  <c r="J128" i="21"/>
  <c r="C128" i="21"/>
  <c r="D19" i="28"/>
  <c r="J19" i="28"/>
  <c r="K19" i="28"/>
  <c r="F19" i="28"/>
  <c r="E19" i="28"/>
  <c r="G19" i="28"/>
  <c r="H19" i="28"/>
  <c r="I19" i="28"/>
  <c r="C19" i="28"/>
  <c r="AP129" i="23"/>
  <c r="AA129" i="23" s="1"/>
  <c r="G30" i="41"/>
  <c r="E30" i="41"/>
  <c r="I30" i="41"/>
  <c r="K30" i="41"/>
  <c r="D30" i="41"/>
  <c r="J30" i="41"/>
  <c r="H30" i="41"/>
  <c r="C30" i="41"/>
  <c r="F30" i="41"/>
  <c r="H152" i="26"/>
  <c r="K152" i="26"/>
  <c r="E152" i="26"/>
  <c r="G152" i="26"/>
  <c r="I152" i="26"/>
  <c r="C152" i="26"/>
  <c r="J152" i="26"/>
  <c r="D152" i="26"/>
  <c r="F152" i="26"/>
  <c r="D53" i="42"/>
  <c r="I53" i="42"/>
  <c r="K53" i="42"/>
  <c r="J53" i="42"/>
  <c r="G53" i="42"/>
  <c r="C53" i="42"/>
  <c r="E53" i="42"/>
  <c r="H53" i="42"/>
  <c r="F53" i="42"/>
  <c r="AP153" i="26"/>
  <c r="X153" i="26" s="1"/>
  <c r="O162" i="42"/>
  <c r="T162" i="42"/>
  <c r="N162" i="42"/>
  <c r="P162" i="42"/>
  <c r="Q162" i="42"/>
  <c r="R162" i="42"/>
  <c r="S162" i="42"/>
  <c r="M162" i="42"/>
  <c r="U162" i="42"/>
  <c r="G88" i="40"/>
  <c r="H88" i="40"/>
  <c r="D88" i="40"/>
  <c r="E88" i="40"/>
  <c r="C88" i="40"/>
  <c r="I88" i="40"/>
  <c r="J88" i="40"/>
  <c r="F88" i="40"/>
  <c r="K88" i="40"/>
  <c r="K153" i="42"/>
  <c r="I153" i="42"/>
  <c r="F153" i="42"/>
  <c r="E153" i="42"/>
  <c r="H153" i="42"/>
  <c r="D153" i="42"/>
  <c r="J153" i="42"/>
  <c r="C153" i="42"/>
  <c r="G153" i="42"/>
  <c r="R70" i="42"/>
  <c r="P70" i="42"/>
  <c r="O70" i="42"/>
  <c r="M70" i="42"/>
  <c r="U70" i="42"/>
  <c r="T70" i="42"/>
  <c r="S70" i="42"/>
  <c r="N70" i="42"/>
  <c r="Q70" i="42"/>
  <c r="K154" i="22"/>
  <c r="H154" i="22"/>
  <c r="F154" i="22"/>
  <c r="G154" i="22"/>
  <c r="J154" i="22"/>
  <c r="D154" i="22"/>
  <c r="I154" i="22"/>
  <c r="E154" i="22"/>
  <c r="C154" i="22"/>
  <c r="N160" i="21"/>
  <c r="U160" i="21"/>
  <c r="P160" i="21"/>
  <c r="M160" i="21"/>
  <c r="O160" i="21"/>
  <c r="Q160" i="21"/>
  <c r="S160" i="21"/>
  <c r="R160" i="21"/>
  <c r="T160" i="21"/>
  <c r="F77" i="21"/>
  <c r="G77" i="21"/>
  <c r="C77" i="21"/>
  <c r="I77" i="21"/>
  <c r="D77" i="21"/>
  <c r="H77" i="21"/>
  <c r="J77" i="21"/>
  <c r="E77" i="21"/>
  <c r="K77" i="21"/>
  <c r="AP155" i="40"/>
  <c r="AC155" i="40" s="1"/>
  <c r="AP166" i="40"/>
  <c r="AG166" i="40" s="1"/>
  <c r="AP76" i="26"/>
  <c r="AN76" i="26" s="1"/>
  <c r="AP44" i="23"/>
  <c r="AI44" i="23" s="1"/>
  <c r="R24" i="41"/>
  <c r="P24" i="41"/>
  <c r="Q24" i="41"/>
  <c r="N24" i="41"/>
  <c r="S24" i="41"/>
  <c r="O24" i="41"/>
  <c r="T24" i="41"/>
  <c r="U24" i="41"/>
  <c r="M24" i="41"/>
  <c r="T159" i="41"/>
  <c r="N159" i="41"/>
  <c r="U159" i="41"/>
  <c r="Q159" i="41"/>
  <c r="R159" i="41"/>
  <c r="P159" i="41"/>
  <c r="S159" i="41"/>
  <c r="O159" i="41"/>
  <c r="M159" i="41"/>
  <c r="AP132" i="22"/>
  <c r="E139" i="22"/>
  <c r="I139" i="22"/>
  <c r="J139" i="22"/>
  <c r="K139" i="22"/>
  <c r="G139" i="22"/>
  <c r="F139" i="22"/>
  <c r="C139" i="22"/>
  <c r="D139" i="22"/>
  <c r="H139" i="22"/>
  <c r="C132" i="41"/>
  <c r="E132" i="41"/>
  <c r="K132" i="41"/>
  <c r="I132" i="41"/>
  <c r="F132" i="41"/>
  <c r="H132" i="41"/>
  <c r="D132" i="41"/>
  <c r="J132" i="41"/>
  <c r="G132" i="41"/>
  <c r="G30" i="42"/>
  <c r="F30" i="42"/>
  <c r="K30" i="42"/>
  <c r="H30" i="42"/>
  <c r="C30" i="42"/>
  <c r="D30" i="42"/>
  <c r="I30" i="42"/>
  <c r="E30" i="42"/>
  <c r="J30" i="42"/>
  <c r="H77" i="28"/>
  <c r="D77" i="28"/>
  <c r="I77" i="28"/>
  <c r="C77" i="28"/>
  <c r="J77" i="28"/>
  <c r="K77" i="28"/>
  <c r="E77" i="28"/>
  <c r="F77" i="28"/>
  <c r="G77" i="28"/>
  <c r="Q95" i="42"/>
  <c r="T95" i="42"/>
  <c r="N95" i="42"/>
  <c r="P95" i="42"/>
  <c r="M95" i="42"/>
  <c r="U95" i="42"/>
  <c r="O95" i="42"/>
  <c r="S95" i="42"/>
  <c r="R95" i="42"/>
  <c r="P120" i="22"/>
  <c r="N120" i="22"/>
  <c r="M120" i="22"/>
  <c r="Q120" i="22"/>
  <c r="R120" i="22"/>
  <c r="O120" i="22"/>
  <c r="U120" i="22"/>
  <c r="T120" i="22"/>
  <c r="S120" i="22"/>
  <c r="AP98" i="41"/>
  <c r="AL98" i="41" s="1"/>
  <c r="AP161" i="28"/>
  <c r="M153" i="41"/>
  <c r="N153" i="41"/>
  <c r="U153" i="41"/>
  <c r="P153" i="41"/>
  <c r="Q153" i="41"/>
  <c r="T153" i="41"/>
  <c r="S153" i="41"/>
  <c r="O153" i="41"/>
  <c r="R153" i="41"/>
  <c r="AP18" i="22"/>
  <c r="AJ18" i="22" s="1"/>
  <c r="AP75" i="40"/>
  <c r="W75" i="40" s="1"/>
  <c r="AP92" i="21"/>
  <c r="AI92" i="21" s="1"/>
  <c r="U81" i="41"/>
  <c r="N81" i="41"/>
  <c r="R81" i="41"/>
  <c r="M81" i="41"/>
  <c r="O81" i="41"/>
  <c r="T81" i="41"/>
  <c r="P81" i="41"/>
  <c r="Q81" i="41"/>
  <c r="S81" i="41"/>
  <c r="O145" i="41"/>
  <c r="T145" i="41"/>
  <c r="M145" i="41"/>
  <c r="U145" i="41"/>
  <c r="P145" i="41"/>
  <c r="S145" i="41"/>
  <c r="N145" i="41"/>
  <c r="Q145" i="41"/>
  <c r="R145" i="41"/>
  <c r="F13" i="22"/>
  <c r="I13" i="22"/>
  <c r="C13" i="22"/>
  <c r="J13" i="22"/>
  <c r="D13" i="22"/>
  <c r="G13" i="22"/>
  <c r="K13" i="22"/>
  <c r="E13" i="22"/>
  <c r="H13" i="22"/>
  <c r="O124" i="22"/>
  <c r="U124" i="22"/>
  <c r="S124" i="22"/>
  <c r="M124" i="22"/>
  <c r="Q124" i="22"/>
  <c r="P124" i="22"/>
  <c r="R124" i="22"/>
  <c r="N124" i="22"/>
  <c r="T124" i="22"/>
  <c r="AP81" i="40"/>
  <c r="AH81" i="40" s="1"/>
  <c r="J10" i="42"/>
  <c r="C10" i="42"/>
  <c r="I10" i="42"/>
  <c r="H10" i="42"/>
  <c r="D10" i="42"/>
  <c r="K10" i="42"/>
  <c r="F10" i="42"/>
  <c r="E10" i="42"/>
  <c r="G10" i="42"/>
  <c r="AP172" i="22"/>
  <c r="H106" i="22"/>
  <c r="K106" i="22"/>
  <c r="J106" i="22"/>
  <c r="I106" i="22"/>
  <c r="G106" i="22"/>
  <c r="F106" i="22"/>
  <c r="C106" i="22"/>
  <c r="D106" i="22"/>
  <c r="E106" i="22"/>
  <c r="AP56" i="22"/>
  <c r="AH56" i="22" s="1"/>
  <c r="I19" i="22"/>
  <c r="F19" i="22"/>
  <c r="E19" i="22"/>
  <c r="C19" i="22"/>
  <c r="K19" i="22"/>
  <c r="J19" i="22"/>
  <c r="D19" i="22"/>
  <c r="H19" i="22"/>
  <c r="G19" i="22"/>
  <c r="U90" i="41"/>
  <c r="N90" i="41"/>
  <c r="P90" i="41"/>
  <c r="M90" i="41"/>
  <c r="S90" i="41"/>
  <c r="Q90" i="41"/>
  <c r="O90" i="41"/>
  <c r="T90" i="41"/>
  <c r="R90" i="41"/>
  <c r="Q171" i="41"/>
  <c r="O171" i="41"/>
  <c r="N171" i="41"/>
  <c r="P171" i="41"/>
  <c r="M171" i="41"/>
  <c r="T171" i="41"/>
  <c r="R171" i="41"/>
  <c r="S171" i="41"/>
  <c r="U171" i="41"/>
  <c r="AP152" i="22"/>
  <c r="AG152" i="22" s="1"/>
  <c r="N134" i="22"/>
  <c r="P134" i="22"/>
  <c r="S134" i="22"/>
  <c r="T134" i="22"/>
  <c r="M134" i="22"/>
  <c r="U134" i="22"/>
  <c r="O134" i="22"/>
  <c r="Q134" i="22"/>
  <c r="R134" i="22"/>
  <c r="AP148" i="23"/>
  <c r="AN148" i="23" s="1"/>
  <c r="T82" i="21"/>
  <c r="O82" i="21"/>
  <c r="U82" i="21"/>
  <c r="M82" i="21"/>
  <c r="P82" i="21"/>
  <c r="Q82" i="21"/>
  <c r="R82" i="21"/>
  <c r="N82" i="21"/>
  <c r="S82" i="21"/>
  <c r="AP76" i="28"/>
  <c r="AK76" i="28" s="1"/>
  <c r="AP43" i="22"/>
  <c r="H23" i="26"/>
  <c r="C23" i="26"/>
  <c r="J23" i="26"/>
  <c r="D23" i="26"/>
  <c r="I23" i="26"/>
  <c r="F23" i="26"/>
  <c r="G23" i="26"/>
  <c r="K23" i="26"/>
  <c r="E23" i="26"/>
  <c r="T5" i="26"/>
  <c r="M5" i="26"/>
  <c r="U5" i="26"/>
  <c r="P5" i="26"/>
  <c r="N5" i="26"/>
  <c r="S5" i="26"/>
  <c r="Q5" i="26"/>
  <c r="R5" i="26"/>
  <c r="O5" i="26"/>
  <c r="AP140" i="22"/>
  <c r="AP65" i="40"/>
  <c r="AF65" i="40" s="1"/>
  <c r="I103" i="28"/>
  <c r="J103" i="28"/>
  <c r="G103" i="28"/>
  <c r="C103" i="28"/>
  <c r="D103" i="28"/>
  <c r="H103" i="28"/>
  <c r="K103" i="28"/>
  <c r="F103" i="28"/>
  <c r="E103" i="28"/>
  <c r="C7" i="41"/>
  <c r="J7" i="41"/>
  <c r="F7" i="41"/>
  <c r="G7" i="41"/>
  <c r="H7" i="41"/>
  <c r="I7" i="41"/>
  <c r="K7" i="41"/>
  <c r="D7" i="41"/>
  <c r="E7" i="41"/>
  <c r="N127" i="40"/>
  <c r="P127" i="40"/>
  <c r="S127" i="40"/>
  <c r="U127" i="40"/>
  <c r="T127" i="40"/>
  <c r="R127" i="40"/>
  <c r="M127" i="40"/>
  <c r="Q127" i="40"/>
  <c r="O127" i="40"/>
  <c r="M23" i="41"/>
  <c r="O23" i="41"/>
  <c r="P23" i="41"/>
  <c r="Q23" i="41"/>
  <c r="R23" i="41"/>
  <c r="U23" i="41"/>
  <c r="S23" i="41"/>
  <c r="N23" i="41"/>
  <c r="T23" i="41"/>
  <c r="AP163" i="22"/>
  <c r="AA163" i="22" s="1"/>
  <c r="AP29" i="19"/>
  <c r="W29" i="19" s="1"/>
  <c r="G166" i="21"/>
  <c r="E166" i="21"/>
  <c r="K166" i="21"/>
  <c r="I166" i="21"/>
  <c r="D166" i="21"/>
  <c r="J166" i="21"/>
  <c r="C166" i="21"/>
  <c r="F166" i="21"/>
  <c r="H166" i="21"/>
  <c r="J73" i="23"/>
  <c r="E73" i="23"/>
  <c r="K73" i="23"/>
  <c r="C73" i="23"/>
  <c r="I73" i="23"/>
  <c r="H73" i="23"/>
  <c r="D73" i="23"/>
  <c r="F73" i="23"/>
  <c r="G73" i="23"/>
  <c r="U154" i="21"/>
  <c r="M154" i="21"/>
  <c r="T154" i="21"/>
  <c r="O154" i="21"/>
  <c r="N154" i="21"/>
  <c r="Q154" i="21"/>
  <c r="S154" i="21"/>
  <c r="P154" i="21"/>
  <c r="R154" i="21"/>
  <c r="O106" i="28"/>
  <c r="N106" i="28"/>
  <c r="M106" i="28"/>
  <c r="U106" i="28"/>
  <c r="S106" i="28"/>
  <c r="R106" i="28"/>
  <c r="P106" i="28"/>
  <c r="T106" i="28"/>
  <c r="Q106" i="28"/>
  <c r="J131" i="40"/>
  <c r="E131" i="40"/>
  <c r="D131" i="40"/>
  <c r="F131" i="40"/>
  <c r="I131" i="40"/>
  <c r="C131" i="40"/>
  <c r="H131" i="40"/>
  <c r="G131" i="40"/>
  <c r="K131" i="40"/>
  <c r="G36" i="22"/>
  <c r="D36" i="22"/>
  <c r="E36" i="22"/>
  <c r="K36" i="22"/>
  <c r="H36" i="22"/>
  <c r="I36" i="22"/>
  <c r="C36" i="22"/>
  <c r="J36" i="22"/>
  <c r="F36" i="22"/>
  <c r="J97" i="41"/>
  <c r="G97" i="41"/>
  <c r="D97" i="41"/>
  <c r="E97" i="41"/>
  <c r="I97" i="41"/>
  <c r="F97" i="41"/>
  <c r="K97" i="41"/>
  <c r="C97" i="41"/>
  <c r="H97" i="41"/>
  <c r="AP27" i="41"/>
  <c r="R62" i="22"/>
  <c r="T62" i="22"/>
  <c r="M62" i="22"/>
  <c r="Q62" i="22"/>
  <c r="U62" i="22"/>
  <c r="P62" i="22"/>
  <c r="N62" i="22"/>
  <c r="S62" i="22"/>
  <c r="O62" i="22"/>
  <c r="K151" i="41"/>
  <c r="G151" i="41"/>
  <c r="F151" i="41"/>
  <c r="E151" i="41"/>
  <c r="C151" i="41"/>
  <c r="D151" i="41"/>
  <c r="H151" i="41"/>
  <c r="I151" i="41"/>
  <c r="J151" i="41"/>
  <c r="K62" i="41"/>
  <c r="I62" i="41"/>
  <c r="F62" i="41"/>
  <c r="C62" i="41"/>
  <c r="E62" i="41"/>
  <c r="G62" i="41"/>
  <c r="H62" i="41"/>
  <c r="J62" i="41"/>
  <c r="D62" i="41"/>
  <c r="R157" i="22"/>
  <c r="N157" i="22"/>
  <c r="U157" i="22"/>
  <c r="Q157" i="22"/>
  <c r="M157" i="22"/>
  <c r="P157" i="22"/>
  <c r="O157" i="22"/>
  <c r="S157" i="22"/>
  <c r="T157" i="22"/>
  <c r="P31" i="22"/>
  <c r="R31" i="22"/>
  <c r="N31" i="22"/>
  <c r="U31" i="22"/>
  <c r="M31" i="22"/>
  <c r="S31" i="22"/>
  <c r="T31" i="22"/>
  <c r="O31" i="22"/>
  <c r="Q31" i="22"/>
  <c r="N107" i="41"/>
  <c r="R107" i="41"/>
  <c r="P107" i="41"/>
  <c r="U107" i="41"/>
  <c r="Q107" i="41"/>
  <c r="M107" i="41"/>
  <c r="T107" i="41"/>
  <c r="S107" i="41"/>
  <c r="O107" i="41"/>
  <c r="E66" i="41"/>
  <c r="D66" i="41"/>
  <c r="C66" i="41"/>
  <c r="F66" i="41"/>
  <c r="H66" i="41"/>
  <c r="G66" i="41"/>
  <c r="I66" i="41"/>
  <c r="J66" i="41"/>
  <c r="K66" i="41"/>
  <c r="M91" i="41"/>
  <c r="R91" i="41"/>
  <c r="U91" i="41"/>
  <c r="N91" i="41"/>
  <c r="Q91" i="41"/>
  <c r="S91" i="41"/>
  <c r="O91" i="41"/>
  <c r="P91" i="41"/>
  <c r="T91" i="41"/>
  <c r="U43" i="41"/>
  <c r="P43" i="41"/>
  <c r="T43" i="41"/>
  <c r="S43" i="41"/>
  <c r="R43" i="41"/>
  <c r="Q43" i="41"/>
  <c r="O43" i="41"/>
  <c r="M43" i="41"/>
  <c r="N43" i="41"/>
  <c r="Q87" i="22"/>
  <c r="U87" i="22"/>
  <c r="M87" i="22"/>
  <c r="S87" i="22"/>
  <c r="P87" i="22"/>
  <c r="N87" i="22"/>
  <c r="R87" i="22"/>
  <c r="O87" i="22"/>
  <c r="T87" i="22"/>
  <c r="U103" i="22"/>
  <c r="T103" i="22"/>
  <c r="M103" i="22"/>
  <c r="Q103" i="22"/>
  <c r="P103" i="22"/>
  <c r="R103" i="22"/>
  <c r="S103" i="22"/>
  <c r="O103" i="22"/>
  <c r="N103" i="22"/>
  <c r="I63" i="23"/>
  <c r="F63" i="23"/>
  <c r="K63" i="23"/>
  <c r="J63" i="23"/>
  <c r="G63" i="23"/>
  <c r="C63" i="23"/>
  <c r="H63" i="23"/>
  <c r="E63" i="23"/>
  <c r="D63" i="23"/>
  <c r="AP148" i="40"/>
  <c r="AK148" i="40" s="1"/>
  <c r="R56" i="23"/>
  <c r="S56" i="23"/>
  <c r="N56" i="23"/>
  <c r="P56" i="23"/>
  <c r="M56" i="23"/>
  <c r="Q56" i="23"/>
  <c r="T56" i="23"/>
  <c r="U56" i="23"/>
  <c r="O56" i="23"/>
  <c r="AP39" i="19"/>
  <c r="AN39" i="19" s="1"/>
  <c r="S23" i="19"/>
  <c r="P23" i="19"/>
  <c r="O23" i="19"/>
  <c r="N23" i="19"/>
  <c r="T23" i="19"/>
  <c r="Q23" i="19"/>
  <c r="M23" i="19"/>
  <c r="U23" i="19"/>
  <c r="R23" i="19"/>
  <c r="AP74" i="21"/>
  <c r="AC74" i="21" s="1"/>
  <c r="AP166" i="42"/>
  <c r="AL166" i="42" s="1"/>
  <c r="Q45" i="42"/>
  <c r="T45" i="42"/>
  <c r="R45" i="42"/>
  <c r="M45" i="42"/>
  <c r="U45" i="42"/>
  <c r="S45" i="42"/>
  <c r="N45" i="42"/>
  <c r="O45" i="42"/>
  <c r="P45" i="42"/>
  <c r="AP65" i="21"/>
  <c r="AK65" i="21" s="1"/>
  <c r="AP20" i="41"/>
  <c r="W20" i="41" s="1"/>
  <c r="I29" i="23"/>
  <c r="J29" i="23"/>
  <c r="H29" i="23"/>
  <c r="E29" i="23"/>
  <c r="G29" i="23"/>
  <c r="F29" i="23"/>
  <c r="K29" i="23"/>
  <c r="D29" i="23"/>
  <c r="C29" i="23"/>
  <c r="C175" i="40"/>
  <c r="I175" i="40"/>
  <c r="E175" i="40"/>
  <c r="H175" i="40"/>
  <c r="J175" i="40"/>
  <c r="K175" i="40"/>
  <c r="D175" i="40"/>
  <c r="F175" i="40"/>
  <c r="G175" i="40"/>
  <c r="T65" i="42"/>
  <c r="Q65" i="42"/>
  <c r="R65" i="42"/>
  <c r="N65" i="42"/>
  <c r="S65" i="42"/>
  <c r="O65" i="42"/>
  <c r="M65" i="42"/>
  <c r="P65" i="42"/>
  <c r="U65" i="42"/>
  <c r="AP139" i="26"/>
  <c r="AO139" i="26" s="1"/>
  <c r="U109" i="40"/>
  <c r="N109" i="40"/>
  <c r="Q109" i="40"/>
  <c r="R109" i="40"/>
  <c r="P109" i="40"/>
  <c r="O109" i="40"/>
  <c r="M109" i="40"/>
  <c r="S109" i="40"/>
  <c r="T109" i="40"/>
  <c r="G20" i="28"/>
  <c r="D20" i="28"/>
  <c r="C20" i="28"/>
  <c r="K20" i="28"/>
  <c r="E20" i="28"/>
  <c r="J20" i="28"/>
  <c r="I20" i="28"/>
  <c r="H20" i="28"/>
  <c r="F20" i="28"/>
  <c r="AP159" i="42"/>
  <c r="W159" i="42" s="1"/>
  <c r="AP85" i="23"/>
  <c r="AI85" i="23" s="1"/>
  <c r="P34" i="28"/>
  <c r="N34" i="28"/>
  <c r="S34" i="28"/>
  <c r="M34" i="28"/>
  <c r="T34" i="28"/>
  <c r="R34" i="28"/>
  <c r="O34" i="28"/>
  <c r="Q34" i="28"/>
  <c r="U34" i="28"/>
  <c r="AP131" i="28"/>
  <c r="AN131" i="28" s="1"/>
  <c r="N10" i="26"/>
  <c r="P10" i="26"/>
  <c r="S10" i="26"/>
  <c r="Q10" i="26"/>
  <c r="O10" i="26"/>
  <c r="U10" i="26"/>
  <c r="R10" i="26"/>
  <c r="M10" i="26"/>
  <c r="T10" i="26"/>
  <c r="D122" i="21"/>
  <c r="J122" i="21"/>
  <c r="F122" i="21"/>
  <c r="H122" i="21"/>
  <c r="E122" i="21"/>
  <c r="K122" i="21"/>
  <c r="C122" i="21"/>
  <c r="G122" i="21"/>
  <c r="I122" i="21"/>
  <c r="O29" i="28"/>
  <c r="M29" i="28"/>
  <c r="S29" i="28"/>
  <c r="R29" i="28"/>
  <c r="T29" i="28"/>
  <c r="P29" i="28"/>
  <c r="U29" i="28"/>
  <c r="N29" i="28"/>
  <c r="Q29" i="28"/>
  <c r="AP109" i="23"/>
  <c r="AG109" i="23" s="1"/>
  <c r="T137" i="26"/>
  <c r="R137" i="26"/>
  <c r="N137" i="26"/>
  <c r="U137" i="26"/>
  <c r="P137" i="26"/>
  <c r="S137" i="26"/>
  <c r="Q137" i="26"/>
  <c r="M137" i="26"/>
  <c r="O137" i="26"/>
  <c r="T164" i="21"/>
  <c r="S164" i="21"/>
  <c r="N164" i="21"/>
  <c r="M164" i="21"/>
  <c r="O164" i="21"/>
  <c r="R164" i="21"/>
  <c r="P164" i="21"/>
  <c r="Q164" i="21"/>
  <c r="U164" i="21"/>
  <c r="D43" i="19"/>
  <c r="F43" i="19"/>
  <c r="H43" i="19"/>
  <c r="I43" i="19"/>
  <c r="E43" i="19"/>
  <c r="J43" i="19"/>
  <c r="K43" i="19"/>
  <c r="C43" i="19"/>
  <c r="G43" i="19"/>
  <c r="G116" i="26"/>
  <c r="F116" i="26"/>
  <c r="E116" i="26"/>
  <c r="H116" i="26"/>
  <c r="C116" i="26"/>
  <c r="D116" i="26"/>
  <c r="K116" i="26"/>
  <c r="I116" i="26"/>
  <c r="J116" i="26"/>
  <c r="AP40" i="42"/>
  <c r="AH40" i="42" s="1"/>
  <c r="P143" i="42"/>
  <c r="M143" i="42"/>
  <c r="S143" i="42"/>
  <c r="N143" i="42"/>
  <c r="T143" i="42"/>
  <c r="R143" i="42"/>
  <c r="U143" i="42"/>
  <c r="O143" i="42"/>
  <c r="Q143" i="42"/>
  <c r="AP20" i="23"/>
  <c r="AI20" i="23" s="1"/>
  <c r="G55" i="22"/>
  <c r="K55" i="22"/>
  <c r="H55" i="22"/>
  <c r="J55" i="22"/>
  <c r="I55" i="22"/>
  <c r="E55" i="22"/>
  <c r="F55" i="22"/>
  <c r="D55" i="22"/>
  <c r="C55" i="22"/>
  <c r="N153" i="26"/>
  <c r="O153" i="26"/>
  <c r="P153" i="26"/>
  <c r="U153" i="26"/>
  <c r="M153" i="26"/>
  <c r="T153" i="26"/>
  <c r="S153" i="26"/>
  <c r="Q153" i="26"/>
  <c r="R153" i="26"/>
  <c r="G136" i="22"/>
  <c r="K136" i="22"/>
  <c r="C136" i="22"/>
  <c r="E136" i="22"/>
  <c r="H136" i="22"/>
  <c r="F136" i="22"/>
  <c r="I136" i="22"/>
  <c r="J136" i="22"/>
  <c r="D136" i="22"/>
  <c r="AP132" i="21"/>
  <c r="AO132" i="21" s="1"/>
  <c r="AB132" i="21"/>
  <c r="AP88" i="21"/>
  <c r="AL88" i="21" s="1"/>
  <c r="S31" i="26"/>
  <c r="M31" i="26"/>
  <c r="N31" i="26"/>
  <c r="U31" i="26"/>
  <c r="P31" i="26"/>
  <c r="R31" i="26"/>
  <c r="Q31" i="26"/>
  <c r="O31" i="26"/>
  <c r="T31" i="26"/>
  <c r="F93" i="28"/>
  <c r="G93" i="28"/>
  <c r="D93" i="28"/>
  <c r="J93" i="28"/>
  <c r="C93" i="28"/>
  <c r="K93" i="28"/>
  <c r="H93" i="28"/>
  <c r="I93" i="28"/>
  <c r="E93" i="28"/>
  <c r="M70" i="21"/>
  <c r="P70" i="21"/>
  <c r="U70" i="21"/>
  <c r="T70" i="21"/>
  <c r="Q70" i="21"/>
  <c r="N70" i="21"/>
  <c r="R70" i="21"/>
  <c r="S70" i="21"/>
  <c r="O70" i="21"/>
  <c r="T153" i="42"/>
  <c r="Q153" i="42"/>
  <c r="N153" i="42"/>
  <c r="P153" i="42"/>
  <c r="S153" i="42"/>
  <c r="U153" i="42"/>
  <c r="M153" i="42"/>
  <c r="R153" i="42"/>
  <c r="O153" i="42"/>
  <c r="AP47" i="19"/>
  <c r="AB47" i="19" s="1"/>
  <c r="M166" i="40"/>
  <c r="Q166" i="40"/>
  <c r="N166" i="40"/>
  <c r="U166" i="40"/>
  <c r="S166" i="40"/>
  <c r="T166" i="40"/>
  <c r="P166" i="40"/>
  <c r="R166" i="40"/>
  <c r="O166" i="40"/>
  <c r="P151" i="42"/>
  <c r="S151" i="42"/>
  <c r="Q151" i="42"/>
  <c r="U151" i="42"/>
  <c r="T151" i="42"/>
  <c r="R151" i="42"/>
  <c r="M151" i="42"/>
  <c r="O151" i="42"/>
  <c r="N151" i="42"/>
  <c r="U87" i="42"/>
  <c r="P87" i="42"/>
  <c r="N87" i="42"/>
  <c r="O87" i="42"/>
  <c r="M87" i="42"/>
  <c r="T87" i="42"/>
  <c r="Q87" i="42"/>
  <c r="S87" i="42"/>
  <c r="R87" i="42"/>
  <c r="AP136" i="23"/>
  <c r="AK136" i="23" s="1"/>
  <c r="P16" i="23"/>
  <c r="N16" i="23"/>
  <c r="T16" i="23"/>
  <c r="M16" i="23"/>
  <c r="R16" i="23"/>
  <c r="S16" i="23"/>
  <c r="U16" i="23"/>
  <c r="O16" i="23"/>
  <c r="Q16" i="23"/>
  <c r="H164" i="41"/>
  <c r="C164" i="41"/>
  <c r="K164" i="41"/>
  <c r="J164" i="41"/>
  <c r="G164" i="41"/>
  <c r="F164" i="41"/>
  <c r="I164" i="41"/>
  <c r="D164" i="41"/>
  <c r="E164" i="41"/>
  <c r="I158" i="26"/>
  <c r="G158" i="26"/>
  <c r="F158" i="26"/>
  <c r="D158" i="26"/>
  <c r="K158" i="26"/>
  <c r="E158" i="26"/>
  <c r="J158" i="26"/>
  <c r="C158" i="26"/>
  <c r="H158" i="26"/>
  <c r="AP94" i="23"/>
  <c r="W94" i="23" s="1"/>
  <c r="O118" i="40"/>
  <c r="Q118" i="40"/>
  <c r="R118" i="40"/>
  <c r="P118" i="40"/>
  <c r="N118" i="40"/>
  <c r="S118" i="40"/>
  <c r="U118" i="40"/>
  <c r="T118" i="40"/>
  <c r="M118" i="40"/>
  <c r="G88" i="22"/>
  <c r="K88" i="22"/>
  <c r="C88" i="22"/>
  <c r="E88" i="22"/>
  <c r="I88" i="22"/>
  <c r="D88" i="22"/>
  <c r="J88" i="22"/>
  <c r="F88" i="22"/>
  <c r="H88" i="22"/>
  <c r="O19" i="26"/>
  <c r="U19" i="26"/>
  <c r="M19" i="26"/>
  <c r="R19" i="26"/>
  <c r="T19" i="26"/>
  <c r="Q19" i="26"/>
  <c r="N19" i="26"/>
  <c r="S19" i="26"/>
  <c r="P19" i="26"/>
  <c r="C136" i="23"/>
  <c r="J136" i="23"/>
  <c r="K136" i="23"/>
  <c r="F136" i="23"/>
  <c r="H136" i="23"/>
  <c r="G136" i="23"/>
  <c r="I136" i="23"/>
  <c r="D136" i="23"/>
  <c r="E136" i="23"/>
  <c r="Q68" i="23"/>
  <c r="N68" i="23"/>
  <c r="S68" i="23"/>
  <c r="O68" i="23"/>
  <c r="T68" i="23"/>
  <c r="M68" i="23"/>
  <c r="R68" i="23"/>
  <c r="P68" i="23"/>
  <c r="U68" i="23"/>
  <c r="N10" i="19"/>
  <c r="Q10" i="19"/>
  <c r="R10" i="19"/>
  <c r="M10" i="19"/>
  <c r="T10" i="19"/>
  <c r="U10" i="19"/>
  <c r="P10" i="19"/>
  <c r="S10" i="19"/>
  <c r="O10" i="19"/>
  <c r="T94" i="26"/>
  <c r="U94" i="26"/>
  <c r="O94" i="26"/>
  <c r="R94" i="26"/>
  <c r="P94" i="26"/>
  <c r="S94" i="26"/>
  <c r="Q94" i="26"/>
  <c r="N94" i="26"/>
  <c r="M94" i="26"/>
  <c r="K14" i="19"/>
  <c r="C14" i="19"/>
  <c r="G14" i="19"/>
  <c r="H14" i="19"/>
  <c r="I14" i="19"/>
  <c r="E14" i="19"/>
  <c r="F14" i="19"/>
  <c r="J14" i="19"/>
  <c r="D14" i="19"/>
  <c r="F142" i="22"/>
  <c r="E142" i="22"/>
  <c r="D142" i="22"/>
  <c r="J142" i="22"/>
  <c r="I142" i="22"/>
  <c r="K142" i="22"/>
  <c r="G142" i="22"/>
  <c r="C142" i="22"/>
  <c r="H142" i="22"/>
  <c r="O57" i="22"/>
  <c r="P57" i="22"/>
  <c r="M57" i="22"/>
  <c r="S57" i="22"/>
  <c r="N57" i="22"/>
  <c r="R57" i="22"/>
  <c r="U57" i="22"/>
  <c r="T57" i="22"/>
  <c r="Q57" i="22"/>
  <c r="J71" i="40"/>
  <c r="G71" i="40"/>
  <c r="D71" i="40"/>
  <c r="C71" i="40"/>
  <c r="I71" i="40"/>
  <c r="E71" i="40"/>
  <c r="K71" i="40"/>
  <c r="H71" i="40"/>
  <c r="F71" i="40"/>
  <c r="S143" i="26"/>
  <c r="P143" i="26"/>
  <c r="R143" i="26"/>
  <c r="Q143" i="26"/>
  <c r="U143" i="26"/>
  <c r="M143" i="26"/>
  <c r="O143" i="26"/>
  <c r="T143" i="26"/>
  <c r="N143" i="26"/>
  <c r="U163" i="28"/>
  <c r="Q163" i="28"/>
  <c r="R163" i="28"/>
  <c r="M163" i="28"/>
  <c r="P163" i="28"/>
  <c r="T163" i="28"/>
  <c r="N163" i="28"/>
  <c r="O163" i="28"/>
  <c r="S163" i="28"/>
  <c r="AP45" i="23"/>
  <c r="Y45" i="23" s="1"/>
  <c r="E34" i="28"/>
  <c r="H34" i="28"/>
  <c r="G34" i="28"/>
  <c r="I34" i="28"/>
  <c r="K34" i="28"/>
  <c r="C34" i="28"/>
  <c r="D34" i="28"/>
  <c r="J34" i="28"/>
  <c r="F34" i="28"/>
  <c r="E139" i="28"/>
  <c r="C139" i="28"/>
  <c r="J139" i="28"/>
  <c r="F139" i="28"/>
  <c r="G139" i="28"/>
  <c r="H139" i="28"/>
  <c r="D139" i="28"/>
  <c r="K139" i="28"/>
  <c r="I139" i="28"/>
  <c r="AP142" i="22"/>
  <c r="AB142" i="22" s="1"/>
  <c r="F18" i="23"/>
  <c r="I18" i="23"/>
  <c r="C18" i="23"/>
  <c r="K18" i="23"/>
  <c r="D18" i="23"/>
  <c r="G18" i="23"/>
  <c r="H18" i="23"/>
  <c r="E18" i="23"/>
  <c r="J18" i="23"/>
  <c r="T54" i="21"/>
  <c r="O54" i="21"/>
  <c r="U54" i="21"/>
  <c r="N54" i="21"/>
  <c r="P54" i="21"/>
  <c r="Q54" i="21"/>
  <c r="R54" i="21"/>
  <c r="M54" i="21"/>
  <c r="S54" i="21"/>
  <c r="AP29" i="22"/>
  <c r="Y29" i="22" s="1"/>
  <c r="D66" i="26"/>
  <c r="C66" i="26"/>
  <c r="K66" i="26"/>
  <c r="I66" i="26"/>
  <c r="J66" i="26"/>
  <c r="F66" i="26"/>
  <c r="G66" i="26"/>
  <c r="E66" i="26"/>
  <c r="H66" i="26"/>
  <c r="Q49" i="40"/>
  <c r="N49" i="40"/>
  <c r="P49" i="40"/>
  <c r="S49" i="40"/>
  <c r="U49" i="40"/>
  <c r="O49" i="40"/>
  <c r="R49" i="40"/>
  <c r="T49" i="40"/>
  <c r="M49" i="40"/>
  <c r="R40" i="40"/>
  <c r="N40" i="40"/>
  <c r="U40" i="40"/>
  <c r="O40" i="40"/>
  <c r="Q40" i="40"/>
  <c r="M40" i="40"/>
  <c r="T40" i="40"/>
  <c r="P40" i="40"/>
  <c r="S40" i="40"/>
  <c r="T129" i="42"/>
  <c r="M129" i="42"/>
  <c r="N129" i="42"/>
  <c r="Q129" i="42"/>
  <c r="O129" i="42"/>
  <c r="R129" i="42"/>
  <c r="U129" i="42"/>
  <c r="S129" i="42"/>
  <c r="P129" i="42"/>
  <c r="I52" i="41"/>
  <c r="J52" i="41"/>
  <c r="K52" i="41"/>
  <c r="E52" i="41"/>
  <c r="D52" i="41"/>
  <c r="G52" i="41"/>
  <c r="C52" i="41"/>
  <c r="F52" i="41"/>
  <c r="H52" i="41"/>
  <c r="E63" i="22"/>
  <c r="H63" i="22"/>
  <c r="K63" i="22"/>
  <c r="G63" i="22"/>
  <c r="D63" i="22"/>
  <c r="J63" i="22"/>
  <c r="F63" i="22"/>
  <c r="C63" i="22"/>
  <c r="I63" i="22"/>
  <c r="M83" i="40"/>
  <c r="R83" i="40"/>
  <c r="T83" i="40"/>
  <c r="N83" i="40"/>
  <c r="O83" i="40"/>
  <c r="Q83" i="40"/>
  <c r="P83" i="40"/>
  <c r="U83" i="40"/>
  <c r="S83" i="40"/>
  <c r="H21" i="40"/>
  <c r="J21" i="40"/>
  <c r="D21" i="40"/>
  <c r="E21" i="40"/>
  <c r="F21" i="40"/>
  <c r="K21" i="40"/>
  <c r="C21" i="40"/>
  <c r="I21" i="40"/>
  <c r="G21" i="40"/>
  <c r="R20" i="23"/>
  <c r="T20" i="23"/>
  <c r="O20" i="23"/>
  <c r="P20" i="23"/>
  <c r="S20" i="23"/>
  <c r="Q20" i="23"/>
  <c r="M20" i="23"/>
  <c r="N20" i="23"/>
  <c r="U20" i="23"/>
  <c r="C26" i="41"/>
  <c r="K26" i="41"/>
  <c r="H26" i="41"/>
  <c r="D26" i="41"/>
  <c r="E26" i="41"/>
  <c r="J26" i="41"/>
  <c r="G26" i="41"/>
  <c r="I26" i="41"/>
  <c r="F26" i="41"/>
  <c r="M144" i="41"/>
  <c r="T144" i="41"/>
  <c r="P144" i="41"/>
  <c r="R144" i="41"/>
  <c r="Q144" i="41"/>
  <c r="N144" i="41"/>
  <c r="S144" i="41"/>
  <c r="U144" i="41"/>
  <c r="O144" i="41"/>
  <c r="N71" i="22"/>
  <c r="S71" i="22"/>
  <c r="T71" i="22"/>
  <c r="P71" i="22"/>
  <c r="R71" i="22"/>
  <c r="O71" i="22"/>
  <c r="Q71" i="22"/>
  <c r="M71" i="22"/>
  <c r="U71" i="22"/>
  <c r="AP76" i="23"/>
  <c r="AL76" i="23" s="1"/>
  <c r="D101" i="23"/>
  <c r="I101" i="23"/>
  <c r="F101" i="23"/>
  <c r="E101" i="23"/>
  <c r="H101" i="23"/>
  <c r="C101" i="23"/>
  <c r="K101" i="23"/>
  <c r="J101" i="23"/>
  <c r="G101" i="23"/>
  <c r="I64" i="22"/>
  <c r="C64" i="22"/>
  <c r="E64" i="22"/>
  <c r="J64" i="22"/>
  <c r="D64" i="22"/>
  <c r="G64" i="22"/>
  <c r="F64" i="22"/>
  <c r="H64" i="22"/>
  <c r="K64" i="22"/>
  <c r="I134" i="28"/>
  <c r="C134" i="28"/>
  <c r="F134" i="28"/>
  <c r="E134" i="28"/>
  <c r="G134" i="28"/>
  <c r="K134" i="28"/>
  <c r="J134" i="28"/>
  <c r="H134" i="28"/>
  <c r="D134" i="28"/>
  <c r="P68" i="21"/>
  <c r="Q68" i="21"/>
  <c r="T68" i="21"/>
  <c r="N68" i="21"/>
  <c r="O68" i="21"/>
  <c r="U68" i="21"/>
  <c r="M68" i="21"/>
  <c r="S68" i="21"/>
  <c r="R68" i="21"/>
  <c r="I93" i="22"/>
  <c r="H93" i="22"/>
  <c r="K93" i="22"/>
  <c r="G93" i="22"/>
  <c r="E93" i="22"/>
  <c r="D93" i="22"/>
  <c r="C93" i="22"/>
  <c r="J93" i="22"/>
  <c r="F93" i="22"/>
  <c r="AP17" i="41"/>
  <c r="AB17" i="41"/>
  <c r="AP22" i="41"/>
  <c r="AI22" i="41" s="1"/>
  <c r="O151" i="41"/>
  <c r="R151" i="41"/>
  <c r="N151" i="41"/>
  <c r="P151" i="41"/>
  <c r="Q151" i="41"/>
  <c r="M151" i="41"/>
  <c r="T151" i="41"/>
  <c r="U151" i="41"/>
  <c r="S151" i="41"/>
  <c r="O118" i="22"/>
  <c r="Q118" i="22"/>
  <c r="P118" i="22"/>
  <c r="N118" i="22"/>
  <c r="S118" i="22"/>
  <c r="T118" i="22"/>
  <c r="R118" i="22"/>
  <c r="M118" i="22"/>
  <c r="U118" i="22"/>
  <c r="AP66" i="22"/>
  <c r="AJ66" i="22" s="1"/>
  <c r="I72" i="41"/>
  <c r="K72" i="41"/>
  <c r="J72" i="41"/>
  <c r="H72" i="41"/>
  <c r="G72" i="41"/>
  <c r="C72" i="41"/>
  <c r="E72" i="41"/>
  <c r="D72" i="41"/>
  <c r="F72" i="41"/>
  <c r="AP114" i="26"/>
  <c r="AE114" i="26" s="1"/>
  <c r="R16" i="19"/>
  <c r="M16" i="19"/>
  <c r="T16" i="19"/>
  <c r="U16" i="19"/>
  <c r="O16" i="19"/>
  <c r="P16" i="19"/>
  <c r="N16" i="19"/>
  <c r="S16" i="19"/>
  <c r="Q16" i="19"/>
  <c r="T51" i="19"/>
  <c r="S51" i="19"/>
  <c r="Q51" i="19"/>
  <c r="U51" i="19"/>
  <c r="N51" i="19"/>
  <c r="M51" i="19"/>
  <c r="O51" i="19"/>
  <c r="P51" i="19"/>
  <c r="R51" i="19"/>
  <c r="U123" i="40"/>
  <c r="P123" i="40"/>
  <c r="T123" i="40"/>
  <c r="O123" i="40"/>
  <c r="N123" i="40"/>
  <c r="S123" i="40"/>
  <c r="Q123" i="40"/>
  <c r="R123" i="40"/>
  <c r="M123" i="40"/>
  <c r="N87" i="28"/>
  <c r="M87" i="28"/>
  <c r="T87" i="28"/>
  <c r="O87" i="28"/>
  <c r="R87" i="28"/>
  <c r="Q87" i="28"/>
  <c r="P87" i="28"/>
  <c r="S87" i="28"/>
  <c r="U87" i="28"/>
  <c r="AP143" i="28"/>
  <c r="AE143" i="28" s="1"/>
  <c r="K91" i="26"/>
  <c r="I91" i="26"/>
  <c r="C91" i="26"/>
  <c r="F91" i="26"/>
  <c r="D91" i="26"/>
  <c r="J91" i="26"/>
  <c r="E91" i="26"/>
  <c r="G91" i="26"/>
  <c r="H91" i="26"/>
  <c r="Q33" i="19"/>
  <c r="N33" i="19"/>
  <c r="M33" i="19"/>
  <c r="T33" i="19"/>
  <c r="R33" i="19"/>
  <c r="O33" i="19"/>
  <c r="P33" i="19"/>
  <c r="U33" i="19"/>
  <c r="S33" i="19"/>
  <c r="AP118" i="22"/>
  <c r="AB118" i="22" s="1"/>
  <c r="AP46" i="41"/>
  <c r="AC46" i="41" s="1"/>
  <c r="D68" i="22"/>
  <c r="H68" i="22"/>
  <c r="J68" i="22"/>
  <c r="C68" i="22"/>
  <c r="I68" i="22"/>
  <c r="E68" i="22"/>
  <c r="F68" i="22"/>
  <c r="G68" i="22"/>
  <c r="K68" i="22"/>
  <c r="AP81" i="42"/>
  <c r="AB81" i="42" s="1"/>
  <c r="AP102" i="41"/>
  <c r="U9" i="22"/>
  <c r="O9" i="22"/>
  <c r="T9" i="22"/>
  <c r="M9" i="22"/>
  <c r="Q9" i="22"/>
  <c r="P9" i="22"/>
  <c r="S9" i="22"/>
  <c r="N9" i="22"/>
  <c r="R9" i="22"/>
  <c r="U72" i="22"/>
  <c r="N72" i="22"/>
  <c r="M72" i="22"/>
  <c r="T72" i="22"/>
  <c r="S72" i="22"/>
  <c r="O72" i="22"/>
  <c r="R72" i="22"/>
  <c r="Q72" i="22"/>
  <c r="P72" i="22"/>
  <c r="AP68" i="41"/>
  <c r="P119" i="41"/>
  <c r="T119" i="41"/>
  <c r="N119" i="41"/>
  <c r="Q119" i="41"/>
  <c r="S119" i="41"/>
  <c r="O119" i="41"/>
  <c r="M119" i="41"/>
  <c r="R119" i="41"/>
  <c r="U119" i="41"/>
  <c r="U79" i="22"/>
  <c r="T79" i="22"/>
  <c r="N79" i="22"/>
  <c r="S79" i="22"/>
  <c r="R79" i="22"/>
  <c r="P79" i="22"/>
  <c r="Q79" i="22"/>
  <c r="O79" i="22"/>
  <c r="M79" i="22"/>
  <c r="AP70" i="41"/>
  <c r="AC70" i="41" s="1"/>
  <c r="H106" i="41"/>
  <c r="C106" i="41"/>
  <c r="E106" i="41"/>
  <c r="F106" i="41"/>
  <c r="K106" i="41"/>
  <c r="D106" i="41"/>
  <c r="G106" i="41"/>
  <c r="J106" i="41"/>
  <c r="I106" i="41"/>
  <c r="S148" i="22"/>
  <c r="M148" i="22"/>
  <c r="U148" i="22"/>
  <c r="P148" i="22"/>
  <c r="Q148" i="22"/>
  <c r="O148" i="22"/>
  <c r="N148" i="22"/>
  <c r="R148" i="22"/>
  <c r="T148" i="22"/>
  <c r="AP146" i="23"/>
  <c r="AB146" i="23" s="1"/>
  <c r="P40" i="28"/>
  <c r="O40" i="28"/>
  <c r="R40" i="28"/>
  <c r="T40" i="28"/>
  <c r="N40" i="28"/>
  <c r="S40" i="28"/>
  <c r="M40" i="28"/>
  <c r="U40" i="28"/>
  <c r="Q40" i="28"/>
  <c r="U163" i="21"/>
  <c r="R163" i="21"/>
  <c r="P163" i="21"/>
  <c r="T163" i="21"/>
  <c r="S163" i="21"/>
  <c r="N163" i="21"/>
  <c r="O163" i="21"/>
  <c r="Q163" i="21"/>
  <c r="M163" i="21"/>
  <c r="C52" i="27"/>
  <c r="J52" i="27"/>
  <c r="F52" i="27"/>
  <c r="G52" i="27"/>
  <c r="I52" i="27"/>
  <c r="E52" i="27"/>
  <c r="D52" i="27"/>
  <c r="H52" i="27"/>
  <c r="K52" i="27"/>
  <c r="AP144" i="28"/>
  <c r="AH144" i="28" s="1"/>
  <c r="H112" i="28"/>
  <c r="K112" i="28"/>
  <c r="C112" i="28"/>
  <c r="F112" i="28"/>
  <c r="J112" i="28"/>
  <c r="E112" i="28"/>
  <c r="I112" i="28"/>
  <c r="D112" i="28"/>
  <c r="G112" i="28"/>
  <c r="I89" i="26"/>
  <c r="E89" i="26"/>
  <c r="K89" i="26"/>
  <c r="G89" i="26"/>
  <c r="C89" i="26"/>
  <c r="F89" i="26"/>
  <c r="J89" i="26"/>
  <c r="D89" i="26"/>
  <c r="H89" i="26"/>
  <c r="S10" i="23"/>
  <c r="R10" i="23"/>
  <c r="N10" i="23"/>
  <c r="U10" i="23"/>
  <c r="Q10" i="23"/>
  <c r="P10" i="23"/>
  <c r="O10" i="23"/>
  <c r="T10" i="23"/>
  <c r="M10" i="23"/>
  <c r="H143" i="42"/>
  <c r="C143" i="42"/>
  <c r="J143" i="42"/>
  <c r="G143" i="42"/>
  <c r="I143" i="42"/>
  <c r="K143" i="42"/>
  <c r="E143" i="42"/>
  <c r="F143" i="42"/>
  <c r="D143" i="42"/>
  <c r="AP175" i="28"/>
  <c r="J41" i="40"/>
  <c r="E41" i="40"/>
  <c r="K41" i="40"/>
  <c r="G41" i="40"/>
  <c r="C41" i="40"/>
  <c r="F41" i="40"/>
  <c r="I41" i="40"/>
  <c r="H41" i="40"/>
  <c r="D41" i="40"/>
  <c r="I155" i="23"/>
  <c r="J155" i="23"/>
  <c r="G155" i="23"/>
  <c r="K155" i="23"/>
  <c r="D155" i="23"/>
  <c r="H155" i="23"/>
  <c r="C155" i="23"/>
  <c r="F155" i="23"/>
  <c r="E155" i="23"/>
  <c r="C126" i="22"/>
  <c r="H126" i="22"/>
  <c r="F126" i="22"/>
  <c r="K126" i="22"/>
  <c r="G126" i="22"/>
  <c r="J126" i="22"/>
  <c r="E126" i="22"/>
  <c r="D126" i="22"/>
  <c r="I126" i="22"/>
  <c r="N134" i="21"/>
  <c r="T134" i="21"/>
  <c r="P134" i="21"/>
  <c r="S134" i="21"/>
  <c r="O134" i="21"/>
  <c r="M134" i="21"/>
  <c r="U134" i="21"/>
  <c r="Q134" i="21"/>
  <c r="R134" i="21"/>
  <c r="AP111" i="41"/>
  <c r="AN111" i="41" s="1"/>
  <c r="Q47" i="42"/>
  <c r="S47" i="42"/>
  <c r="R47" i="42"/>
  <c r="O47" i="42"/>
  <c r="U47" i="42"/>
  <c r="T47" i="42"/>
  <c r="N47" i="42"/>
  <c r="M47" i="42"/>
  <c r="P47" i="42"/>
  <c r="AP60" i="23"/>
  <c r="AN60" i="23" s="1"/>
  <c r="M107" i="42"/>
  <c r="U107" i="42"/>
  <c r="O107" i="42"/>
  <c r="N107" i="42"/>
  <c r="T107" i="42"/>
  <c r="S107" i="42"/>
  <c r="R107" i="42"/>
  <c r="P107" i="42"/>
  <c r="Q107" i="42"/>
  <c r="T130" i="41"/>
  <c r="M130" i="41"/>
  <c r="Q130" i="41"/>
  <c r="O130" i="41"/>
  <c r="P130" i="41"/>
  <c r="N130" i="41"/>
  <c r="S130" i="41"/>
  <c r="R130" i="41"/>
  <c r="U130" i="41"/>
  <c r="Q126" i="41"/>
  <c r="S126" i="41"/>
  <c r="N126" i="41"/>
  <c r="P126" i="41"/>
  <c r="O126" i="41"/>
  <c r="M126" i="41"/>
  <c r="U126" i="41"/>
  <c r="T126" i="41"/>
  <c r="R126" i="41"/>
  <c r="P168" i="42"/>
  <c r="S168" i="42"/>
  <c r="N168" i="42"/>
  <c r="T168" i="42"/>
  <c r="O168" i="42"/>
  <c r="R168" i="42"/>
  <c r="U168" i="42"/>
  <c r="Q168" i="42"/>
  <c r="M168" i="42"/>
  <c r="H83" i="25"/>
  <c r="I83" i="25"/>
  <c r="F83" i="25"/>
  <c r="J83" i="25"/>
  <c r="E83" i="25"/>
  <c r="G83" i="25"/>
  <c r="C83" i="25"/>
  <c r="D83" i="25"/>
  <c r="K83" i="25"/>
  <c r="D53" i="41"/>
  <c r="K53" i="41"/>
  <c r="I53" i="41"/>
  <c r="F53" i="41"/>
  <c r="H53" i="41"/>
  <c r="C53" i="41"/>
  <c r="J53" i="41"/>
  <c r="E53" i="41"/>
  <c r="G53" i="41"/>
  <c r="AP123" i="41"/>
  <c r="AF123" i="41" s="1"/>
  <c r="J58" i="41"/>
  <c r="G58" i="41"/>
  <c r="F58" i="41"/>
  <c r="H58" i="41"/>
  <c r="C58" i="41"/>
  <c r="I58" i="41"/>
  <c r="E58" i="41"/>
  <c r="K58" i="41"/>
  <c r="D58" i="41"/>
  <c r="AP135" i="41"/>
  <c r="C33" i="41"/>
  <c r="D33" i="41"/>
  <c r="E33" i="41"/>
  <c r="F33" i="41"/>
  <c r="H33" i="41"/>
  <c r="J33" i="41"/>
  <c r="G33" i="41"/>
  <c r="K33" i="41"/>
  <c r="I33" i="41"/>
  <c r="H61" i="22"/>
  <c r="C61" i="22"/>
  <c r="K61" i="22"/>
  <c r="D61" i="22"/>
  <c r="G61" i="22"/>
  <c r="I61" i="22"/>
  <c r="E61" i="22"/>
  <c r="J61" i="22"/>
  <c r="F61" i="22"/>
  <c r="S7" i="41"/>
  <c r="R7" i="41"/>
  <c r="Q7" i="41"/>
  <c r="T7" i="41"/>
  <c r="N7" i="41"/>
  <c r="M7" i="41"/>
  <c r="O7" i="41"/>
  <c r="P7" i="41"/>
  <c r="U7" i="41"/>
  <c r="D135" i="41"/>
  <c r="G135" i="41"/>
  <c r="H135" i="41"/>
  <c r="J135" i="41"/>
  <c r="C135" i="41"/>
  <c r="E135" i="41"/>
  <c r="I135" i="41"/>
  <c r="F135" i="41"/>
  <c r="K135" i="41"/>
  <c r="AP71" i="26"/>
  <c r="AD71" i="26" s="1"/>
  <c r="C35" i="40"/>
  <c r="H35" i="40"/>
  <c r="D35" i="40"/>
  <c r="J35" i="40"/>
  <c r="F35" i="40"/>
  <c r="K35" i="40"/>
  <c r="I35" i="40"/>
  <c r="E35" i="40"/>
  <c r="G35" i="40"/>
  <c r="AP139" i="23"/>
  <c r="AI139" i="23" s="1"/>
  <c r="AP33" i="19"/>
  <c r="AB33" i="19" s="1"/>
  <c r="P107" i="23"/>
  <c r="T107" i="23"/>
  <c r="N107" i="23"/>
  <c r="Q107" i="23"/>
  <c r="O107" i="23"/>
  <c r="S107" i="23"/>
  <c r="M107" i="23"/>
  <c r="R107" i="23"/>
  <c r="U107" i="23"/>
  <c r="I40" i="26"/>
  <c r="J40" i="26"/>
  <c r="C40" i="26"/>
  <c r="H40" i="26"/>
  <c r="E40" i="26"/>
  <c r="F40" i="26"/>
  <c r="K40" i="26"/>
  <c r="D40" i="26"/>
  <c r="G40" i="26"/>
  <c r="AP172" i="28"/>
  <c r="AC172" i="28" s="1"/>
  <c r="U73" i="41"/>
  <c r="Q73" i="41"/>
  <c r="O73" i="41"/>
  <c r="N73" i="41"/>
  <c r="P73" i="41"/>
  <c r="S73" i="41"/>
  <c r="M73" i="41"/>
  <c r="R73" i="41"/>
  <c r="T73" i="41"/>
  <c r="AP47" i="23"/>
  <c r="Q17" i="40"/>
  <c r="O17" i="40"/>
  <c r="P17" i="40"/>
  <c r="R17" i="40"/>
  <c r="M17" i="40"/>
  <c r="N17" i="40"/>
  <c r="S17" i="40"/>
  <c r="U17" i="40"/>
  <c r="T17" i="40"/>
  <c r="M21" i="23"/>
  <c r="S21" i="23"/>
  <c r="N21" i="23"/>
  <c r="T21" i="23"/>
  <c r="R21" i="23"/>
  <c r="P21" i="23"/>
  <c r="Q21" i="23"/>
  <c r="U21" i="23"/>
  <c r="O21" i="23"/>
  <c r="AP6" i="26"/>
  <c r="AL6" i="26" s="1"/>
  <c r="S97" i="42"/>
  <c r="O97" i="42"/>
  <c r="M97" i="42"/>
  <c r="N97" i="42"/>
  <c r="R97" i="42"/>
  <c r="T97" i="42"/>
  <c r="Q97" i="42"/>
  <c r="P97" i="42"/>
  <c r="U97" i="42"/>
  <c r="U61" i="23"/>
  <c r="O61" i="23"/>
  <c r="P61" i="23"/>
  <c r="R61" i="23"/>
  <c r="M61" i="23"/>
  <c r="N61" i="23"/>
  <c r="Q61" i="23"/>
  <c r="S61" i="23"/>
  <c r="T61" i="23"/>
  <c r="K11" i="28"/>
  <c r="H11" i="28"/>
  <c r="I11" i="28"/>
  <c r="G11" i="28"/>
  <c r="F11" i="28"/>
  <c r="J11" i="28"/>
  <c r="D11" i="28"/>
  <c r="C11" i="28"/>
  <c r="E11" i="28"/>
  <c r="AP3" i="40"/>
  <c r="W3" i="40" s="1"/>
  <c r="K132" i="28"/>
  <c r="J132" i="28"/>
  <c r="C132" i="28"/>
  <c r="D132" i="28"/>
  <c r="I132" i="28"/>
  <c r="F132" i="28"/>
  <c r="H132" i="28"/>
  <c r="G132" i="28"/>
  <c r="E132" i="28"/>
  <c r="S16" i="26"/>
  <c r="T16" i="26"/>
  <c r="M16" i="26"/>
  <c r="N16" i="26"/>
  <c r="Q16" i="26"/>
  <c r="U16" i="26"/>
  <c r="O16" i="26"/>
  <c r="R16" i="26"/>
  <c r="P16" i="26"/>
  <c r="C29" i="42"/>
  <c r="G29" i="42"/>
  <c r="H29" i="42"/>
  <c r="D29" i="42"/>
  <c r="E29" i="42"/>
  <c r="J29" i="42"/>
  <c r="F29" i="42"/>
  <c r="K29" i="42"/>
  <c r="I29" i="42"/>
  <c r="AP10" i="22"/>
  <c r="R100" i="42"/>
  <c r="P100" i="42"/>
  <c r="U100" i="42"/>
  <c r="T100" i="42"/>
  <c r="N100" i="42"/>
  <c r="S100" i="42"/>
  <c r="O100" i="42"/>
  <c r="Q100" i="42"/>
  <c r="M100" i="42"/>
  <c r="J124" i="28"/>
  <c r="E124" i="28"/>
  <c r="C124" i="28"/>
  <c r="F124" i="28"/>
  <c r="I124" i="28"/>
  <c r="D124" i="28"/>
  <c r="K124" i="28"/>
  <c r="G124" i="28"/>
  <c r="H124" i="28"/>
  <c r="M145" i="26"/>
  <c r="R145" i="26"/>
  <c r="S145" i="26"/>
  <c r="O145" i="26"/>
  <c r="N145" i="26"/>
  <c r="Q145" i="26"/>
  <c r="U145" i="26"/>
  <c r="T145" i="26"/>
  <c r="P145" i="26"/>
  <c r="AP66" i="42"/>
  <c r="AH66" i="42" s="1"/>
  <c r="R143" i="28"/>
  <c r="U143" i="28"/>
  <c r="T143" i="28"/>
  <c r="P143" i="28"/>
  <c r="S143" i="28"/>
  <c r="M143" i="28"/>
  <c r="O143" i="28"/>
  <c r="N143" i="28"/>
  <c r="Q143" i="28"/>
  <c r="U131" i="42"/>
  <c r="P131" i="42"/>
  <c r="S131" i="42"/>
  <c r="T131" i="42"/>
  <c r="M131" i="42"/>
  <c r="Q131" i="42"/>
  <c r="N131" i="42"/>
  <c r="R131" i="42"/>
  <c r="O131" i="42"/>
  <c r="T126" i="28"/>
  <c r="U126" i="28"/>
  <c r="M126" i="28"/>
  <c r="P126" i="28"/>
  <c r="S126" i="28"/>
  <c r="O126" i="28"/>
  <c r="Q126" i="28"/>
  <c r="R126" i="28"/>
  <c r="N126" i="28"/>
  <c r="F140" i="26"/>
  <c r="G140" i="26"/>
  <c r="E140" i="26"/>
  <c r="H140" i="26"/>
  <c r="D140" i="26"/>
  <c r="C140" i="26"/>
  <c r="J140" i="26"/>
  <c r="K140" i="26"/>
  <c r="I140" i="26"/>
  <c r="AP145" i="22"/>
  <c r="Z145" i="22" s="1"/>
  <c r="AP82" i="22"/>
  <c r="AG82" i="22" s="1"/>
  <c r="F31" i="41"/>
  <c r="H31" i="41"/>
  <c r="I31" i="41"/>
  <c r="D31" i="41"/>
  <c r="E31" i="41"/>
  <c r="C31" i="41"/>
  <c r="J31" i="41"/>
  <c r="G31" i="41"/>
  <c r="K31" i="41"/>
  <c r="N19" i="42"/>
  <c r="T19" i="42"/>
  <c r="R19" i="42"/>
  <c r="O19" i="42"/>
  <c r="P19" i="42"/>
  <c r="Q19" i="42"/>
  <c r="U19" i="42"/>
  <c r="M19" i="42"/>
  <c r="S19" i="42"/>
  <c r="AP22" i="42"/>
  <c r="AH22" i="42" s="1"/>
  <c r="AP106" i="41"/>
  <c r="AM106" i="41" s="1"/>
  <c r="P80" i="22"/>
  <c r="T80" i="22"/>
  <c r="N80" i="22"/>
  <c r="U80" i="22"/>
  <c r="S80" i="22"/>
  <c r="R80" i="22"/>
  <c r="O80" i="22"/>
  <c r="Q80" i="22"/>
  <c r="M80" i="22"/>
  <c r="AP130" i="40"/>
  <c r="J76" i="22"/>
  <c r="E76" i="22"/>
  <c r="G76" i="22"/>
  <c r="C76" i="22"/>
  <c r="K76" i="22"/>
  <c r="F76" i="22"/>
  <c r="H76" i="22"/>
  <c r="I76" i="22"/>
  <c r="D76" i="22"/>
  <c r="G146" i="28"/>
  <c r="H146" i="28"/>
  <c r="C146" i="28"/>
  <c r="I146" i="28"/>
  <c r="J146" i="28"/>
  <c r="D146" i="28"/>
  <c r="F146" i="28"/>
  <c r="K146" i="28"/>
  <c r="E146" i="28"/>
  <c r="AP165" i="23"/>
  <c r="Z165" i="23" s="1"/>
  <c r="AP90" i="40"/>
  <c r="AD90" i="40" s="1"/>
  <c r="M81" i="22"/>
  <c r="P81" i="22"/>
  <c r="T81" i="22"/>
  <c r="N81" i="22"/>
  <c r="S81" i="22"/>
  <c r="U81" i="22"/>
  <c r="Q81" i="22"/>
  <c r="O81" i="22"/>
  <c r="R81" i="22"/>
  <c r="N53" i="22"/>
  <c r="O53" i="22"/>
  <c r="S53" i="22"/>
  <c r="M53" i="22"/>
  <c r="R53" i="22"/>
  <c r="U53" i="22"/>
  <c r="P53" i="22"/>
  <c r="T53" i="22"/>
  <c r="Q53" i="22"/>
  <c r="AP161" i="22"/>
  <c r="X161" i="22" s="1"/>
  <c r="H51" i="41"/>
  <c r="G51" i="41"/>
  <c r="K51" i="41"/>
  <c r="F51" i="41"/>
  <c r="E51" i="41"/>
  <c r="I51" i="41"/>
  <c r="D51" i="41"/>
  <c r="J51" i="41"/>
  <c r="C51" i="41"/>
  <c r="AP30" i="40"/>
  <c r="Z30" i="40" s="1"/>
  <c r="R26" i="28"/>
  <c r="N26" i="28"/>
  <c r="M26" i="28"/>
  <c r="U26" i="28"/>
  <c r="P26" i="28"/>
  <c r="T26" i="28"/>
  <c r="Q26" i="28"/>
  <c r="O26" i="28"/>
  <c r="S26" i="28"/>
  <c r="J96" i="22"/>
  <c r="H96" i="22"/>
  <c r="G96" i="22"/>
  <c r="I96" i="22"/>
  <c r="D96" i="22"/>
  <c r="C96" i="22"/>
  <c r="E96" i="22"/>
  <c r="F96" i="22"/>
  <c r="K96" i="22"/>
  <c r="E116" i="22"/>
  <c r="F116" i="22"/>
  <c r="C116" i="22"/>
  <c r="G116" i="22"/>
  <c r="I116" i="22"/>
  <c r="D116" i="22"/>
  <c r="J116" i="22"/>
  <c r="K116" i="22"/>
  <c r="H116" i="22"/>
  <c r="P142" i="41"/>
  <c r="N142" i="41"/>
  <c r="O142" i="41"/>
  <c r="S142" i="41"/>
  <c r="M142" i="41"/>
  <c r="T142" i="41"/>
  <c r="R142" i="41"/>
  <c r="Q142" i="41"/>
  <c r="U142" i="41"/>
  <c r="U156" i="22"/>
  <c r="O156" i="22"/>
  <c r="S156" i="22"/>
  <c r="N156" i="22"/>
  <c r="P156" i="22"/>
  <c r="T156" i="22"/>
  <c r="R156" i="22"/>
  <c r="M156" i="22"/>
  <c r="Q156" i="22"/>
  <c r="H144" i="41"/>
  <c r="K144" i="41"/>
  <c r="G144" i="41"/>
  <c r="E144" i="41"/>
  <c r="F144" i="41"/>
  <c r="I144" i="41"/>
  <c r="D144" i="41"/>
  <c r="J144" i="41"/>
  <c r="C144" i="41"/>
  <c r="G16" i="22"/>
  <c r="E16" i="22"/>
  <c r="J16" i="22"/>
  <c r="I16" i="22"/>
  <c r="D16" i="22"/>
  <c r="H16" i="22"/>
  <c r="F16" i="22"/>
  <c r="C16" i="22"/>
  <c r="K16" i="22"/>
  <c r="M17" i="22"/>
  <c r="S17" i="22"/>
  <c r="P17" i="22"/>
  <c r="U17" i="22"/>
  <c r="O17" i="22"/>
  <c r="N17" i="22"/>
  <c r="T17" i="22"/>
  <c r="R17" i="22"/>
  <c r="Q17" i="22"/>
  <c r="AP38" i="41"/>
  <c r="AC38" i="41" s="1"/>
  <c r="AP132" i="41"/>
  <c r="AJ132" i="41" s="1"/>
  <c r="U78" i="22"/>
  <c r="T78" i="22"/>
  <c r="R78" i="22"/>
  <c r="S78" i="22"/>
  <c r="M78" i="22"/>
  <c r="N78" i="22"/>
  <c r="O78" i="22"/>
  <c r="Q78" i="22"/>
  <c r="P78" i="22"/>
  <c r="AP136" i="22"/>
  <c r="AG136" i="22" s="1"/>
  <c r="AP6" i="22"/>
  <c r="AJ6" i="22" s="1"/>
  <c r="AP69" i="22"/>
  <c r="AO69" i="22" s="1"/>
  <c r="Q20" i="22"/>
  <c r="M20" i="22"/>
  <c r="R20" i="22"/>
  <c r="U20" i="22"/>
  <c r="T20" i="22"/>
  <c r="S20" i="22"/>
  <c r="P20" i="22"/>
  <c r="N20" i="22"/>
  <c r="O20" i="22"/>
  <c r="AP120" i="41"/>
  <c r="AI120" i="41" s="1"/>
  <c r="AP19" i="22"/>
  <c r="AP166" i="41"/>
  <c r="AL166" i="41" s="1"/>
  <c r="P109" i="22"/>
  <c r="N109" i="22"/>
  <c r="R109" i="22"/>
  <c r="S109" i="22"/>
  <c r="O109" i="22"/>
  <c r="M109" i="22"/>
  <c r="U109" i="22"/>
  <c r="Q109" i="22"/>
  <c r="T109" i="22"/>
  <c r="AP174" i="26"/>
  <c r="AE174" i="26" s="1"/>
  <c r="H170" i="21"/>
  <c r="C170" i="21"/>
  <c r="E170" i="21"/>
  <c r="G170" i="21"/>
  <c r="D170" i="21"/>
  <c r="F170" i="21"/>
  <c r="K170" i="21"/>
  <c r="I170" i="21"/>
  <c r="J170" i="21"/>
  <c r="AP170" i="28"/>
  <c r="Z170" i="28" s="1"/>
  <c r="T151" i="26"/>
  <c r="R151" i="26"/>
  <c r="U151" i="26"/>
  <c r="P151" i="26"/>
  <c r="O151" i="26"/>
  <c r="S151" i="26"/>
  <c r="M151" i="26"/>
  <c r="N151" i="26"/>
  <c r="Q151" i="26"/>
  <c r="H108" i="26"/>
  <c r="G108" i="26"/>
  <c r="I108" i="26"/>
  <c r="K108" i="26"/>
  <c r="F108" i="26"/>
  <c r="D108" i="26"/>
  <c r="C108" i="26"/>
  <c r="E108" i="26"/>
  <c r="J108" i="26"/>
  <c r="I164" i="23"/>
  <c r="C164" i="23"/>
  <c r="G164" i="23"/>
  <c r="K164" i="23"/>
  <c r="F164" i="23"/>
  <c r="D164" i="23"/>
  <c r="E164" i="23"/>
  <c r="J164" i="23"/>
  <c r="H164" i="23"/>
  <c r="AP76" i="40"/>
  <c r="AK76" i="40" s="1"/>
  <c r="K94" i="41"/>
  <c r="I94" i="41"/>
  <c r="C94" i="41"/>
  <c r="F94" i="41"/>
  <c r="E94" i="41"/>
  <c r="D94" i="41"/>
  <c r="H94" i="41"/>
  <c r="G94" i="41"/>
  <c r="J94" i="41"/>
  <c r="G168" i="42"/>
  <c r="F168" i="42"/>
  <c r="J168" i="42"/>
  <c r="K168" i="42"/>
  <c r="H168" i="42"/>
  <c r="D168" i="42"/>
  <c r="E168" i="42"/>
  <c r="C168" i="42"/>
  <c r="I168" i="42"/>
  <c r="I41" i="41"/>
  <c r="F41" i="41"/>
  <c r="D41" i="41"/>
  <c r="J41" i="41"/>
  <c r="K41" i="41"/>
  <c r="E41" i="41"/>
  <c r="G41" i="41"/>
  <c r="C41" i="41"/>
  <c r="H41" i="41"/>
  <c r="D46" i="25"/>
  <c r="G46" i="25"/>
  <c r="J46" i="25"/>
  <c r="K46" i="25"/>
  <c r="F46" i="25"/>
  <c r="I46" i="25"/>
  <c r="C46" i="25"/>
  <c r="H46" i="25"/>
  <c r="E46" i="25"/>
  <c r="AP135" i="23"/>
  <c r="X135" i="23" s="1"/>
  <c r="AP119" i="22"/>
  <c r="AA119" i="22" s="1"/>
  <c r="C27" i="19"/>
  <c r="G27" i="19"/>
  <c r="D27" i="19"/>
  <c r="I27" i="19"/>
  <c r="K27" i="19"/>
  <c r="E27" i="19"/>
  <c r="H27" i="19"/>
  <c r="J27" i="19"/>
  <c r="F27" i="19"/>
  <c r="U148" i="40"/>
  <c r="O148" i="40"/>
  <c r="R148" i="40"/>
  <c r="S148" i="40"/>
  <c r="T148" i="40"/>
  <c r="N148" i="40"/>
  <c r="Q148" i="40"/>
  <c r="P148" i="40"/>
  <c r="M148" i="40"/>
  <c r="AP6" i="41"/>
  <c r="AI6" i="41" s="1"/>
  <c r="S30" i="41"/>
  <c r="P30" i="41"/>
  <c r="U30" i="41"/>
  <c r="M30" i="41"/>
  <c r="O30" i="41"/>
  <c r="T30" i="41"/>
  <c r="N30" i="41"/>
  <c r="Q30" i="41"/>
  <c r="R30" i="41"/>
  <c r="N173" i="28"/>
  <c r="O173" i="28"/>
  <c r="P173" i="28"/>
  <c r="U173" i="28"/>
  <c r="S173" i="28"/>
  <c r="T173" i="28"/>
  <c r="Q173" i="28"/>
  <c r="R173" i="28"/>
  <c r="M173" i="28"/>
  <c r="G94" i="28"/>
  <c r="E94" i="28"/>
  <c r="J94" i="28"/>
  <c r="F94" i="28"/>
  <c r="H94" i="28"/>
  <c r="I94" i="28"/>
  <c r="K94" i="28"/>
  <c r="D94" i="28"/>
  <c r="C94" i="28"/>
  <c r="AP151" i="21"/>
  <c r="AP57" i="23"/>
  <c r="W57" i="23" s="1"/>
  <c r="AP8" i="41"/>
  <c r="D116" i="41"/>
  <c r="I116" i="41"/>
  <c r="C116" i="41"/>
  <c r="G116" i="41"/>
  <c r="K116" i="41"/>
  <c r="J116" i="41"/>
  <c r="E116" i="41"/>
  <c r="H116" i="41"/>
  <c r="F116" i="41"/>
  <c r="H2" i="22"/>
  <c r="G2" i="22"/>
  <c r="I2" i="22"/>
  <c r="D2" i="22"/>
  <c r="K2" i="22"/>
  <c r="F2" i="22"/>
  <c r="E2" i="22"/>
  <c r="C2" i="22"/>
  <c r="J2" i="22"/>
  <c r="G57" i="22"/>
  <c r="I57" i="22"/>
  <c r="J57" i="22"/>
  <c r="D57" i="22"/>
  <c r="E57" i="22"/>
  <c r="H57" i="22"/>
  <c r="F57" i="22"/>
  <c r="K57" i="22"/>
  <c r="C57" i="22"/>
  <c r="AP44" i="22"/>
  <c r="H122" i="41"/>
  <c r="I122" i="41"/>
  <c r="C122" i="41"/>
  <c r="D122" i="41"/>
  <c r="K122" i="41"/>
  <c r="F122" i="41"/>
  <c r="J122" i="41"/>
  <c r="G122" i="41"/>
  <c r="E122" i="41"/>
  <c r="G80" i="28"/>
  <c r="I80" i="28"/>
  <c r="C80" i="28"/>
  <c r="E80" i="28"/>
  <c r="D80" i="28"/>
  <c r="K80" i="28"/>
  <c r="J80" i="28"/>
  <c r="F80" i="28"/>
  <c r="H80" i="28"/>
  <c r="H45" i="28"/>
  <c r="I45" i="28"/>
  <c r="G45" i="28"/>
  <c r="D45" i="28"/>
  <c r="J45" i="28"/>
  <c r="F45" i="28"/>
  <c r="K45" i="28"/>
  <c r="C45" i="28"/>
  <c r="E45" i="28"/>
  <c r="AP81" i="22"/>
  <c r="Z81" i="22" s="1"/>
  <c r="AP33" i="41"/>
  <c r="Y33" i="41" s="1"/>
  <c r="C146" i="41"/>
  <c r="J146" i="41"/>
  <c r="K146" i="41"/>
  <c r="I146" i="41"/>
  <c r="G146" i="41"/>
  <c r="E146" i="41"/>
  <c r="F146" i="41"/>
  <c r="D146" i="41"/>
  <c r="H146" i="41"/>
  <c r="S144" i="22"/>
  <c r="M144" i="22"/>
  <c r="Q144" i="22"/>
  <c r="T144" i="22"/>
  <c r="R144" i="22"/>
  <c r="U144" i="22"/>
  <c r="O144" i="22"/>
  <c r="P144" i="22"/>
  <c r="N144" i="22"/>
  <c r="AP2" i="28"/>
  <c r="M121" i="22"/>
  <c r="U121" i="22"/>
  <c r="Q121" i="22"/>
  <c r="N121" i="22"/>
  <c r="R121" i="22"/>
  <c r="P121" i="22"/>
  <c r="O121" i="22"/>
  <c r="S121" i="22"/>
  <c r="T121" i="22"/>
  <c r="F158" i="22"/>
  <c r="J158" i="22"/>
  <c r="I158" i="22"/>
  <c r="H158" i="22"/>
  <c r="K158" i="22"/>
  <c r="C158" i="22"/>
  <c r="E158" i="22"/>
  <c r="G158" i="22"/>
  <c r="D158" i="22"/>
  <c r="AP115" i="42"/>
  <c r="AL115" i="42" s="1"/>
  <c r="AP82" i="41"/>
  <c r="AF82" i="41" s="1"/>
  <c r="K86" i="22"/>
  <c r="H86" i="22"/>
  <c r="C86" i="22"/>
  <c r="F86" i="22"/>
  <c r="D86" i="22"/>
  <c r="E86" i="22"/>
  <c r="J86" i="22"/>
  <c r="I86" i="22"/>
  <c r="G86" i="22"/>
  <c r="U172" i="41"/>
  <c r="S172" i="41"/>
  <c r="R172" i="41"/>
  <c r="N172" i="41"/>
  <c r="O172" i="41"/>
  <c r="P172" i="41"/>
  <c r="T172" i="41"/>
  <c r="M172" i="41"/>
  <c r="Q172" i="41"/>
  <c r="AP47" i="41"/>
  <c r="AI47" i="41" s="1"/>
  <c r="H67" i="22"/>
  <c r="C67" i="22"/>
  <c r="E67" i="22"/>
  <c r="G67" i="22"/>
  <c r="F67" i="22"/>
  <c r="I67" i="22"/>
  <c r="K67" i="22"/>
  <c r="D67" i="22"/>
  <c r="J67" i="22"/>
  <c r="AP154" i="22"/>
  <c r="F34" i="22"/>
  <c r="H34" i="22"/>
  <c r="G34" i="22"/>
  <c r="J34" i="22"/>
  <c r="D34" i="22"/>
  <c r="I34" i="22"/>
  <c r="C34" i="22"/>
  <c r="E34" i="22"/>
  <c r="K34" i="22"/>
  <c r="AP55" i="22"/>
  <c r="AM55" i="22" s="1"/>
  <c r="AP126" i="41"/>
  <c r="AH126" i="41" s="1"/>
  <c r="T128" i="28"/>
  <c r="O128" i="28"/>
  <c r="M128" i="28"/>
  <c r="U128" i="28"/>
  <c r="N128" i="28"/>
  <c r="P128" i="28"/>
  <c r="R128" i="28"/>
  <c r="S128" i="28"/>
  <c r="Q128" i="28"/>
  <c r="AP21" i="40"/>
  <c r="AN21" i="40" s="1"/>
  <c r="C175" i="21"/>
  <c r="K175" i="21"/>
  <c r="E175" i="21"/>
  <c r="D175" i="21"/>
  <c r="H175" i="21"/>
  <c r="J175" i="21"/>
  <c r="I175" i="21"/>
  <c r="F175" i="21"/>
  <c r="G175" i="21"/>
  <c r="H55" i="40"/>
  <c r="G55" i="40"/>
  <c r="J55" i="40"/>
  <c r="D55" i="40"/>
  <c r="C55" i="40"/>
  <c r="I55" i="40"/>
  <c r="K55" i="40"/>
  <c r="E55" i="40"/>
  <c r="F55" i="40"/>
  <c r="D32" i="42"/>
  <c r="F32" i="42"/>
  <c r="J32" i="42"/>
  <c r="K32" i="42"/>
  <c r="E32" i="42"/>
  <c r="C32" i="42"/>
  <c r="H32" i="42"/>
  <c r="G32" i="42"/>
  <c r="I32" i="42"/>
  <c r="AP48" i="42"/>
  <c r="AE48" i="42" s="1"/>
  <c r="T98" i="42"/>
  <c r="U98" i="42"/>
  <c r="Q98" i="42"/>
  <c r="O98" i="42"/>
  <c r="S98" i="42"/>
  <c r="N98" i="42"/>
  <c r="M98" i="42"/>
  <c r="R98" i="42"/>
  <c r="P98" i="42"/>
  <c r="S52" i="19"/>
  <c r="P52" i="19"/>
  <c r="T52" i="19"/>
  <c r="M52" i="19"/>
  <c r="N52" i="19"/>
  <c r="O52" i="19"/>
  <c r="U52" i="19"/>
  <c r="Q52" i="19"/>
  <c r="R52" i="19"/>
  <c r="O2" i="28"/>
  <c r="Q2" i="28"/>
  <c r="T2" i="28"/>
  <c r="R2" i="28"/>
  <c r="N2" i="28"/>
  <c r="P2" i="28"/>
  <c r="S2" i="28"/>
  <c r="U2" i="28"/>
  <c r="M2" i="28"/>
  <c r="C173" i="28"/>
  <c r="H173" i="28"/>
  <c r="G173" i="28"/>
  <c r="E173" i="28"/>
  <c r="J173" i="28"/>
  <c r="F173" i="28"/>
  <c r="K173" i="28"/>
  <c r="I173" i="28"/>
  <c r="D173" i="28"/>
  <c r="N59" i="22"/>
  <c r="S59" i="22"/>
  <c r="O59" i="22"/>
  <c r="R59" i="22"/>
  <c r="P59" i="22"/>
  <c r="M59" i="22"/>
  <c r="T59" i="22"/>
  <c r="Q59" i="22"/>
  <c r="U59" i="22"/>
  <c r="R84" i="40"/>
  <c r="N84" i="40"/>
  <c r="O84" i="40"/>
  <c r="U84" i="40"/>
  <c r="T84" i="40"/>
  <c r="M84" i="40"/>
  <c r="S84" i="40"/>
  <c r="P84" i="40"/>
  <c r="Q84" i="40"/>
  <c r="E177" i="23"/>
  <c r="K177" i="23"/>
  <c r="C177" i="23"/>
  <c r="F177" i="23"/>
  <c r="H177" i="23"/>
  <c r="D177" i="23"/>
  <c r="I177" i="23"/>
  <c r="G177" i="23"/>
  <c r="J177" i="23"/>
  <c r="N125" i="28"/>
  <c r="M125" i="28"/>
  <c r="U125" i="28"/>
  <c r="T125" i="28"/>
  <c r="S125" i="28"/>
  <c r="O125" i="28"/>
  <c r="P125" i="28"/>
  <c r="Q125" i="28"/>
  <c r="R125" i="28"/>
  <c r="AP116" i="41"/>
  <c r="AN116" i="41" s="1"/>
  <c r="AP22" i="19"/>
  <c r="AB22" i="19" s="1"/>
  <c r="I29" i="40"/>
  <c r="C29" i="40"/>
  <c r="E29" i="40"/>
  <c r="H29" i="40"/>
  <c r="D29" i="40"/>
  <c r="K29" i="40"/>
  <c r="G29" i="40"/>
  <c r="F29" i="40"/>
  <c r="J29" i="40"/>
  <c r="Q29" i="40"/>
  <c r="P29" i="40"/>
  <c r="R29" i="40"/>
  <c r="S29" i="40"/>
  <c r="T29" i="40"/>
  <c r="M29" i="40"/>
  <c r="U29" i="40"/>
  <c r="N29" i="40"/>
  <c r="O29" i="40"/>
  <c r="AP2" i="23"/>
  <c r="AK2" i="23" s="1"/>
  <c r="AP132" i="40"/>
  <c r="W132" i="40" s="1"/>
  <c r="H19" i="23"/>
  <c r="C19" i="23"/>
  <c r="D19" i="23"/>
  <c r="E19" i="23"/>
  <c r="F19" i="23"/>
  <c r="G19" i="23"/>
  <c r="J19" i="23"/>
  <c r="I19" i="23"/>
  <c r="K19" i="23"/>
  <c r="G106" i="21"/>
  <c r="J106" i="21"/>
  <c r="D106" i="21"/>
  <c r="E106" i="21"/>
  <c r="C106" i="21"/>
  <c r="K106" i="21"/>
  <c r="H106" i="21"/>
  <c r="I106" i="21"/>
  <c r="F106" i="21"/>
  <c r="T86" i="23"/>
  <c r="P86" i="23"/>
  <c r="U86" i="23"/>
  <c r="N86" i="23"/>
  <c r="R86" i="23"/>
  <c r="O86" i="23"/>
  <c r="Q86" i="23"/>
  <c r="S86" i="23"/>
  <c r="M86" i="23"/>
  <c r="M145" i="40"/>
  <c r="R145" i="40"/>
  <c r="Q145" i="40"/>
  <c r="N145" i="40"/>
  <c r="S145" i="40"/>
  <c r="O145" i="40"/>
  <c r="T145" i="40"/>
  <c r="P145" i="40"/>
  <c r="U145" i="40"/>
  <c r="P2" i="23"/>
  <c r="R2" i="23"/>
  <c r="T2" i="23"/>
  <c r="U2" i="23"/>
  <c r="S2" i="23"/>
  <c r="N2" i="23"/>
  <c r="M2" i="23"/>
  <c r="O2" i="23"/>
  <c r="Q2" i="23"/>
  <c r="AP29" i="28"/>
  <c r="AE29" i="28" s="1"/>
  <c r="K105" i="25"/>
  <c r="D105" i="25"/>
  <c r="H105" i="25"/>
  <c r="E105" i="25"/>
  <c r="J105" i="25"/>
  <c r="F105" i="25"/>
  <c r="G105" i="25"/>
  <c r="I105" i="25"/>
  <c r="C105" i="25"/>
  <c r="U129" i="28"/>
  <c r="Q129" i="28"/>
  <c r="M129" i="28"/>
  <c r="S129" i="28"/>
  <c r="R129" i="28"/>
  <c r="O129" i="28"/>
  <c r="N129" i="28"/>
  <c r="T129" i="28"/>
  <c r="P129" i="28"/>
  <c r="AP22" i="28"/>
  <c r="X22" i="28" s="1"/>
  <c r="R47" i="28"/>
  <c r="Q47" i="28"/>
  <c r="N47" i="28"/>
  <c r="U47" i="28"/>
  <c r="P47" i="28"/>
  <c r="M47" i="28"/>
  <c r="S47" i="28"/>
  <c r="O47" i="28"/>
  <c r="T47" i="28"/>
  <c r="AP44" i="26"/>
  <c r="P150" i="28"/>
  <c r="Q150" i="28"/>
  <c r="U150" i="28"/>
  <c r="S150" i="28"/>
  <c r="N150" i="28"/>
  <c r="O150" i="28"/>
  <c r="R150" i="28"/>
  <c r="T150" i="28"/>
  <c r="M150" i="28"/>
  <c r="AP68" i="22"/>
  <c r="W68" i="22" s="1"/>
  <c r="P139" i="41"/>
  <c r="U139" i="41"/>
  <c r="R139" i="41"/>
  <c r="O139" i="41"/>
  <c r="T139" i="41"/>
  <c r="N139" i="41"/>
  <c r="S139" i="41"/>
  <c r="M139" i="41"/>
  <c r="Q139" i="41"/>
  <c r="P33" i="23"/>
  <c r="Q33" i="23"/>
  <c r="S33" i="23"/>
  <c r="R33" i="23"/>
  <c r="O33" i="23"/>
  <c r="U33" i="23"/>
  <c r="T33" i="23"/>
  <c r="N33" i="23"/>
  <c r="M33" i="23"/>
  <c r="AP70" i="42"/>
  <c r="AI70" i="42" s="1"/>
  <c r="AP118" i="21"/>
  <c r="X118" i="21" s="1"/>
  <c r="H114" i="28"/>
  <c r="E114" i="28"/>
  <c r="K114" i="28"/>
  <c r="I114" i="28"/>
  <c r="C114" i="28"/>
  <c r="D114" i="28"/>
  <c r="J114" i="28"/>
  <c r="F114" i="28"/>
  <c r="G114" i="28"/>
  <c r="C34" i="26"/>
  <c r="G34" i="26"/>
  <c r="E34" i="26"/>
  <c r="J34" i="26"/>
  <c r="D34" i="26"/>
  <c r="I34" i="26"/>
  <c r="H34" i="26"/>
  <c r="F34" i="26"/>
  <c r="K34" i="26"/>
  <c r="AP107" i="26"/>
  <c r="AK107" i="26" s="1"/>
  <c r="D112" i="23"/>
  <c r="K112" i="23"/>
  <c r="C112" i="23"/>
  <c r="F112" i="23"/>
  <c r="I112" i="23"/>
  <c r="E112" i="23"/>
  <c r="G112" i="23"/>
  <c r="J112" i="23"/>
  <c r="H112" i="23"/>
  <c r="G80" i="25"/>
  <c r="H80" i="25"/>
  <c r="I80" i="25"/>
  <c r="C80" i="25"/>
  <c r="J80" i="25"/>
  <c r="D80" i="25"/>
  <c r="K80" i="25"/>
  <c r="E80" i="25"/>
  <c r="F80" i="25"/>
  <c r="AP68" i="42"/>
  <c r="AH68" i="42" s="1"/>
  <c r="S170" i="40"/>
  <c r="U170" i="40"/>
  <c r="N170" i="40"/>
  <c r="R170" i="40"/>
  <c r="M170" i="40"/>
  <c r="P170" i="40"/>
  <c r="Q170" i="40"/>
  <c r="O170" i="40"/>
  <c r="T170" i="40"/>
  <c r="R28" i="19"/>
  <c r="S28" i="19"/>
  <c r="Q28" i="19"/>
  <c r="U28" i="19"/>
  <c r="O28" i="19"/>
  <c r="N28" i="19"/>
  <c r="M28" i="19"/>
  <c r="T28" i="19"/>
  <c r="P28" i="19"/>
  <c r="O170" i="42"/>
  <c r="S170" i="42"/>
  <c r="M170" i="42"/>
  <c r="U170" i="42"/>
  <c r="T170" i="42"/>
  <c r="Q170" i="42"/>
  <c r="P170" i="42"/>
  <c r="N170" i="42"/>
  <c r="R170" i="42"/>
  <c r="AP97" i="26"/>
  <c r="I159" i="21"/>
  <c r="G159" i="21"/>
  <c r="E159" i="21"/>
  <c r="D159" i="21"/>
  <c r="H159" i="21"/>
  <c r="J159" i="21"/>
  <c r="C159" i="21"/>
  <c r="K159" i="21"/>
  <c r="F159" i="21"/>
  <c r="S96" i="28"/>
  <c r="Q96" i="28"/>
  <c r="R96" i="28"/>
  <c r="P96" i="28"/>
  <c r="N96" i="28"/>
  <c r="U96" i="28"/>
  <c r="T96" i="28"/>
  <c r="O96" i="28"/>
  <c r="M96" i="28"/>
  <c r="E26" i="22"/>
  <c r="J26" i="22"/>
  <c r="G26" i="22"/>
  <c r="H26" i="22"/>
  <c r="K26" i="22"/>
  <c r="I26" i="22"/>
  <c r="F26" i="22"/>
  <c r="D26" i="22"/>
  <c r="C26" i="22"/>
  <c r="H109" i="40"/>
  <c r="I109" i="40"/>
  <c r="D109" i="40"/>
  <c r="G109" i="40"/>
  <c r="F109" i="40"/>
  <c r="C109" i="40"/>
  <c r="J109" i="40"/>
  <c r="E109" i="40"/>
  <c r="K109" i="40"/>
  <c r="AP138" i="23"/>
  <c r="AN138" i="23" s="1"/>
  <c r="AP170" i="22"/>
  <c r="AD170" i="22" s="1"/>
  <c r="S71" i="28"/>
  <c r="T71" i="28"/>
  <c r="N71" i="28"/>
  <c r="P71" i="28"/>
  <c r="R71" i="28"/>
  <c r="M71" i="28"/>
  <c r="Q71" i="28"/>
  <c r="U71" i="28"/>
  <c r="O71" i="28"/>
  <c r="K173" i="23"/>
  <c r="E173" i="23"/>
  <c r="D173" i="23"/>
  <c r="I173" i="23"/>
  <c r="H173" i="23"/>
  <c r="F173" i="23"/>
  <c r="J173" i="23"/>
  <c r="G173" i="23"/>
  <c r="C173" i="23"/>
  <c r="AP73" i="21"/>
  <c r="X73" i="21" s="1"/>
  <c r="AP107" i="23"/>
  <c r="Z107" i="23" s="1"/>
  <c r="G155" i="41"/>
  <c r="C155" i="41"/>
  <c r="H155" i="41"/>
  <c r="J155" i="41"/>
  <c r="D155" i="41"/>
  <c r="K155" i="41"/>
  <c r="I155" i="41"/>
  <c r="F155" i="41"/>
  <c r="E155" i="41"/>
  <c r="D119" i="42"/>
  <c r="F119" i="42"/>
  <c r="J119" i="42"/>
  <c r="E119" i="42"/>
  <c r="I119" i="42"/>
  <c r="H119" i="42"/>
  <c r="K119" i="42"/>
  <c r="C119" i="42"/>
  <c r="G119" i="42"/>
  <c r="Q118" i="23"/>
  <c r="O118" i="23"/>
  <c r="R118" i="23"/>
  <c r="N118" i="23"/>
  <c r="M118" i="23"/>
  <c r="T118" i="23"/>
  <c r="P118" i="23"/>
  <c r="S118" i="23"/>
  <c r="U118" i="23"/>
  <c r="D77" i="23"/>
  <c r="H77" i="23"/>
  <c r="J77" i="23"/>
  <c r="E77" i="23"/>
  <c r="C77" i="23"/>
  <c r="G77" i="23"/>
  <c r="I77" i="23"/>
  <c r="K77" i="23"/>
  <c r="F77" i="23"/>
  <c r="R103" i="26"/>
  <c r="M103" i="26"/>
  <c r="O103" i="26"/>
  <c r="Q103" i="26"/>
  <c r="T103" i="26"/>
  <c r="N103" i="26"/>
  <c r="U103" i="26"/>
  <c r="P103" i="26"/>
  <c r="S103" i="26"/>
  <c r="I36" i="41"/>
  <c r="G36" i="41"/>
  <c r="D36" i="41"/>
  <c r="E36" i="41"/>
  <c r="J36" i="41"/>
  <c r="C36" i="41"/>
  <c r="K36" i="41"/>
  <c r="H36" i="41"/>
  <c r="F36" i="41"/>
  <c r="AP20" i="40"/>
  <c r="M154" i="40"/>
  <c r="O154" i="40"/>
  <c r="R154" i="40"/>
  <c r="U154" i="40"/>
  <c r="N154" i="40"/>
  <c r="Q154" i="40"/>
  <c r="S154" i="40"/>
  <c r="P154" i="40"/>
  <c r="T154" i="40"/>
  <c r="I177" i="22"/>
  <c r="D177" i="22"/>
  <c r="H177" i="22"/>
  <c r="F177" i="22"/>
  <c r="J177" i="22"/>
  <c r="E177" i="22"/>
  <c r="C177" i="22"/>
  <c r="G177" i="22"/>
  <c r="K177" i="22"/>
  <c r="AP19" i="19"/>
  <c r="AF19" i="19" s="1"/>
  <c r="O163" i="22"/>
  <c r="P163" i="22"/>
  <c r="M163" i="22"/>
  <c r="T163" i="22"/>
  <c r="S163" i="22"/>
  <c r="N163" i="22"/>
  <c r="U163" i="22"/>
  <c r="R163" i="22"/>
  <c r="Q163" i="22"/>
  <c r="AP2" i="26"/>
  <c r="AH2" i="26" s="1"/>
  <c r="M162" i="21"/>
  <c r="O162" i="21"/>
  <c r="P162" i="21"/>
  <c r="R162" i="21"/>
  <c r="Q162" i="21"/>
  <c r="T162" i="21"/>
  <c r="U162" i="21"/>
  <c r="S162" i="21"/>
  <c r="N162" i="21"/>
  <c r="I72" i="42"/>
  <c r="G72" i="42"/>
  <c r="F72" i="42"/>
  <c r="D72" i="42"/>
  <c r="J72" i="42"/>
  <c r="C72" i="42"/>
  <c r="H72" i="42"/>
  <c r="E72" i="42"/>
  <c r="K72" i="42"/>
  <c r="R35" i="28"/>
  <c r="M35" i="28"/>
  <c r="Q35" i="28"/>
  <c r="T35" i="28"/>
  <c r="U35" i="28"/>
  <c r="S35" i="28"/>
  <c r="N35" i="28"/>
  <c r="O35" i="28"/>
  <c r="P35" i="28"/>
  <c r="AP48" i="41"/>
  <c r="AC48" i="41" s="1"/>
  <c r="AP73" i="41"/>
  <c r="AI73" i="41" s="1"/>
  <c r="AP13" i="22"/>
  <c r="AJ13" i="22" s="1"/>
  <c r="J148" i="26"/>
  <c r="H148" i="26"/>
  <c r="I148" i="26"/>
  <c r="G148" i="26"/>
  <c r="F148" i="26"/>
  <c r="K148" i="26"/>
  <c r="C148" i="26"/>
  <c r="D148" i="26"/>
  <c r="E148" i="26"/>
  <c r="U34" i="22"/>
  <c r="R34" i="22"/>
  <c r="O34" i="22"/>
  <c r="N34" i="22"/>
  <c r="Q34" i="22"/>
  <c r="M34" i="22"/>
  <c r="T34" i="22"/>
  <c r="P34" i="22"/>
  <c r="S34" i="22"/>
  <c r="I162" i="22"/>
  <c r="K162" i="22"/>
  <c r="D162" i="22"/>
  <c r="J162" i="22"/>
  <c r="C162" i="22"/>
  <c r="H162" i="22"/>
  <c r="F162" i="22"/>
  <c r="G162" i="22"/>
  <c r="E162" i="22"/>
  <c r="R110" i="22"/>
  <c r="P110" i="22"/>
  <c r="Q110" i="22"/>
  <c r="U110" i="22"/>
  <c r="S110" i="22"/>
  <c r="O110" i="22"/>
  <c r="M110" i="22"/>
  <c r="T110" i="22"/>
  <c r="N110" i="22"/>
  <c r="AP121" i="22"/>
  <c r="AB121" i="22" s="1"/>
  <c r="AP37" i="22"/>
  <c r="AJ37" i="22" s="1"/>
  <c r="AP85" i="22"/>
  <c r="AK85" i="22" s="1"/>
  <c r="O168" i="40"/>
  <c r="S168" i="40"/>
  <c r="T168" i="40"/>
  <c r="M168" i="40"/>
  <c r="P168" i="40"/>
  <c r="R168" i="40"/>
  <c r="U168" i="40"/>
  <c r="Q168" i="40"/>
  <c r="N168" i="40"/>
  <c r="P45" i="40"/>
  <c r="R45" i="40"/>
  <c r="Q45" i="40"/>
  <c r="N45" i="40"/>
  <c r="U45" i="40"/>
  <c r="M45" i="40"/>
  <c r="T45" i="40"/>
  <c r="S45" i="40"/>
  <c r="O45" i="40"/>
  <c r="AP4" i="23"/>
  <c r="X4" i="23" s="1"/>
  <c r="E42" i="40"/>
  <c r="H42" i="40"/>
  <c r="F42" i="40"/>
  <c r="G42" i="40"/>
  <c r="C42" i="40"/>
  <c r="D42" i="40"/>
  <c r="J42" i="40"/>
  <c r="I42" i="40"/>
  <c r="K42" i="40"/>
  <c r="AP111" i="22"/>
  <c r="Z111" i="22" s="1"/>
  <c r="S80" i="41"/>
  <c r="P80" i="41"/>
  <c r="M80" i="41"/>
  <c r="O80" i="41"/>
  <c r="R80" i="41"/>
  <c r="N80" i="41"/>
  <c r="T80" i="41"/>
  <c r="U80" i="41"/>
  <c r="Q80" i="41"/>
  <c r="R28" i="22"/>
  <c r="S28" i="22"/>
  <c r="O28" i="22"/>
  <c r="T28" i="22"/>
  <c r="N28" i="22"/>
  <c r="P28" i="22"/>
  <c r="U28" i="22"/>
  <c r="Q28" i="22"/>
  <c r="M28" i="22"/>
  <c r="AP174" i="41"/>
  <c r="AK174" i="41" s="1"/>
  <c r="AP16" i="41"/>
  <c r="Z16" i="41" s="1"/>
  <c r="P107" i="22"/>
  <c r="N107" i="22"/>
  <c r="M107" i="22"/>
  <c r="R107" i="22"/>
  <c r="O107" i="22"/>
  <c r="S107" i="22"/>
  <c r="T107" i="22"/>
  <c r="Q107" i="22"/>
  <c r="U107" i="22"/>
  <c r="R111" i="22"/>
  <c r="S111" i="22"/>
  <c r="U111" i="22"/>
  <c r="T111" i="22"/>
  <c r="O111" i="22"/>
  <c r="N111" i="22"/>
  <c r="Q111" i="22"/>
  <c r="M111" i="22"/>
  <c r="P111" i="22"/>
  <c r="AP11" i="23"/>
  <c r="AN11" i="23" s="1"/>
  <c r="N45" i="19"/>
  <c r="O45" i="19"/>
  <c r="T45" i="19"/>
  <c r="S45" i="19"/>
  <c r="R45" i="19"/>
  <c r="P45" i="19"/>
  <c r="Q45" i="19"/>
  <c r="U45" i="19"/>
  <c r="M45" i="19"/>
  <c r="R44" i="28"/>
  <c r="U44" i="28"/>
  <c r="P44" i="28"/>
  <c r="O44" i="28"/>
  <c r="Q44" i="28"/>
  <c r="N44" i="28"/>
  <c r="S44" i="28"/>
  <c r="T44" i="28"/>
  <c r="M44" i="28"/>
  <c r="C13" i="28"/>
  <c r="J13" i="28"/>
  <c r="K13" i="28"/>
  <c r="I13" i="28"/>
  <c r="D13" i="28"/>
  <c r="H13" i="28"/>
  <c r="E13" i="28"/>
  <c r="G13" i="28"/>
  <c r="F13" i="28"/>
  <c r="F81" i="28"/>
  <c r="C81" i="28"/>
  <c r="D81" i="28"/>
  <c r="E81" i="28"/>
  <c r="K81" i="28"/>
  <c r="G81" i="28"/>
  <c r="H81" i="28"/>
  <c r="J81" i="28"/>
  <c r="I81" i="28"/>
  <c r="I5" i="40"/>
  <c r="D5" i="40"/>
  <c r="F5" i="40"/>
  <c r="K5" i="40"/>
  <c r="C5" i="40"/>
  <c r="G5" i="40"/>
  <c r="H5" i="40"/>
  <c r="J5" i="40"/>
  <c r="E5" i="40"/>
  <c r="Q103" i="28"/>
  <c r="M103" i="28"/>
  <c r="P103" i="28"/>
  <c r="U103" i="28"/>
  <c r="S103" i="28"/>
  <c r="N103" i="28"/>
  <c r="T103" i="28"/>
  <c r="R103" i="28"/>
  <c r="O103" i="28"/>
  <c r="F140" i="21"/>
  <c r="J140" i="21"/>
  <c r="K140" i="21"/>
  <c r="G140" i="21"/>
  <c r="E140" i="21"/>
  <c r="I140" i="21"/>
  <c r="C140" i="21"/>
  <c r="H140" i="21"/>
  <c r="D140" i="21"/>
  <c r="G126" i="40"/>
  <c r="D126" i="40"/>
  <c r="H126" i="40"/>
  <c r="K126" i="40"/>
  <c r="F126" i="40"/>
  <c r="I126" i="40"/>
  <c r="E126" i="40"/>
  <c r="C126" i="40"/>
  <c r="J126" i="40"/>
  <c r="M63" i="42"/>
  <c r="R63" i="42"/>
  <c r="U63" i="42"/>
  <c r="P63" i="42"/>
  <c r="T63" i="42"/>
  <c r="S63" i="42"/>
  <c r="N63" i="42"/>
  <c r="O63" i="42"/>
  <c r="Q63" i="42"/>
  <c r="U140" i="40"/>
  <c r="M140" i="40"/>
  <c r="R140" i="40"/>
  <c r="O140" i="40"/>
  <c r="S140" i="40"/>
  <c r="Q140" i="40"/>
  <c r="P140" i="40"/>
  <c r="N140" i="40"/>
  <c r="T140" i="40"/>
  <c r="T63" i="28"/>
  <c r="O63" i="28"/>
  <c r="S63" i="28"/>
  <c r="M63" i="28"/>
  <c r="P63" i="28"/>
  <c r="U63" i="28"/>
  <c r="N63" i="28"/>
  <c r="Q63" i="28"/>
  <c r="R63" i="28"/>
  <c r="O72" i="42"/>
  <c r="Q72" i="42"/>
  <c r="T72" i="42"/>
  <c r="M72" i="42"/>
  <c r="N72" i="42"/>
  <c r="R72" i="42"/>
  <c r="U72" i="42"/>
  <c r="P72" i="42"/>
  <c r="S72" i="42"/>
  <c r="AP147" i="21"/>
  <c r="AP15" i="26"/>
  <c r="AM15" i="26" s="1"/>
  <c r="AP29" i="40"/>
  <c r="Y29" i="40" s="1"/>
  <c r="AP18" i="42"/>
  <c r="Z18" i="42" s="1"/>
  <c r="AP12" i="40"/>
  <c r="AI12" i="40" s="1"/>
  <c r="AP51" i="42"/>
  <c r="Y51" i="42" s="1"/>
  <c r="P66" i="40"/>
  <c r="U66" i="40"/>
  <c r="O66" i="40"/>
  <c r="N66" i="40"/>
  <c r="T66" i="40"/>
  <c r="S66" i="40"/>
  <c r="M66" i="40"/>
  <c r="R66" i="40"/>
  <c r="Q66" i="40"/>
  <c r="N128" i="23"/>
  <c r="M128" i="23"/>
  <c r="U128" i="23"/>
  <c r="S128" i="23"/>
  <c r="Q128" i="23"/>
  <c r="P128" i="23"/>
  <c r="O128" i="23"/>
  <c r="R128" i="23"/>
  <c r="T128" i="23"/>
  <c r="H155" i="22"/>
  <c r="J155" i="22"/>
  <c r="I155" i="22"/>
  <c r="D155" i="22"/>
  <c r="G155" i="22"/>
  <c r="C155" i="22"/>
  <c r="K155" i="22"/>
  <c r="E155" i="22"/>
  <c r="F155" i="22"/>
  <c r="K37" i="42"/>
  <c r="C37" i="42"/>
  <c r="H37" i="42"/>
  <c r="F37" i="42"/>
  <c r="D37" i="42"/>
  <c r="I37" i="42"/>
  <c r="G37" i="42"/>
  <c r="J37" i="42"/>
  <c r="E37" i="42"/>
  <c r="AP133" i="40"/>
  <c r="AC133" i="40" s="1"/>
  <c r="AP167" i="28"/>
  <c r="AM167" i="28" s="1"/>
  <c r="AE167" i="28"/>
  <c r="O58" i="42"/>
  <c r="T58" i="42"/>
  <c r="P58" i="42"/>
  <c r="N58" i="42"/>
  <c r="U58" i="42"/>
  <c r="M58" i="42"/>
  <c r="R58" i="42"/>
  <c r="Q58" i="42"/>
  <c r="S58" i="42"/>
  <c r="S6" i="26"/>
  <c r="R6" i="26"/>
  <c r="N6" i="26"/>
  <c r="O6" i="26"/>
  <c r="P6" i="26"/>
  <c r="T6" i="26"/>
  <c r="U6" i="26"/>
  <c r="M6" i="26"/>
  <c r="Q6" i="26"/>
  <c r="AP98" i="42"/>
  <c r="AP67" i="25"/>
  <c r="AO67" i="25" s="1"/>
  <c r="M133" i="40"/>
  <c r="R133" i="40"/>
  <c r="N133" i="40"/>
  <c r="P133" i="40"/>
  <c r="U133" i="40"/>
  <c r="T133" i="40"/>
  <c r="O133" i="40"/>
  <c r="Q133" i="40"/>
  <c r="S133" i="40"/>
  <c r="D24" i="42"/>
  <c r="G24" i="42"/>
  <c r="K24" i="42"/>
  <c r="C24" i="42"/>
  <c r="H24" i="42"/>
  <c r="I24" i="42"/>
  <c r="J24" i="42"/>
  <c r="E24" i="42"/>
  <c r="F24" i="42"/>
  <c r="E12" i="26"/>
  <c r="C12" i="26"/>
  <c r="K12" i="26"/>
  <c r="I12" i="26"/>
  <c r="H12" i="26"/>
  <c r="D12" i="26"/>
  <c r="G12" i="26"/>
  <c r="F12" i="26"/>
  <c r="J12" i="26"/>
  <c r="O110" i="42"/>
  <c r="P110" i="42"/>
  <c r="N110" i="42"/>
  <c r="S110" i="42"/>
  <c r="M110" i="42"/>
  <c r="T110" i="42"/>
  <c r="R110" i="42"/>
  <c r="U110" i="42"/>
  <c r="Q110" i="42"/>
  <c r="S132" i="28"/>
  <c r="P132" i="28"/>
  <c r="O132" i="28"/>
  <c r="T132" i="28"/>
  <c r="N132" i="28"/>
  <c r="R132" i="28"/>
  <c r="M132" i="28"/>
  <c r="Q132" i="28"/>
  <c r="U132" i="28"/>
  <c r="E109" i="22"/>
  <c r="H109" i="22"/>
  <c r="J109" i="22"/>
  <c r="K109" i="22"/>
  <c r="D109" i="22"/>
  <c r="I109" i="22"/>
  <c r="C109" i="22"/>
  <c r="F109" i="22"/>
  <c r="G109" i="22"/>
  <c r="F74" i="40"/>
  <c r="J74" i="40"/>
  <c r="E74" i="40"/>
  <c r="G74" i="40"/>
  <c r="D74" i="40"/>
  <c r="H74" i="40"/>
  <c r="I74" i="40"/>
  <c r="K74" i="40"/>
  <c r="C74" i="40"/>
  <c r="G158" i="41"/>
  <c r="H158" i="41"/>
  <c r="E158" i="41"/>
  <c r="I158" i="41"/>
  <c r="D158" i="41"/>
  <c r="F158" i="41"/>
  <c r="K158" i="41"/>
  <c r="C158" i="41"/>
  <c r="J158" i="41"/>
  <c r="S166" i="28"/>
  <c r="U166" i="28"/>
  <c r="P166" i="28"/>
  <c r="O166" i="28"/>
  <c r="M166" i="28"/>
  <c r="T166" i="28"/>
  <c r="N166" i="28"/>
  <c r="R166" i="28"/>
  <c r="Q166" i="28"/>
  <c r="AP142" i="28"/>
  <c r="AJ142" i="28" s="1"/>
  <c r="U30" i="26"/>
  <c r="S30" i="26"/>
  <c r="M30" i="26"/>
  <c r="Q30" i="26"/>
  <c r="T30" i="26"/>
  <c r="O30" i="26"/>
  <c r="R30" i="26"/>
  <c r="N30" i="26"/>
  <c r="P30" i="26"/>
  <c r="AP29" i="41"/>
  <c r="W29" i="41" s="1"/>
  <c r="AP45" i="22"/>
  <c r="AM45" i="22" s="1"/>
  <c r="R119" i="42"/>
  <c r="U119" i="42"/>
  <c r="Q119" i="42"/>
  <c r="S119" i="42"/>
  <c r="N119" i="42"/>
  <c r="P119" i="42"/>
  <c r="M119" i="42"/>
  <c r="O119" i="42"/>
  <c r="T119" i="42"/>
  <c r="AP54" i="23"/>
  <c r="AF54" i="23" s="1"/>
  <c r="AP101" i="40"/>
  <c r="AI101" i="40" s="1"/>
  <c r="S147" i="42"/>
  <c r="T147" i="42"/>
  <c r="R147" i="42"/>
  <c r="M147" i="42"/>
  <c r="Q147" i="42"/>
  <c r="P147" i="42"/>
  <c r="U147" i="42"/>
  <c r="O147" i="42"/>
  <c r="N147" i="42"/>
  <c r="I20" i="40"/>
  <c r="C20" i="40"/>
  <c r="H20" i="40"/>
  <c r="K20" i="40"/>
  <c r="D20" i="40"/>
  <c r="E20" i="40"/>
  <c r="F20" i="40"/>
  <c r="G20" i="40"/>
  <c r="J20" i="40"/>
  <c r="AP135" i="42"/>
  <c r="AA135" i="42" s="1"/>
  <c r="AP173" i="21"/>
  <c r="AJ173" i="21" s="1"/>
  <c r="O125" i="41"/>
  <c r="P125" i="41"/>
  <c r="S125" i="41"/>
  <c r="Q125" i="41"/>
  <c r="U125" i="41"/>
  <c r="T125" i="41"/>
  <c r="R125" i="41"/>
  <c r="M125" i="41"/>
  <c r="N125" i="41"/>
  <c r="AP101" i="22"/>
  <c r="AF101" i="22" s="1"/>
  <c r="R101" i="21"/>
  <c r="O101" i="21"/>
  <c r="N101" i="21"/>
  <c r="P101" i="21"/>
  <c r="S101" i="21"/>
  <c r="Q101" i="21"/>
  <c r="U101" i="21"/>
  <c r="M101" i="21"/>
  <c r="T101" i="21"/>
  <c r="D129" i="41"/>
  <c r="H129" i="41"/>
  <c r="J129" i="41"/>
  <c r="G129" i="41"/>
  <c r="F129" i="41"/>
  <c r="I129" i="41"/>
  <c r="C129" i="41"/>
  <c r="E129" i="41"/>
  <c r="K129" i="41"/>
  <c r="M128" i="41"/>
  <c r="O128" i="41"/>
  <c r="S128" i="41"/>
  <c r="N128" i="41"/>
  <c r="U128" i="41"/>
  <c r="R128" i="41"/>
  <c r="P128" i="41"/>
  <c r="Q128" i="41"/>
  <c r="T128" i="41"/>
  <c r="I177" i="42"/>
  <c r="D177" i="42"/>
  <c r="F177" i="42"/>
  <c r="E177" i="42"/>
  <c r="K177" i="42"/>
  <c r="C177" i="42"/>
  <c r="H177" i="42"/>
  <c r="G177" i="42"/>
  <c r="J177" i="42"/>
  <c r="AP164" i="23"/>
  <c r="AF164" i="23" s="1"/>
  <c r="F96" i="41"/>
  <c r="E96" i="41"/>
  <c r="G96" i="41"/>
  <c r="I96" i="41"/>
  <c r="J96" i="41"/>
  <c r="K96" i="41"/>
  <c r="D96" i="41"/>
  <c r="C96" i="41"/>
  <c r="H96" i="41"/>
  <c r="AP157" i="41"/>
  <c r="AG157" i="41" s="1"/>
  <c r="U105" i="21"/>
  <c r="N105" i="21"/>
  <c r="T105" i="21"/>
  <c r="S105" i="21"/>
  <c r="Q105" i="21"/>
  <c r="P105" i="21"/>
  <c r="O105" i="21"/>
  <c r="M105" i="21"/>
  <c r="R105" i="21"/>
  <c r="AP161" i="23"/>
  <c r="AF161" i="23" s="1"/>
  <c r="D101" i="22"/>
  <c r="C101" i="22"/>
  <c r="G101" i="22"/>
  <c r="F101" i="22"/>
  <c r="J101" i="22"/>
  <c r="E101" i="22"/>
  <c r="K101" i="22"/>
  <c r="H101" i="22"/>
  <c r="I101" i="22"/>
  <c r="H104" i="22"/>
  <c r="F104" i="22"/>
  <c r="E104" i="22"/>
  <c r="I104" i="22"/>
  <c r="J104" i="22"/>
  <c r="K104" i="22"/>
  <c r="D104" i="22"/>
  <c r="G104" i="22"/>
  <c r="C104" i="22"/>
  <c r="J148" i="22"/>
  <c r="K148" i="22"/>
  <c r="H148" i="22"/>
  <c r="C148" i="22"/>
  <c r="E148" i="22"/>
  <c r="F148" i="22"/>
  <c r="G148" i="22"/>
  <c r="I148" i="22"/>
  <c r="D148" i="22"/>
  <c r="S50" i="41"/>
  <c r="M50" i="41"/>
  <c r="N50" i="41"/>
  <c r="P50" i="41"/>
  <c r="T50" i="41"/>
  <c r="Q50" i="41"/>
  <c r="O50" i="41"/>
  <c r="U50" i="41"/>
  <c r="R50" i="41"/>
  <c r="AP21" i="42"/>
  <c r="AC21" i="42" s="1"/>
  <c r="M167" i="22"/>
  <c r="U167" i="22"/>
  <c r="P167" i="22"/>
  <c r="Q167" i="22"/>
  <c r="N167" i="22"/>
  <c r="S167" i="22"/>
  <c r="R167" i="22"/>
  <c r="T167" i="22"/>
  <c r="O167" i="22"/>
  <c r="M84" i="22"/>
  <c r="U84" i="22"/>
  <c r="O84" i="22"/>
  <c r="N84" i="22"/>
  <c r="P84" i="22"/>
  <c r="Q84" i="22"/>
  <c r="T84" i="22"/>
  <c r="S84" i="22"/>
  <c r="R84" i="22"/>
  <c r="C92" i="22"/>
  <c r="F92" i="22"/>
  <c r="H92" i="22"/>
  <c r="I92" i="22"/>
  <c r="J92" i="22"/>
  <c r="G92" i="22"/>
  <c r="D92" i="22"/>
  <c r="E92" i="22"/>
  <c r="K92" i="22"/>
  <c r="AP4" i="41"/>
  <c r="J82" i="41"/>
  <c r="D82" i="41"/>
  <c r="C82" i="41"/>
  <c r="G82" i="41"/>
  <c r="I82" i="41"/>
  <c r="F82" i="41"/>
  <c r="E82" i="41"/>
  <c r="H82" i="41"/>
  <c r="K82" i="41"/>
  <c r="O82" i="41"/>
  <c r="U82" i="41"/>
  <c r="T82" i="41"/>
  <c r="Q82" i="41"/>
  <c r="M82" i="41"/>
  <c r="P82" i="41"/>
  <c r="S82" i="41"/>
  <c r="R82" i="41"/>
  <c r="N82" i="41"/>
  <c r="Q120" i="41"/>
  <c r="T120" i="41"/>
  <c r="O120" i="41"/>
  <c r="M120" i="41"/>
  <c r="N120" i="41"/>
  <c r="S120" i="41"/>
  <c r="P120" i="41"/>
  <c r="R120" i="41"/>
  <c r="U120" i="41"/>
  <c r="H170" i="41"/>
  <c r="G170" i="41"/>
  <c r="C170" i="41"/>
  <c r="E170" i="41"/>
  <c r="F170" i="41"/>
  <c r="K170" i="41"/>
  <c r="I170" i="41"/>
  <c r="D170" i="41"/>
  <c r="J170" i="41"/>
  <c r="AP14" i="41"/>
  <c r="AK14" i="41" s="1"/>
  <c r="AP37" i="41"/>
  <c r="AD37" i="41" s="1"/>
  <c r="AP147" i="22"/>
  <c r="X147" i="22" s="1"/>
  <c r="U42" i="41"/>
  <c r="R42" i="41"/>
  <c r="P42" i="41"/>
  <c r="T42" i="41"/>
  <c r="O42" i="41"/>
  <c r="N42" i="41"/>
  <c r="S42" i="41"/>
  <c r="Q42" i="41"/>
  <c r="M42" i="41"/>
  <c r="S13" i="22"/>
  <c r="N13" i="22"/>
  <c r="O13" i="22"/>
  <c r="U13" i="22"/>
  <c r="T13" i="22"/>
  <c r="P13" i="22"/>
  <c r="Q13" i="22"/>
  <c r="R13" i="22"/>
  <c r="M13" i="22"/>
  <c r="E161" i="22"/>
  <c r="G161" i="22"/>
  <c r="F161" i="22"/>
  <c r="H161" i="22"/>
  <c r="K161" i="22"/>
  <c r="D161" i="22"/>
  <c r="C161" i="22"/>
  <c r="J161" i="22"/>
  <c r="I161" i="22"/>
  <c r="AP121" i="41"/>
  <c r="Z121" i="41" s="1"/>
  <c r="I80" i="41"/>
  <c r="K80" i="41"/>
  <c r="J80" i="41"/>
  <c r="C80" i="41"/>
  <c r="E80" i="41"/>
  <c r="G80" i="41"/>
  <c r="H80" i="41"/>
  <c r="F80" i="41"/>
  <c r="D80" i="41"/>
  <c r="O90" i="23"/>
  <c r="T90" i="23"/>
  <c r="M90" i="23"/>
  <c r="P90" i="23"/>
  <c r="R90" i="23"/>
  <c r="U90" i="23"/>
  <c r="S90" i="23"/>
  <c r="Q90" i="23"/>
  <c r="N90" i="23"/>
  <c r="AP5" i="19"/>
  <c r="W5" i="19" s="1"/>
  <c r="AP34" i="40"/>
  <c r="X34" i="40" s="1"/>
  <c r="G3" i="41"/>
  <c r="C3" i="41"/>
  <c r="J3" i="41"/>
  <c r="E3" i="41"/>
  <c r="F3" i="41"/>
  <c r="I3" i="41"/>
  <c r="D3" i="41"/>
  <c r="H3" i="41"/>
  <c r="K3" i="41"/>
  <c r="J125" i="28"/>
  <c r="K125" i="28"/>
  <c r="C125" i="28"/>
  <c r="E125" i="28"/>
  <c r="F125" i="28"/>
  <c r="I125" i="28"/>
  <c r="G125" i="28"/>
  <c r="D125" i="28"/>
  <c r="H125" i="28"/>
  <c r="S173" i="41"/>
  <c r="T173" i="41"/>
  <c r="Q173" i="41"/>
  <c r="P173" i="41"/>
  <c r="M173" i="41"/>
  <c r="O173" i="41"/>
  <c r="R173" i="41"/>
  <c r="U173" i="41"/>
  <c r="N173" i="41"/>
  <c r="T143" i="22"/>
  <c r="Q143" i="22"/>
  <c r="U143" i="22"/>
  <c r="P143" i="22"/>
  <c r="R143" i="22"/>
  <c r="O143" i="22"/>
  <c r="M143" i="22"/>
  <c r="N143" i="22"/>
  <c r="S143" i="22"/>
  <c r="AP71" i="21"/>
  <c r="AM71" i="21" s="1"/>
  <c r="P67" i="42"/>
  <c r="U67" i="42"/>
  <c r="N67" i="42"/>
  <c r="Q67" i="42"/>
  <c r="R67" i="42"/>
  <c r="S67" i="42"/>
  <c r="O67" i="42"/>
  <c r="T67" i="42"/>
  <c r="M67" i="42"/>
  <c r="AP165" i="26"/>
  <c r="AC165" i="26" s="1"/>
  <c r="G125" i="23"/>
  <c r="I125" i="23"/>
  <c r="E125" i="23"/>
  <c r="D125" i="23"/>
  <c r="F125" i="23"/>
  <c r="H125" i="23"/>
  <c r="J125" i="23"/>
  <c r="C125" i="23"/>
  <c r="K125" i="23"/>
  <c r="O32" i="22"/>
  <c r="M32" i="22"/>
  <c r="N32" i="22"/>
  <c r="P32" i="22"/>
  <c r="T32" i="22"/>
  <c r="R32" i="22"/>
  <c r="Q32" i="22"/>
  <c r="S32" i="22"/>
  <c r="U32" i="22"/>
  <c r="O159" i="22"/>
  <c r="S159" i="22"/>
  <c r="T159" i="22"/>
  <c r="P159" i="22"/>
  <c r="R159" i="22"/>
  <c r="N159" i="22"/>
  <c r="M159" i="22"/>
  <c r="Q159" i="22"/>
  <c r="U159" i="22"/>
  <c r="M114" i="22"/>
  <c r="T114" i="22"/>
  <c r="U114" i="22"/>
  <c r="N114" i="22"/>
  <c r="R114" i="22"/>
  <c r="P114" i="22"/>
  <c r="S114" i="22"/>
  <c r="Q114" i="22"/>
  <c r="O114" i="22"/>
  <c r="E171" i="22"/>
  <c r="G171" i="22"/>
  <c r="D171" i="22"/>
  <c r="K171" i="22"/>
  <c r="J171" i="22"/>
  <c r="F171" i="22"/>
  <c r="I171" i="22"/>
  <c r="H171" i="22"/>
  <c r="C171" i="22"/>
  <c r="P2" i="40"/>
  <c r="Q2" i="40"/>
  <c r="S2" i="40"/>
  <c r="N2" i="40"/>
  <c r="R2" i="40"/>
  <c r="T2" i="40"/>
  <c r="U2" i="40"/>
  <c r="M2" i="40"/>
  <c r="O2" i="40"/>
  <c r="Q93" i="42"/>
  <c r="T93" i="42"/>
  <c r="O93" i="42"/>
  <c r="N93" i="42"/>
  <c r="U93" i="42"/>
  <c r="S93" i="42"/>
  <c r="M93" i="42"/>
  <c r="R93" i="42"/>
  <c r="P93" i="42"/>
  <c r="N57" i="42"/>
  <c r="O57" i="42"/>
  <c r="U57" i="42"/>
  <c r="Q57" i="42"/>
  <c r="T57" i="42"/>
  <c r="P57" i="42"/>
  <c r="R57" i="42"/>
  <c r="M57" i="42"/>
  <c r="S57" i="42"/>
  <c r="U125" i="26"/>
  <c r="Q125" i="26"/>
  <c r="T125" i="26"/>
  <c r="M125" i="26"/>
  <c r="S125" i="26"/>
  <c r="O125" i="26"/>
  <c r="P125" i="26"/>
  <c r="N125" i="26"/>
  <c r="R125" i="26"/>
  <c r="AP91" i="28"/>
  <c r="AG91" i="28" s="1"/>
  <c r="AN91" i="28"/>
  <c r="AP100" i="41"/>
  <c r="Y100" i="41" s="1"/>
  <c r="AP28" i="40"/>
  <c r="AF28" i="40" s="1"/>
  <c r="T105" i="22"/>
  <c r="U105" i="22"/>
  <c r="M105" i="22"/>
  <c r="N105" i="22"/>
  <c r="P105" i="22"/>
  <c r="O105" i="22"/>
  <c r="S105" i="22"/>
  <c r="R105" i="22"/>
  <c r="Q105" i="22"/>
  <c r="AP52" i="22"/>
  <c r="AJ52" i="22" s="1"/>
  <c r="M15" i="41"/>
  <c r="T15" i="41"/>
  <c r="N15" i="41"/>
  <c r="S15" i="41"/>
  <c r="O15" i="41"/>
  <c r="P15" i="41"/>
  <c r="U15" i="41"/>
  <c r="Q15" i="41"/>
  <c r="R15" i="41"/>
  <c r="AP53" i="22"/>
  <c r="AJ53" i="22" s="1"/>
  <c r="T56" i="41"/>
  <c r="O56" i="41"/>
  <c r="R56" i="41"/>
  <c r="U56" i="41"/>
  <c r="Q56" i="41"/>
  <c r="M56" i="41"/>
  <c r="S56" i="41"/>
  <c r="N56" i="41"/>
  <c r="P56" i="41"/>
  <c r="I44" i="22"/>
  <c r="G44" i="22"/>
  <c r="J44" i="22"/>
  <c r="H44" i="22"/>
  <c r="C44" i="22"/>
  <c r="D44" i="22"/>
  <c r="K44" i="22"/>
  <c r="F44" i="22"/>
  <c r="E44" i="22"/>
  <c r="H51" i="22"/>
  <c r="K51" i="22"/>
  <c r="C51" i="22"/>
  <c r="J51" i="22"/>
  <c r="G51" i="22"/>
  <c r="D51" i="22"/>
  <c r="I51" i="22"/>
  <c r="E51" i="22"/>
  <c r="F51" i="22"/>
  <c r="S158" i="41"/>
  <c r="M158" i="41"/>
  <c r="Q158" i="41"/>
  <c r="P158" i="41"/>
  <c r="N158" i="41"/>
  <c r="O158" i="41"/>
  <c r="R158" i="41"/>
  <c r="U158" i="41"/>
  <c r="T158" i="41"/>
  <c r="I130" i="22"/>
  <c r="H130" i="22"/>
  <c r="K130" i="22"/>
  <c r="F130" i="22"/>
  <c r="J130" i="22"/>
  <c r="C130" i="22"/>
  <c r="G130" i="22"/>
  <c r="D130" i="22"/>
  <c r="E130" i="22"/>
  <c r="AP57" i="41"/>
  <c r="W57" i="41" s="1"/>
  <c r="U75" i="22"/>
  <c r="S75" i="22"/>
  <c r="Q75" i="22"/>
  <c r="T75" i="22"/>
  <c r="M75" i="22"/>
  <c r="P75" i="22"/>
  <c r="R75" i="22"/>
  <c r="O75" i="22"/>
  <c r="N75" i="22"/>
  <c r="AP97" i="22"/>
  <c r="AK97" i="22" s="1"/>
  <c r="O83" i="22"/>
  <c r="T83" i="22"/>
  <c r="Q83" i="22"/>
  <c r="M83" i="22"/>
  <c r="S83" i="22"/>
  <c r="U83" i="22"/>
  <c r="P83" i="22"/>
  <c r="R83" i="22"/>
  <c r="N83" i="22"/>
  <c r="N102" i="41"/>
  <c r="T102" i="41"/>
  <c r="P102" i="41"/>
  <c r="O102" i="41"/>
  <c r="M102" i="41"/>
  <c r="R102" i="41"/>
  <c r="S102" i="41"/>
  <c r="U102" i="41"/>
  <c r="Q102" i="41"/>
  <c r="E174" i="22"/>
  <c r="D174" i="22"/>
  <c r="H174" i="22"/>
  <c r="K174" i="22"/>
  <c r="G174" i="22"/>
  <c r="C174" i="22"/>
  <c r="J174" i="22"/>
  <c r="F174" i="22"/>
  <c r="I174" i="22"/>
  <c r="AP28" i="41"/>
  <c r="AE28" i="41" s="1"/>
  <c r="G147" i="41"/>
  <c r="K147" i="41"/>
  <c r="F147" i="41"/>
  <c r="D147" i="41"/>
  <c r="H147" i="41"/>
  <c r="C147" i="41"/>
  <c r="E147" i="41"/>
  <c r="I147" i="41"/>
  <c r="J147" i="41"/>
  <c r="P161" i="41"/>
  <c r="O161" i="41"/>
  <c r="S161" i="41"/>
  <c r="M161" i="41"/>
  <c r="T161" i="41"/>
  <c r="R161" i="41"/>
  <c r="Q161" i="41"/>
  <c r="U161" i="41"/>
  <c r="N161" i="41"/>
  <c r="E156" i="41"/>
  <c r="I156" i="41"/>
  <c r="F156" i="41"/>
  <c r="C156" i="41"/>
  <c r="D156" i="41"/>
  <c r="H156" i="41"/>
  <c r="G156" i="41"/>
  <c r="K156" i="41"/>
  <c r="J156" i="41"/>
  <c r="S59" i="41"/>
  <c r="N59" i="41"/>
  <c r="O59" i="41"/>
  <c r="U59" i="41"/>
  <c r="Q59" i="41"/>
  <c r="P59" i="41"/>
  <c r="M59" i="41"/>
  <c r="R59" i="41"/>
  <c r="T59" i="41"/>
  <c r="P162" i="22"/>
  <c r="R162" i="22"/>
  <c r="S162" i="22"/>
  <c r="Q162" i="22"/>
  <c r="N162" i="22"/>
  <c r="M162" i="22"/>
  <c r="T162" i="22"/>
  <c r="O162" i="22"/>
  <c r="U162" i="22"/>
  <c r="M19" i="41"/>
  <c r="U19" i="41"/>
  <c r="O19" i="41"/>
  <c r="S19" i="41"/>
  <c r="Q19" i="41"/>
  <c r="R19" i="41"/>
  <c r="T19" i="41"/>
  <c r="P19" i="41"/>
  <c r="N19" i="41"/>
  <c r="AP51" i="41"/>
  <c r="AH51" i="41" s="1"/>
  <c r="AK51" i="41"/>
  <c r="AP27" i="22"/>
  <c r="AN27" i="22" s="1"/>
  <c r="AA27" i="22"/>
  <c r="AM27" i="22"/>
  <c r="Y27" i="22"/>
  <c r="X27" i="22"/>
  <c r="T4" i="23"/>
  <c r="M4" i="23"/>
  <c r="S4" i="23"/>
  <c r="N4" i="23"/>
  <c r="P4" i="23"/>
  <c r="Q4" i="23"/>
  <c r="U4" i="23"/>
  <c r="O4" i="23"/>
  <c r="R4" i="23"/>
  <c r="G18" i="42"/>
  <c r="D18" i="42"/>
  <c r="J18" i="42"/>
  <c r="E18" i="42"/>
  <c r="F18" i="42"/>
  <c r="C18" i="42"/>
  <c r="I18" i="42"/>
  <c r="K18" i="42"/>
  <c r="H18" i="42"/>
  <c r="U56" i="22"/>
  <c r="T56" i="22"/>
  <c r="Q56" i="22"/>
  <c r="S56" i="22"/>
  <c r="N56" i="22"/>
  <c r="M56" i="22"/>
  <c r="R56" i="22"/>
  <c r="O56" i="22"/>
  <c r="P56" i="22"/>
  <c r="AP35" i="22"/>
  <c r="AD35" i="22" s="1"/>
  <c r="AP10" i="19"/>
  <c r="Z10" i="19" s="1"/>
  <c r="D169" i="41"/>
  <c r="E169" i="41"/>
  <c r="I169" i="41"/>
  <c r="G169" i="41"/>
  <c r="J169" i="41"/>
  <c r="F169" i="41"/>
  <c r="H169" i="41"/>
  <c r="C169" i="41"/>
  <c r="K169" i="41"/>
  <c r="R99" i="22"/>
  <c r="M99" i="22"/>
  <c r="U99" i="22"/>
  <c r="Q99" i="22"/>
  <c r="O99" i="22"/>
  <c r="N99" i="22"/>
  <c r="T99" i="22"/>
  <c r="P99" i="22"/>
  <c r="S99" i="22"/>
  <c r="AP110" i="41"/>
  <c r="AD110" i="41" s="1"/>
  <c r="F90" i="41"/>
  <c r="G90" i="41"/>
  <c r="D90" i="41"/>
  <c r="K90" i="41"/>
  <c r="I90" i="41"/>
  <c r="J90" i="41"/>
  <c r="C90" i="41"/>
  <c r="H90" i="41"/>
  <c r="E90" i="41"/>
  <c r="AP106" i="40"/>
  <c r="AA106" i="40" s="1"/>
  <c r="P114" i="41"/>
  <c r="U114" i="41"/>
  <c r="O114" i="41"/>
  <c r="Q114" i="41"/>
  <c r="T114" i="41"/>
  <c r="N114" i="41"/>
  <c r="R114" i="41"/>
  <c r="S114" i="41"/>
  <c r="M114" i="41"/>
  <c r="K14" i="22"/>
  <c r="D14" i="22"/>
  <c r="H14" i="22"/>
  <c r="F14" i="22"/>
  <c r="E14" i="22"/>
  <c r="C14" i="22"/>
  <c r="G14" i="22"/>
  <c r="I14" i="22"/>
  <c r="J14" i="22"/>
  <c r="AP23" i="41"/>
  <c r="AO23" i="41" s="1"/>
  <c r="AP87" i="23"/>
  <c r="AC87" i="23" s="1"/>
  <c r="N123" i="41"/>
  <c r="P123" i="41"/>
  <c r="S123" i="41"/>
  <c r="R123" i="41"/>
  <c r="Q123" i="41"/>
  <c r="M123" i="41"/>
  <c r="O123" i="41"/>
  <c r="U123" i="41"/>
  <c r="T123" i="41"/>
  <c r="U63" i="22"/>
  <c r="R63" i="22"/>
  <c r="N63" i="22"/>
  <c r="T63" i="22"/>
  <c r="P63" i="22"/>
  <c r="M63" i="22"/>
  <c r="O63" i="22"/>
  <c r="Q63" i="22"/>
  <c r="S63" i="22"/>
  <c r="S94" i="22"/>
  <c r="M94" i="22"/>
  <c r="R94" i="22"/>
  <c r="N94" i="22"/>
  <c r="T94" i="22"/>
  <c r="U94" i="22"/>
  <c r="Q94" i="22"/>
  <c r="P94" i="22"/>
  <c r="O94" i="22"/>
  <c r="N104" i="41"/>
  <c r="T104" i="41"/>
  <c r="Q104" i="41"/>
  <c r="P104" i="41"/>
  <c r="M104" i="41"/>
  <c r="R104" i="41"/>
  <c r="U104" i="41"/>
  <c r="O104" i="41"/>
  <c r="S104" i="41"/>
  <c r="H118" i="41"/>
  <c r="G118" i="41"/>
  <c r="F118" i="41"/>
  <c r="I118" i="41"/>
  <c r="E118" i="41"/>
  <c r="C118" i="41"/>
  <c r="J118" i="41"/>
  <c r="D118" i="41"/>
  <c r="K118" i="41"/>
  <c r="AP155" i="41"/>
  <c r="AB155" i="41" s="1"/>
  <c r="AP153" i="41"/>
  <c r="AH153" i="41" s="1"/>
  <c r="AP149" i="22"/>
  <c r="AA149" i="22" s="1"/>
  <c r="P22" i="41"/>
  <c r="U22" i="41"/>
  <c r="S22" i="41"/>
  <c r="N22" i="41"/>
  <c r="R22" i="41"/>
  <c r="M22" i="41"/>
  <c r="T22" i="41"/>
  <c r="O22" i="41"/>
  <c r="Q22" i="41"/>
  <c r="Q104" i="22"/>
  <c r="O104" i="22"/>
  <c r="N104" i="22"/>
  <c r="U104" i="22"/>
  <c r="M104" i="22"/>
  <c r="S104" i="22"/>
  <c r="R104" i="22"/>
  <c r="P104" i="22"/>
  <c r="T104" i="22"/>
  <c r="O66" i="41"/>
  <c r="N66" i="41"/>
  <c r="R66" i="41"/>
  <c r="Q66" i="41"/>
  <c r="M66" i="41"/>
  <c r="U66" i="41"/>
  <c r="P66" i="41"/>
  <c r="T66" i="41"/>
  <c r="S66" i="41"/>
  <c r="AP146" i="41"/>
  <c r="AJ146" i="41" s="1"/>
  <c r="C9" i="26"/>
  <c r="D9" i="26"/>
  <c r="F9" i="26"/>
  <c r="I9" i="26"/>
  <c r="E9" i="26"/>
  <c r="J9" i="26"/>
  <c r="K9" i="26"/>
  <c r="H9" i="26"/>
  <c r="G9" i="26"/>
  <c r="H60" i="40"/>
  <c r="I60" i="40"/>
  <c r="K60" i="40"/>
  <c r="F60" i="40"/>
  <c r="J60" i="40"/>
  <c r="G60" i="40"/>
  <c r="C60" i="40"/>
  <c r="D60" i="40"/>
  <c r="E60" i="40"/>
  <c r="AP63" i="41"/>
  <c r="AO63" i="41" s="1"/>
  <c r="K19" i="19"/>
  <c r="F19" i="19"/>
  <c r="E19" i="19"/>
  <c r="I19" i="19"/>
  <c r="D19" i="19"/>
  <c r="H19" i="19"/>
  <c r="C19" i="19"/>
  <c r="J19" i="19"/>
  <c r="G19" i="19"/>
  <c r="H78" i="40"/>
  <c r="F78" i="40"/>
  <c r="G78" i="40"/>
  <c r="I78" i="40"/>
  <c r="C78" i="40"/>
  <c r="E78" i="40"/>
  <c r="J78" i="40"/>
  <c r="K78" i="40"/>
  <c r="D78" i="40"/>
  <c r="T8" i="23"/>
  <c r="Q8" i="23"/>
  <c r="P8" i="23"/>
  <c r="M8" i="23"/>
  <c r="S8" i="23"/>
  <c r="N8" i="23"/>
  <c r="R8" i="23"/>
  <c r="U8" i="23"/>
  <c r="O8" i="23"/>
  <c r="U65" i="22"/>
  <c r="S65" i="22"/>
  <c r="N65" i="22"/>
  <c r="R65" i="22"/>
  <c r="M65" i="22"/>
  <c r="Q65" i="22"/>
  <c r="T65" i="22"/>
  <c r="O65" i="22"/>
  <c r="P65" i="22"/>
  <c r="M126" i="21"/>
  <c r="T126" i="21"/>
  <c r="N126" i="21"/>
  <c r="R126" i="21"/>
  <c r="Q126" i="21"/>
  <c r="P126" i="21"/>
  <c r="S126" i="21"/>
  <c r="O126" i="21"/>
  <c r="U126" i="21"/>
  <c r="M114" i="26"/>
  <c r="N114" i="26"/>
  <c r="P114" i="26"/>
  <c r="O114" i="26"/>
  <c r="U114" i="26"/>
  <c r="S114" i="26"/>
  <c r="Q114" i="26"/>
  <c r="T114" i="26"/>
  <c r="R114" i="26"/>
  <c r="AP94" i="40"/>
  <c r="AJ94" i="40" s="1"/>
  <c r="E159" i="25"/>
  <c r="G159" i="25"/>
  <c r="F159" i="25"/>
  <c r="J159" i="25"/>
  <c r="K159" i="25"/>
  <c r="I159" i="25"/>
  <c r="H159" i="25"/>
  <c r="C159" i="25"/>
  <c r="D159" i="25"/>
  <c r="H105" i="41"/>
  <c r="K105" i="41"/>
  <c r="C105" i="41"/>
  <c r="I105" i="41"/>
  <c r="E105" i="41"/>
  <c r="F105" i="41"/>
  <c r="G105" i="41"/>
  <c r="J105" i="41"/>
  <c r="D105" i="41"/>
  <c r="AP14" i="22"/>
  <c r="Z14" i="22" s="1"/>
  <c r="AP100" i="22"/>
  <c r="J45" i="41"/>
  <c r="H45" i="41"/>
  <c r="E45" i="41"/>
  <c r="D45" i="41"/>
  <c r="C45" i="41"/>
  <c r="G45" i="41"/>
  <c r="F45" i="41"/>
  <c r="I45" i="41"/>
  <c r="K45" i="41"/>
  <c r="G86" i="26"/>
  <c r="C86" i="26"/>
  <c r="K86" i="26"/>
  <c r="D86" i="26"/>
  <c r="J86" i="26"/>
  <c r="H86" i="26"/>
  <c r="F86" i="26"/>
  <c r="I86" i="26"/>
  <c r="E86" i="26"/>
  <c r="AP159" i="41"/>
  <c r="AL159" i="41" s="1"/>
  <c r="AG159" i="41"/>
  <c r="H151" i="26"/>
  <c r="J151" i="26"/>
  <c r="C151" i="26"/>
  <c r="I151" i="26"/>
  <c r="K151" i="26"/>
  <c r="F151" i="26"/>
  <c r="D151" i="26"/>
  <c r="E151" i="26"/>
  <c r="G151" i="26"/>
  <c r="M128" i="21"/>
  <c r="O128" i="21"/>
  <c r="P128" i="21"/>
  <c r="N128" i="21"/>
  <c r="S128" i="21"/>
  <c r="Q128" i="21"/>
  <c r="T128" i="21"/>
  <c r="U128" i="21"/>
  <c r="R128" i="21"/>
  <c r="AP134" i="26"/>
  <c r="Z134" i="26" s="1"/>
  <c r="G70" i="22"/>
  <c r="I70" i="22"/>
  <c r="H70" i="22"/>
  <c r="J70" i="22"/>
  <c r="F70" i="22"/>
  <c r="D70" i="22"/>
  <c r="K70" i="22"/>
  <c r="C70" i="22"/>
  <c r="E70" i="22"/>
  <c r="J71" i="42"/>
  <c r="C71" i="42"/>
  <c r="K71" i="42"/>
  <c r="D71" i="42"/>
  <c r="I71" i="42"/>
  <c r="F71" i="42"/>
  <c r="G71" i="42"/>
  <c r="E71" i="42"/>
  <c r="H71" i="42"/>
  <c r="S116" i="22"/>
  <c r="P116" i="22"/>
  <c r="M116" i="22"/>
  <c r="U116" i="22"/>
  <c r="T116" i="22"/>
  <c r="Q116" i="22"/>
  <c r="R116" i="22"/>
  <c r="O116" i="22"/>
  <c r="N116" i="22"/>
  <c r="AP158" i="41"/>
  <c r="Y158" i="41" s="1"/>
  <c r="C159" i="41"/>
  <c r="G159" i="41"/>
  <c r="J159" i="41"/>
  <c r="I159" i="41"/>
  <c r="D159" i="41"/>
  <c r="H159" i="41"/>
  <c r="E159" i="41"/>
  <c r="F159" i="41"/>
  <c r="K159" i="41"/>
  <c r="R112" i="22"/>
  <c r="U112" i="22"/>
  <c r="N112" i="22"/>
  <c r="T112" i="22"/>
  <c r="P112" i="22"/>
  <c r="M112" i="22"/>
  <c r="Q112" i="22"/>
  <c r="S112" i="22"/>
  <c r="O112" i="22"/>
  <c r="M125" i="22"/>
  <c r="Q125" i="22"/>
  <c r="O125" i="22"/>
  <c r="S125" i="22"/>
  <c r="N125" i="22"/>
  <c r="P125" i="22"/>
  <c r="R125" i="22"/>
  <c r="T125" i="22"/>
  <c r="U125" i="22"/>
  <c r="R146" i="22"/>
  <c r="U146" i="22"/>
  <c r="N146" i="22"/>
  <c r="S146" i="22"/>
  <c r="Q146" i="22"/>
  <c r="P146" i="22"/>
  <c r="M146" i="22"/>
  <c r="T146" i="22"/>
  <c r="O146" i="22"/>
  <c r="P118" i="41"/>
  <c r="R118" i="41"/>
  <c r="O118" i="41"/>
  <c r="N118" i="41"/>
  <c r="M118" i="41"/>
  <c r="T118" i="41"/>
  <c r="U118" i="41"/>
  <c r="Q118" i="41"/>
  <c r="S118" i="41"/>
  <c r="Q40" i="41"/>
  <c r="O40" i="41"/>
  <c r="U40" i="41"/>
  <c r="P40" i="41"/>
  <c r="R40" i="41"/>
  <c r="T40" i="41"/>
  <c r="M40" i="41"/>
  <c r="S40" i="41"/>
  <c r="N40" i="41"/>
  <c r="O176" i="26"/>
  <c r="Q176" i="26"/>
  <c r="M176" i="26"/>
  <c r="R176" i="26"/>
  <c r="U176" i="26"/>
  <c r="P176" i="26"/>
  <c r="S176" i="26"/>
  <c r="T176" i="26"/>
  <c r="N176" i="26"/>
  <c r="S63" i="41"/>
  <c r="N63" i="41"/>
  <c r="U63" i="41"/>
  <c r="M63" i="41"/>
  <c r="R63" i="41"/>
  <c r="Q63" i="41"/>
  <c r="O63" i="41"/>
  <c r="P63" i="41"/>
  <c r="T63" i="41"/>
  <c r="AP63" i="22"/>
  <c r="AJ63" i="22" s="1"/>
  <c r="C113" i="41"/>
  <c r="K113" i="41"/>
  <c r="E113" i="41"/>
  <c r="F113" i="41"/>
  <c r="J113" i="41"/>
  <c r="I113" i="41"/>
  <c r="H113" i="41"/>
  <c r="G113" i="41"/>
  <c r="D113" i="41"/>
  <c r="E29" i="41"/>
  <c r="H29" i="41"/>
  <c r="K29" i="41"/>
  <c r="D29" i="41"/>
  <c r="F29" i="41"/>
  <c r="C29" i="41"/>
  <c r="J29" i="41"/>
  <c r="I29" i="41"/>
  <c r="G29" i="41"/>
  <c r="I11" i="22"/>
  <c r="C11" i="22"/>
  <c r="D11" i="22"/>
  <c r="H11" i="22"/>
  <c r="J11" i="22"/>
  <c r="F11" i="22"/>
  <c r="K11" i="22"/>
  <c r="E11" i="22"/>
  <c r="G11" i="22"/>
  <c r="G23" i="41"/>
  <c r="H23" i="41"/>
  <c r="C23" i="41"/>
  <c r="K23" i="41"/>
  <c r="I23" i="41"/>
  <c r="E23" i="41"/>
  <c r="F23" i="41"/>
  <c r="J23" i="41"/>
  <c r="D23" i="41"/>
  <c r="K164" i="22"/>
  <c r="G164" i="22"/>
  <c r="E164" i="22"/>
  <c r="C164" i="22"/>
  <c r="J164" i="22"/>
  <c r="D164" i="22"/>
  <c r="I164" i="22"/>
  <c r="F164" i="22"/>
  <c r="H164" i="22"/>
  <c r="S74" i="28"/>
  <c r="N74" i="28"/>
  <c r="M74" i="28"/>
  <c r="P74" i="28"/>
  <c r="O74" i="28"/>
  <c r="Q74" i="28"/>
  <c r="T74" i="28"/>
  <c r="R74" i="28"/>
  <c r="U74" i="28"/>
  <c r="Q152" i="22"/>
  <c r="P152" i="22"/>
  <c r="O152" i="22"/>
  <c r="R152" i="22"/>
  <c r="T152" i="22"/>
  <c r="M152" i="22"/>
  <c r="U152" i="22"/>
  <c r="S152" i="22"/>
  <c r="N152" i="22"/>
  <c r="AP175" i="41"/>
  <c r="AF175" i="41" s="1"/>
  <c r="E172" i="41"/>
  <c r="D172" i="41"/>
  <c r="C172" i="41"/>
  <c r="I172" i="41"/>
  <c r="J172" i="41"/>
  <c r="F172" i="41"/>
  <c r="K172" i="41"/>
  <c r="G172" i="41"/>
  <c r="H172" i="41"/>
  <c r="S140" i="41"/>
  <c r="M140" i="41"/>
  <c r="R140" i="41"/>
  <c r="Q140" i="41"/>
  <c r="T140" i="41"/>
  <c r="O140" i="41"/>
  <c r="P140" i="41"/>
  <c r="U140" i="41"/>
  <c r="N140" i="41"/>
  <c r="AP74" i="41"/>
  <c r="AE74" i="41" s="1"/>
  <c r="AP32" i="41"/>
  <c r="AC32" i="41" s="1"/>
  <c r="D78" i="41"/>
  <c r="G78" i="41"/>
  <c r="I78" i="41"/>
  <c r="F78" i="41"/>
  <c r="C78" i="41"/>
  <c r="K78" i="41"/>
  <c r="H78" i="41"/>
  <c r="J78" i="41"/>
  <c r="E78" i="41"/>
  <c r="AP75" i="26"/>
  <c r="AA75" i="26" s="1"/>
  <c r="O20" i="26"/>
  <c r="N20" i="26"/>
  <c r="M20" i="26"/>
  <c r="T20" i="26"/>
  <c r="U20" i="26"/>
  <c r="Q20" i="26"/>
  <c r="S20" i="26"/>
  <c r="R20" i="26"/>
  <c r="P20" i="26"/>
  <c r="AP107" i="22"/>
  <c r="AJ107" i="22" s="1"/>
  <c r="D66" i="21"/>
  <c r="F66" i="21"/>
  <c r="I66" i="21"/>
  <c r="K66" i="21"/>
  <c r="G66" i="21"/>
  <c r="J66" i="21"/>
  <c r="E66" i="21"/>
  <c r="H66" i="21"/>
  <c r="C66" i="21"/>
  <c r="G9" i="42"/>
  <c r="E9" i="42"/>
  <c r="H9" i="42"/>
  <c r="K9" i="42"/>
  <c r="F9" i="42"/>
  <c r="J9" i="42"/>
  <c r="I9" i="42"/>
  <c r="C9" i="42"/>
  <c r="D9" i="42"/>
  <c r="G59" i="22"/>
  <c r="D59" i="22"/>
  <c r="E59" i="22"/>
  <c r="K59" i="22"/>
  <c r="C59" i="22"/>
  <c r="J59" i="22"/>
  <c r="F59" i="22"/>
  <c r="H59" i="22"/>
  <c r="I59" i="22"/>
  <c r="S95" i="28"/>
  <c r="U95" i="28"/>
  <c r="Q95" i="28"/>
  <c r="M95" i="28"/>
  <c r="T95" i="28"/>
  <c r="N95" i="28"/>
  <c r="O95" i="28"/>
  <c r="P95" i="28"/>
  <c r="R95" i="28"/>
  <c r="K72" i="26"/>
  <c r="G72" i="26"/>
  <c r="F72" i="26"/>
  <c r="C72" i="26"/>
  <c r="J72" i="26"/>
  <c r="D72" i="26"/>
  <c r="E72" i="26"/>
  <c r="H72" i="26"/>
  <c r="I72" i="26"/>
  <c r="AP120" i="42"/>
  <c r="AD120" i="42" s="1"/>
  <c r="R19" i="19"/>
  <c r="Q19" i="19"/>
  <c r="U19" i="19"/>
  <c r="O19" i="19"/>
  <c r="N19" i="19"/>
  <c r="S19" i="19"/>
  <c r="T19" i="19"/>
  <c r="P19" i="19"/>
  <c r="M19" i="19"/>
  <c r="AP86" i="21"/>
  <c r="AH86" i="21" s="1"/>
  <c r="N55" i="23"/>
  <c r="U55" i="23"/>
  <c r="Q55" i="23"/>
  <c r="S55" i="23"/>
  <c r="O55" i="23"/>
  <c r="M55" i="23"/>
  <c r="P55" i="23"/>
  <c r="T55" i="23"/>
  <c r="R55" i="23"/>
  <c r="AP21" i="19"/>
  <c r="AH21" i="19" s="1"/>
  <c r="I47" i="23"/>
  <c r="H47" i="23"/>
  <c r="C47" i="23"/>
  <c r="D47" i="23"/>
  <c r="E47" i="23"/>
  <c r="K47" i="23"/>
  <c r="F47" i="23"/>
  <c r="G47" i="23"/>
  <c r="J47" i="23"/>
  <c r="H92" i="42"/>
  <c r="F92" i="42"/>
  <c r="K92" i="42"/>
  <c r="E92" i="42"/>
  <c r="D92" i="42"/>
  <c r="I92" i="42"/>
  <c r="J92" i="42"/>
  <c r="C92" i="42"/>
  <c r="G92" i="42"/>
  <c r="M157" i="23"/>
  <c r="S157" i="23"/>
  <c r="N157" i="23"/>
  <c r="U157" i="23"/>
  <c r="O157" i="23"/>
  <c r="Q157" i="23"/>
  <c r="T157" i="23"/>
  <c r="P157" i="23"/>
  <c r="R157" i="23"/>
  <c r="AP88" i="40"/>
  <c r="AC88" i="40" s="1"/>
  <c r="AP153" i="42"/>
  <c r="D143" i="26"/>
  <c r="F143" i="26"/>
  <c r="E143" i="26"/>
  <c r="G143" i="26"/>
  <c r="J143" i="26"/>
  <c r="K143" i="26"/>
  <c r="C143" i="26"/>
  <c r="H143" i="26"/>
  <c r="I143" i="26"/>
  <c r="Q155" i="40"/>
  <c r="U155" i="40"/>
  <c r="M155" i="40"/>
  <c r="O155" i="40"/>
  <c r="R155" i="40"/>
  <c r="S155" i="40"/>
  <c r="N155" i="40"/>
  <c r="P155" i="40"/>
  <c r="T155" i="40"/>
  <c r="K7" i="23"/>
  <c r="G7" i="23"/>
  <c r="C7" i="23"/>
  <c r="E7" i="23"/>
  <c r="F7" i="23"/>
  <c r="J7" i="23"/>
  <c r="D7" i="23"/>
  <c r="H7" i="23"/>
  <c r="I7" i="23"/>
  <c r="E171" i="41"/>
  <c r="F171" i="41"/>
  <c r="D171" i="41"/>
  <c r="K171" i="41"/>
  <c r="I171" i="41"/>
  <c r="C171" i="41"/>
  <c r="J171" i="41"/>
  <c r="G171" i="41"/>
  <c r="H171" i="41"/>
  <c r="S169" i="23"/>
  <c r="R169" i="23"/>
  <c r="T169" i="23"/>
  <c r="U169" i="23"/>
  <c r="Q169" i="23"/>
  <c r="P169" i="23"/>
  <c r="N169" i="23"/>
  <c r="M169" i="23"/>
  <c r="O169" i="23"/>
  <c r="AP117" i="26"/>
  <c r="X117" i="26" s="1"/>
  <c r="R59" i="28"/>
  <c r="O59" i="28"/>
  <c r="U59" i="28"/>
  <c r="Q59" i="28"/>
  <c r="M59" i="28"/>
  <c r="N59" i="28"/>
  <c r="P59" i="28"/>
  <c r="T59" i="28"/>
  <c r="S59" i="28"/>
  <c r="AP116" i="42"/>
  <c r="W116" i="42" s="1"/>
  <c r="N102" i="23"/>
  <c r="Q102" i="23"/>
  <c r="M102" i="23"/>
  <c r="T102" i="23"/>
  <c r="U102" i="23"/>
  <c r="O102" i="23"/>
  <c r="S102" i="23"/>
  <c r="P102" i="23"/>
  <c r="R102" i="23"/>
  <c r="M13" i="26"/>
  <c r="P13" i="26"/>
  <c r="T13" i="26"/>
  <c r="S13" i="26"/>
  <c r="N13" i="26"/>
  <c r="U13" i="26"/>
  <c r="R13" i="26"/>
  <c r="O13" i="26"/>
  <c r="Q13" i="26"/>
  <c r="O37" i="26"/>
  <c r="R37" i="26"/>
  <c r="Q37" i="26"/>
  <c r="S37" i="26"/>
  <c r="M37" i="26"/>
  <c r="T37" i="26"/>
  <c r="N37" i="26"/>
  <c r="P37" i="26"/>
  <c r="U37" i="26"/>
  <c r="U79" i="26"/>
  <c r="S79" i="26"/>
  <c r="Q79" i="26"/>
  <c r="N79" i="26"/>
  <c r="P79" i="26"/>
  <c r="R79" i="26"/>
  <c r="O79" i="26"/>
  <c r="M79" i="26"/>
  <c r="T79" i="26"/>
  <c r="AP131" i="41"/>
  <c r="Y131" i="41" s="1"/>
  <c r="T71" i="26"/>
  <c r="S71" i="26"/>
  <c r="O71" i="26"/>
  <c r="R71" i="26"/>
  <c r="Q71" i="26"/>
  <c r="M71" i="26"/>
  <c r="U71" i="26"/>
  <c r="N71" i="26"/>
  <c r="P71" i="26"/>
  <c r="Q144" i="23"/>
  <c r="O144" i="23"/>
  <c r="S144" i="23"/>
  <c r="N144" i="23"/>
  <c r="T144" i="23"/>
  <c r="P144" i="23"/>
  <c r="U144" i="23"/>
  <c r="M144" i="23"/>
  <c r="R144" i="23"/>
  <c r="AP124" i="23"/>
  <c r="AG124" i="23" s="1"/>
  <c r="S75" i="21"/>
  <c r="O75" i="21"/>
  <c r="Q75" i="21"/>
  <c r="R75" i="21"/>
  <c r="T75" i="21"/>
  <c r="U75" i="21"/>
  <c r="P75" i="21"/>
  <c r="M75" i="21"/>
  <c r="N75" i="21"/>
  <c r="I176" i="41"/>
  <c r="C176" i="41"/>
  <c r="G176" i="41"/>
  <c r="K176" i="41"/>
  <c r="F176" i="41"/>
  <c r="H176" i="41"/>
  <c r="J176" i="41"/>
  <c r="D176" i="41"/>
  <c r="E176" i="41"/>
  <c r="AP75" i="28"/>
  <c r="AC75" i="28" s="1"/>
  <c r="P22" i="28"/>
  <c r="R22" i="28"/>
  <c r="N22" i="28"/>
  <c r="S22" i="28"/>
  <c r="O22" i="28"/>
  <c r="T22" i="28"/>
  <c r="M22" i="28"/>
  <c r="U22" i="28"/>
  <c r="Q22" i="28"/>
  <c r="H176" i="26"/>
  <c r="F176" i="26"/>
  <c r="I176" i="26"/>
  <c r="E176" i="26"/>
  <c r="D176" i="26"/>
  <c r="C176" i="26"/>
  <c r="G176" i="26"/>
  <c r="J176" i="26"/>
  <c r="K176" i="26"/>
  <c r="K76" i="41"/>
  <c r="D76" i="41"/>
  <c r="G76" i="41"/>
  <c r="H76" i="41"/>
  <c r="J76" i="41"/>
  <c r="C76" i="41"/>
  <c r="F76" i="41"/>
  <c r="E76" i="41"/>
  <c r="I76" i="41"/>
  <c r="C82" i="21"/>
  <c r="K82" i="21"/>
  <c r="G82" i="21"/>
  <c r="I82" i="21"/>
  <c r="E82" i="21"/>
  <c r="F82" i="21"/>
  <c r="D82" i="21"/>
  <c r="J82" i="21"/>
  <c r="H82" i="21"/>
  <c r="S122" i="41"/>
  <c r="T122" i="41"/>
  <c r="Q122" i="41"/>
  <c r="N122" i="41"/>
  <c r="O122" i="41"/>
  <c r="U122" i="41"/>
  <c r="M122" i="41"/>
  <c r="P122" i="41"/>
  <c r="R122" i="41"/>
  <c r="K56" i="21"/>
  <c r="J56" i="21"/>
  <c r="C56" i="21"/>
  <c r="H56" i="21"/>
  <c r="E56" i="21"/>
  <c r="I56" i="21"/>
  <c r="D56" i="21"/>
  <c r="G56" i="21"/>
  <c r="F56" i="21"/>
  <c r="F149" i="21"/>
  <c r="H149" i="21"/>
  <c r="D149" i="21"/>
  <c r="E149" i="21"/>
  <c r="I149" i="21"/>
  <c r="G149" i="21"/>
  <c r="K149" i="21"/>
  <c r="C149" i="21"/>
  <c r="J149" i="21"/>
  <c r="AP19" i="41"/>
  <c r="AL19" i="41" s="1"/>
  <c r="Q84" i="21"/>
  <c r="S84" i="21"/>
  <c r="M84" i="21"/>
  <c r="U84" i="21"/>
  <c r="T84" i="21"/>
  <c r="O84" i="21"/>
  <c r="R84" i="21"/>
  <c r="N84" i="21"/>
  <c r="P84" i="21"/>
  <c r="I80" i="42"/>
  <c r="D80" i="42"/>
  <c r="J80" i="42"/>
  <c r="C80" i="42"/>
  <c r="K80" i="42"/>
  <c r="E80" i="42"/>
  <c r="H80" i="42"/>
  <c r="F80" i="42"/>
  <c r="G80" i="42"/>
  <c r="P154" i="22"/>
  <c r="Q154" i="22"/>
  <c r="S154" i="22"/>
  <c r="U154" i="22"/>
  <c r="N154" i="22"/>
  <c r="R154" i="22"/>
  <c r="O154" i="22"/>
  <c r="T154" i="22"/>
  <c r="M154" i="22"/>
  <c r="AP67" i="41"/>
  <c r="X67" i="41" s="1"/>
  <c r="O81" i="40"/>
  <c r="M81" i="40"/>
  <c r="T81" i="40"/>
  <c r="P81" i="40"/>
  <c r="S81" i="40"/>
  <c r="N81" i="40"/>
  <c r="U81" i="40"/>
  <c r="R81" i="40"/>
  <c r="Q81" i="40"/>
  <c r="G61" i="41"/>
  <c r="C61" i="41"/>
  <c r="H61" i="41"/>
  <c r="K61" i="41"/>
  <c r="I61" i="41"/>
  <c r="D61" i="41"/>
  <c r="E61" i="41"/>
  <c r="J61" i="41"/>
  <c r="F61" i="41"/>
  <c r="C169" i="26"/>
  <c r="J169" i="26"/>
  <c r="H169" i="26"/>
  <c r="I169" i="26"/>
  <c r="G169" i="26"/>
  <c r="E169" i="26"/>
  <c r="D169" i="26"/>
  <c r="K169" i="26"/>
  <c r="F169" i="26"/>
  <c r="AP60" i="22"/>
  <c r="AO60" i="22" s="1"/>
  <c r="AP70" i="22"/>
  <c r="AF70" i="22" s="1"/>
  <c r="AP88" i="26"/>
  <c r="Z88" i="26" s="1"/>
  <c r="AP134" i="40"/>
  <c r="AE134" i="40" s="1"/>
  <c r="AP37" i="26"/>
  <c r="Y37" i="26" s="1"/>
  <c r="AP160" i="23"/>
  <c r="AK160" i="23" s="1"/>
  <c r="AP124" i="22"/>
  <c r="AE124" i="22" s="1"/>
  <c r="N136" i="42"/>
  <c r="Q136" i="42"/>
  <c r="O136" i="42"/>
  <c r="S136" i="42"/>
  <c r="P136" i="42"/>
  <c r="M136" i="42"/>
  <c r="U136" i="42"/>
  <c r="T136" i="42"/>
  <c r="R136" i="42"/>
  <c r="O76" i="42"/>
  <c r="Q76" i="42"/>
  <c r="S76" i="42"/>
  <c r="U76" i="42"/>
  <c r="T76" i="42"/>
  <c r="R76" i="42"/>
  <c r="M76" i="42"/>
  <c r="N76" i="42"/>
  <c r="P76" i="42"/>
  <c r="AP61" i="41"/>
  <c r="AM61" i="41" s="1"/>
  <c r="AP60" i="41"/>
  <c r="AA60" i="41" s="1"/>
  <c r="F130" i="28"/>
  <c r="G130" i="28"/>
  <c r="K130" i="28"/>
  <c r="C130" i="28"/>
  <c r="H130" i="28"/>
  <c r="E130" i="28"/>
  <c r="D130" i="28"/>
  <c r="J130" i="28"/>
  <c r="I130" i="28"/>
  <c r="D111" i="22"/>
  <c r="H111" i="22"/>
  <c r="F111" i="22"/>
  <c r="G111" i="22"/>
  <c r="E111" i="22"/>
  <c r="I111" i="22"/>
  <c r="C111" i="22"/>
  <c r="J111" i="22"/>
  <c r="K111" i="22"/>
  <c r="AP72" i="41"/>
  <c r="AJ72" i="41" s="1"/>
  <c r="I71" i="41"/>
  <c r="C71" i="41"/>
  <c r="K71" i="41"/>
  <c r="F71" i="41"/>
  <c r="E71" i="41"/>
  <c r="D71" i="41"/>
  <c r="G71" i="41"/>
  <c r="H71" i="41"/>
  <c r="J71" i="41"/>
  <c r="AP162" i="22"/>
  <c r="AB162" i="22" s="1"/>
  <c r="D123" i="41"/>
  <c r="F123" i="41"/>
  <c r="E123" i="41"/>
  <c r="C123" i="41"/>
  <c r="G123" i="41"/>
  <c r="I123" i="41"/>
  <c r="J123" i="41"/>
  <c r="H123" i="41"/>
  <c r="K123" i="41"/>
  <c r="D5" i="41"/>
  <c r="E5" i="41"/>
  <c r="G5" i="41"/>
  <c r="H5" i="41"/>
  <c r="I5" i="41"/>
  <c r="J5" i="41"/>
  <c r="C5" i="41"/>
  <c r="F5" i="41"/>
  <c r="K5" i="41"/>
  <c r="D144" i="22"/>
  <c r="J144" i="22"/>
  <c r="H144" i="22"/>
  <c r="I144" i="22"/>
  <c r="G144" i="22"/>
  <c r="E144" i="22"/>
  <c r="C144" i="22"/>
  <c r="K144" i="22"/>
  <c r="F144" i="22"/>
  <c r="AP177" i="22"/>
  <c r="X177" i="22" s="1"/>
  <c r="Q43" i="22"/>
  <c r="P43" i="22"/>
  <c r="N43" i="22"/>
  <c r="T43" i="22"/>
  <c r="O43" i="22"/>
  <c r="R43" i="22"/>
  <c r="U43" i="22"/>
  <c r="M43" i="22"/>
  <c r="S43" i="22"/>
  <c r="T64" i="22"/>
  <c r="O64" i="22"/>
  <c r="N64" i="22"/>
  <c r="Q64" i="22"/>
  <c r="U64" i="22"/>
  <c r="S64" i="22"/>
  <c r="R64" i="22"/>
  <c r="P64" i="22"/>
  <c r="M64" i="22"/>
  <c r="K150" i="26"/>
  <c r="H150" i="26"/>
  <c r="G150" i="26"/>
  <c r="E150" i="26"/>
  <c r="C150" i="26"/>
  <c r="I150" i="26"/>
  <c r="F150" i="26"/>
  <c r="J150" i="26"/>
  <c r="D150" i="26"/>
  <c r="AP168" i="41"/>
  <c r="AI168" i="41" s="1"/>
  <c r="AP138" i="41"/>
  <c r="AF138" i="41" s="1"/>
  <c r="E146" i="22"/>
  <c r="F146" i="22"/>
  <c r="D146" i="22"/>
  <c r="H146" i="22"/>
  <c r="J146" i="22"/>
  <c r="K146" i="22"/>
  <c r="G146" i="22"/>
  <c r="C146" i="22"/>
  <c r="I146" i="22"/>
  <c r="AP136" i="41"/>
  <c r="AC136" i="41" s="1"/>
  <c r="U113" i="22"/>
  <c r="O113" i="22"/>
  <c r="N113" i="22"/>
  <c r="M113" i="22"/>
  <c r="P113" i="22"/>
  <c r="S113" i="22"/>
  <c r="T113" i="22"/>
  <c r="Q113" i="22"/>
  <c r="R113" i="22"/>
  <c r="E51" i="25"/>
  <c r="I51" i="25"/>
  <c r="K51" i="25"/>
  <c r="H51" i="25"/>
  <c r="F51" i="25"/>
  <c r="D51" i="25"/>
  <c r="J51" i="25"/>
  <c r="G51" i="25"/>
  <c r="C51" i="25"/>
  <c r="P167" i="28"/>
  <c r="O167" i="28"/>
  <c r="U167" i="28"/>
  <c r="Q167" i="28"/>
  <c r="S167" i="28"/>
  <c r="R167" i="28"/>
  <c r="T167" i="28"/>
  <c r="N167" i="28"/>
  <c r="M167" i="28"/>
  <c r="P49" i="22"/>
  <c r="N49" i="22"/>
  <c r="O49" i="22"/>
  <c r="R49" i="22"/>
  <c r="S49" i="22"/>
  <c r="U49" i="22"/>
  <c r="M49" i="22"/>
  <c r="Q49" i="22"/>
  <c r="T49" i="22"/>
  <c r="U24" i="22"/>
  <c r="Q24" i="22"/>
  <c r="O24" i="22"/>
  <c r="N24" i="22"/>
  <c r="S24" i="22"/>
  <c r="R24" i="22"/>
  <c r="P24" i="22"/>
  <c r="M24" i="22"/>
  <c r="T24" i="22"/>
  <c r="Q148" i="23"/>
  <c r="R148" i="23"/>
  <c r="S148" i="23"/>
  <c r="T148" i="23"/>
  <c r="P148" i="23"/>
  <c r="U148" i="23"/>
  <c r="M148" i="23"/>
  <c r="O148" i="23"/>
  <c r="N148" i="23"/>
  <c r="U137" i="23"/>
  <c r="M137" i="23"/>
  <c r="P137" i="23"/>
  <c r="S137" i="23"/>
  <c r="R137" i="23"/>
  <c r="O137" i="23"/>
  <c r="T137" i="23"/>
  <c r="N137" i="23"/>
  <c r="Q137" i="23"/>
  <c r="P26" i="22"/>
  <c r="T26" i="22"/>
  <c r="M26" i="22"/>
  <c r="Q26" i="22"/>
  <c r="U26" i="22"/>
  <c r="S26" i="22"/>
  <c r="O26" i="22"/>
  <c r="R26" i="22"/>
  <c r="N26" i="22"/>
  <c r="AP5" i="41"/>
  <c r="AJ5" i="41" s="1"/>
  <c r="AP160" i="21"/>
  <c r="AO160" i="21" s="1"/>
  <c r="AP57" i="28"/>
  <c r="T90" i="42"/>
  <c r="N90" i="42"/>
  <c r="R90" i="42"/>
  <c r="S90" i="42"/>
  <c r="M90" i="42"/>
  <c r="O90" i="42"/>
  <c r="U90" i="42"/>
  <c r="Q90" i="42"/>
  <c r="P90" i="42"/>
  <c r="I173" i="26"/>
  <c r="H173" i="26"/>
  <c r="J173" i="26"/>
  <c r="C173" i="26"/>
  <c r="F173" i="26"/>
  <c r="G173" i="26"/>
  <c r="E173" i="26"/>
  <c r="K173" i="26"/>
  <c r="D173" i="26"/>
  <c r="U158" i="23"/>
  <c r="R158" i="23"/>
  <c r="P158" i="23"/>
  <c r="M158" i="23"/>
  <c r="T158" i="23"/>
  <c r="N158" i="23"/>
  <c r="S158" i="23"/>
  <c r="O158" i="23"/>
  <c r="Q158" i="23"/>
  <c r="Q64" i="25"/>
  <c r="U64" i="25"/>
  <c r="T64" i="25"/>
  <c r="N64" i="25"/>
  <c r="R64" i="25"/>
  <c r="P64" i="25"/>
  <c r="S64" i="25"/>
  <c r="M64" i="25"/>
  <c r="O64" i="25"/>
  <c r="AP91" i="22"/>
  <c r="AK91" i="22" s="1"/>
  <c r="E148" i="41"/>
  <c r="I148" i="41"/>
  <c r="J148" i="41"/>
  <c r="K148" i="41"/>
  <c r="G148" i="41"/>
  <c r="C148" i="41"/>
  <c r="H148" i="41"/>
  <c r="D148" i="41"/>
  <c r="F148" i="41"/>
  <c r="R44" i="42"/>
  <c r="Q44" i="42"/>
  <c r="P44" i="42"/>
  <c r="N44" i="42"/>
  <c r="S44" i="42"/>
  <c r="O44" i="42"/>
  <c r="M44" i="42"/>
  <c r="T44" i="42"/>
  <c r="U44" i="42"/>
  <c r="AP92" i="26"/>
  <c r="AJ92" i="26" s="1"/>
  <c r="J90" i="22"/>
  <c r="G90" i="22"/>
  <c r="F90" i="22"/>
  <c r="E90" i="22"/>
  <c r="I90" i="22"/>
  <c r="C90" i="22"/>
  <c r="K90" i="22"/>
  <c r="H90" i="22"/>
  <c r="D90" i="22"/>
  <c r="H9" i="41"/>
  <c r="E9" i="41"/>
  <c r="F9" i="41"/>
  <c r="C9" i="41"/>
  <c r="D9" i="41"/>
  <c r="J9" i="41"/>
  <c r="K9" i="41"/>
  <c r="I9" i="41"/>
  <c r="G9" i="41"/>
  <c r="AP65" i="41"/>
  <c r="O19" i="22"/>
  <c r="R19" i="22"/>
  <c r="Q19" i="22"/>
  <c r="N19" i="22"/>
  <c r="T19" i="22"/>
  <c r="P19" i="22"/>
  <c r="U19" i="22"/>
  <c r="M19" i="22"/>
  <c r="S19" i="22"/>
  <c r="Q169" i="41"/>
  <c r="S169" i="41"/>
  <c r="R169" i="41"/>
  <c r="U169" i="41"/>
  <c r="P169" i="41"/>
  <c r="N169" i="41"/>
  <c r="T169" i="41"/>
  <c r="M169" i="41"/>
  <c r="O169" i="41"/>
  <c r="AP157" i="22"/>
  <c r="AL157" i="22" s="1"/>
  <c r="F117" i="22"/>
  <c r="G117" i="22"/>
  <c r="D117" i="22"/>
  <c r="J117" i="22"/>
  <c r="E117" i="22"/>
  <c r="K117" i="22"/>
  <c r="C117" i="22"/>
  <c r="I117" i="22"/>
  <c r="H117" i="22"/>
  <c r="N131" i="28"/>
  <c r="S131" i="28"/>
  <c r="O131" i="28"/>
  <c r="U131" i="28"/>
  <c r="M131" i="28"/>
  <c r="Q131" i="28"/>
  <c r="T131" i="28"/>
  <c r="P131" i="28"/>
  <c r="R131" i="28"/>
  <c r="AP38" i="22"/>
  <c r="W38" i="22" s="1"/>
  <c r="R96" i="41"/>
  <c r="T96" i="41"/>
  <c r="M96" i="41"/>
  <c r="N96" i="41"/>
  <c r="S96" i="41"/>
  <c r="Q96" i="41"/>
  <c r="O96" i="41"/>
  <c r="P96" i="41"/>
  <c r="U96" i="41"/>
  <c r="R101" i="22"/>
  <c r="U101" i="22"/>
  <c r="T101" i="22"/>
  <c r="S101" i="22"/>
  <c r="Q101" i="22"/>
  <c r="N101" i="22"/>
  <c r="P101" i="22"/>
  <c r="O101" i="22"/>
  <c r="M101" i="22"/>
  <c r="N176" i="22"/>
  <c r="R176" i="22"/>
  <c r="U176" i="22"/>
  <c r="M176" i="22"/>
  <c r="Q176" i="22"/>
  <c r="T176" i="22"/>
  <c r="S176" i="22"/>
  <c r="O176" i="22"/>
  <c r="P176" i="22"/>
  <c r="AP158" i="22"/>
  <c r="AM158" i="22" s="1"/>
  <c r="P137" i="41"/>
  <c r="R137" i="41"/>
  <c r="T137" i="41"/>
  <c r="U137" i="41"/>
  <c r="N137" i="41"/>
  <c r="M137" i="41"/>
  <c r="Q137" i="41"/>
  <c r="S137" i="41"/>
  <c r="O137" i="41"/>
  <c r="AP98" i="22"/>
  <c r="AN98" i="22" s="1"/>
  <c r="U60" i="22"/>
  <c r="M60" i="22"/>
  <c r="S60" i="22"/>
  <c r="N60" i="22"/>
  <c r="Q60" i="22"/>
  <c r="P60" i="22"/>
  <c r="O60" i="22"/>
  <c r="R60" i="22"/>
  <c r="T60" i="22"/>
  <c r="K40" i="41"/>
  <c r="J40" i="41"/>
  <c r="E40" i="41"/>
  <c r="H40" i="41"/>
  <c r="G40" i="41"/>
  <c r="I40" i="41"/>
  <c r="D40" i="41"/>
  <c r="F40" i="41"/>
  <c r="C40" i="41"/>
  <c r="U155" i="41"/>
  <c r="P155" i="41"/>
  <c r="M155" i="41"/>
  <c r="R155" i="41"/>
  <c r="O155" i="41"/>
  <c r="S155" i="41"/>
  <c r="T155" i="41"/>
  <c r="Q155" i="41"/>
  <c r="N155" i="41"/>
  <c r="AP103" i="22"/>
  <c r="AN103" i="22" s="1"/>
  <c r="R115" i="22"/>
  <c r="M115" i="22"/>
  <c r="S115" i="22"/>
  <c r="O115" i="22"/>
  <c r="T115" i="22"/>
  <c r="P115" i="22"/>
  <c r="U115" i="22"/>
  <c r="N115" i="22"/>
  <c r="Q115" i="22"/>
  <c r="P138" i="22"/>
  <c r="N138" i="22"/>
  <c r="M138" i="22"/>
  <c r="O138" i="22"/>
  <c r="T138" i="22"/>
  <c r="S138" i="22"/>
  <c r="R138" i="22"/>
  <c r="Q138" i="22"/>
  <c r="U138" i="22"/>
  <c r="AP143" i="22"/>
  <c r="W143" i="22" s="1"/>
  <c r="Q79" i="41"/>
  <c r="P79" i="41"/>
  <c r="T79" i="41"/>
  <c r="U79" i="41"/>
  <c r="O79" i="41"/>
  <c r="S79" i="41"/>
  <c r="M79" i="41"/>
  <c r="N79" i="41"/>
  <c r="R79" i="41"/>
  <c r="AP21" i="41"/>
  <c r="AB21" i="41" s="1"/>
  <c r="K157" i="22"/>
  <c r="E157" i="22"/>
  <c r="J157" i="22"/>
  <c r="G157" i="22"/>
  <c r="F157" i="22"/>
  <c r="I157" i="22"/>
  <c r="H157" i="22"/>
  <c r="C157" i="22"/>
  <c r="D157" i="22"/>
  <c r="K142" i="41"/>
  <c r="F142" i="41"/>
  <c r="H142" i="41"/>
  <c r="G142" i="41"/>
  <c r="E142" i="41"/>
  <c r="J142" i="41"/>
  <c r="D142" i="41"/>
  <c r="C142" i="41"/>
  <c r="I142" i="41"/>
  <c r="O2" i="41"/>
  <c r="Q2" i="41"/>
  <c r="N2" i="41"/>
  <c r="S2" i="41"/>
  <c r="F2" i="41"/>
  <c r="J2" i="41"/>
  <c r="M2" i="41"/>
  <c r="G2" i="41"/>
  <c r="E2" i="41"/>
  <c r="D2" i="41"/>
  <c r="C2" i="41"/>
  <c r="I2" i="41"/>
  <c r="T2" i="41"/>
  <c r="K2" i="41"/>
  <c r="R2" i="41"/>
  <c r="H2" i="41"/>
  <c r="U2" i="41"/>
  <c r="P2" i="41"/>
  <c r="AP9" i="41"/>
  <c r="AC9" i="41" s="1"/>
  <c r="M124" i="41"/>
  <c r="U124" i="41"/>
  <c r="O124" i="41"/>
  <c r="Q124" i="41"/>
  <c r="P124" i="41"/>
  <c r="S124" i="41"/>
  <c r="N124" i="41"/>
  <c r="R124" i="41"/>
  <c r="T124" i="41"/>
  <c r="D134" i="42"/>
  <c r="E134" i="42"/>
  <c r="C134" i="42"/>
  <c r="I134" i="42"/>
  <c r="H134" i="42"/>
  <c r="K134" i="42"/>
  <c r="G134" i="42"/>
  <c r="J134" i="42"/>
  <c r="F134" i="42"/>
  <c r="E86" i="41"/>
  <c r="C86" i="41"/>
  <c r="H86" i="41"/>
  <c r="F86" i="41"/>
  <c r="D86" i="41"/>
  <c r="G86" i="41"/>
  <c r="J86" i="41"/>
  <c r="K86" i="41"/>
  <c r="I86" i="41"/>
  <c r="O133" i="41"/>
  <c r="S133" i="41"/>
  <c r="T133" i="41"/>
  <c r="N133" i="41"/>
  <c r="M133" i="41"/>
  <c r="P133" i="41"/>
  <c r="R133" i="41"/>
  <c r="U133" i="41"/>
  <c r="Q133" i="41"/>
  <c r="Q30" i="22"/>
  <c r="U30" i="22"/>
  <c r="T30" i="22"/>
  <c r="N30" i="22"/>
  <c r="O30" i="22"/>
  <c r="P30" i="22"/>
  <c r="M30" i="22"/>
  <c r="R30" i="22"/>
  <c r="S30" i="22"/>
  <c r="AP133" i="41"/>
  <c r="AE133" i="41" s="1"/>
  <c r="AP54" i="42"/>
  <c r="AI54" i="42" s="1"/>
  <c r="J91" i="23"/>
  <c r="G91" i="23"/>
  <c r="I91" i="23"/>
  <c r="F91" i="23"/>
  <c r="E91" i="23"/>
  <c r="D91" i="23"/>
  <c r="C91" i="23"/>
  <c r="K91" i="23"/>
  <c r="H91" i="23"/>
  <c r="AP171" i="21"/>
  <c r="AD171" i="21" s="1"/>
  <c r="AP82" i="23"/>
  <c r="AE82" i="23" s="1"/>
  <c r="D160" i="23"/>
  <c r="E160" i="23"/>
  <c r="J160" i="23"/>
  <c r="I160" i="23"/>
  <c r="H160" i="23"/>
  <c r="K160" i="23"/>
  <c r="G160" i="23"/>
  <c r="C160" i="23"/>
  <c r="F160" i="23"/>
  <c r="AP93" i="41"/>
  <c r="AJ93" i="41" s="1"/>
  <c r="AP176" i="41"/>
  <c r="AD176" i="41" s="1"/>
  <c r="AP125" i="28"/>
  <c r="AC125" i="28" s="1"/>
  <c r="F116" i="21"/>
  <c r="E116" i="21"/>
  <c r="K116" i="21"/>
  <c r="H116" i="21"/>
  <c r="J116" i="21"/>
  <c r="G116" i="21"/>
  <c r="C116" i="21"/>
  <c r="I116" i="21"/>
  <c r="D116" i="21"/>
  <c r="AP6" i="42"/>
  <c r="G174" i="21"/>
  <c r="F174" i="21"/>
  <c r="J174" i="21"/>
  <c r="H174" i="21"/>
  <c r="D174" i="21"/>
  <c r="K174" i="21"/>
  <c r="E174" i="21"/>
  <c r="C174" i="21"/>
  <c r="I174" i="21"/>
  <c r="AP97" i="42"/>
  <c r="AH97" i="42" s="1"/>
  <c r="S19" i="40"/>
  <c r="R19" i="40"/>
  <c r="T19" i="40"/>
  <c r="N19" i="40"/>
  <c r="O19" i="40"/>
  <c r="Q19" i="40"/>
  <c r="M19" i="40"/>
  <c r="P19" i="40"/>
  <c r="U19" i="40"/>
  <c r="H27" i="42"/>
  <c r="E27" i="42"/>
  <c r="I27" i="42"/>
  <c r="D27" i="42"/>
  <c r="F27" i="42"/>
  <c r="J27" i="42"/>
  <c r="G27" i="42"/>
  <c r="C27" i="42"/>
  <c r="K27" i="42"/>
  <c r="AP24" i="28"/>
  <c r="X24" i="28" s="1"/>
  <c r="I13" i="26"/>
  <c r="E13" i="26"/>
  <c r="G13" i="26"/>
  <c r="H13" i="26"/>
  <c r="C13" i="26"/>
  <c r="F13" i="26"/>
  <c r="K13" i="26"/>
  <c r="J13" i="26"/>
  <c r="D13" i="26"/>
  <c r="AP152" i="41"/>
  <c r="D101" i="28"/>
  <c r="C101" i="28"/>
  <c r="J101" i="28"/>
  <c r="E101" i="28"/>
  <c r="G101" i="28"/>
  <c r="K101" i="28"/>
  <c r="I101" i="28"/>
  <c r="F101" i="28"/>
  <c r="H101" i="28"/>
  <c r="AP9" i="22"/>
  <c r="AI9" i="22" s="1"/>
  <c r="U148" i="41"/>
  <c r="S148" i="41"/>
  <c r="P148" i="41"/>
  <c r="T148" i="41"/>
  <c r="Q148" i="41"/>
  <c r="R148" i="41"/>
  <c r="O148" i="41"/>
  <c r="M148" i="41"/>
  <c r="N148" i="41"/>
  <c r="M93" i="41"/>
  <c r="S93" i="41"/>
  <c r="N93" i="41"/>
  <c r="T93" i="41"/>
  <c r="Q93" i="41"/>
  <c r="R93" i="41"/>
  <c r="P93" i="41"/>
  <c r="U93" i="41"/>
  <c r="O93" i="41"/>
  <c r="C18" i="41"/>
  <c r="D18" i="41"/>
  <c r="F18" i="41"/>
  <c r="I18" i="41"/>
  <c r="H18" i="41"/>
  <c r="K18" i="41"/>
  <c r="G18" i="41"/>
  <c r="E18" i="41"/>
  <c r="J18" i="41"/>
  <c r="C9" i="22"/>
  <c r="K9" i="22"/>
  <c r="J9" i="22"/>
  <c r="E9" i="22"/>
  <c r="F9" i="22"/>
  <c r="D9" i="22"/>
  <c r="I9" i="22"/>
  <c r="G9" i="22"/>
  <c r="H9" i="22"/>
  <c r="G89" i="42"/>
  <c r="C89" i="42"/>
  <c r="H89" i="42"/>
  <c r="I89" i="42"/>
  <c r="D89" i="42"/>
  <c r="J89" i="42"/>
  <c r="F89" i="42"/>
  <c r="K89" i="42"/>
  <c r="E89" i="42"/>
  <c r="J18" i="28"/>
  <c r="H18" i="28"/>
  <c r="G18" i="28"/>
  <c r="F18" i="28"/>
  <c r="D18" i="28"/>
  <c r="C18" i="28"/>
  <c r="E18" i="28"/>
  <c r="I18" i="28"/>
  <c r="K18" i="28"/>
  <c r="AP169" i="23"/>
  <c r="AD169" i="23" s="1"/>
  <c r="H139" i="26"/>
  <c r="D139" i="26"/>
  <c r="I139" i="26"/>
  <c r="C139" i="26"/>
  <c r="K139" i="26"/>
  <c r="J139" i="26"/>
  <c r="G139" i="26"/>
  <c r="F139" i="26"/>
  <c r="E139" i="26"/>
  <c r="O26" i="26"/>
  <c r="R26" i="26"/>
  <c r="T26" i="26"/>
  <c r="S26" i="26"/>
  <c r="U26" i="26"/>
  <c r="M26" i="26"/>
  <c r="Q26" i="26"/>
  <c r="N26" i="26"/>
  <c r="P26" i="26"/>
  <c r="I163" i="41"/>
  <c r="D163" i="41"/>
  <c r="C163" i="41"/>
  <c r="E163" i="41"/>
  <c r="K163" i="41"/>
  <c r="H163" i="41"/>
  <c r="F163" i="41"/>
  <c r="J163" i="41"/>
  <c r="G163" i="41"/>
  <c r="K115" i="22"/>
  <c r="C115" i="22"/>
  <c r="D115" i="22"/>
  <c r="G115" i="22"/>
  <c r="E115" i="22"/>
  <c r="F115" i="22"/>
  <c r="I115" i="22"/>
  <c r="H115" i="22"/>
  <c r="J115" i="22"/>
  <c r="AP150" i="22"/>
  <c r="E175" i="22"/>
  <c r="D175" i="22"/>
  <c r="G175" i="22"/>
  <c r="I175" i="22"/>
  <c r="H175" i="22"/>
  <c r="F175" i="22"/>
  <c r="K175" i="22"/>
  <c r="C175" i="22"/>
  <c r="J175" i="22"/>
  <c r="C113" i="26"/>
  <c r="F113" i="26"/>
  <c r="I113" i="26"/>
  <c r="D113" i="26"/>
  <c r="G113" i="26"/>
  <c r="J113" i="26"/>
  <c r="E113" i="26"/>
  <c r="H113" i="26"/>
  <c r="K113" i="26"/>
  <c r="T121" i="41"/>
  <c r="U121" i="41"/>
  <c r="M121" i="41"/>
  <c r="R121" i="41"/>
  <c r="N121" i="41"/>
  <c r="Q121" i="41"/>
  <c r="S121" i="41"/>
  <c r="P121" i="41"/>
  <c r="O121" i="41"/>
  <c r="M161" i="22"/>
  <c r="R161" i="22"/>
  <c r="O161" i="22"/>
  <c r="P161" i="22"/>
  <c r="S161" i="22"/>
  <c r="Q161" i="22"/>
  <c r="T161" i="22"/>
  <c r="U161" i="22"/>
  <c r="N161" i="22"/>
  <c r="AP33" i="22"/>
  <c r="W33" i="22" s="1"/>
  <c r="S66" i="22"/>
  <c r="Q66" i="22"/>
  <c r="M66" i="22"/>
  <c r="U66" i="22"/>
  <c r="T66" i="22"/>
  <c r="R66" i="22"/>
  <c r="N66" i="22"/>
  <c r="O66" i="22"/>
  <c r="P66" i="22"/>
  <c r="G96" i="28"/>
  <c r="C96" i="28"/>
  <c r="H96" i="28"/>
  <c r="F96" i="28"/>
  <c r="E96" i="28"/>
  <c r="K96" i="28"/>
  <c r="D96" i="28"/>
  <c r="I96" i="28"/>
  <c r="J96" i="28"/>
  <c r="R33" i="22"/>
  <c r="U33" i="22"/>
  <c r="N33" i="22"/>
  <c r="O33" i="22"/>
  <c r="P33" i="22"/>
  <c r="S33" i="22"/>
  <c r="M33" i="22"/>
  <c r="Q33" i="22"/>
  <c r="T33" i="22"/>
  <c r="I145" i="22"/>
  <c r="E145" i="22"/>
  <c r="H145" i="22"/>
  <c r="C145" i="22"/>
  <c r="K145" i="22"/>
  <c r="F145" i="22"/>
  <c r="J145" i="22"/>
  <c r="D145" i="22"/>
  <c r="G145" i="22"/>
  <c r="D134" i="22"/>
  <c r="C134" i="22"/>
  <c r="I134" i="22"/>
  <c r="F134" i="22"/>
  <c r="G134" i="22"/>
  <c r="H134" i="22"/>
  <c r="E134" i="22"/>
  <c r="J134" i="22"/>
  <c r="K134" i="22"/>
  <c r="R150" i="23"/>
  <c r="Q150" i="23"/>
  <c r="P150" i="23"/>
  <c r="T150" i="23"/>
  <c r="S150" i="23"/>
  <c r="N150" i="23"/>
  <c r="O150" i="23"/>
  <c r="U150" i="23"/>
  <c r="M150" i="23"/>
  <c r="E37" i="22"/>
  <c r="G37" i="22"/>
  <c r="F37" i="22"/>
  <c r="K37" i="22"/>
  <c r="D37" i="22"/>
  <c r="H37" i="22"/>
  <c r="J37" i="22"/>
  <c r="C37" i="22"/>
  <c r="I37" i="22"/>
  <c r="AP122" i="41"/>
  <c r="AK122" i="41" s="1"/>
  <c r="M61" i="22"/>
  <c r="R61" i="22"/>
  <c r="T61" i="22"/>
  <c r="N61" i="22"/>
  <c r="Q61" i="22"/>
  <c r="O61" i="22"/>
  <c r="S61" i="22"/>
  <c r="P61" i="22"/>
  <c r="U61" i="22"/>
  <c r="G107" i="22"/>
  <c r="E107" i="22"/>
  <c r="C107" i="22"/>
  <c r="D107" i="22"/>
  <c r="I107" i="22"/>
  <c r="K107" i="22"/>
  <c r="F107" i="22"/>
  <c r="H107" i="22"/>
  <c r="J107" i="22"/>
  <c r="N21" i="41"/>
  <c r="R21" i="41"/>
  <c r="S21" i="41"/>
  <c r="T21" i="41"/>
  <c r="M21" i="41"/>
  <c r="Q21" i="41"/>
  <c r="U21" i="41"/>
  <c r="O21" i="41"/>
  <c r="P21" i="41"/>
  <c r="AP165" i="22"/>
  <c r="AE165" i="22" s="1"/>
  <c r="H53" i="22"/>
  <c r="G53" i="22"/>
  <c r="D53" i="22"/>
  <c r="E53" i="22"/>
  <c r="C53" i="22"/>
  <c r="K53" i="22"/>
  <c r="F53" i="22"/>
  <c r="I53" i="22"/>
  <c r="J53" i="22"/>
  <c r="AP177" i="41"/>
  <c r="AH177" i="41" s="1"/>
  <c r="T177" i="22"/>
  <c r="P177" i="22"/>
  <c r="M177" i="22"/>
  <c r="O177" i="22"/>
  <c r="U177" i="22"/>
  <c r="S177" i="22"/>
  <c r="N177" i="22"/>
  <c r="R177" i="22"/>
  <c r="Q177" i="22"/>
  <c r="J156" i="22"/>
  <c r="C156" i="22"/>
  <c r="H156" i="22"/>
  <c r="G156" i="22"/>
  <c r="E156" i="22"/>
  <c r="F156" i="22"/>
  <c r="I156" i="22"/>
  <c r="K156" i="22"/>
  <c r="D156" i="22"/>
  <c r="M54" i="41"/>
  <c r="P54" i="41"/>
  <c r="Q54" i="41"/>
  <c r="S54" i="41"/>
  <c r="N54" i="41"/>
  <c r="U54" i="41"/>
  <c r="T54" i="41"/>
  <c r="R54" i="41"/>
  <c r="O54" i="41"/>
  <c r="O92" i="22"/>
  <c r="S92" i="22"/>
  <c r="Q92" i="22"/>
  <c r="U92" i="22"/>
  <c r="R92" i="22"/>
  <c r="M92" i="22"/>
  <c r="T92" i="22"/>
  <c r="P92" i="22"/>
  <c r="N92" i="22"/>
  <c r="AP35" i="41"/>
  <c r="AG35" i="41" s="1"/>
  <c r="P130" i="22"/>
  <c r="Q130" i="22"/>
  <c r="S130" i="22"/>
  <c r="N130" i="22"/>
  <c r="O130" i="22"/>
  <c r="U130" i="22"/>
  <c r="R130" i="22"/>
  <c r="T130" i="22"/>
  <c r="M130" i="22"/>
  <c r="AP80" i="22"/>
  <c r="AL80" i="22" s="1"/>
  <c r="U97" i="22"/>
  <c r="S97" i="22"/>
  <c r="Q97" i="22"/>
  <c r="R97" i="22"/>
  <c r="M97" i="22"/>
  <c r="T97" i="22"/>
  <c r="P97" i="22"/>
  <c r="O97" i="22"/>
  <c r="N97" i="22"/>
  <c r="J108" i="22"/>
  <c r="C108" i="22"/>
  <c r="I108" i="22"/>
  <c r="G108" i="22"/>
  <c r="D108" i="22"/>
  <c r="E108" i="22"/>
  <c r="H108" i="22"/>
  <c r="K108" i="22"/>
  <c r="F108" i="22"/>
  <c r="AP74" i="22"/>
  <c r="AI74" i="22" s="1"/>
  <c r="F83" i="23"/>
  <c r="H83" i="23"/>
  <c r="C83" i="23"/>
  <c r="K83" i="23"/>
  <c r="J83" i="23"/>
  <c r="E83" i="23"/>
  <c r="G83" i="23"/>
  <c r="I83" i="23"/>
  <c r="D83" i="23"/>
  <c r="K34" i="41"/>
  <c r="H34" i="41"/>
  <c r="G34" i="41"/>
  <c r="F34" i="41"/>
  <c r="E34" i="41"/>
  <c r="D34" i="41"/>
  <c r="I34" i="41"/>
  <c r="J34" i="41"/>
  <c r="C34" i="41"/>
  <c r="H143" i="41"/>
  <c r="E143" i="41"/>
  <c r="F143" i="41"/>
  <c r="G143" i="41"/>
  <c r="K143" i="41"/>
  <c r="J143" i="41"/>
  <c r="C143" i="41"/>
  <c r="D143" i="41"/>
  <c r="I143" i="41"/>
  <c r="Q69" i="22"/>
  <c r="P69" i="22"/>
  <c r="R69" i="22"/>
  <c r="T69" i="22"/>
  <c r="S69" i="22"/>
  <c r="N69" i="22"/>
  <c r="M69" i="22"/>
  <c r="U69" i="22"/>
  <c r="O69" i="22"/>
  <c r="Q117" i="41"/>
  <c r="N117" i="41"/>
  <c r="T117" i="41"/>
  <c r="U117" i="41"/>
  <c r="M117" i="41"/>
  <c r="S117" i="41"/>
  <c r="R117" i="41"/>
  <c r="P117" i="41"/>
  <c r="O117" i="41"/>
  <c r="AP112" i="22"/>
  <c r="AE112" i="22" s="1"/>
  <c r="J49" i="41"/>
  <c r="H49" i="41"/>
  <c r="G49" i="41"/>
  <c r="I49" i="41"/>
  <c r="E49" i="41"/>
  <c r="C49" i="41"/>
  <c r="K49" i="41"/>
  <c r="D49" i="41"/>
  <c r="F49" i="41"/>
  <c r="J177" i="41"/>
  <c r="H177" i="41"/>
  <c r="C177" i="41"/>
  <c r="K177" i="41"/>
  <c r="G177" i="41"/>
  <c r="D177" i="41"/>
  <c r="I177" i="41"/>
  <c r="E177" i="41"/>
  <c r="F177" i="41"/>
  <c r="AP106" i="22"/>
  <c r="AI106" i="22" s="1"/>
  <c r="O101" i="41"/>
  <c r="S101" i="41"/>
  <c r="R101" i="41"/>
  <c r="P101" i="41"/>
  <c r="M101" i="41"/>
  <c r="T101" i="41"/>
  <c r="N101" i="41"/>
  <c r="Q101" i="41"/>
  <c r="U101" i="41"/>
  <c r="G173" i="22"/>
  <c r="E173" i="22"/>
  <c r="K173" i="22"/>
  <c r="J173" i="22"/>
  <c r="I173" i="22"/>
  <c r="H173" i="22"/>
  <c r="F173" i="22"/>
  <c r="D173" i="22"/>
  <c r="C173" i="22"/>
  <c r="AP127" i="41"/>
  <c r="AE127" i="41" s="1"/>
  <c r="I108" i="41"/>
  <c r="G108" i="41"/>
  <c r="D108" i="41"/>
  <c r="E108" i="41"/>
  <c r="K108" i="41"/>
  <c r="F108" i="41"/>
  <c r="H108" i="41"/>
  <c r="J108" i="41"/>
  <c r="C108" i="41"/>
  <c r="I78" i="22"/>
  <c r="J78" i="22"/>
  <c r="D78" i="22"/>
  <c r="H78" i="22"/>
  <c r="C78" i="22"/>
  <c r="G78" i="22"/>
  <c r="E78" i="22"/>
  <c r="F78" i="22"/>
  <c r="K78" i="22"/>
  <c r="D39" i="22"/>
  <c r="F39" i="22"/>
  <c r="J39" i="22"/>
  <c r="G39" i="22"/>
  <c r="C39" i="22"/>
  <c r="E39" i="22"/>
  <c r="H39" i="22"/>
  <c r="I39" i="22"/>
  <c r="K39" i="22"/>
  <c r="AP89" i="41"/>
  <c r="AP54" i="22"/>
  <c r="AH54" i="22" s="1"/>
  <c r="N37" i="41"/>
  <c r="P37" i="41"/>
  <c r="U37" i="41"/>
  <c r="Q37" i="41"/>
  <c r="T37" i="41"/>
  <c r="O37" i="41"/>
  <c r="R37" i="41"/>
  <c r="S37" i="41"/>
  <c r="M37" i="41"/>
  <c r="AP2" i="41"/>
  <c r="AN2" i="41" s="1"/>
  <c r="S169" i="22"/>
  <c r="R169" i="22"/>
  <c r="N169" i="22"/>
  <c r="Q169" i="22"/>
  <c r="M169" i="22"/>
  <c r="O169" i="22"/>
  <c r="T169" i="22"/>
  <c r="P169" i="22"/>
  <c r="U169" i="22"/>
  <c r="T23" i="23"/>
  <c r="R23" i="23"/>
  <c r="S23" i="23"/>
  <c r="M23" i="23"/>
  <c r="P23" i="23"/>
  <c r="U23" i="23"/>
  <c r="N23" i="23"/>
  <c r="O23" i="23"/>
  <c r="Q23" i="23"/>
  <c r="N25" i="22"/>
  <c r="R25" i="22"/>
  <c r="T25" i="22"/>
  <c r="U25" i="22"/>
  <c r="Q25" i="22"/>
  <c r="M25" i="22"/>
  <c r="P25" i="22"/>
  <c r="S25" i="22"/>
  <c r="O25" i="22"/>
  <c r="C83" i="41"/>
  <c r="E83" i="41"/>
  <c r="J83" i="41"/>
  <c r="I83" i="41"/>
  <c r="G83" i="41"/>
  <c r="K83" i="41"/>
  <c r="H83" i="41"/>
  <c r="F83" i="41"/>
  <c r="D83" i="41"/>
  <c r="AP84" i="41"/>
  <c r="Y84" i="41" s="1"/>
  <c r="F176" i="22"/>
  <c r="J176" i="22"/>
  <c r="C176" i="22"/>
  <c r="K176" i="22"/>
  <c r="I176" i="22"/>
  <c r="H176" i="22"/>
  <c r="D176" i="22"/>
  <c r="G176" i="22"/>
  <c r="E176" i="22"/>
  <c r="C141" i="22"/>
  <c r="D141" i="22"/>
  <c r="G141" i="22"/>
  <c r="I141" i="22"/>
  <c r="K141" i="22"/>
  <c r="F141" i="22"/>
  <c r="H141" i="22"/>
  <c r="E141" i="22"/>
  <c r="J141" i="22"/>
  <c r="C12" i="22"/>
  <c r="G12" i="22"/>
  <c r="E12" i="22"/>
  <c r="I12" i="22"/>
  <c r="K12" i="22"/>
  <c r="H12" i="22"/>
  <c r="F12" i="22"/>
  <c r="J12" i="22"/>
  <c r="D12" i="22"/>
  <c r="U5" i="41"/>
  <c r="S5" i="41"/>
  <c r="P5" i="41"/>
  <c r="T5" i="41"/>
  <c r="M5" i="41"/>
  <c r="R5" i="41"/>
  <c r="Q5" i="41"/>
  <c r="O5" i="41"/>
  <c r="N5" i="41"/>
  <c r="H118" i="22"/>
  <c r="E118" i="22"/>
  <c r="K118" i="22"/>
  <c r="J118" i="22"/>
  <c r="I118" i="22"/>
  <c r="F118" i="22"/>
  <c r="C118" i="22"/>
  <c r="D118" i="22"/>
  <c r="G118" i="22"/>
  <c r="E150" i="22"/>
  <c r="H150" i="22"/>
  <c r="K150" i="22"/>
  <c r="F150" i="22"/>
  <c r="D150" i="22"/>
  <c r="J150" i="22"/>
  <c r="I150" i="22"/>
  <c r="C150" i="22"/>
  <c r="G150" i="22"/>
  <c r="T46" i="41"/>
  <c r="U46" i="41"/>
  <c r="P46" i="41"/>
  <c r="M46" i="41"/>
  <c r="S46" i="41"/>
  <c r="R46" i="41"/>
  <c r="O46" i="41"/>
  <c r="N46" i="41"/>
  <c r="Q46" i="41"/>
  <c r="R37" i="22"/>
  <c r="S37" i="22"/>
  <c r="N37" i="22"/>
  <c r="U37" i="22"/>
  <c r="Q37" i="22"/>
  <c r="T37" i="22"/>
  <c r="O37" i="22"/>
  <c r="M37" i="22"/>
  <c r="P37" i="22"/>
  <c r="K147" i="26"/>
  <c r="I147" i="26"/>
  <c r="E147" i="26"/>
  <c r="D147" i="26"/>
  <c r="H147" i="26"/>
  <c r="F147" i="26"/>
  <c r="J147" i="26"/>
  <c r="C147" i="26"/>
  <c r="G147" i="26"/>
  <c r="Q160" i="41"/>
  <c r="O160" i="41"/>
  <c r="T160" i="41"/>
  <c r="N160" i="41"/>
  <c r="U160" i="41"/>
  <c r="S160" i="41"/>
  <c r="P160" i="41"/>
  <c r="M160" i="41"/>
  <c r="R160" i="41"/>
  <c r="I157" i="41"/>
  <c r="D157" i="41"/>
  <c r="H157" i="41"/>
  <c r="K157" i="41"/>
  <c r="E157" i="41"/>
  <c r="F157" i="41"/>
  <c r="J157" i="41"/>
  <c r="G157" i="41"/>
  <c r="C157" i="41"/>
  <c r="J56" i="41"/>
  <c r="D56" i="41"/>
  <c r="F56" i="41"/>
  <c r="G56" i="41"/>
  <c r="I56" i="41"/>
  <c r="E56" i="41"/>
  <c r="C56" i="41"/>
  <c r="K56" i="41"/>
  <c r="H56" i="41"/>
  <c r="I69" i="22"/>
  <c r="D69" i="22"/>
  <c r="C69" i="22"/>
  <c r="G69" i="22"/>
  <c r="F69" i="22"/>
  <c r="J69" i="22"/>
  <c r="K69" i="22"/>
  <c r="H69" i="22"/>
  <c r="E69" i="22"/>
  <c r="P12" i="22"/>
  <c r="N12" i="22"/>
  <c r="S12" i="22"/>
  <c r="R12" i="22"/>
  <c r="U12" i="22"/>
  <c r="O12" i="22"/>
  <c r="Q12" i="22"/>
  <c r="T12" i="22"/>
  <c r="M12" i="22"/>
  <c r="K137" i="22"/>
  <c r="J137" i="22"/>
  <c r="C137" i="22"/>
  <c r="F137" i="22"/>
  <c r="G137" i="22"/>
  <c r="E137" i="22"/>
  <c r="H137" i="22"/>
  <c r="I137" i="22"/>
  <c r="D137" i="22"/>
  <c r="AP109" i="41"/>
  <c r="Y109" i="41" s="1"/>
  <c r="S53" i="26"/>
  <c r="Q53" i="26"/>
  <c r="R53" i="26"/>
  <c r="P53" i="26"/>
  <c r="T53" i="26"/>
  <c r="N53" i="26"/>
  <c r="M53" i="26"/>
  <c r="U53" i="26"/>
  <c r="O53" i="26"/>
  <c r="G168" i="41"/>
  <c r="J168" i="41"/>
  <c r="D168" i="41"/>
  <c r="C168" i="41"/>
  <c r="H168" i="41"/>
  <c r="I168" i="41"/>
  <c r="K168" i="41"/>
  <c r="E168" i="41"/>
  <c r="F168" i="41"/>
  <c r="AP22" i="22"/>
  <c r="AB22" i="22" s="1"/>
  <c r="AP117" i="41"/>
  <c r="AH117" i="41" s="1"/>
  <c r="S42" i="22"/>
  <c r="N42" i="22"/>
  <c r="R42" i="22"/>
  <c r="M42" i="22"/>
  <c r="Q42" i="22"/>
  <c r="U42" i="22"/>
  <c r="T42" i="22"/>
  <c r="P42" i="22"/>
  <c r="O42" i="22"/>
  <c r="I93" i="41"/>
  <c r="F93" i="41"/>
  <c r="C93" i="41"/>
  <c r="G93" i="41"/>
  <c r="E93" i="41"/>
  <c r="J93" i="41"/>
  <c r="H93" i="41"/>
  <c r="D93" i="41"/>
  <c r="K93" i="41"/>
  <c r="J87" i="22"/>
  <c r="E87" i="22"/>
  <c r="D87" i="22"/>
  <c r="H87" i="22"/>
  <c r="I87" i="22"/>
  <c r="K87" i="22"/>
  <c r="C87" i="22"/>
  <c r="F87" i="22"/>
  <c r="G87" i="22"/>
  <c r="AP78" i="22"/>
  <c r="AH78" i="22" s="1"/>
  <c r="I11" i="41"/>
  <c r="J11" i="41"/>
  <c r="G11" i="41"/>
  <c r="D11" i="41"/>
  <c r="C11" i="41"/>
  <c r="K11" i="41"/>
  <c r="H11" i="41"/>
  <c r="F11" i="41"/>
  <c r="E11" i="41"/>
  <c r="Q141" i="41"/>
  <c r="T141" i="41"/>
  <c r="R141" i="41"/>
  <c r="P141" i="41"/>
  <c r="N141" i="41"/>
  <c r="O141" i="41"/>
  <c r="M141" i="41"/>
  <c r="S141" i="41"/>
  <c r="U141" i="41"/>
  <c r="AP113" i="41"/>
  <c r="Y113" i="41" s="1"/>
  <c r="AP139" i="22"/>
  <c r="AM139" i="22" s="1"/>
  <c r="D172" i="22"/>
  <c r="J172" i="22"/>
  <c r="I172" i="22"/>
  <c r="C172" i="22"/>
  <c r="F172" i="22"/>
  <c r="G172" i="22"/>
  <c r="E172" i="22"/>
  <c r="H172" i="22"/>
  <c r="K172" i="22"/>
  <c r="AP114" i="41"/>
  <c r="AD114" i="41" s="1"/>
  <c r="R51" i="22"/>
  <c r="S51" i="22"/>
  <c r="N51" i="22"/>
  <c r="P51" i="22"/>
  <c r="M51" i="22"/>
  <c r="O51" i="22"/>
  <c r="T51" i="22"/>
  <c r="Q51" i="22"/>
  <c r="U51" i="22"/>
  <c r="G16" i="41"/>
  <c r="F16" i="41"/>
  <c r="K16" i="41"/>
  <c r="H16" i="41"/>
  <c r="J16" i="41"/>
  <c r="I16" i="41"/>
  <c r="C16" i="41"/>
  <c r="D16" i="41"/>
  <c r="E16" i="41"/>
  <c r="AP20" i="22"/>
  <c r="AH20" i="22" s="1"/>
  <c r="K103" i="41"/>
  <c r="E103" i="41"/>
  <c r="D103" i="41"/>
  <c r="G103" i="41"/>
  <c r="F103" i="41"/>
  <c r="C103" i="41"/>
  <c r="H103" i="41"/>
  <c r="J103" i="41"/>
  <c r="I103" i="41"/>
  <c r="P151" i="22"/>
  <c r="R151" i="22"/>
  <c r="T151" i="22"/>
  <c r="M151" i="22"/>
  <c r="Q151" i="22"/>
  <c r="U151" i="22"/>
  <c r="S151" i="22"/>
  <c r="N151" i="22"/>
  <c r="O151" i="22"/>
  <c r="Q175" i="22"/>
  <c r="R175" i="22"/>
  <c r="M175" i="22"/>
  <c r="T175" i="22"/>
  <c r="S175" i="22"/>
  <c r="U175" i="22"/>
  <c r="N175" i="22"/>
  <c r="P175" i="22"/>
  <c r="O175" i="22"/>
  <c r="AP15" i="41"/>
  <c r="AO15" i="41" s="1"/>
  <c r="F110" i="22"/>
  <c r="I110" i="22"/>
  <c r="K110" i="22"/>
  <c r="H110" i="22"/>
  <c r="J110" i="22"/>
  <c r="C110" i="22"/>
  <c r="D110" i="22"/>
  <c r="G110" i="22"/>
  <c r="E110" i="22"/>
  <c r="N134" i="41"/>
  <c r="T134" i="41"/>
  <c r="M134" i="41"/>
  <c r="P134" i="41"/>
  <c r="Q134" i="41"/>
  <c r="R134" i="41"/>
  <c r="O134" i="41"/>
  <c r="U134" i="41"/>
  <c r="S134" i="41"/>
  <c r="Q175" i="41"/>
  <c r="O175" i="41"/>
  <c r="P175" i="41"/>
  <c r="S175" i="41"/>
  <c r="M175" i="41"/>
  <c r="R175" i="41"/>
  <c r="T175" i="41"/>
  <c r="N175" i="41"/>
  <c r="U175" i="41"/>
  <c r="M15" i="26"/>
  <c r="N15" i="26"/>
  <c r="T15" i="26"/>
  <c r="O15" i="26"/>
  <c r="P15" i="26"/>
  <c r="U15" i="26"/>
  <c r="Q15" i="26"/>
  <c r="R15" i="26"/>
  <c r="S15" i="26"/>
  <c r="AP27" i="40"/>
  <c r="AE27" i="40" s="1"/>
  <c r="AP42" i="22"/>
  <c r="AH42" i="22" s="1"/>
  <c r="O8" i="41"/>
  <c r="R8" i="41"/>
  <c r="N8" i="41"/>
  <c r="T8" i="41"/>
  <c r="M8" i="41"/>
  <c r="S8" i="41"/>
  <c r="U8" i="41"/>
  <c r="Q8" i="41"/>
  <c r="P8" i="41"/>
  <c r="J91" i="22"/>
  <c r="F91" i="22"/>
  <c r="K91" i="22"/>
  <c r="C91" i="22"/>
  <c r="E91" i="22"/>
  <c r="H91" i="22"/>
  <c r="D91" i="22"/>
  <c r="I91" i="22"/>
  <c r="G91" i="22"/>
  <c r="AP3" i="41"/>
  <c r="AA3" i="41" s="1"/>
  <c r="N140" i="42"/>
  <c r="T140" i="42"/>
  <c r="U140" i="42"/>
  <c r="O140" i="42"/>
  <c r="M140" i="42"/>
  <c r="P140" i="42"/>
  <c r="S140" i="42"/>
  <c r="Q140" i="42"/>
  <c r="R140" i="42"/>
  <c r="AP91" i="41"/>
  <c r="X91" i="41" s="1"/>
  <c r="AP19" i="23"/>
  <c r="AG19" i="23" s="1"/>
  <c r="H84" i="22"/>
  <c r="E84" i="22"/>
  <c r="K84" i="22"/>
  <c r="J84" i="22"/>
  <c r="G84" i="22"/>
  <c r="C84" i="22"/>
  <c r="I84" i="22"/>
  <c r="F84" i="22"/>
  <c r="D84" i="22"/>
  <c r="U170" i="41"/>
  <c r="Q170" i="41"/>
  <c r="T170" i="41"/>
  <c r="R170" i="41"/>
  <c r="P170" i="41"/>
  <c r="O170" i="41"/>
  <c r="N170" i="41"/>
  <c r="M170" i="41"/>
  <c r="S170" i="41"/>
  <c r="S62" i="40"/>
  <c r="U62" i="40"/>
  <c r="N62" i="40"/>
  <c r="P62" i="40"/>
  <c r="T62" i="40"/>
  <c r="R62" i="40"/>
  <c r="O62" i="40"/>
  <c r="M62" i="40"/>
  <c r="Q62" i="40"/>
  <c r="O11" i="28"/>
  <c r="Q11" i="28"/>
  <c r="S11" i="28"/>
  <c r="U11" i="28"/>
  <c r="P11" i="28"/>
  <c r="N11" i="28"/>
  <c r="T11" i="28"/>
  <c r="M11" i="28"/>
  <c r="R11" i="28"/>
  <c r="AP39" i="41"/>
  <c r="AE39" i="41" s="1"/>
  <c r="M11" i="22"/>
  <c r="R11" i="22"/>
  <c r="Q11" i="22"/>
  <c r="N11" i="22"/>
  <c r="P11" i="22"/>
  <c r="O11" i="22"/>
  <c r="S11" i="22"/>
  <c r="T11" i="22"/>
  <c r="U11" i="22"/>
  <c r="T156" i="41"/>
  <c r="N156" i="41"/>
  <c r="P156" i="41"/>
  <c r="Q156" i="41"/>
  <c r="M156" i="41"/>
  <c r="U156" i="41"/>
  <c r="R156" i="41"/>
  <c r="O156" i="41"/>
  <c r="S156" i="41"/>
  <c r="AP92" i="41"/>
  <c r="AB92" i="41" s="1"/>
  <c r="AP119" i="41"/>
  <c r="Y119" i="41" s="1"/>
  <c r="AP41" i="41"/>
  <c r="AJ41" i="41" s="1"/>
  <c r="AP108" i="22"/>
  <c r="AM108" i="22" s="1"/>
  <c r="N143" i="41"/>
  <c r="O143" i="41"/>
  <c r="S143" i="41"/>
  <c r="T143" i="41"/>
  <c r="Q143" i="41"/>
  <c r="P143" i="41"/>
  <c r="U143" i="41"/>
  <c r="M143" i="41"/>
  <c r="R143" i="41"/>
  <c r="D128" i="22"/>
  <c r="C128" i="22"/>
  <c r="J128" i="22"/>
  <c r="K128" i="22"/>
  <c r="I128" i="22"/>
  <c r="F128" i="22"/>
  <c r="H128" i="22"/>
  <c r="E128" i="22"/>
  <c r="G128" i="22"/>
  <c r="Q145" i="22"/>
  <c r="N145" i="22"/>
  <c r="S145" i="22"/>
  <c r="U145" i="22"/>
  <c r="P145" i="22"/>
  <c r="O145" i="22"/>
  <c r="T145" i="22"/>
  <c r="M145" i="22"/>
  <c r="R145" i="22"/>
  <c r="E25" i="19"/>
  <c r="C25" i="19"/>
  <c r="F25" i="19"/>
  <c r="G25" i="19"/>
  <c r="J25" i="19"/>
  <c r="K25" i="19"/>
  <c r="I25" i="19"/>
  <c r="H25" i="19"/>
  <c r="D25" i="19"/>
  <c r="AP150" i="41"/>
  <c r="AE150" i="41" s="1"/>
  <c r="J61" i="21"/>
  <c r="H61" i="21"/>
  <c r="I61" i="21"/>
  <c r="G61" i="21"/>
  <c r="E61" i="21"/>
  <c r="D61" i="21"/>
  <c r="C61" i="21"/>
  <c r="F61" i="21"/>
  <c r="K61" i="21"/>
  <c r="AP31" i="42"/>
  <c r="Y31" i="42" s="1"/>
  <c r="J29" i="28"/>
  <c r="H29" i="28"/>
  <c r="K29" i="28"/>
  <c r="D29" i="28"/>
  <c r="G29" i="28"/>
  <c r="I29" i="28"/>
  <c r="F29" i="28"/>
  <c r="E29" i="28"/>
  <c r="C29" i="28"/>
  <c r="T136" i="41"/>
  <c r="Q136" i="41"/>
  <c r="N136" i="41"/>
  <c r="S136" i="41"/>
  <c r="M136" i="41"/>
  <c r="U136" i="41"/>
  <c r="O136" i="41"/>
  <c r="P136" i="41"/>
  <c r="R136" i="41"/>
  <c r="P160" i="40"/>
  <c r="U160" i="40"/>
  <c r="M160" i="40"/>
  <c r="R160" i="40"/>
  <c r="T160" i="40"/>
  <c r="S160" i="40"/>
  <c r="N160" i="40"/>
  <c r="O160" i="40"/>
  <c r="Q160" i="40"/>
  <c r="E98" i="22"/>
  <c r="D98" i="22"/>
  <c r="F98" i="22"/>
  <c r="G98" i="22"/>
  <c r="K98" i="22"/>
  <c r="J98" i="22"/>
  <c r="C98" i="22"/>
  <c r="H98" i="22"/>
  <c r="I98" i="22"/>
  <c r="AP93" i="21"/>
  <c r="AK93" i="21" s="1"/>
  <c r="Q32" i="41"/>
  <c r="O32" i="41"/>
  <c r="T32" i="41"/>
  <c r="U32" i="41"/>
  <c r="N32" i="41"/>
  <c r="R32" i="41"/>
  <c r="S32" i="41"/>
  <c r="P32" i="41"/>
  <c r="M32" i="41"/>
  <c r="U103" i="41"/>
  <c r="P103" i="41"/>
  <c r="T103" i="41"/>
  <c r="M103" i="41"/>
  <c r="O103" i="41"/>
  <c r="R103" i="41"/>
  <c r="Q103" i="41"/>
  <c r="S103" i="41"/>
  <c r="N103" i="41"/>
  <c r="AP129" i="41"/>
  <c r="AD129" i="41" s="1"/>
  <c r="N71" i="41"/>
  <c r="M71" i="41"/>
  <c r="O71" i="41"/>
  <c r="Q71" i="41"/>
  <c r="S71" i="41"/>
  <c r="U71" i="41"/>
  <c r="T71" i="41"/>
  <c r="R71" i="41"/>
  <c r="P71" i="41"/>
  <c r="AP7" i="41"/>
  <c r="W7" i="41" s="1"/>
  <c r="D92" i="41"/>
  <c r="K92" i="41"/>
  <c r="J92" i="41"/>
  <c r="H92" i="41"/>
  <c r="G92" i="41"/>
  <c r="C92" i="41"/>
  <c r="I92" i="41"/>
  <c r="F92" i="41"/>
  <c r="E92" i="41"/>
  <c r="AP75" i="41"/>
  <c r="AJ75" i="41" s="1"/>
  <c r="AP127" i="22"/>
  <c r="AA127" i="22" s="1"/>
  <c r="AP8" i="22"/>
  <c r="AH8" i="22" s="1"/>
  <c r="M14" i="23"/>
  <c r="N14" i="23"/>
  <c r="P14" i="23"/>
  <c r="R14" i="23"/>
  <c r="T14" i="23"/>
  <c r="O14" i="23"/>
  <c r="U14" i="23"/>
  <c r="S14" i="23"/>
  <c r="Q14" i="23"/>
  <c r="U110" i="40"/>
  <c r="T110" i="40"/>
  <c r="R110" i="40"/>
  <c r="M110" i="40"/>
  <c r="N110" i="40"/>
  <c r="O110" i="40"/>
  <c r="Q110" i="40"/>
  <c r="S110" i="40"/>
  <c r="P110" i="40"/>
  <c r="U106" i="41"/>
  <c r="S106" i="41"/>
  <c r="O106" i="41"/>
  <c r="T106" i="41"/>
  <c r="N106" i="41"/>
  <c r="Q106" i="41"/>
  <c r="P106" i="41"/>
  <c r="R106" i="41"/>
  <c r="M106" i="41"/>
  <c r="K32" i="41"/>
  <c r="J32" i="41"/>
  <c r="C32" i="41"/>
  <c r="D32" i="41"/>
  <c r="G32" i="41"/>
  <c r="I32" i="41"/>
  <c r="E32" i="41"/>
  <c r="F32" i="41"/>
  <c r="H32" i="41"/>
  <c r="P146" i="41"/>
  <c r="R146" i="41"/>
  <c r="N146" i="41"/>
  <c r="Q146" i="41"/>
  <c r="S146" i="41"/>
  <c r="T146" i="41"/>
  <c r="U146" i="41"/>
  <c r="M146" i="41"/>
  <c r="O146" i="41"/>
  <c r="D102" i="22"/>
  <c r="G102" i="22"/>
  <c r="K102" i="22"/>
  <c r="C102" i="22"/>
  <c r="J102" i="22"/>
  <c r="E102" i="22"/>
  <c r="I102" i="22"/>
  <c r="F102" i="22"/>
  <c r="H102" i="22"/>
  <c r="AP4" i="22"/>
  <c r="Y4" i="22" s="1"/>
  <c r="F121" i="41"/>
  <c r="E121" i="41"/>
  <c r="G121" i="41"/>
  <c r="I121" i="41"/>
  <c r="H121" i="41"/>
  <c r="D121" i="41"/>
  <c r="J121" i="41"/>
  <c r="K121" i="41"/>
  <c r="C121" i="41"/>
  <c r="N113" i="41"/>
  <c r="T113" i="41"/>
  <c r="M113" i="41"/>
  <c r="U113" i="41"/>
  <c r="Q113" i="41"/>
  <c r="P113" i="41"/>
  <c r="O113" i="41"/>
  <c r="R113" i="41"/>
  <c r="S113" i="41"/>
  <c r="AP12" i="22"/>
  <c r="X12" i="22" s="1"/>
  <c r="T47" i="22"/>
  <c r="P47" i="22"/>
  <c r="M47" i="22"/>
  <c r="U47" i="22"/>
  <c r="Q47" i="22"/>
  <c r="R47" i="22"/>
  <c r="S47" i="22"/>
  <c r="O47" i="22"/>
  <c r="N47" i="22"/>
  <c r="C81" i="41"/>
  <c r="G81" i="41"/>
  <c r="I81" i="41"/>
  <c r="D81" i="41"/>
  <c r="H81" i="41"/>
  <c r="F81" i="41"/>
  <c r="K81" i="41"/>
  <c r="E81" i="41"/>
  <c r="J81" i="41"/>
  <c r="O88" i="41"/>
  <c r="R88" i="41"/>
  <c r="S88" i="41"/>
  <c r="Q88" i="41"/>
  <c r="U88" i="41"/>
  <c r="M88" i="41"/>
  <c r="P88" i="41"/>
  <c r="T88" i="41"/>
  <c r="N88" i="41"/>
  <c r="Q44" i="22"/>
  <c r="T44" i="22"/>
  <c r="N44" i="22"/>
  <c r="M44" i="22"/>
  <c r="R44" i="22"/>
  <c r="O44" i="22"/>
  <c r="S44" i="22"/>
  <c r="P44" i="22"/>
  <c r="U44" i="22"/>
  <c r="AP66" i="41"/>
  <c r="AI66" i="41" s="1"/>
  <c r="AP45" i="41"/>
  <c r="AI45" i="41" s="1"/>
  <c r="O3" i="41"/>
  <c r="P3" i="41"/>
  <c r="M3" i="41"/>
  <c r="T3" i="41"/>
  <c r="U3" i="41"/>
  <c r="S3" i="41"/>
  <c r="N3" i="41"/>
  <c r="R3" i="41"/>
  <c r="Q3" i="41"/>
  <c r="AP72" i="22"/>
  <c r="AM72" i="22" s="1"/>
  <c r="Q63" i="23"/>
  <c r="N63" i="23"/>
  <c r="T63" i="23"/>
  <c r="U63" i="23"/>
  <c r="P63" i="23"/>
  <c r="O63" i="23"/>
  <c r="R63" i="23"/>
  <c r="S63" i="23"/>
  <c r="M63" i="23"/>
  <c r="E48" i="41"/>
  <c r="J48" i="41"/>
  <c r="F48" i="41"/>
  <c r="H48" i="41"/>
  <c r="D48" i="41"/>
  <c r="K48" i="41"/>
  <c r="I48" i="41"/>
  <c r="C48" i="41"/>
  <c r="G48" i="41"/>
  <c r="J21" i="22"/>
  <c r="C21" i="22"/>
  <c r="I21" i="22"/>
  <c r="G21" i="22"/>
  <c r="E21" i="22"/>
  <c r="D21" i="22"/>
  <c r="H21" i="22"/>
  <c r="F21" i="22"/>
  <c r="K21" i="22"/>
  <c r="AP117" i="22"/>
  <c r="AO117" i="22" s="1"/>
  <c r="S41" i="41"/>
  <c r="P41" i="41"/>
  <c r="O41" i="41"/>
  <c r="N41" i="41"/>
  <c r="R41" i="41"/>
  <c r="Q41" i="41"/>
  <c r="U41" i="41"/>
  <c r="M41" i="41"/>
  <c r="T41" i="41"/>
  <c r="M87" i="41"/>
  <c r="T87" i="41"/>
  <c r="R87" i="41"/>
  <c r="O87" i="41"/>
  <c r="Q87" i="41"/>
  <c r="P87" i="41"/>
  <c r="N87" i="41"/>
  <c r="U87" i="41"/>
  <c r="S87" i="41"/>
  <c r="AP93" i="22"/>
  <c r="AJ93" i="22" s="1"/>
  <c r="AM93" i="22"/>
  <c r="AP9" i="19"/>
  <c r="Z9" i="19" s="1"/>
  <c r="N31" i="41"/>
  <c r="R31" i="41"/>
  <c r="Q31" i="41"/>
  <c r="U31" i="41"/>
  <c r="M31" i="41"/>
  <c r="O31" i="41"/>
  <c r="T31" i="41"/>
  <c r="S31" i="41"/>
  <c r="P31" i="41"/>
  <c r="T58" i="41"/>
  <c r="O58" i="41"/>
  <c r="S58" i="41"/>
  <c r="Q58" i="41"/>
  <c r="P58" i="41"/>
  <c r="M58" i="41"/>
  <c r="N58" i="41"/>
  <c r="U58" i="41"/>
  <c r="R58" i="41"/>
  <c r="U45" i="22"/>
  <c r="Q45" i="22"/>
  <c r="O45" i="22"/>
  <c r="M45" i="22"/>
  <c r="P45" i="22"/>
  <c r="T45" i="22"/>
  <c r="N45" i="22"/>
  <c r="S45" i="22"/>
  <c r="R45" i="22"/>
  <c r="T58" i="22"/>
  <c r="P58" i="22"/>
  <c r="Q58" i="22"/>
  <c r="M58" i="22"/>
  <c r="N58" i="22"/>
  <c r="S58" i="22"/>
  <c r="O58" i="22"/>
  <c r="U58" i="22"/>
  <c r="R58" i="22"/>
  <c r="J73" i="41"/>
  <c r="G73" i="41"/>
  <c r="I73" i="41"/>
  <c r="F73" i="41"/>
  <c r="K73" i="41"/>
  <c r="C73" i="41"/>
  <c r="H73" i="41"/>
  <c r="D73" i="41"/>
  <c r="E73" i="41"/>
  <c r="AP88" i="22"/>
  <c r="AG88" i="22" s="1"/>
  <c r="G46" i="22"/>
  <c r="D46" i="22"/>
  <c r="E46" i="22"/>
  <c r="C46" i="22"/>
  <c r="H46" i="22"/>
  <c r="I46" i="22"/>
  <c r="J46" i="22"/>
  <c r="F46" i="22"/>
  <c r="K46" i="22"/>
  <c r="F97" i="22"/>
  <c r="E97" i="22"/>
  <c r="J97" i="22"/>
  <c r="C97" i="22"/>
  <c r="H97" i="22"/>
  <c r="K97" i="22"/>
  <c r="D97" i="22"/>
  <c r="I97" i="22"/>
  <c r="G97" i="22"/>
  <c r="AP55" i="41"/>
  <c r="AN55" i="41" s="1"/>
  <c r="G153" i="22"/>
  <c r="F153" i="22"/>
  <c r="I153" i="22"/>
  <c r="C153" i="22"/>
  <c r="J153" i="22"/>
  <c r="E153" i="22"/>
  <c r="H153" i="22"/>
  <c r="K153" i="22"/>
  <c r="D153" i="22"/>
  <c r="J88" i="41"/>
  <c r="F88" i="41"/>
  <c r="G88" i="41"/>
  <c r="E88" i="41"/>
  <c r="H88" i="41"/>
  <c r="D88" i="41"/>
  <c r="K88" i="41"/>
  <c r="C88" i="41"/>
  <c r="I88" i="41"/>
  <c r="AP56" i="41"/>
  <c r="Z56" i="41" s="1"/>
  <c r="Q128" i="22"/>
  <c r="U128" i="22"/>
  <c r="M128" i="22"/>
  <c r="S128" i="22"/>
  <c r="N128" i="22"/>
  <c r="O128" i="22"/>
  <c r="P128" i="22"/>
  <c r="T128" i="22"/>
  <c r="R128" i="22"/>
  <c r="AP139" i="41"/>
  <c r="AE139" i="41" s="1"/>
  <c r="K99" i="41"/>
  <c r="E99" i="41"/>
  <c r="I99" i="41"/>
  <c r="J99" i="41"/>
  <c r="G99" i="41"/>
  <c r="D99" i="41"/>
  <c r="C99" i="41"/>
  <c r="H99" i="41"/>
  <c r="F99" i="41"/>
  <c r="AP156" i="41"/>
  <c r="Z156" i="41" s="1"/>
  <c r="O157" i="41"/>
  <c r="T157" i="41"/>
  <c r="N157" i="41"/>
  <c r="M157" i="41"/>
  <c r="R157" i="41"/>
  <c r="U157" i="41"/>
  <c r="Q157" i="41"/>
  <c r="P157" i="41"/>
  <c r="S157" i="41"/>
  <c r="Q96" i="22"/>
  <c r="U96" i="22"/>
  <c r="P96" i="22"/>
  <c r="R96" i="22"/>
  <c r="S96" i="22"/>
  <c r="T96" i="22"/>
  <c r="M96" i="22"/>
  <c r="O96" i="22"/>
  <c r="N96" i="22"/>
  <c r="AP147" i="41"/>
  <c r="W147" i="41" s="1"/>
  <c r="H13" i="41"/>
  <c r="E13" i="41"/>
  <c r="G13" i="41"/>
  <c r="I13" i="41"/>
  <c r="J13" i="41"/>
  <c r="D13" i="41"/>
  <c r="F13" i="41"/>
  <c r="K13" i="41"/>
  <c r="C13" i="41"/>
  <c r="AP167" i="41"/>
  <c r="AN167" i="41" s="1"/>
  <c r="C75" i="22"/>
  <c r="K75" i="22"/>
  <c r="H75" i="22"/>
  <c r="G75" i="22"/>
  <c r="F75" i="22"/>
  <c r="D75" i="22"/>
  <c r="J75" i="22"/>
  <c r="E75" i="22"/>
  <c r="I75" i="22"/>
  <c r="C151" i="22"/>
  <c r="G151" i="22"/>
  <c r="H151" i="22"/>
  <c r="F151" i="22"/>
  <c r="K151" i="22"/>
  <c r="J151" i="22"/>
  <c r="D151" i="22"/>
  <c r="I151" i="22"/>
  <c r="E151" i="22"/>
  <c r="AP110" i="22"/>
  <c r="AN110" i="22" s="1"/>
  <c r="AP58" i="41"/>
  <c r="AK58" i="41" s="1"/>
  <c r="M176" i="41"/>
  <c r="N176" i="41"/>
  <c r="R176" i="41"/>
  <c r="P176" i="41"/>
  <c r="S176" i="41"/>
  <c r="O176" i="41"/>
  <c r="T176" i="41"/>
  <c r="U176" i="41"/>
  <c r="Q176" i="41"/>
  <c r="M64" i="41"/>
  <c r="T64" i="41"/>
  <c r="Q64" i="41"/>
  <c r="U64" i="41"/>
  <c r="N64" i="41"/>
  <c r="P64" i="41"/>
  <c r="R64" i="41"/>
  <c r="S64" i="41"/>
  <c r="O64" i="41"/>
  <c r="O99" i="41"/>
  <c r="S99" i="41"/>
  <c r="M99" i="41"/>
  <c r="P99" i="41"/>
  <c r="N99" i="41"/>
  <c r="R99" i="41"/>
  <c r="Q99" i="41"/>
  <c r="T99" i="41"/>
  <c r="U99" i="41"/>
  <c r="C149" i="22"/>
  <c r="G149" i="22"/>
  <c r="I149" i="22"/>
  <c r="J149" i="22"/>
  <c r="D149" i="22"/>
  <c r="H149" i="22"/>
  <c r="K149" i="22"/>
  <c r="F149" i="22"/>
  <c r="E149" i="22"/>
  <c r="C160" i="22"/>
  <c r="D160" i="22"/>
  <c r="K160" i="22"/>
  <c r="I160" i="22"/>
  <c r="F160" i="22"/>
  <c r="G160" i="22"/>
  <c r="H160" i="22"/>
  <c r="E160" i="22"/>
  <c r="J160" i="22"/>
  <c r="S132" i="22"/>
  <c r="U132" i="22"/>
  <c r="N132" i="22"/>
  <c r="O132" i="22"/>
  <c r="Q132" i="22"/>
  <c r="M132" i="22"/>
  <c r="T132" i="22"/>
  <c r="R132" i="22"/>
  <c r="P132" i="22"/>
  <c r="N74" i="41"/>
  <c r="R74" i="41"/>
  <c r="O74" i="41"/>
  <c r="S74" i="41"/>
  <c r="Q74" i="41"/>
  <c r="P74" i="41"/>
  <c r="U74" i="41"/>
  <c r="T74" i="41"/>
  <c r="M74" i="41"/>
  <c r="N154" i="41"/>
  <c r="R154" i="41"/>
  <c r="U154" i="41"/>
  <c r="T154" i="41"/>
  <c r="Q154" i="41"/>
  <c r="M154" i="41"/>
  <c r="S154" i="41"/>
  <c r="P154" i="41"/>
  <c r="O154" i="41"/>
  <c r="AP141" i="22"/>
  <c r="AK141" i="22" s="1"/>
  <c r="AP41" i="22"/>
  <c r="AA41" i="22" s="1"/>
  <c r="AP116" i="22"/>
  <c r="AN116" i="22" s="1"/>
  <c r="N108" i="22"/>
  <c r="R108" i="22"/>
  <c r="S108" i="22"/>
  <c r="P108" i="22"/>
  <c r="U108" i="22"/>
  <c r="M108" i="22"/>
  <c r="O108" i="22"/>
  <c r="Q108" i="22"/>
  <c r="T108" i="22"/>
  <c r="R129" i="41"/>
  <c r="P129" i="41"/>
  <c r="M129" i="41"/>
  <c r="S129" i="41"/>
  <c r="O129" i="41"/>
  <c r="Q129" i="41"/>
  <c r="U129" i="41"/>
  <c r="N129" i="41"/>
  <c r="T129" i="41"/>
  <c r="E138" i="41"/>
  <c r="I138" i="41"/>
  <c r="F138" i="41"/>
  <c r="C138" i="41"/>
  <c r="D138" i="41"/>
  <c r="J138" i="41"/>
  <c r="G138" i="41"/>
  <c r="K138" i="41"/>
  <c r="H138" i="41"/>
  <c r="AP143" i="41"/>
  <c r="AI143" i="41" s="1"/>
  <c r="AP11" i="28"/>
  <c r="W11" i="28" s="1"/>
  <c r="AP171" i="22"/>
  <c r="AG171" i="22" s="1"/>
  <c r="C22" i="41"/>
  <c r="G22" i="41"/>
  <c r="J22" i="41"/>
  <c r="E22" i="41"/>
  <c r="F22" i="41"/>
  <c r="I22" i="41"/>
  <c r="H22" i="41"/>
  <c r="K22" i="41"/>
  <c r="D22" i="41"/>
  <c r="J94" i="22"/>
  <c r="F94" i="22"/>
  <c r="K94" i="22"/>
  <c r="C94" i="22"/>
  <c r="I94" i="22"/>
  <c r="D94" i="22"/>
  <c r="G94" i="22"/>
  <c r="E94" i="22"/>
  <c r="H94" i="22"/>
  <c r="AP155" i="22"/>
  <c r="AE155" i="22" s="1"/>
  <c r="M126" i="22"/>
  <c r="Q126" i="22"/>
  <c r="O126" i="22"/>
  <c r="P126" i="22"/>
  <c r="T126" i="22"/>
  <c r="N126" i="22"/>
  <c r="R126" i="22"/>
  <c r="S126" i="22"/>
  <c r="U126" i="22"/>
  <c r="J173" i="41"/>
  <c r="H173" i="41"/>
  <c r="G173" i="41"/>
  <c r="K173" i="41"/>
  <c r="I173" i="41"/>
  <c r="D173" i="41"/>
  <c r="E173" i="41"/>
  <c r="F173" i="41"/>
  <c r="C173" i="41"/>
  <c r="C119" i="22"/>
  <c r="E119" i="22"/>
  <c r="D119" i="22"/>
  <c r="I119" i="22"/>
  <c r="K119" i="22"/>
  <c r="F119" i="22"/>
  <c r="H119" i="22"/>
  <c r="G119" i="22"/>
  <c r="J119" i="22"/>
  <c r="K43" i="41"/>
  <c r="D43" i="41"/>
  <c r="E43" i="41"/>
  <c r="C43" i="41"/>
  <c r="F43" i="41"/>
  <c r="G43" i="41"/>
  <c r="J43" i="41"/>
  <c r="I43" i="41"/>
  <c r="H43" i="41"/>
  <c r="R77" i="22"/>
  <c r="M77" i="22"/>
  <c r="P77" i="22"/>
  <c r="O77" i="22"/>
  <c r="T77" i="22"/>
  <c r="U77" i="22"/>
  <c r="Q77" i="22"/>
  <c r="S77" i="22"/>
  <c r="N77" i="22"/>
  <c r="H113" i="22"/>
  <c r="C113" i="22"/>
  <c r="D113" i="22"/>
  <c r="J113" i="22"/>
  <c r="G113" i="22"/>
  <c r="K113" i="22"/>
  <c r="E113" i="22"/>
  <c r="I113" i="22"/>
  <c r="F113" i="22"/>
  <c r="AP113" i="22"/>
  <c r="AG113" i="22" s="1"/>
  <c r="D46" i="41"/>
  <c r="J46" i="41"/>
  <c r="G46" i="41"/>
  <c r="E46" i="41"/>
  <c r="F46" i="41"/>
  <c r="K46" i="41"/>
  <c r="I46" i="41"/>
  <c r="C46" i="41"/>
  <c r="H46" i="41"/>
  <c r="F47" i="22"/>
  <c r="G47" i="22"/>
  <c r="C47" i="22"/>
  <c r="H47" i="22"/>
  <c r="D47" i="22"/>
  <c r="J47" i="22"/>
  <c r="I47" i="22"/>
  <c r="K47" i="22"/>
  <c r="E47" i="22"/>
  <c r="C33" i="22"/>
  <c r="G33" i="22"/>
  <c r="H33" i="22"/>
  <c r="J33" i="22"/>
  <c r="D33" i="22"/>
  <c r="E33" i="22"/>
  <c r="K33" i="22"/>
  <c r="I33" i="22"/>
  <c r="F33" i="22"/>
  <c r="AP103" i="41"/>
  <c r="AE103" i="41" s="1"/>
  <c r="G155" i="21"/>
  <c r="E155" i="21"/>
  <c r="F155" i="21"/>
  <c r="D155" i="21"/>
  <c r="J155" i="21"/>
  <c r="H155" i="21"/>
  <c r="C155" i="21"/>
  <c r="K155" i="21"/>
  <c r="I155" i="21"/>
  <c r="U133" i="22"/>
  <c r="Q133" i="22"/>
  <c r="P133" i="22"/>
  <c r="O133" i="22"/>
  <c r="S133" i="22"/>
  <c r="R133" i="22"/>
  <c r="M133" i="22"/>
  <c r="N133" i="22"/>
  <c r="T133" i="22"/>
  <c r="K40" i="22"/>
  <c r="F40" i="22"/>
  <c r="E40" i="22"/>
  <c r="G40" i="22"/>
  <c r="I40" i="22"/>
  <c r="H40" i="22"/>
  <c r="C40" i="22"/>
  <c r="J40" i="22"/>
  <c r="D40" i="22"/>
  <c r="AP36" i="22"/>
  <c r="AA36" i="22" s="1"/>
  <c r="AP48" i="22"/>
  <c r="Z48" i="22" s="1"/>
  <c r="AP171" i="41"/>
  <c r="AL171" i="41" s="1"/>
  <c r="N21" i="22"/>
  <c r="M21" i="22"/>
  <c r="U21" i="22"/>
  <c r="T21" i="22"/>
  <c r="S21" i="22"/>
  <c r="P21" i="22"/>
  <c r="Q21" i="22"/>
  <c r="R21" i="22"/>
  <c r="O21" i="22"/>
  <c r="U152" i="41"/>
  <c r="N152" i="41"/>
  <c r="M152" i="41"/>
  <c r="Q152" i="41"/>
  <c r="T152" i="41"/>
  <c r="R152" i="41"/>
  <c r="O152" i="41"/>
  <c r="P152" i="41"/>
  <c r="S152" i="41"/>
  <c r="AP104" i="22"/>
  <c r="AI104" i="22" s="1"/>
  <c r="AP8" i="26"/>
  <c r="Z8" i="26" s="1"/>
  <c r="R100" i="41"/>
  <c r="Q100" i="41"/>
  <c r="T100" i="41"/>
  <c r="M100" i="41"/>
  <c r="U100" i="41"/>
  <c r="N100" i="41"/>
  <c r="P100" i="41"/>
  <c r="S100" i="41"/>
  <c r="O100" i="41"/>
  <c r="AP166" i="22"/>
  <c r="AC166" i="22" s="1"/>
  <c r="T89" i="22"/>
  <c r="P89" i="22"/>
  <c r="R89" i="22"/>
  <c r="Q89" i="22"/>
  <c r="N89" i="22"/>
  <c r="U89" i="22"/>
  <c r="O89" i="22"/>
  <c r="M89" i="22"/>
  <c r="S89" i="22"/>
  <c r="F163" i="22"/>
  <c r="H163" i="22"/>
  <c r="E163" i="22"/>
  <c r="G163" i="22"/>
  <c r="J163" i="22"/>
  <c r="C163" i="22"/>
  <c r="D163" i="22"/>
  <c r="I163" i="22"/>
  <c r="K163" i="22"/>
  <c r="D174" i="41"/>
  <c r="C174" i="41"/>
  <c r="F174" i="41"/>
  <c r="H174" i="41"/>
  <c r="K174" i="41"/>
  <c r="G174" i="41"/>
  <c r="I174" i="41"/>
  <c r="E174" i="41"/>
  <c r="J174" i="41"/>
  <c r="AP138" i="22"/>
  <c r="X138" i="22" s="1"/>
  <c r="AP46" i="22"/>
  <c r="AO46" i="22" s="1"/>
  <c r="E52" i="42"/>
  <c r="G52" i="42"/>
  <c r="J52" i="42"/>
  <c r="H52" i="42"/>
  <c r="F52" i="42"/>
  <c r="K52" i="42"/>
  <c r="D52" i="42"/>
  <c r="C52" i="42"/>
  <c r="I52" i="42"/>
  <c r="O69" i="41"/>
  <c r="R69" i="41"/>
  <c r="T69" i="41"/>
  <c r="U69" i="41"/>
  <c r="Q69" i="41"/>
  <c r="P69" i="41"/>
  <c r="M69" i="41"/>
  <c r="N69" i="41"/>
  <c r="S69" i="41"/>
  <c r="H63" i="41"/>
  <c r="C63" i="41"/>
  <c r="K63" i="41"/>
  <c r="J63" i="41"/>
  <c r="F63" i="41"/>
  <c r="G63" i="41"/>
  <c r="E63" i="41"/>
  <c r="D63" i="41"/>
  <c r="I63" i="41"/>
  <c r="AP65" i="22"/>
  <c r="AM65" i="22" s="1"/>
  <c r="H140" i="22"/>
  <c r="E140" i="22"/>
  <c r="C140" i="22"/>
  <c r="G140" i="22"/>
  <c r="J140" i="22"/>
  <c r="F140" i="22"/>
  <c r="D140" i="22"/>
  <c r="K140" i="22"/>
  <c r="I140" i="22"/>
  <c r="AP123" i="22"/>
  <c r="X123" i="22" s="1"/>
  <c r="AP95" i="22"/>
  <c r="X95" i="22" s="1"/>
  <c r="AP173" i="22"/>
  <c r="AG173" i="22" s="1"/>
  <c r="AP101" i="41"/>
  <c r="AF101" i="41" s="1"/>
  <c r="E27" i="41"/>
  <c r="J27" i="41"/>
  <c r="C27" i="41"/>
  <c r="K27" i="41"/>
  <c r="H27" i="41"/>
  <c r="D27" i="41"/>
  <c r="G27" i="41"/>
  <c r="F27" i="41"/>
  <c r="I27" i="41"/>
  <c r="AP151" i="41"/>
  <c r="AD151" i="41" s="1"/>
  <c r="U75" i="41"/>
  <c r="R75" i="41"/>
  <c r="N75" i="41"/>
  <c r="O75" i="41"/>
  <c r="P75" i="41"/>
  <c r="Q75" i="41"/>
  <c r="M75" i="41"/>
  <c r="S75" i="41"/>
  <c r="T75" i="41"/>
  <c r="F24" i="41"/>
  <c r="D24" i="41"/>
  <c r="G24" i="41"/>
  <c r="E24" i="41"/>
  <c r="I24" i="41"/>
  <c r="H24" i="41"/>
  <c r="K24" i="41"/>
  <c r="J24" i="41"/>
  <c r="C24" i="41"/>
  <c r="K134" i="41"/>
  <c r="E134" i="41"/>
  <c r="J134" i="41"/>
  <c r="I134" i="41"/>
  <c r="C134" i="41"/>
  <c r="H134" i="41"/>
  <c r="D134" i="41"/>
  <c r="G134" i="41"/>
  <c r="F134" i="41"/>
  <c r="N4" i="41"/>
  <c r="T4" i="41"/>
  <c r="P4" i="41"/>
  <c r="U4" i="41"/>
  <c r="M4" i="41"/>
  <c r="Q4" i="41"/>
  <c r="R4" i="41"/>
  <c r="O4" i="41"/>
  <c r="S4" i="41"/>
  <c r="D91" i="41"/>
  <c r="I91" i="41"/>
  <c r="F91" i="41"/>
  <c r="J91" i="41"/>
  <c r="G91" i="41"/>
  <c r="H91" i="41"/>
  <c r="C91" i="41"/>
  <c r="K91" i="41"/>
  <c r="E91" i="41"/>
  <c r="N12" i="41"/>
  <c r="U12" i="41"/>
  <c r="T12" i="41"/>
  <c r="R12" i="41"/>
  <c r="M12" i="41"/>
  <c r="P12" i="41"/>
  <c r="S12" i="41"/>
  <c r="O12" i="41"/>
  <c r="Q12" i="41"/>
  <c r="AP80" i="41"/>
  <c r="W80" i="41" s="1"/>
  <c r="M29" i="41"/>
  <c r="S29" i="41"/>
  <c r="T29" i="41"/>
  <c r="O29" i="41"/>
  <c r="Q29" i="41"/>
  <c r="U29" i="41"/>
  <c r="P29" i="41"/>
  <c r="R29" i="41"/>
  <c r="N29" i="41"/>
  <c r="D31" i="22"/>
  <c r="K31" i="22"/>
  <c r="F31" i="22"/>
  <c r="H31" i="22"/>
  <c r="C31" i="22"/>
  <c r="E31" i="22"/>
  <c r="G31" i="22"/>
  <c r="J31" i="22"/>
  <c r="I31" i="22"/>
  <c r="P174" i="41"/>
  <c r="N174" i="41"/>
  <c r="M174" i="41"/>
  <c r="O174" i="41"/>
  <c r="Q174" i="41"/>
  <c r="S174" i="41"/>
  <c r="U174" i="41"/>
  <c r="R174" i="41"/>
  <c r="T174" i="41"/>
  <c r="U141" i="22"/>
  <c r="Q141" i="22"/>
  <c r="T141" i="22"/>
  <c r="O141" i="22"/>
  <c r="R141" i="22"/>
  <c r="N141" i="22"/>
  <c r="M141" i="22"/>
  <c r="S141" i="22"/>
  <c r="P141" i="22"/>
  <c r="H169" i="22"/>
  <c r="F169" i="22"/>
  <c r="C169" i="22"/>
  <c r="J169" i="22"/>
  <c r="K169" i="22"/>
  <c r="I169" i="22"/>
  <c r="G169" i="22"/>
  <c r="D169" i="22"/>
  <c r="E169" i="22"/>
  <c r="U164" i="22"/>
  <c r="P164" i="22"/>
  <c r="R164" i="22"/>
  <c r="Q164" i="22"/>
  <c r="O164" i="22"/>
  <c r="N164" i="22"/>
  <c r="S164" i="22"/>
  <c r="T164" i="22"/>
  <c r="M164" i="22"/>
  <c r="U54" i="42"/>
  <c r="M54" i="42"/>
  <c r="O54" i="42"/>
  <c r="P54" i="42"/>
  <c r="T54" i="42"/>
  <c r="R54" i="42"/>
  <c r="S54" i="42"/>
  <c r="Q54" i="42"/>
  <c r="N54" i="42"/>
  <c r="AP87" i="41"/>
  <c r="AB87" i="41" s="1"/>
  <c r="Q122" i="22"/>
  <c r="R122" i="22"/>
  <c r="P122" i="22"/>
  <c r="S122" i="22"/>
  <c r="T122" i="22"/>
  <c r="O122" i="22"/>
  <c r="N122" i="22"/>
  <c r="U122" i="22"/>
  <c r="M122" i="22"/>
  <c r="I68" i="41"/>
  <c r="E68" i="41"/>
  <c r="C68" i="41"/>
  <c r="H68" i="41"/>
  <c r="F68" i="41"/>
  <c r="D68" i="41"/>
  <c r="G68" i="41"/>
  <c r="J68" i="41"/>
  <c r="K68" i="41"/>
  <c r="AP50" i="41"/>
  <c r="AB50" i="41" s="1"/>
  <c r="J124" i="22"/>
  <c r="H124" i="22"/>
  <c r="G124" i="22"/>
  <c r="I124" i="22"/>
  <c r="F124" i="22"/>
  <c r="K124" i="22"/>
  <c r="C124" i="22"/>
  <c r="E124" i="22"/>
  <c r="D124" i="22"/>
  <c r="F112" i="41"/>
  <c r="D112" i="41"/>
  <c r="I112" i="41"/>
  <c r="G112" i="41"/>
  <c r="E112" i="41"/>
  <c r="J112" i="41"/>
  <c r="H112" i="41"/>
  <c r="C112" i="41"/>
  <c r="K112" i="41"/>
  <c r="H66" i="22"/>
  <c r="J66" i="22"/>
  <c r="D66" i="22"/>
  <c r="I66" i="22"/>
  <c r="E66" i="22"/>
  <c r="C66" i="22"/>
  <c r="F66" i="22"/>
  <c r="K66" i="22"/>
  <c r="G66" i="22"/>
  <c r="R13" i="40"/>
  <c r="Q13" i="40"/>
  <c r="U13" i="40"/>
  <c r="N13" i="40"/>
  <c r="T13" i="40"/>
  <c r="P13" i="40"/>
  <c r="O13" i="40"/>
  <c r="S13" i="40"/>
  <c r="M13" i="40"/>
  <c r="D165" i="21"/>
  <c r="I165" i="21"/>
  <c r="K165" i="21"/>
  <c r="E165" i="21"/>
  <c r="C165" i="21"/>
  <c r="H165" i="21"/>
  <c r="J165" i="21"/>
  <c r="G165" i="21"/>
  <c r="F165" i="21"/>
  <c r="S29" i="22"/>
  <c r="R29" i="22"/>
  <c r="N29" i="22"/>
  <c r="T29" i="22"/>
  <c r="O29" i="22"/>
  <c r="U29" i="22"/>
  <c r="M29" i="22"/>
  <c r="Q29" i="22"/>
  <c r="P29" i="22"/>
  <c r="AP77" i="41"/>
  <c r="AH77" i="41" s="1"/>
  <c r="R52" i="22"/>
  <c r="P52" i="22"/>
  <c r="T52" i="22"/>
  <c r="N52" i="22"/>
  <c r="U52" i="22"/>
  <c r="S52" i="22"/>
  <c r="O52" i="22"/>
  <c r="M52" i="22"/>
  <c r="Q52" i="22"/>
  <c r="K152" i="22"/>
  <c r="I152" i="22"/>
  <c r="J152" i="22"/>
  <c r="E152" i="22"/>
  <c r="D152" i="22"/>
  <c r="G152" i="22"/>
  <c r="H152" i="22"/>
  <c r="F152" i="22"/>
  <c r="C152" i="22"/>
  <c r="N149" i="41"/>
  <c r="S149" i="41"/>
  <c r="R149" i="41"/>
  <c r="M149" i="41"/>
  <c r="O149" i="41"/>
  <c r="P149" i="41"/>
  <c r="T149" i="41"/>
  <c r="U149" i="41"/>
  <c r="Q149" i="41"/>
  <c r="AP99" i="41"/>
  <c r="AA99" i="41" s="1"/>
  <c r="R164" i="41"/>
  <c r="P164" i="41"/>
  <c r="M164" i="41"/>
  <c r="O164" i="41"/>
  <c r="N164" i="41"/>
  <c r="T164" i="41"/>
  <c r="S164" i="41"/>
  <c r="Q164" i="41"/>
  <c r="U164" i="41"/>
  <c r="J136" i="41"/>
  <c r="E136" i="41"/>
  <c r="D136" i="41"/>
  <c r="F136" i="41"/>
  <c r="C136" i="41"/>
  <c r="G136" i="41"/>
  <c r="K136" i="41"/>
  <c r="H136" i="41"/>
  <c r="I136" i="41"/>
  <c r="U52" i="41"/>
  <c r="R52" i="41"/>
  <c r="N52" i="41"/>
  <c r="P52" i="41"/>
  <c r="O52" i="41"/>
  <c r="M52" i="41"/>
  <c r="T52" i="41"/>
  <c r="Q52" i="41"/>
  <c r="S52" i="41"/>
  <c r="AP169" i="22"/>
  <c r="X169" i="22" s="1"/>
  <c r="I166" i="22"/>
  <c r="D166" i="22"/>
  <c r="C166" i="22"/>
  <c r="F166" i="22"/>
  <c r="J166" i="22"/>
  <c r="H166" i="22"/>
  <c r="G166" i="22"/>
  <c r="E166" i="22"/>
  <c r="K166" i="22"/>
  <c r="P26" i="41"/>
  <c r="S26" i="41"/>
  <c r="N26" i="41"/>
  <c r="O26" i="41"/>
  <c r="R26" i="41"/>
  <c r="T26" i="41"/>
  <c r="M26" i="41"/>
  <c r="U26" i="41"/>
  <c r="Q26" i="41"/>
  <c r="AP125" i="41"/>
  <c r="AM125" i="41" s="1"/>
  <c r="AP148" i="22"/>
  <c r="AC148" i="22" s="1"/>
  <c r="K20" i="22"/>
  <c r="F20" i="22"/>
  <c r="H20" i="22"/>
  <c r="E20" i="22"/>
  <c r="G20" i="22"/>
  <c r="I20" i="22"/>
  <c r="D20" i="22"/>
  <c r="J20" i="22"/>
  <c r="C20" i="22"/>
  <c r="O91" i="22"/>
  <c r="Q91" i="22"/>
  <c r="N91" i="22"/>
  <c r="U91" i="22"/>
  <c r="M91" i="22"/>
  <c r="T91" i="22"/>
  <c r="R91" i="22"/>
  <c r="S91" i="22"/>
  <c r="P91" i="22"/>
  <c r="J125" i="41"/>
  <c r="D125" i="41"/>
  <c r="F125" i="41"/>
  <c r="K125" i="41"/>
  <c r="G125" i="41"/>
  <c r="E125" i="41"/>
  <c r="C125" i="41"/>
  <c r="H125" i="41"/>
  <c r="I125" i="41"/>
  <c r="M142" i="22"/>
  <c r="P142" i="22"/>
  <c r="R142" i="22"/>
  <c r="N142" i="22"/>
  <c r="S142" i="22"/>
  <c r="U142" i="22"/>
  <c r="O142" i="22"/>
  <c r="Q142" i="22"/>
  <c r="T142" i="22"/>
  <c r="U38" i="22"/>
  <c r="P38" i="22"/>
  <c r="N38" i="22"/>
  <c r="S38" i="22"/>
  <c r="Q38" i="22"/>
  <c r="O38" i="22"/>
  <c r="M38" i="22"/>
  <c r="R38" i="22"/>
  <c r="T38" i="22"/>
  <c r="AP131" i="22"/>
  <c r="AI131" i="22" s="1"/>
  <c r="O36" i="41"/>
  <c r="R36" i="41"/>
  <c r="S36" i="41"/>
  <c r="N36" i="41"/>
  <c r="U36" i="41"/>
  <c r="T36" i="41"/>
  <c r="M36" i="41"/>
  <c r="P36" i="41"/>
  <c r="Q36" i="41"/>
  <c r="AM29" i="40" l="1"/>
  <c r="AJ6" i="41"/>
  <c r="Y119" i="22"/>
  <c r="AN132" i="21"/>
  <c r="AA132" i="21"/>
  <c r="AE10" i="26"/>
  <c r="AL10" i="41"/>
  <c r="AI67" i="28"/>
  <c r="X100" i="42"/>
  <c r="X154" i="23"/>
  <c r="AM17" i="23"/>
  <c r="AJ46" i="42"/>
  <c r="AA4" i="26"/>
  <c r="AE53" i="28"/>
  <c r="AI53" i="28"/>
  <c r="AL53" i="28"/>
  <c r="Y24" i="41"/>
  <c r="AJ24" i="41"/>
  <c r="AE130" i="21"/>
  <c r="AK120" i="28"/>
  <c r="AF74" i="28"/>
  <c r="X52" i="40"/>
  <c r="X58" i="42"/>
  <c r="AB27" i="22"/>
  <c r="AJ27" i="22"/>
  <c r="AE27" i="22"/>
  <c r="AA51" i="41"/>
  <c r="X28" i="41"/>
  <c r="AG132" i="21"/>
  <c r="AI10" i="26"/>
  <c r="W100" i="42"/>
  <c r="AA171" i="23"/>
  <c r="AK53" i="28"/>
  <c r="AC53" i="28"/>
  <c r="AF53" i="28"/>
  <c r="AG24" i="41"/>
  <c r="AC24" i="41"/>
  <c r="AH126" i="40"/>
  <c r="AO135" i="28"/>
  <c r="AG162" i="42"/>
  <c r="AD99" i="21"/>
  <c r="AB6" i="28"/>
  <c r="Y43" i="19"/>
  <c r="AH24" i="23"/>
  <c r="AA19" i="26"/>
  <c r="X19" i="26"/>
  <c r="AI120" i="28"/>
  <c r="X126" i="42"/>
  <c r="X74" i="28"/>
  <c r="AK52" i="40"/>
  <c r="AB76" i="42"/>
  <c r="AD58" i="42"/>
  <c r="X20" i="42"/>
  <c r="AC176" i="42"/>
  <c r="AN87" i="41"/>
  <c r="AC151" i="41"/>
  <c r="AK117" i="26"/>
  <c r="AE149" i="22"/>
  <c r="AF27" i="22"/>
  <c r="AL27" i="22"/>
  <c r="AG27" i="22"/>
  <c r="Z21" i="42"/>
  <c r="AK157" i="41"/>
  <c r="AK29" i="40"/>
  <c r="X132" i="21"/>
  <c r="AA40" i="42"/>
  <c r="AI127" i="40"/>
  <c r="AA10" i="26"/>
  <c r="Y133" i="22"/>
  <c r="AL121" i="42"/>
  <c r="AC100" i="42"/>
  <c r="AE171" i="23"/>
  <c r="AH171" i="42"/>
  <c r="AB53" i="28"/>
  <c r="AD53" i="28"/>
  <c r="AH53" i="28"/>
  <c r="AM24" i="41"/>
  <c r="AK74" i="28"/>
  <c r="AM52" i="40"/>
  <c r="W160" i="21"/>
  <c r="AD18" i="42"/>
  <c r="AC82" i="41"/>
  <c r="W30" i="40"/>
  <c r="AN90" i="40"/>
  <c r="AI132" i="21"/>
  <c r="W132" i="21"/>
  <c r="Z2" i="40"/>
  <c r="AJ73" i="40"/>
  <c r="Z35" i="23"/>
  <c r="AH18" i="41"/>
  <c r="AJ133" i="22"/>
  <c r="AD133" i="22"/>
  <c r="AG133" i="22"/>
  <c r="W163" i="40"/>
  <c r="AG100" i="42"/>
  <c r="AE100" i="42"/>
  <c r="AC145" i="42"/>
  <c r="Y171" i="23"/>
  <c r="AN171" i="23"/>
  <c r="AN66" i="21"/>
  <c r="AN6" i="40"/>
  <c r="AK174" i="21"/>
  <c r="AN112" i="26"/>
  <c r="AO6" i="28"/>
  <c r="AI163" i="26"/>
  <c r="AH165" i="42"/>
  <c r="AI52" i="40"/>
  <c r="W52" i="40"/>
  <c r="AL52" i="40"/>
  <c r="AE126" i="23"/>
  <c r="AB176" i="42"/>
  <c r="AA93" i="22"/>
  <c r="W18" i="42"/>
  <c r="AE30" i="40"/>
  <c r="AD73" i="40"/>
  <c r="W118" i="26"/>
  <c r="AB35" i="23"/>
  <c r="AL133" i="22"/>
  <c r="W133" i="22"/>
  <c r="AC133" i="22"/>
  <c r="AK133" i="22"/>
  <c r="Y160" i="28"/>
  <c r="AN174" i="21"/>
  <c r="AB25" i="22"/>
  <c r="AI177" i="40"/>
  <c r="AO173" i="26"/>
  <c r="AK54" i="21"/>
  <c r="AH150" i="28"/>
  <c r="AO40" i="40"/>
  <c r="AG112" i="26"/>
  <c r="AM32" i="22"/>
  <c r="W6" i="28"/>
  <c r="AA112" i="28"/>
  <c r="W7" i="40"/>
  <c r="AD28" i="23"/>
  <c r="AB163" i="26"/>
  <c r="X165" i="42"/>
  <c r="Y125" i="40"/>
  <c r="AJ132" i="42"/>
  <c r="AC60" i="26"/>
  <c r="AC52" i="40"/>
  <c r="AA52" i="40"/>
  <c r="AO52" i="40"/>
  <c r="AH52" i="40"/>
  <c r="X126" i="23"/>
  <c r="AB67" i="23"/>
  <c r="AI98" i="28"/>
  <c r="AN4" i="28"/>
  <c r="AO176" i="42"/>
  <c r="AA12" i="22"/>
  <c r="AF122" i="41"/>
  <c r="Z27" i="22"/>
  <c r="AC27" i="22"/>
  <c r="AK27" i="22"/>
  <c r="AI27" i="22"/>
  <c r="AC51" i="41"/>
  <c r="AB91" i="28"/>
  <c r="Y18" i="42"/>
  <c r="AL22" i="28"/>
  <c r="AF20" i="23"/>
  <c r="AM73" i="40"/>
  <c r="AD35" i="23"/>
  <c r="AC35" i="23"/>
  <c r="Z133" i="22"/>
  <c r="AM133" i="22"/>
  <c r="AB133" i="22"/>
  <c r="AA133" i="22"/>
  <c r="AB171" i="23"/>
  <c r="AF160" i="28"/>
  <c r="X51" i="23"/>
  <c r="AE170" i="42"/>
  <c r="AJ162" i="23"/>
  <c r="AH35" i="40"/>
  <c r="AH117" i="21"/>
  <c r="X163" i="26"/>
  <c r="AJ165" i="42"/>
  <c r="AE52" i="40"/>
  <c r="Y52" i="40"/>
  <c r="AJ52" i="40"/>
  <c r="AH94" i="22"/>
  <c r="AE94" i="22"/>
  <c r="X94" i="22"/>
  <c r="AA113" i="22"/>
  <c r="AG122" i="41"/>
  <c r="Y93" i="41"/>
  <c r="AK160" i="21"/>
  <c r="AE117" i="26"/>
  <c r="W2" i="28"/>
  <c r="AO2" i="28"/>
  <c r="AN2" i="28"/>
  <c r="AN166" i="42"/>
  <c r="AC90" i="28"/>
  <c r="AK76" i="41"/>
  <c r="AD76" i="41"/>
  <c r="AM140" i="26"/>
  <c r="AA30" i="41"/>
  <c r="W30" i="41"/>
  <c r="AN103" i="40"/>
  <c r="AI103" i="40"/>
  <c r="AN135" i="21"/>
  <c r="AB135" i="21"/>
  <c r="X135" i="21"/>
  <c r="AI135" i="21"/>
  <c r="AA135" i="21"/>
  <c r="AD93" i="41"/>
  <c r="AL160" i="21"/>
  <c r="AF160" i="21"/>
  <c r="AJ2" i="26"/>
  <c r="AB2" i="26"/>
  <c r="X2" i="26"/>
  <c r="AJ90" i="40"/>
  <c r="AI90" i="40"/>
  <c r="AG90" i="40"/>
  <c r="AH90" i="40"/>
  <c r="AK90" i="40"/>
  <c r="AN140" i="41"/>
  <c r="X140" i="41"/>
  <c r="AA140" i="41"/>
  <c r="AH140" i="41"/>
  <c r="X176" i="28"/>
  <c r="AB176" i="28"/>
  <c r="AE152" i="28"/>
  <c r="AL152" i="28"/>
  <c r="Y113" i="40"/>
  <c r="AB113" i="40"/>
  <c r="AG166" i="28"/>
  <c r="X166" i="28"/>
  <c r="AE44" i="26"/>
  <c r="AG44" i="26"/>
  <c r="AE140" i="26"/>
  <c r="AB140" i="26"/>
  <c r="AA140" i="26"/>
  <c r="AM131" i="22"/>
  <c r="AK131" i="22"/>
  <c r="Y169" i="22"/>
  <c r="AE151" i="41"/>
  <c r="AM113" i="22"/>
  <c r="AJ131" i="22"/>
  <c r="AK169" i="22"/>
  <c r="AM151" i="41"/>
  <c r="AD113" i="22"/>
  <c r="AN93" i="41"/>
  <c r="AH160" i="21"/>
  <c r="AI160" i="21"/>
  <c r="AF61" i="41"/>
  <c r="AD124" i="22"/>
  <c r="AN135" i="42"/>
  <c r="AK167" i="28"/>
  <c r="AJ18" i="42"/>
  <c r="AE29" i="40"/>
  <c r="AK154" i="22"/>
  <c r="AE154" i="22"/>
  <c r="AF30" i="40"/>
  <c r="AL30" i="40"/>
  <c r="AK30" i="40"/>
  <c r="AG30" i="40"/>
  <c r="Y11" i="42"/>
  <c r="AJ11" i="42"/>
  <c r="AN140" i="26"/>
  <c r="AF158" i="40"/>
  <c r="AK90" i="41"/>
  <c r="AD115" i="22"/>
  <c r="AC115" i="22"/>
  <c r="AK141" i="41"/>
  <c r="AJ141" i="41"/>
  <c r="AL18" i="26"/>
  <c r="AA18" i="26"/>
  <c r="Y115" i="28"/>
  <c r="AC115" i="28"/>
  <c r="AF30" i="28"/>
  <c r="AH30" i="28"/>
  <c r="AO177" i="23"/>
  <c r="AL177" i="23"/>
  <c r="X177" i="23"/>
  <c r="Z54" i="21"/>
  <c r="Y99" i="21"/>
  <c r="Y130" i="21"/>
  <c r="AH46" i="25"/>
  <c r="Z120" i="28"/>
  <c r="AG120" i="28"/>
  <c r="Y120" i="28"/>
  <c r="AE119" i="28"/>
  <c r="AL90" i="26"/>
  <c r="AN4" i="42"/>
  <c r="AC4" i="42"/>
  <c r="Y163" i="21"/>
  <c r="AC127" i="28"/>
  <c r="AO84" i="42"/>
  <c r="Z106" i="41"/>
  <c r="AJ56" i="40"/>
  <c r="AC174" i="21"/>
  <c r="W174" i="21"/>
  <c r="W126" i="28"/>
  <c r="AL54" i="21"/>
  <c r="AD177" i="28"/>
  <c r="AB162" i="42"/>
  <c r="X99" i="21"/>
  <c r="W130" i="21"/>
  <c r="AO46" i="25"/>
  <c r="X5" i="26"/>
  <c r="Y7" i="40"/>
  <c r="AC103" i="21"/>
  <c r="AA120" i="28"/>
  <c r="AJ120" i="28"/>
  <c r="AC120" i="28"/>
  <c r="X168" i="40"/>
  <c r="AB119" i="28"/>
  <c r="W60" i="26"/>
  <c r="Y90" i="26"/>
  <c r="AJ87" i="22"/>
  <c r="Z4" i="42"/>
  <c r="AE4" i="42"/>
  <c r="W163" i="21"/>
  <c r="AK127" i="28"/>
  <c r="AF90" i="21"/>
  <c r="X7" i="28"/>
  <c r="AA55" i="26"/>
  <c r="AC102" i="21"/>
  <c r="AO115" i="40"/>
  <c r="AL84" i="42"/>
  <c r="AN176" i="42"/>
  <c r="AB47" i="28"/>
  <c r="X10" i="41"/>
  <c r="AL64" i="41"/>
  <c r="Z146" i="26"/>
  <c r="AM170" i="26"/>
  <c r="AG97" i="41"/>
  <c r="AJ29" i="42"/>
  <c r="AD56" i="40"/>
  <c r="Z104" i="28"/>
  <c r="AL174" i="21"/>
  <c r="AJ174" i="21"/>
  <c r="AK126" i="28"/>
  <c r="AN78" i="40"/>
  <c r="AL127" i="23"/>
  <c r="AG177" i="40"/>
  <c r="X54" i="21"/>
  <c r="AG126" i="22"/>
  <c r="AA144" i="42"/>
  <c r="AA101" i="28"/>
  <c r="AC102" i="23"/>
  <c r="W177" i="28"/>
  <c r="AN32" i="22"/>
  <c r="Z162" i="42"/>
  <c r="AA99" i="21"/>
  <c r="AF94" i="42"/>
  <c r="AM130" i="21"/>
  <c r="Z46" i="25"/>
  <c r="AK5" i="26"/>
  <c r="AB7" i="40"/>
  <c r="AF103" i="21"/>
  <c r="AN36" i="23"/>
  <c r="AH120" i="28"/>
  <c r="AO120" i="28"/>
  <c r="AD120" i="28"/>
  <c r="X120" i="28"/>
  <c r="AH168" i="40"/>
  <c r="AN119" i="28"/>
  <c r="AM90" i="26"/>
  <c r="Z90" i="26"/>
  <c r="AI87" i="22"/>
  <c r="AL4" i="42"/>
  <c r="AF4" i="42"/>
  <c r="AO127" i="28"/>
  <c r="AB7" i="28"/>
  <c r="AB55" i="26"/>
  <c r="AD102" i="21"/>
  <c r="AJ115" i="40"/>
  <c r="Z84" i="42"/>
  <c r="X41" i="23"/>
  <c r="AA94" i="21"/>
  <c r="AJ20" i="42"/>
  <c r="AM176" i="42"/>
  <c r="AI47" i="28"/>
  <c r="W89" i="41"/>
  <c r="AH89" i="41"/>
  <c r="AG97" i="42"/>
  <c r="AI97" i="42"/>
  <c r="AK97" i="42"/>
  <c r="AH147" i="22"/>
  <c r="AO147" i="22"/>
  <c r="AE19" i="22"/>
  <c r="Z19" i="22"/>
  <c r="W65" i="41"/>
  <c r="AK65" i="41"/>
  <c r="AN100" i="22"/>
  <c r="Z100" i="22"/>
  <c r="AK100" i="22"/>
  <c r="AD100" i="22"/>
  <c r="AJ98" i="42"/>
  <c r="Z98" i="42"/>
  <c r="AL130" i="40"/>
  <c r="AN130" i="40"/>
  <c r="AH130" i="40"/>
  <c r="W130" i="40"/>
  <c r="Y130" i="40"/>
  <c r="AF31" i="42"/>
  <c r="AL2" i="41"/>
  <c r="AJ2" i="41"/>
  <c r="AB153" i="42"/>
  <c r="W153" i="42"/>
  <c r="AE100" i="22"/>
  <c r="AI17" i="41"/>
  <c r="AE17" i="41"/>
  <c r="AC17" i="41"/>
  <c r="Z17" i="41"/>
  <c r="AK17" i="41"/>
  <c r="X4" i="41"/>
  <c r="Y4" i="41"/>
  <c r="Z103" i="41"/>
  <c r="AN31" i="42"/>
  <c r="AO91" i="41"/>
  <c r="AK57" i="28"/>
  <c r="AI57" i="28"/>
  <c r="AE131" i="41"/>
  <c r="AM131" i="41"/>
  <c r="W131" i="41"/>
  <c r="X159" i="41"/>
  <c r="W159" i="41"/>
  <c r="AB159" i="41"/>
  <c r="AE159" i="41"/>
  <c r="X100" i="22"/>
  <c r="W8" i="41"/>
  <c r="Z8" i="41"/>
  <c r="AE130" i="40"/>
  <c r="W22" i="28"/>
  <c r="AL132" i="21"/>
  <c r="AJ132" i="21"/>
  <c r="Z132" i="21"/>
  <c r="AK132" i="21"/>
  <c r="AA20" i="23"/>
  <c r="AC65" i="21"/>
  <c r="AH90" i="28"/>
  <c r="AH2" i="40"/>
  <c r="W44" i="41"/>
  <c r="AH108" i="23"/>
  <c r="AJ115" i="22"/>
  <c r="AA115" i="22"/>
  <c r="AC175" i="22"/>
  <c r="AF59" i="22"/>
  <c r="AH48" i="40"/>
  <c r="AN154" i="40"/>
  <c r="AO163" i="40"/>
  <c r="W56" i="23"/>
  <c r="AG135" i="21"/>
  <c r="Z135" i="21"/>
  <c r="AL135" i="21"/>
  <c r="AE64" i="41"/>
  <c r="AJ171" i="23"/>
  <c r="AH171" i="23"/>
  <c r="AC171" i="23"/>
  <c r="AM120" i="26"/>
  <c r="AJ58" i="26"/>
  <c r="AE42" i="26"/>
  <c r="AK43" i="25"/>
  <c r="AK117" i="21"/>
  <c r="AO117" i="21"/>
  <c r="AD12" i="28"/>
  <c r="X50" i="23"/>
  <c r="X114" i="23"/>
  <c r="AA126" i="21"/>
  <c r="AJ54" i="21"/>
  <c r="AG54" i="21"/>
  <c r="AA54" i="21"/>
  <c r="AO4" i="26"/>
  <c r="AJ150" i="28"/>
  <c r="AF150" i="28"/>
  <c r="AL112" i="26"/>
  <c r="AO102" i="23"/>
  <c r="AF65" i="26"/>
  <c r="AD31" i="28"/>
  <c r="Z177" i="28"/>
  <c r="AI177" i="28"/>
  <c r="AK177" i="28"/>
  <c r="AN64" i="25"/>
  <c r="AC171" i="28"/>
  <c r="AF38" i="28"/>
  <c r="AJ43" i="40"/>
  <c r="AI94" i="42"/>
  <c r="AK130" i="21"/>
  <c r="X130" i="21"/>
  <c r="AA130" i="21"/>
  <c r="AG46" i="25"/>
  <c r="W46" i="25"/>
  <c r="AE59" i="22"/>
  <c r="AL65" i="26"/>
  <c r="Y177" i="28"/>
  <c r="AB177" i="28"/>
  <c r="AE177" i="28"/>
  <c r="AA102" i="28"/>
  <c r="AL171" i="28"/>
  <c r="Y94" i="42"/>
  <c r="AJ126" i="42"/>
  <c r="AH164" i="23"/>
  <c r="AD37" i="22"/>
  <c r="AN22" i="28"/>
  <c r="AM170" i="28"/>
  <c r="AO161" i="22"/>
  <c r="AC3" i="40"/>
  <c r="AD111" i="41"/>
  <c r="AE132" i="21"/>
  <c r="AH132" i="21"/>
  <c r="AM132" i="21"/>
  <c r="AC132" i="21"/>
  <c r="AD132" i="21"/>
  <c r="AG2" i="40"/>
  <c r="X50" i="22"/>
  <c r="AI115" i="22"/>
  <c r="AE175" i="22"/>
  <c r="AF94" i="41"/>
  <c r="Z59" i="22"/>
  <c r="AH89" i="22"/>
  <c r="AH131" i="21"/>
  <c r="AM40" i="23"/>
  <c r="AK17" i="40"/>
  <c r="W135" i="21"/>
  <c r="AM135" i="21"/>
  <c r="AF135" i="21"/>
  <c r="X171" i="23"/>
  <c r="AG171" i="23"/>
  <c r="Y171" i="25"/>
  <c r="Y117" i="21"/>
  <c r="AA50" i="40"/>
  <c r="AA155" i="42"/>
  <c r="AA135" i="26"/>
  <c r="AI119" i="40"/>
  <c r="AM125" i="22"/>
  <c r="Z50" i="23"/>
  <c r="X164" i="41"/>
  <c r="AG152" i="23"/>
  <c r="AG101" i="23"/>
  <c r="AA23" i="23"/>
  <c r="AN54" i="21"/>
  <c r="AM54" i="21"/>
  <c r="AF7" i="26"/>
  <c r="AL152" i="40"/>
  <c r="Z150" i="28"/>
  <c r="AG101" i="28"/>
  <c r="AD53" i="42"/>
  <c r="AO112" i="26"/>
  <c r="AB112" i="26"/>
  <c r="AM131" i="40"/>
  <c r="AG65" i="26"/>
  <c r="AF177" i="28"/>
  <c r="AO177" i="28"/>
  <c r="AL102" i="28"/>
  <c r="AG171" i="28"/>
  <c r="AB94" i="42"/>
  <c r="AM94" i="42"/>
  <c r="AO16" i="23"/>
  <c r="AL130" i="21"/>
  <c r="AN130" i="21"/>
  <c r="AB46" i="25"/>
  <c r="AF46" i="25"/>
  <c r="AN170" i="21"/>
  <c r="AA27" i="42"/>
  <c r="X111" i="40"/>
  <c r="AB73" i="42"/>
  <c r="AD82" i="41"/>
  <c r="AG40" i="42"/>
  <c r="AB40" i="42"/>
  <c r="AF65" i="21"/>
  <c r="AG165" i="40"/>
  <c r="AB30" i="41"/>
  <c r="AO175" i="22"/>
  <c r="X175" i="22"/>
  <c r="W175" i="22"/>
  <c r="AJ40" i="23"/>
  <c r="AF66" i="21"/>
  <c r="AG36" i="41"/>
  <c r="W134" i="22"/>
  <c r="AJ124" i="26"/>
  <c r="AD43" i="25"/>
  <c r="AK170" i="41"/>
  <c r="AG146" i="28"/>
  <c r="W146" i="28"/>
  <c r="AK130" i="28"/>
  <c r="AD130" i="28"/>
  <c r="X130" i="28"/>
  <c r="AJ14" i="23"/>
  <c r="Z14" i="23"/>
  <c r="AG14" i="23"/>
  <c r="AG95" i="21"/>
  <c r="W95" i="21"/>
  <c r="AN120" i="22"/>
  <c r="AO43" i="28"/>
  <c r="X43" i="28"/>
  <c r="AK169" i="42"/>
  <c r="AO169" i="42"/>
  <c r="AM169" i="42"/>
  <c r="W90" i="22"/>
  <c r="Z43" i="41"/>
  <c r="AO43" i="41"/>
  <c r="AD43" i="41"/>
  <c r="AN28" i="42"/>
  <c r="AM28" i="42"/>
  <c r="AL87" i="42"/>
  <c r="W87" i="42"/>
  <c r="AF129" i="40"/>
  <c r="Y129" i="40"/>
  <c r="AM129" i="40"/>
  <c r="AL129" i="40"/>
  <c r="AO147" i="23"/>
  <c r="AH147" i="23"/>
  <c r="AC147" i="23"/>
  <c r="AN147" i="23"/>
  <c r="W169" i="41"/>
  <c r="AM169" i="41"/>
  <c r="AK169" i="41"/>
  <c r="Z155" i="21"/>
  <c r="X155" i="21"/>
  <c r="AC155" i="21"/>
  <c r="AH155" i="21"/>
  <c r="W100" i="40"/>
  <c r="AM100" i="40"/>
  <c r="AB100" i="40"/>
  <c r="AK100" i="40"/>
  <c r="AL136" i="26"/>
  <c r="AK136" i="26"/>
  <c r="AI136" i="26"/>
  <c r="W70" i="23"/>
  <c r="AN70" i="23"/>
  <c r="AG17" i="42"/>
  <c r="Z17" i="42"/>
  <c r="AE17" i="42"/>
  <c r="Y17" i="42"/>
  <c r="AN93" i="22"/>
  <c r="AH12" i="22"/>
  <c r="AL65" i="41"/>
  <c r="W147" i="22"/>
  <c r="AA151" i="41"/>
  <c r="AO88" i="22"/>
  <c r="AG92" i="41"/>
  <c r="AH91" i="41"/>
  <c r="AA65" i="41"/>
  <c r="AF65" i="41"/>
  <c r="AB57" i="28"/>
  <c r="Y61" i="41"/>
  <c r="Z147" i="22"/>
  <c r="AG98" i="42"/>
  <c r="AO68" i="42"/>
  <c r="W44" i="26"/>
  <c r="Y22" i="28"/>
  <c r="AA22" i="28"/>
  <c r="AI22" i="19"/>
  <c r="X116" i="41"/>
  <c r="AH82" i="41"/>
  <c r="AI82" i="22"/>
  <c r="AH114" i="26"/>
  <c r="AF40" i="42"/>
  <c r="AM40" i="42"/>
  <c r="AO65" i="21"/>
  <c r="AD166" i="42"/>
  <c r="AI74" i="21"/>
  <c r="AF165" i="40"/>
  <c r="AD140" i="26"/>
  <c r="Y140" i="26"/>
  <c r="AN115" i="22"/>
  <c r="Z115" i="22"/>
  <c r="AM30" i="41"/>
  <c r="AO10" i="41"/>
  <c r="AI12" i="23"/>
  <c r="Z152" i="28"/>
  <c r="Z175" i="22"/>
  <c r="AM175" i="22"/>
  <c r="AG175" i="22"/>
  <c r="AJ168" i="21"/>
  <c r="AC40" i="23"/>
  <c r="Y40" i="23"/>
  <c r="Y17" i="23"/>
  <c r="AJ112" i="23"/>
  <c r="Z66" i="21"/>
  <c r="AC52" i="41"/>
  <c r="Z176" i="22"/>
  <c r="AE36" i="41"/>
  <c r="AD134" i="22"/>
  <c r="AG44" i="42"/>
  <c r="AH124" i="26"/>
  <c r="AA43" i="25"/>
  <c r="AB170" i="41"/>
  <c r="Z53" i="23"/>
  <c r="X60" i="42"/>
  <c r="X171" i="42"/>
  <c r="AN127" i="23"/>
  <c r="AJ127" i="23"/>
  <c r="AB50" i="23"/>
  <c r="AE50" i="23"/>
  <c r="Y116" i="23"/>
  <c r="AK116" i="23"/>
  <c r="AH15" i="40"/>
  <c r="AO15" i="40"/>
  <c r="AE15" i="40"/>
  <c r="Y167" i="26"/>
  <c r="AM167" i="26"/>
  <c r="AG167" i="26"/>
  <c r="AF104" i="21"/>
  <c r="W104" i="21"/>
  <c r="AL104" i="21"/>
  <c r="AO104" i="21"/>
  <c r="AI14" i="26"/>
  <c r="AJ14" i="26"/>
  <c r="AM107" i="28"/>
  <c r="AO107" i="28"/>
  <c r="AB50" i="28"/>
  <c r="AC50" i="28"/>
  <c r="AE50" i="28"/>
  <c r="AF50" i="28"/>
  <c r="Y117" i="42"/>
  <c r="AA117" i="42"/>
  <c r="AN117" i="42"/>
  <c r="AJ36" i="41"/>
  <c r="AG88" i="28"/>
  <c r="AJ88" i="28"/>
  <c r="AD152" i="21"/>
  <c r="AO152" i="21"/>
  <c r="AG152" i="21"/>
  <c r="AC59" i="23"/>
  <c r="AN59" i="23"/>
  <c r="W32" i="23"/>
  <c r="Z32" i="23"/>
  <c r="AI89" i="23"/>
  <c r="AG89" i="23"/>
  <c r="AE36" i="19"/>
  <c r="AM36" i="19"/>
  <c r="AJ49" i="41"/>
  <c r="AA49" i="41"/>
  <c r="AO49" i="41"/>
  <c r="AG49" i="41"/>
  <c r="AF49" i="41"/>
  <c r="AH49" i="41"/>
  <c r="AI49" i="41"/>
  <c r="AM145" i="28"/>
  <c r="AN145" i="28"/>
  <c r="AB145" i="28"/>
  <c r="AK145" i="28"/>
  <c r="AL145" i="28"/>
  <c r="AF145" i="28"/>
  <c r="AJ145" i="28"/>
  <c r="AG173" i="42"/>
  <c r="Z173" i="42"/>
  <c r="AK173" i="42"/>
  <c r="AM173" i="42"/>
  <c r="Y88" i="22"/>
  <c r="X92" i="41"/>
  <c r="AE65" i="41"/>
  <c r="AG57" i="28"/>
  <c r="Y44" i="26"/>
  <c r="AI116" i="41"/>
  <c r="AK93" i="22"/>
  <c r="AF12" i="22"/>
  <c r="Y131" i="22"/>
  <c r="Z151" i="41"/>
  <c r="X113" i="22"/>
  <c r="Z143" i="41"/>
  <c r="AH88" i="22"/>
  <c r="Z93" i="22"/>
  <c r="AB93" i="22"/>
  <c r="AM12" i="22"/>
  <c r="X127" i="22"/>
  <c r="AC92" i="41"/>
  <c r="Z39" i="41"/>
  <c r="AB91" i="41"/>
  <c r="AD3" i="41"/>
  <c r="AM42" i="22"/>
  <c r="AI122" i="41"/>
  <c r="AD97" i="42"/>
  <c r="AJ65" i="41"/>
  <c r="AI65" i="41"/>
  <c r="AC92" i="26"/>
  <c r="AE57" i="28"/>
  <c r="AD61" i="41"/>
  <c r="AH37" i="26"/>
  <c r="AL131" i="41"/>
  <c r="AD21" i="19"/>
  <c r="AE23" i="41"/>
  <c r="AG147" i="22"/>
  <c r="AC98" i="42"/>
  <c r="AO170" i="22"/>
  <c r="AA68" i="42"/>
  <c r="AH44" i="26"/>
  <c r="AK22" i="28"/>
  <c r="AG22" i="28"/>
  <c r="AG22" i="19"/>
  <c r="AH116" i="41"/>
  <c r="AO82" i="41"/>
  <c r="AB82" i="22"/>
  <c r="AO33" i="19"/>
  <c r="W71" i="26"/>
  <c r="X123" i="41"/>
  <c r="AG60" i="23"/>
  <c r="AK114" i="26"/>
  <c r="Y40" i="42"/>
  <c r="Z40" i="42"/>
  <c r="AC166" i="42"/>
  <c r="AA74" i="21"/>
  <c r="Y98" i="41"/>
  <c r="AD165" i="40"/>
  <c r="AC47" i="22"/>
  <c r="AA62" i="21"/>
  <c r="AK122" i="22"/>
  <c r="AK140" i="26"/>
  <c r="AH140" i="26"/>
  <c r="AH115" i="22"/>
  <c r="AG115" i="22"/>
  <c r="AL82" i="21"/>
  <c r="Y12" i="23"/>
  <c r="X152" i="28"/>
  <c r="AD175" i="22"/>
  <c r="AB175" i="22"/>
  <c r="Y175" i="22"/>
  <c r="AJ175" i="22"/>
  <c r="AD107" i="42"/>
  <c r="AM168" i="21"/>
  <c r="AE40" i="23"/>
  <c r="AD40" i="23"/>
  <c r="AC17" i="23"/>
  <c r="AB56" i="23"/>
  <c r="AF112" i="23"/>
  <c r="Y66" i="21"/>
  <c r="AD52" i="41"/>
  <c r="AB176" i="22"/>
  <c r="AD146" i="26"/>
  <c r="AF36" i="41"/>
  <c r="AC8" i="40"/>
  <c r="AL79" i="22"/>
  <c r="AD6" i="40"/>
  <c r="Z134" i="22"/>
  <c r="AI44" i="42"/>
  <c r="W124" i="26"/>
  <c r="AI42" i="26"/>
  <c r="AG43" i="25"/>
  <c r="Z170" i="41"/>
  <c r="Y53" i="23"/>
  <c r="AC71" i="28"/>
  <c r="AL87" i="40"/>
  <c r="AF31" i="40"/>
  <c r="AA34" i="26"/>
  <c r="AL60" i="42"/>
  <c r="AL171" i="42"/>
  <c r="Y127" i="23"/>
  <c r="AN50" i="23"/>
  <c r="AI50" i="23"/>
  <c r="AM156" i="21"/>
  <c r="Y156" i="21"/>
  <c r="AB156" i="21"/>
  <c r="AA175" i="26"/>
  <c r="AN175" i="26"/>
  <c r="AI16" i="26"/>
  <c r="AH16" i="26"/>
  <c r="AF16" i="26"/>
  <c r="AB120" i="22"/>
  <c r="X120" i="22"/>
  <c r="AM120" i="22"/>
  <c r="AO120" i="22"/>
  <c r="AG120" i="22"/>
  <c r="AA120" i="22"/>
  <c r="AH120" i="22"/>
  <c r="AD114" i="42"/>
  <c r="AB114" i="42"/>
  <c r="AN114" i="42"/>
  <c r="AH174" i="23"/>
  <c r="AB174" i="23"/>
  <c r="AC90" i="22"/>
  <c r="AO90" i="22"/>
  <c r="Z90" i="22"/>
  <c r="AI90" i="22"/>
  <c r="AJ90" i="22"/>
  <c r="AH90" i="22"/>
  <c r="AN90" i="22"/>
  <c r="AN100" i="40"/>
  <c r="AH151" i="23"/>
  <c r="AC151" i="23"/>
  <c r="AG151" i="23"/>
  <c r="AH105" i="42"/>
  <c r="W105" i="42"/>
  <c r="AF105" i="42"/>
  <c r="AA64" i="23"/>
  <c r="X64" i="23"/>
  <c r="Z33" i="26"/>
  <c r="AO33" i="26"/>
  <c r="AE33" i="26"/>
  <c r="AI17" i="42"/>
  <c r="AL49" i="41"/>
  <c r="AH145" i="28"/>
  <c r="AM100" i="21"/>
  <c r="AI100" i="21"/>
  <c r="AI173" i="42"/>
  <c r="AG158" i="23"/>
  <c r="W49" i="19"/>
  <c r="AE112" i="26"/>
  <c r="AC112" i="26"/>
  <c r="AK171" i="28"/>
  <c r="X48" i="19"/>
  <c r="AJ38" i="28"/>
  <c r="AD6" i="28"/>
  <c r="AI6" i="28"/>
  <c r="Y13" i="28"/>
  <c r="AI113" i="28"/>
  <c r="AH141" i="23"/>
  <c r="AA7" i="40"/>
  <c r="AE163" i="26"/>
  <c r="AC24" i="23"/>
  <c r="AA168" i="40"/>
  <c r="AI126" i="42"/>
  <c r="AD119" i="28"/>
  <c r="AA74" i="28"/>
  <c r="AD74" i="28"/>
  <c r="AD127" i="28"/>
  <c r="AC94" i="21"/>
  <c r="W176" i="42"/>
  <c r="AF176" i="42"/>
  <c r="AO47" i="28"/>
  <c r="AF47" i="28"/>
  <c r="AI112" i="26"/>
  <c r="AA112" i="26"/>
  <c r="AK112" i="26"/>
  <c r="AK102" i="28"/>
  <c r="AN171" i="28"/>
  <c r="AF6" i="28"/>
  <c r="AM6" i="28"/>
  <c r="AH43" i="40"/>
  <c r="Z7" i="40"/>
  <c r="AJ163" i="26"/>
  <c r="Z163" i="26"/>
  <c r="AE24" i="23"/>
  <c r="W168" i="40"/>
  <c r="AA132" i="42"/>
  <c r="AL74" i="28"/>
  <c r="AM74" i="28"/>
  <c r="AD94" i="21"/>
  <c r="AA176" i="42"/>
  <c r="AL176" i="42"/>
  <c r="X27" i="42"/>
  <c r="AD47" i="28"/>
  <c r="Y47" i="28"/>
  <c r="Y48" i="40"/>
  <c r="AK48" i="40"/>
  <c r="AI116" i="28"/>
  <c r="X116" i="28"/>
  <c r="AH168" i="21"/>
  <c r="Z168" i="21"/>
  <c r="AM26" i="42"/>
  <c r="AE131" i="22"/>
  <c r="AD131" i="22"/>
  <c r="AO131" i="22"/>
  <c r="AL148" i="22"/>
  <c r="AL77" i="41"/>
  <c r="AI50" i="41"/>
  <c r="AE31" i="42"/>
  <c r="AL72" i="41"/>
  <c r="AE61" i="41"/>
  <c r="AL117" i="26"/>
  <c r="AO117" i="26"/>
  <c r="AG100" i="22"/>
  <c r="AL149" i="22"/>
  <c r="AC23" i="41"/>
  <c r="AN12" i="40"/>
  <c r="AO18" i="42"/>
  <c r="AB11" i="23"/>
  <c r="AB73" i="41"/>
  <c r="X48" i="41"/>
  <c r="AJ68" i="42"/>
  <c r="AL22" i="19"/>
  <c r="AI82" i="41"/>
  <c r="X82" i="41"/>
  <c r="AC161" i="22"/>
  <c r="Y106" i="41"/>
  <c r="AL3" i="40"/>
  <c r="AJ46" i="41"/>
  <c r="AE29" i="22"/>
  <c r="AM74" i="21"/>
  <c r="AK152" i="22"/>
  <c r="AF98" i="41"/>
  <c r="AL129" i="23"/>
  <c r="AO90" i="28"/>
  <c r="AD127" i="40"/>
  <c r="AE127" i="40"/>
  <c r="AH127" i="40"/>
  <c r="Y2" i="40"/>
  <c r="AK2" i="40"/>
  <c r="AF140" i="41"/>
  <c r="AO62" i="21"/>
  <c r="X108" i="23"/>
  <c r="AM173" i="41"/>
  <c r="AG10" i="26"/>
  <c r="AL10" i="26"/>
  <c r="AC73" i="40"/>
  <c r="AN73" i="40"/>
  <c r="AF136" i="42"/>
  <c r="X35" i="23"/>
  <c r="W35" i="23"/>
  <c r="AK35" i="23"/>
  <c r="AB10" i="41"/>
  <c r="AF10" i="41"/>
  <c r="Y18" i="41"/>
  <c r="AB141" i="41"/>
  <c r="AC111" i="28"/>
  <c r="AE155" i="23"/>
  <c r="AK12" i="23"/>
  <c r="AA152" i="28"/>
  <c r="AL175" i="22"/>
  <c r="AF175" i="22"/>
  <c r="AA175" i="22"/>
  <c r="AH175" i="22"/>
  <c r="AK175" i="22"/>
  <c r="AI133" i="22"/>
  <c r="AN133" i="22"/>
  <c r="X133" i="22"/>
  <c r="AO133" i="22"/>
  <c r="AA59" i="22"/>
  <c r="AK63" i="42"/>
  <c r="W93" i="26"/>
  <c r="AB48" i="40"/>
  <c r="AL116" i="28"/>
  <c r="AL168" i="21"/>
  <c r="X168" i="21"/>
  <c r="AA40" i="23"/>
  <c r="AB40" i="23"/>
  <c r="AG84" i="28"/>
  <c r="AI26" i="42"/>
  <c r="AC131" i="22"/>
  <c r="AN131" i="22"/>
  <c r="AH131" i="22"/>
  <c r="AE148" i="22"/>
  <c r="AL166" i="22"/>
  <c r="AB116" i="22"/>
  <c r="AF167" i="41"/>
  <c r="AO31" i="42"/>
  <c r="AA108" i="22"/>
  <c r="AF114" i="41"/>
  <c r="W113" i="41"/>
  <c r="AN143" i="22"/>
  <c r="AA98" i="22"/>
  <c r="AK158" i="22"/>
  <c r="Z157" i="22"/>
  <c r="X57" i="28"/>
  <c r="Z5" i="41"/>
  <c r="AG60" i="22"/>
  <c r="AG117" i="26"/>
  <c r="AM117" i="26"/>
  <c r="AD12" i="40"/>
  <c r="AG11" i="23"/>
  <c r="AF73" i="41"/>
  <c r="AE48" i="41"/>
  <c r="X68" i="42"/>
  <c r="AC107" i="26"/>
  <c r="AE118" i="21"/>
  <c r="AM82" i="41"/>
  <c r="AA82" i="41"/>
  <c r="AD166" i="41"/>
  <c r="AE120" i="41"/>
  <c r="AL161" i="22"/>
  <c r="AH106" i="41"/>
  <c r="AI3" i="40"/>
  <c r="AF81" i="42"/>
  <c r="AD142" i="22"/>
  <c r="X163" i="22"/>
  <c r="AD75" i="40"/>
  <c r="AA98" i="41"/>
  <c r="Z90" i="28"/>
  <c r="AN90" i="28"/>
  <c r="AJ127" i="40"/>
  <c r="Z127" i="40"/>
  <c r="AB127" i="40"/>
  <c r="AE2" i="40"/>
  <c r="AN2" i="40"/>
  <c r="AJ2" i="40"/>
  <c r="AJ62" i="21"/>
  <c r="AL62" i="21"/>
  <c r="AC97" i="21"/>
  <c r="AA52" i="42"/>
  <c r="AN173" i="41"/>
  <c r="Z172" i="42"/>
  <c r="AD10" i="26"/>
  <c r="AO10" i="26"/>
  <c r="Y10" i="26"/>
  <c r="AO73" i="40"/>
  <c r="W73" i="40"/>
  <c r="AI161" i="26"/>
  <c r="Y35" i="23"/>
  <c r="AI35" i="23"/>
  <c r="AH35" i="23"/>
  <c r="AJ10" i="41"/>
  <c r="AA10" i="41"/>
  <c r="AL115" i="41"/>
  <c r="AL18" i="41"/>
  <c r="AF28" i="22"/>
  <c r="AD59" i="22"/>
  <c r="Z63" i="42"/>
  <c r="AM121" i="42"/>
  <c r="AJ48" i="40"/>
  <c r="AN48" i="40"/>
  <c r="AB116" i="28"/>
  <c r="AK168" i="21"/>
  <c r="W168" i="21"/>
  <c r="AK40" i="23"/>
  <c r="AI40" i="23"/>
  <c r="AO40" i="23"/>
  <c r="AH40" i="23"/>
  <c r="X40" i="23"/>
  <c r="W40" i="23"/>
  <c r="AF40" i="23"/>
  <c r="AG40" i="23"/>
  <c r="AL40" i="23"/>
  <c r="AN40" i="23"/>
  <c r="AA138" i="28"/>
  <c r="AJ36" i="22"/>
  <c r="Y8" i="22"/>
  <c r="AK21" i="41"/>
  <c r="AC98" i="22"/>
  <c r="AK88" i="26"/>
  <c r="AC67" i="41"/>
  <c r="AN88" i="40"/>
  <c r="AI86" i="21"/>
  <c r="X153" i="41"/>
  <c r="AL5" i="19"/>
  <c r="AO121" i="41"/>
  <c r="AL12" i="40"/>
  <c r="X13" i="22"/>
  <c r="AC73" i="41"/>
  <c r="AD107" i="23"/>
  <c r="AC48" i="42"/>
  <c r="AO76" i="40"/>
  <c r="Z174" i="26"/>
  <c r="AA161" i="22"/>
  <c r="AH161" i="22"/>
  <c r="AD3" i="40"/>
  <c r="AD76" i="23"/>
  <c r="AL47" i="19"/>
  <c r="AM139" i="26"/>
  <c r="AA148" i="40"/>
  <c r="AC98" i="41"/>
  <c r="AA173" i="28"/>
  <c r="AI62" i="21"/>
  <c r="Z62" i="21"/>
  <c r="AO82" i="40"/>
  <c r="AO54" i="26"/>
  <c r="AA173" i="41"/>
  <c r="AN172" i="42"/>
  <c r="X35" i="26"/>
  <c r="AD168" i="21"/>
  <c r="AG168" i="21"/>
  <c r="AI168" i="21"/>
  <c r="AA168" i="21"/>
  <c r="AB168" i="21"/>
  <c r="AO168" i="21"/>
  <c r="AF168" i="21"/>
  <c r="Y168" i="21"/>
  <c r="AE168" i="21"/>
  <c r="AC168" i="21"/>
  <c r="AD26" i="42"/>
  <c r="AB26" i="42"/>
  <c r="AF26" i="42"/>
  <c r="AJ26" i="42"/>
  <c r="Y66" i="40"/>
  <c r="W52" i="27"/>
  <c r="X102" i="40"/>
  <c r="AI80" i="23"/>
  <c r="AM37" i="19"/>
  <c r="AD120" i="22"/>
  <c r="AB113" i="28"/>
  <c r="AB94" i="21"/>
  <c r="AI94" i="21"/>
  <c r="AM80" i="21"/>
  <c r="AN103" i="28"/>
  <c r="Z36" i="19"/>
  <c r="AK36" i="19"/>
  <c r="AB4" i="28"/>
  <c r="AH4" i="28"/>
  <c r="AE87" i="21"/>
  <c r="AL32" i="42"/>
  <c r="AL109" i="26"/>
  <c r="AO164" i="22"/>
  <c r="AN157" i="42"/>
  <c r="X53" i="41"/>
  <c r="AI112" i="23"/>
  <c r="AD99" i="42"/>
  <c r="AO128" i="23"/>
  <c r="AL36" i="41"/>
  <c r="AL111" i="21"/>
  <c r="AD36" i="28"/>
  <c r="X58" i="26"/>
  <c r="AJ51" i="23"/>
  <c r="AH44" i="42"/>
  <c r="AA61" i="22"/>
  <c r="AL43" i="25"/>
  <c r="AE50" i="40"/>
  <c r="Y50" i="40"/>
  <c r="AH53" i="23"/>
  <c r="AN53" i="23"/>
  <c r="AE155" i="42"/>
  <c r="AE34" i="26"/>
  <c r="W60" i="42"/>
  <c r="AN89" i="28"/>
  <c r="AN66" i="40"/>
  <c r="AD52" i="27"/>
  <c r="AH102" i="40"/>
  <c r="AC57" i="26"/>
  <c r="AC14" i="23"/>
  <c r="AK14" i="23"/>
  <c r="AK80" i="23"/>
  <c r="Z37" i="19"/>
  <c r="AC43" i="28"/>
  <c r="AO53" i="28"/>
  <c r="Z53" i="28"/>
  <c r="AH24" i="41"/>
  <c r="AD171" i="28"/>
  <c r="AO155" i="21"/>
  <c r="AO113" i="28"/>
  <c r="AF113" i="28"/>
  <c r="AO45" i="19"/>
  <c r="AM141" i="23"/>
  <c r="AK43" i="41"/>
  <c r="W139" i="42"/>
  <c r="AJ62" i="23"/>
  <c r="AC85" i="21"/>
  <c r="AB108" i="21"/>
  <c r="X84" i="42"/>
  <c r="AE91" i="42"/>
  <c r="W20" i="42"/>
  <c r="AO33" i="23"/>
  <c r="Y109" i="26"/>
  <c r="AE157" i="42"/>
  <c r="AK135" i="22"/>
  <c r="AF81" i="21"/>
  <c r="AE62" i="41"/>
  <c r="AN99" i="42"/>
  <c r="AL128" i="23"/>
  <c r="AM111" i="21"/>
  <c r="AM61" i="22"/>
  <c r="W41" i="28"/>
  <c r="AE25" i="19"/>
  <c r="Z9" i="42"/>
  <c r="AM105" i="21"/>
  <c r="AM110" i="28"/>
  <c r="AD85" i="28"/>
  <c r="AA132" i="23"/>
  <c r="AE86" i="41"/>
  <c r="AG157" i="23"/>
  <c r="AH50" i="40"/>
  <c r="AC53" i="23"/>
  <c r="AK53" i="23"/>
  <c r="AO53" i="23"/>
  <c r="AG82" i="28"/>
  <c r="AF20" i="19"/>
  <c r="AE87" i="40"/>
  <c r="AN139" i="21"/>
  <c r="AE17" i="19"/>
  <c r="AF155" i="42"/>
  <c r="AJ83" i="42"/>
  <c r="Y129" i="21"/>
  <c r="Z34" i="26"/>
  <c r="AI60" i="42"/>
  <c r="AD60" i="42"/>
  <c r="X175" i="26"/>
  <c r="Y89" i="28"/>
  <c r="AC66" i="40"/>
  <c r="AK102" i="40"/>
  <c r="AA57" i="21"/>
  <c r="AI26" i="19"/>
  <c r="AA57" i="26"/>
  <c r="AH148" i="28"/>
  <c r="AA14" i="23"/>
  <c r="AM14" i="23"/>
  <c r="AA113" i="26"/>
  <c r="AI151" i="26"/>
  <c r="AC153" i="40"/>
  <c r="AA80" i="23"/>
  <c r="AN37" i="19"/>
  <c r="Y18" i="40"/>
  <c r="X131" i="40"/>
  <c r="AC95" i="21"/>
  <c r="W121" i="26"/>
  <c r="AG155" i="21"/>
  <c r="AD43" i="19"/>
  <c r="AL62" i="23"/>
  <c r="AI55" i="26"/>
  <c r="AL80" i="21"/>
  <c r="AI36" i="19"/>
  <c r="AC4" i="28"/>
  <c r="AG4" i="28"/>
  <c r="AM91" i="42"/>
  <c r="Z33" i="23"/>
  <c r="AN7" i="22"/>
  <c r="AJ39" i="22"/>
  <c r="AB122" i="42"/>
  <c r="AJ142" i="21"/>
  <c r="AB129" i="22"/>
  <c r="AE148" i="42"/>
  <c r="AO81" i="21"/>
  <c r="AD111" i="21"/>
  <c r="AA101" i="21"/>
  <c r="AI109" i="22"/>
  <c r="AI52" i="19"/>
  <c r="AB75" i="23"/>
  <c r="AG86" i="41"/>
  <c r="W90" i="42"/>
  <c r="AF50" i="40"/>
  <c r="AE53" i="23"/>
  <c r="X53" i="23"/>
  <c r="AJ53" i="23"/>
  <c r="AD17" i="19"/>
  <c r="AH141" i="28"/>
  <c r="AJ67" i="40"/>
  <c r="AF155" i="28"/>
  <c r="AK57" i="26"/>
  <c r="AG101" i="26"/>
  <c r="AA126" i="40"/>
  <c r="AM55" i="21"/>
  <c r="AE6" i="28"/>
  <c r="AH85" i="40"/>
  <c r="AF13" i="28"/>
  <c r="AN113" i="28"/>
  <c r="AG113" i="28"/>
  <c r="Z43" i="40"/>
  <c r="AJ94" i="42"/>
  <c r="X43" i="41"/>
  <c r="AB46" i="40"/>
  <c r="AJ5" i="26"/>
  <c r="AF7" i="40"/>
  <c r="Z43" i="19"/>
  <c r="AE94" i="21"/>
  <c r="AM94" i="21"/>
  <c r="AF80" i="21"/>
  <c r="AC103" i="28"/>
  <c r="AL36" i="19"/>
  <c r="X4" i="28"/>
  <c r="Y4" i="28"/>
  <c r="AJ91" i="42"/>
  <c r="Z7" i="41"/>
  <c r="AL102" i="41"/>
  <c r="AI102" i="41"/>
  <c r="AF129" i="23"/>
  <c r="AB129" i="23"/>
  <c r="Y129" i="23"/>
  <c r="AG129" i="23"/>
  <c r="X129" i="23"/>
  <c r="AD129" i="23"/>
  <c r="AJ129" i="23"/>
  <c r="AM129" i="23"/>
  <c r="Z129" i="23"/>
  <c r="AH129" i="23"/>
  <c r="Y117" i="28"/>
  <c r="AL117" i="28"/>
  <c r="AD117" i="28"/>
  <c r="AN117" i="28"/>
  <c r="AG103" i="41"/>
  <c r="W103" i="41"/>
  <c r="AM127" i="22"/>
  <c r="AO7" i="41"/>
  <c r="AD7" i="41"/>
  <c r="AE113" i="41"/>
  <c r="AC133" i="41"/>
  <c r="W157" i="22"/>
  <c r="AO5" i="41"/>
  <c r="AB5" i="41"/>
  <c r="W107" i="22"/>
  <c r="X146" i="41"/>
  <c r="AC149" i="22"/>
  <c r="AB149" i="22"/>
  <c r="AE153" i="41"/>
  <c r="AC153" i="41"/>
  <c r="AI98" i="42"/>
  <c r="AF98" i="42"/>
  <c r="AA98" i="42"/>
  <c r="AI167" i="28"/>
  <c r="AO167" i="28"/>
  <c r="W107" i="23"/>
  <c r="AL170" i="22"/>
  <c r="AA47" i="41"/>
  <c r="AF2" i="28"/>
  <c r="AJ2" i="28"/>
  <c r="AA172" i="28"/>
  <c r="AG172" i="28"/>
  <c r="AL172" i="28"/>
  <c r="X175" i="28"/>
  <c r="Z175" i="28"/>
  <c r="AE68" i="41"/>
  <c r="AL68" i="41"/>
  <c r="X68" i="41"/>
  <c r="Y142" i="22"/>
  <c r="AJ142" i="22"/>
  <c r="AO142" i="22"/>
  <c r="AE142" i="22"/>
  <c r="AI142" i="22"/>
  <c r="AA142" i="22"/>
  <c r="AK45" i="23"/>
  <c r="AG45" i="23"/>
  <c r="AL136" i="23"/>
  <c r="AO136" i="23"/>
  <c r="AF136" i="23"/>
  <c r="AD136" i="23"/>
  <c r="AJ85" i="23"/>
  <c r="AN85" i="23"/>
  <c r="AE140" i="22"/>
  <c r="W140" i="22"/>
  <c r="Z140" i="22"/>
  <c r="AJ152" i="22"/>
  <c r="AL152" i="22"/>
  <c r="AE152" i="22"/>
  <c r="AA152" i="22"/>
  <c r="AB152" i="22"/>
  <c r="AD161" i="28"/>
  <c r="X161" i="28"/>
  <c r="Z132" i="22"/>
  <c r="AE132" i="22"/>
  <c r="AC132" i="22"/>
  <c r="AO129" i="23"/>
  <c r="AE129" i="23"/>
  <c r="X57" i="22"/>
  <c r="AJ57" i="22"/>
  <c r="AL57" i="22"/>
  <c r="W57" i="22"/>
  <c r="AJ39" i="26"/>
  <c r="AO39" i="26"/>
  <c r="W120" i="40"/>
  <c r="AH120" i="40"/>
  <c r="AJ120" i="40"/>
  <c r="Y86" i="23"/>
  <c r="AF86" i="23"/>
  <c r="AM86" i="23"/>
  <c r="AH86" i="23"/>
  <c r="AD86" i="23"/>
  <c r="AA86" i="23"/>
  <c r="AE86" i="23"/>
  <c r="Z35" i="42"/>
  <c r="AO35" i="42"/>
  <c r="AI59" i="41"/>
  <c r="AO59" i="41"/>
  <c r="AK86" i="22"/>
  <c r="AD86" i="22"/>
  <c r="AG86" i="22"/>
  <c r="AL86" i="22"/>
  <c r="AF86" i="22"/>
  <c r="AC86" i="22"/>
  <c r="AN24" i="40"/>
  <c r="AG24" i="40"/>
  <c r="Z176" i="40"/>
  <c r="AJ176" i="40"/>
  <c r="AC3" i="19"/>
  <c r="AB3" i="19"/>
  <c r="AI3" i="19"/>
  <c r="AF3" i="19"/>
  <c r="AK3" i="19"/>
  <c r="AN3" i="19"/>
  <c r="AJ3" i="19"/>
  <c r="AG3" i="19"/>
  <c r="AA3" i="19"/>
  <c r="AF79" i="41"/>
  <c r="AL79" i="41"/>
  <c r="Y152" i="26"/>
  <c r="Z152" i="26"/>
  <c r="AD40" i="26"/>
  <c r="AG40" i="26"/>
  <c r="AJ69" i="42"/>
  <c r="AF69" i="42"/>
  <c r="AH7" i="41"/>
  <c r="W27" i="41"/>
  <c r="AJ27" i="41"/>
  <c r="X172" i="22"/>
  <c r="AA172" i="22"/>
  <c r="AE172" i="22"/>
  <c r="AN157" i="26"/>
  <c r="AC157" i="26"/>
  <c r="AJ157" i="26"/>
  <c r="AG54" i="41"/>
  <c r="AF54" i="41"/>
  <c r="AG131" i="22"/>
  <c r="X131" i="22"/>
  <c r="AF131" i="22"/>
  <c r="Z125" i="41"/>
  <c r="AA95" i="22"/>
  <c r="AF46" i="22"/>
  <c r="AI103" i="41"/>
  <c r="X103" i="41"/>
  <c r="AL103" i="41"/>
  <c r="AM143" i="41"/>
  <c r="X41" i="22"/>
  <c r="AA88" i="22"/>
  <c r="AL127" i="22"/>
  <c r="AG127" i="22"/>
  <c r="AI7" i="41"/>
  <c r="AF7" i="41"/>
  <c r="AE92" i="41"/>
  <c r="W91" i="41"/>
  <c r="AF3" i="41"/>
  <c r="Z42" i="22"/>
  <c r="AM113" i="41"/>
  <c r="X2" i="41"/>
  <c r="AJ122" i="41"/>
  <c r="AO122" i="41"/>
  <c r="AL125" i="28"/>
  <c r="AH93" i="41"/>
  <c r="AG93" i="41"/>
  <c r="W133" i="41"/>
  <c r="AL9" i="41"/>
  <c r="AC21" i="41"/>
  <c r="AK143" i="22"/>
  <c r="Y103" i="22"/>
  <c r="AH98" i="22"/>
  <c r="AO38" i="22"/>
  <c r="Y157" i="22"/>
  <c r="AD5" i="41"/>
  <c r="AF136" i="41"/>
  <c r="AJ177" i="22"/>
  <c r="AD134" i="40"/>
  <c r="AH70" i="22"/>
  <c r="Z19" i="41"/>
  <c r="Y117" i="26"/>
  <c r="AF117" i="26"/>
  <c r="W117" i="26"/>
  <c r="Z153" i="42"/>
  <c r="AE107" i="22"/>
  <c r="AF75" i="26"/>
  <c r="AN159" i="41"/>
  <c r="AH159" i="41"/>
  <c r="AH100" i="22"/>
  <c r="AA100" i="22"/>
  <c r="AC100" i="22"/>
  <c r="AH146" i="41"/>
  <c r="AD149" i="22"/>
  <c r="W149" i="22"/>
  <c r="AD153" i="41"/>
  <c r="AO153" i="41"/>
  <c r="AH23" i="41"/>
  <c r="AB51" i="41"/>
  <c r="AB53" i="22"/>
  <c r="AC91" i="28"/>
  <c r="W34" i="40"/>
  <c r="AL4" i="41"/>
  <c r="AO135" i="42"/>
  <c r="AK29" i="41"/>
  <c r="AL142" i="28"/>
  <c r="AK98" i="42"/>
  <c r="AL98" i="42"/>
  <c r="AH98" i="42"/>
  <c r="X98" i="42"/>
  <c r="X167" i="28"/>
  <c r="AG167" i="28"/>
  <c r="AA12" i="40"/>
  <c r="AI18" i="42"/>
  <c r="AA18" i="42"/>
  <c r="AG29" i="40"/>
  <c r="AB174" i="41"/>
  <c r="Y37" i="22"/>
  <c r="AO73" i="41"/>
  <c r="AB48" i="41"/>
  <c r="AK2" i="26"/>
  <c r="AK107" i="23"/>
  <c r="AI170" i="22"/>
  <c r="AI68" i="22"/>
  <c r="AN44" i="26"/>
  <c r="Z44" i="26"/>
  <c r="AI44" i="26"/>
  <c r="AO22" i="28"/>
  <c r="AB22" i="28"/>
  <c r="AE22" i="28"/>
  <c r="AE22" i="19"/>
  <c r="Z22" i="19"/>
  <c r="Y116" i="41"/>
  <c r="AD116" i="41"/>
  <c r="AB55" i="22"/>
  <c r="X47" i="41"/>
  <c r="AH2" i="28"/>
  <c r="Z2" i="28"/>
  <c r="AJ30" i="40"/>
  <c r="AA30" i="40"/>
  <c r="Y30" i="40"/>
  <c r="AH30" i="40"/>
  <c r="AE161" i="22"/>
  <c r="AI161" i="22"/>
  <c r="AF161" i="22"/>
  <c r="AJ130" i="40"/>
  <c r="AM130" i="40"/>
  <c r="AN106" i="41"/>
  <c r="AF82" i="22"/>
  <c r="AJ82" i="22"/>
  <c r="AG3" i="40"/>
  <c r="AF3" i="40"/>
  <c r="Z3" i="40"/>
  <c r="AJ3" i="40"/>
  <c r="AL135" i="41"/>
  <c r="AK135" i="41"/>
  <c r="AN135" i="41"/>
  <c r="AF46" i="41"/>
  <c r="AO46" i="41"/>
  <c r="AH46" i="41"/>
  <c r="AG29" i="22"/>
  <c r="AA29" i="22"/>
  <c r="AL29" i="22"/>
  <c r="AN29" i="22"/>
  <c r="AI29" i="22"/>
  <c r="AF142" i="22"/>
  <c r="Z131" i="28"/>
  <c r="W131" i="28"/>
  <c r="AB74" i="21"/>
  <c r="AL74" i="21"/>
  <c r="AH74" i="21"/>
  <c r="Z74" i="21"/>
  <c r="AK74" i="21"/>
  <c r="AH152" i="22"/>
  <c r="AE56" i="22"/>
  <c r="AA56" i="22"/>
  <c r="W56" i="22"/>
  <c r="AI129" i="23"/>
  <c r="AC129" i="23"/>
  <c r="AA156" i="22"/>
  <c r="AM156" i="22"/>
  <c r="AD156" i="22"/>
  <c r="AB156" i="22"/>
  <c r="AI42" i="28"/>
  <c r="Z42" i="28"/>
  <c r="Z43" i="22"/>
  <c r="AC43" i="22"/>
  <c r="AD11" i="22"/>
  <c r="AB11" i="22"/>
  <c r="AG11" i="22"/>
  <c r="AO11" i="22"/>
  <c r="AG125" i="41"/>
  <c r="AA103" i="41"/>
  <c r="AC103" i="41"/>
  <c r="AJ45" i="41"/>
  <c r="AN127" i="22"/>
  <c r="AD127" i="22"/>
  <c r="AG7" i="41"/>
  <c r="AE7" i="41"/>
  <c r="AL7" i="41"/>
  <c r="AJ42" i="22"/>
  <c r="AE20" i="22"/>
  <c r="AO114" i="41"/>
  <c r="X113" i="41"/>
  <c r="AC78" i="22"/>
  <c r="AA2" i="41"/>
  <c r="AA122" i="41"/>
  <c r="AD122" i="41"/>
  <c r="AI169" i="23"/>
  <c r="AJ125" i="28"/>
  <c r="AK133" i="41"/>
  <c r="AB9" i="41"/>
  <c r="AJ103" i="22"/>
  <c r="AG38" i="22"/>
  <c r="AC157" i="22"/>
  <c r="AG157" i="22"/>
  <c r="AA5" i="41"/>
  <c r="AI5" i="41"/>
  <c r="AI19" i="41"/>
  <c r="AD116" i="42"/>
  <c r="AB107" i="22"/>
  <c r="AH75" i="26"/>
  <c r="AB74" i="41"/>
  <c r="Z63" i="22"/>
  <c r="AC146" i="41"/>
  <c r="AK149" i="22"/>
  <c r="AO149" i="22"/>
  <c r="AN153" i="41"/>
  <c r="AF153" i="41"/>
  <c r="AL51" i="41"/>
  <c r="W51" i="41"/>
  <c r="Y57" i="41"/>
  <c r="AH91" i="28"/>
  <c r="AJ37" i="41"/>
  <c r="AH4" i="41"/>
  <c r="AH29" i="41"/>
  <c r="AO98" i="42"/>
  <c r="AN98" i="42"/>
  <c r="W98" i="42"/>
  <c r="Y98" i="42"/>
  <c r="AA167" i="28"/>
  <c r="Z167" i="28"/>
  <c r="Y167" i="28"/>
  <c r="W29" i="40"/>
  <c r="W85" i="22"/>
  <c r="Y107" i="23"/>
  <c r="Z170" i="22"/>
  <c r="X44" i="26"/>
  <c r="AD44" i="26"/>
  <c r="AF22" i="28"/>
  <c r="AI22" i="28"/>
  <c r="AJ22" i="28"/>
  <c r="AA22" i="19"/>
  <c r="AH22" i="19"/>
  <c r="AB116" i="41"/>
  <c r="AK116" i="41"/>
  <c r="AJ55" i="22"/>
  <c r="AM47" i="41"/>
  <c r="Y2" i="28"/>
  <c r="AA2" i="28"/>
  <c r="AM2" i="28"/>
  <c r="AL33" i="41"/>
  <c r="AO57" i="23"/>
  <c r="AN135" i="23"/>
  <c r="AD30" i="40"/>
  <c r="AN30" i="40"/>
  <c r="AI30" i="40"/>
  <c r="AD161" i="22"/>
  <c r="AN161" i="22"/>
  <c r="AF130" i="40"/>
  <c r="AC130" i="40"/>
  <c r="AK130" i="40"/>
  <c r="AE106" i="41"/>
  <c r="W106" i="41"/>
  <c r="AH82" i="22"/>
  <c r="AB3" i="40"/>
  <c r="AD172" i="28"/>
  <c r="X144" i="28"/>
  <c r="AL144" i="28"/>
  <c r="AI144" i="28"/>
  <c r="AL142" i="22"/>
  <c r="AH136" i="23"/>
  <c r="AM20" i="23"/>
  <c r="AO20" i="23"/>
  <c r="AG20" i="23"/>
  <c r="AJ20" i="23"/>
  <c r="W65" i="21"/>
  <c r="Y65" i="21"/>
  <c r="X65" i="21"/>
  <c r="AG65" i="21"/>
  <c r="AE65" i="21"/>
  <c r="AB65" i="21"/>
  <c r="AN74" i="21"/>
  <c r="AK65" i="40"/>
  <c r="Y152" i="22"/>
  <c r="W18" i="22"/>
  <c r="AL18" i="22"/>
  <c r="AK129" i="23"/>
  <c r="W129" i="23"/>
  <c r="AN129" i="23"/>
  <c r="AB117" i="28"/>
  <c r="AL23" i="22"/>
  <c r="AE23" i="22"/>
  <c r="W177" i="21"/>
  <c r="AA177" i="21"/>
  <c r="Z154" i="21"/>
  <c r="AJ154" i="21"/>
  <c r="AH154" i="21"/>
  <c r="AK154" i="21"/>
  <c r="AM154" i="21"/>
  <c r="AE154" i="21"/>
  <c r="W154" i="21"/>
  <c r="AB34" i="22"/>
  <c r="AD34" i="22"/>
  <c r="Y34" i="22"/>
  <c r="AG129" i="26"/>
  <c r="AH129" i="26"/>
  <c r="AL129" i="26"/>
  <c r="AJ137" i="40"/>
  <c r="X137" i="40"/>
  <c r="AB137" i="40"/>
  <c r="AD124" i="28"/>
  <c r="Z124" i="28"/>
  <c r="AO124" i="28"/>
  <c r="AK124" i="28"/>
  <c r="AC63" i="23"/>
  <c r="AD63" i="23"/>
  <c r="Y63" i="23"/>
  <c r="AG63" i="23"/>
  <c r="AI108" i="41"/>
  <c r="AK108" i="41"/>
  <c r="AG108" i="41"/>
  <c r="AA108" i="41"/>
  <c r="X108" i="41"/>
  <c r="W108" i="41"/>
  <c r="AJ113" i="21"/>
  <c r="AC113" i="21"/>
  <c r="AL83" i="25"/>
  <c r="AC83" i="25"/>
  <c r="AE83" i="25"/>
  <c r="AC50" i="42"/>
  <c r="W50" i="42"/>
  <c r="AG50" i="42"/>
  <c r="AH147" i="28"/>
  <c r="AA147" i="28"/>
  <c r="AO147" i="28"/>
  <c r="AI147" i="28"/>
  <c r="AC11" i="19"/>
  <c r="AD11" i="19"/>
  <c r="AN149" i="40"/>
  <c r="AA149" i="40"/>
  <c r="Y103" i="23"/>
  <c r="AJ103" i="23"/>
  <c r="AF103" i="23"/>
  <c r="AI103" i="23"/>
  <c r="Y122" i="28"/>
  <c r="AE122" i="28"/>
  <c r="AN122" i="28"/>
  <c r="Y104" i="42"/>
  <c r="Z104" i="42"/>
  <c r="AI118" i="40"/>
  <c r="AE118" i="40"/>
  <c r="AH118" i="40"/>
  <c r="AB118" i="40"/>
  <c r="AD118" i="40"/>
  <c r="X166" i="42"/>
  <c r="AO166" i="42"/>
  <c r="AC163" i="22"/>
  <c r="AG81" i="40"/>
  <c r="AK98" i="41"/>
  <c r="AG98" i="41"/>
  <c r="AE155" i="40"/>
  <c r="AG90" i="28"/>
  <c r="AF90" i="28"/>
  <c r="AK173" i="28"/>
  <c r="AK127" i="40"/>
  <c r="X127" i="40"/>
  <c r="AN127" i="40"/>
  <c r="W127" i="40"/>
  <c r="Y127" i="40"/>
  <c r="AI2" i="40"/>
  <c r="W2" i="40"/>
  <c r="AC2" i="40"/>
  <c r="AA2" i="40"/>
  <c r="X165" i="40"/>
  <c r="AB165" i="40"/>
  <c r="AD47" i="22"/>
  <c r="X114" i="22"/>
  <c r="W62" i="21"/>
  <c r="AK62" i="21"/>
  <c r="AH62" i="21"/>
  <c r="AL97" i="21"/>
  <c r="AH146" i="22"/>
  <c r="AD27" i="28"/>
  <c r="AN142" i="40"/>
  <c r="AF44" i="41"/>
  <c r="X10" i="26"/>
  <c r="Z10" i="26"/>
  <c r="AH10" i="26"/>
  <c r="AC10" i="26"/>
  <c r="Z140" i="26"/>
  <c r="AI140" i="26"/>
  <c r="AO140" i="26"/>
  <c r="AC140" i="26"/>
  <c r="AG140" i="26"/>
  <c r="AF73" i="40"/>
  <c r="Y73" i="40"/>
  <c r="AL73" i="40"/>
  <c r="AA88" i="41"/>
  <c r="AC88" i="41"/>
  <c r="AB118" i="26"/>
  <c r="AE118" i="26"/>
  <c r="X118" i="26"/>
  <c r="AK118" i="26"/>
  <c r="AF118" i="26"/>
  <c r="Y144" i="41"/>
  <c r="Z144" i="41"/>
  <c r="X30" i="41"/>
  <c r="AD30" i="41"/>
  <c r="Z30" i="41"/>
  <c r="AF30" i="41"/>
  <c r="AC30" i="41"/>
  <c r="AF34" i="23"/>
  <c r="AE34" i="23"/>
  <c r="AK45" i="40"/>
  <c r="AB45" i="40"/>
  <c r="Z103" i="40"/>
  <c r="AM103" i="40"/>
  <c r="AK103" i="40"/>
  <c r="AB145" i="26"/>
  <c r="Y145" i="26"/>
  <c r="X145" i="26"/>
  <c r="AM145" i="26"/>
  <c r="AM26" i="22"/>
  <c r="AE26" i="22"/>
  <c r="AB26" i="22"/>
  <c r="AG26" i="22"/>
  <c r="AJ127" i="26"/>
  <c r="AI127" i="26"/>
  <c r="AO97" i="41"/>
  <c r="W97" i="41"/>
  <c r="AL97" i="41"/>
  <c r="AB97" i="41"/>
  <c r="AM97" i="41"/>
  <c r="AE97" i="41"/>
  <c r="Y97" i="41"/>
  <c r="AA97" i="41"/>
  <c r="AF97" i="41"/>
  <c r="W32" i="19"/>
  <c r="AH32" i="19"/>
  <c r="AG32" i="19"/>
  <c r="AF32" i="19"/>
  <c r="Z23" i="42"/>
  <c r="AB23" i="42"/>
  <c r="AJ56" i="42"/>
  <c r="AL56" i="42"/>
  <c r="W8" i="28"/>
  <c r="AC8" i="28"/>
  <c r="Z133" i="42"/>
  <c r="AK133" i="42"/>
  <c r="AA99" i="22"/>
  <c r="AE99" i="22"/>
  <c r="AB99" i="22"/>
  <c r="AI99" i="22"/>
  <c r="AK99" i="22"/>
  <c r="AJ99" i="22"/>
  <c r="AD42" i="19"/>
  <c r="Y42" i="19"/>
  <c r="Z42" i="19"/>
  <c r="AO42" i="19"/>
  <c r="AE42" i="19"/>
  <c r="AJ42" i="19"/>
  <c r="AM42" i="19"/>
  <c r="AB42" i="19"/>
  <c r="AA42" i="19"/>
  <c r="AA138" i="26"/>
  <c r="AN138" i="26"/>
  <c r="X90" i="28"/>
  <c r="AD90" i="28"/>
  <c r="W47" i="22"/>
  <c r="AJ44" i="41"/>
  <c r="AG173" i="41"/>
  <c r="AK176" i="28"/>
  <c r="AK10" i="26"/>
  <c r="W10" i="26"/>
  <c r="AN10" i="26"/>
  <c r="AM10" i="26"/>
  <c r="AJ10" i="26"/>
  <c r="AL140" i="26"/>
  <c r="X140" i="26"/>
  <c r="W140" i="26"/>
  <c r="AJ140" i="26"/>
  <c r="AK73" i="40"/>
  <c r="AH73" i="40"/>
  <c r="AH67" i="28"/>
  <c r="AO67" i="28"/>
  <c r="AD67" i="28"/>
  <c r="Y129" i="26"/>
  <c r="AM102" i="22"/>
  <c r="AG102" i="22"/>
  <c r="AF102" i="22"/>
  <c r="W26" i="28"/>
  <c r="AA26" i="28"/>
  <c r="AK116" i="28"/>
  <c r="W116" i="28"/>
  <c r="AJ116" i="28"/>
  <c r="AC116" i="28"/>
  <c r="AO116" i="28"/>
  <c r="Z116" i="28"/>
  <c r="AC17" i="22"/>
  <c r="AF17" i="22"/>
  <c r="AO17" i="22"/>
  <c r="AH17" i="22"/>
  <c r="X50" i="19"/>
  <c r="AA50" i="19"/>
  <c r="AH50" i="19"/>
  <c r="X119" i="23"/>
  <c r="AB119" i="23"/>
  <c r="AN119" i="23"/>
  <c r="AG175" i="21"/>
  <c r="AK175" i="21"/>
  <c r="AC175" i="21"/>
  <c r="AN175" i="21"/>
  <c r="AE132" i="28"/>
  <c r="AD132" i="28"/>
  <c r="AF132" i="28"/>
  <c r="AA105" i="25"/>
  <c r="AG105" i="25"/>
  <c r="AM105" i="25"/>
  <c r="AD19" i="40"/>
  <c r="AA19" i="40"/>
  <c r="X124" i="42"/>
  <c r="AM124" i="42"/>
  <c r="AN124" i="42"/>
  <c r="AC64" i="42"/>
  <c r="AO64" i="42"/>
  <c r="AJ64" i="42"/>
  <c r="AI21" i="26"/>
  <c r="AF21" i="26"/>
  <c r="AO21" i="26"/>
  <c r="AB21" i="26"/>
  <c r="AG21" i="26"/>
  <c r="AD21" i="26"/>
  <c r="AN159" i="25"/>
  <c r="X159" i="25"/>
  <c r="AH60" i="42"/>
  <c r="AK60" i="42"/>
  <c r="AB60" i="42"/>
  <c r="AI125" i="22"/>
  <c r="AD114" i="23"/>
  <c r="AN116" i="23"/>
  <c r="W142" i="42"/>
  <c r="AI26" i="26"/>
  <c r="AH143" i="40"/>
  <c r="AI10" i="28"/>
  <c r="AB16" i="26"/>
  <c r="W16" i="26"/>
  <c r="AL126" i="22"/>
  <c r="AC144" i="42"/>
  <c r="AH101" i="28"/>
  <c r="AB113" i="26"/>
  <c r="AA153" i="40"/>
  <c r="X51" i="40"/>
  <c r="AE56" i="21"/>
  <c r="AL18" i="40"/>
  <c r="Z131" i="40"/>
  <c r="Z120" i="22"/>
  <c r="AF120" i="22"/>
  <c r="AI120" i="22"/>
  <c r="W120" i="22"/>
  <c r="AE120" i="22"/>
  <c r="X65" i="26"/>
  <c r="W82" i="42"/>
  <c r="AM82" i="42"/>
  <c r="AL112" i="40"/>
  <c r="AG112" i="40"/>
  <c r="AO112" i="40"/>
  <c r="AO166" i="23"/>
  <c r="AI166" i="23"/>
  <c r="AJ166" i="23"/>
  <c r="AF166" i="23"/>
  <c r="AH166" i="23"/>
  <c r="AH145" i="21"/>
  <c r="AE145" i="21"/>
  <c r="AF100" i="42"/>
  <c r="AH100" i="42"/>
  <c r="Z100" i="42"/>
  <c r="AJ135" i="22"/>
  <c r="X176" i="22"/>
  <c r="AN81" i="21"/>
  <c r="AJ81" i="21"/>
  <c r="Y36" i="41"/>
  <c r="AD36" i="41"/>
  <c r="Y111" i="21"/>
  <c r="W36" i="28"/>
  <c r="AK41" i="28"/>
  <c r="AO9" i="42"/>
  <c r="AI113" i="40"/>
  <c r="AD86" i="41"/>
  <c r="W86" i="41"/>
  <c r="AC90" i="42"/>
  <c r="AH177" i="23"/>
  <c r="W71" i="28"/>
  <c r="AH82" i="28"/>
  <c r="AK20" i="19"/>
  <c r="AN87" i="40"/>
  <c r="AC155" i="42"/>
  <c r="AE141" i="28"/>
  <c r="AG67" i="40"/>
  <c r="AN34" i="26"/>
  <c r="W34" i="26"/>
  <c r="AN65" i="26"/>
  <c r="AC65" i="26"/>
  <c r="Z65" i="26"/>
  <c r="AD165" i="28"/>
  <c r="AC165" i="28"/>
  <c r="Y165" i="28"/>
  <c r="AA85" i="40"/>
  <c r="AE85" i="40"/>
  <c r="X85" i="40"/>
  <c r="AN85" i="40"/>
  <c r="AI85" i="40"/>
  <c r="AL85" i="40"/>
  <c r="AM85" i="40"/>
  <c r="AN30" i="23"/>
  <c r="Z30" i="23"/>
  <c r="X70" i="40"/>
  <c r="W70" i="40"/>
  <c r="AI83" i="23"/>
  <c r="AL83" i="23"/>
  <c r="AN83" i="23"/>
  <c r="AA83" i="23"/>
  <c r="AE83" i="23"/>
  <c r="AO140" i="40"/>
  <c r="Z140" i="40"/>
  <c r="AG48" i="28"/>
  <c r="AI48" i="28"/>
  <c r="AH48" i="28"/>
  <c r="W16" i="22"/>
  <c r="AB16" i="22"/>
  <c r="AD100" i="42"/>
  <c r="AJ100" i="42"/>
  <c r="AO100" i="42"/>
  <c r="AC135" i="21"/>
  <c r="Y135" i="21"/>
  <c r="AH135" i="21"/>
  <c r="AF145" i="42"/>
  <c r="Z171" i="23"/>
  <c r="AK171" i="23"/>
  <c r="AI171" i="23"/>
  <c r="Z135" i="22"/>
  <c r="AM176" i="22"/>
  <c r="Z81" i="21"/>
  <c r="X99" i="42"/>
  <c r="W36" i="41"/>
  <c r="AB36" i="41"/>
  <c r="AE111" i="21"/>
  <c r="AG36" i="28"/>
  <c r="AA160" i="28"/>
  <c r="AO134" i="22"/>
  <c r="AA41" i="28"/>
  <c r="AG124" i="26"/>
  <c r="AC9" i="42"/>
  <c r="AB42" i="26"/>
  <c r="AB132" i="23"/>
  <c r="AE117" i="21"/>
  <c r="AE75" i="23"/>
  <c r="AG113" i="40"/>
  <c r="Y86" i="41"/>
  <c r="AF90" i="42"/>
  <c r="AN177" i="23"/>
  <c r="AK87" i="40"/>
  <c r="W155" i="42"/>
  <c r="AL155" i="42"/>
  <c r="AF67" i="40"/>
  <c r="AJ34" i="26"/>
  <c r="AC60" i="42"/>
  <c r="Z60" i="42"/>
  <c r="AF163" i="23"/>
  <c r="AH177" i="40"/>
  <c r="AD156" i="21"/>
  <c r="AB173" i="26"/>
  <c r="AI175" i="26"/>
  <c r="AO89" i="28"/>
  <c r="AG164" i="41"/>
  <c r="AI126" i="21"/>
  <c r="AL16" i="26"/>
  <c r="AO126" i="22"/>
  <c r="AO150" i="28"/>
  <c r="W150" i="28"/>
  <c r="AC150" i="28"/>
  <c r="Z101" i="28"/>
  <c r="Z113" i="26"/>
  <c r="AH151" i="26"/>
  <c r="AM51" i="40"/>
  <c r="AG80" i="23"/>
  <c r="AF37" i="19"/>
  <c r="AL102" i="23"/>
  <c r="AC131" i="40"/>
  <c r="AI121" i="26"/>
  <c r="AL120" i="22"/>
  <c r="AK120" i="22"/>
  <c r="AC120" i="22"/>
  <c r="AJ120" i="22"/>
  <c r="AM65" i="26"/>
  <c r="AK82" i="42"/>
  <c r="AC177" i="28"/>
  <c r="AH177" i="28"/>
  <c r="AL177" i="28"/>
  <c r="AN177" i="28"/>
  <c r="AA177" i="28"/>
  <c r="AL172" i="23"/>
  <c r="AA172" i="23"/>
  <c r="AF172" i="23"/>
  <c r="AN38" i="28"/>
  <c r="X38" i="28"/>
  <c r="AO38" i="28"/>
  <c r="Y38" i="28"/>
  <c r="AL38" i="28"/>
  <c r="AH38" i="28"/>
  <c r="AA38" i="28"/>
  <c r="W38" i="28"/>
  <c r="AM38" i="28"/>
  <c r="AG38" i="28"/>
  <c r="AC38" i="28"/>
  <c r="W25" i="26"/>
  <c r="AA25" i="26"/>
  <c r="AD136" i="26"/>
  <c r="AN136" i="26"/>
  <c r="AH136" i="26"/>
  <c r="AC136" i="26"/>
  <c r="AA136" i="26"/>
  <c r="AF136" i="26"/>
  <c r="AG136" i="26"/>
  <c r="AM136" i="26"/>
  <c r="X136" i="26"/>
  <c r="Z136" i="26"/>
  <c r="AO136" i="26"/>
  <c r="Y136" i="26"/>
  <c r="AM146" i="42"/>
  <c r="Z146" i="42"/>
  <c r="AN146" i="42"/>
  <c r="Y49" i="42"/>
  <c r="AI43" i="28"/>
  <c r="AA53" i="28"/>
  <c r="Y53" i="28"/>
  <c r="AJ53" i="28"/>
  <c r="X53" i="28"/>
  <c r="AF24" i="41"/>
  <c r="AE24" i="41"/>
  <c r="AO167" i="26"/>
  <c r="AC167" i="26"/>
  <c r="AN118" i="42"/>
  <c r="W78" i="25"/>
  <c r="AK152" i="21"/>
  <c r="AN126" i="40"/>
  <c r="Z55" i="21"/>
  <c r="AD32" i="22"/>
  <c r="AD162" i="42"/>
  <c r="Y162" i="42"/>
  <c r="AG99" i="21"/>
  <c r="AF99" i="21"/>
  <c r="AD169" i="42"/>
  <c r="AH6" i="28"/>
  <c r="AL6" i="28"/>
  <c r="Y6" i="28"/>
  <c r="AK90" i="22"/>
  <c r="Y90" i="22"/>
  <c r="AL90" i="22"/>
  <c r="AI155" i="21"/>
  <c r="AN155" i="21"/>
  <c r="Y150" i="21"/>
  <c r="Y17" i="28"/>
  <c r="AG13" i="28"/>
  <c r="AN13" i="28"/>
  <c r="AC113" i="28"/>
  <c r="Z113" i="28"/>
  <c r="AE113" i="28"/>
  <c r="AI43" i="40"/>
  <c r="AL43" i="40"/>
  <c r="AN16" i="23"/>
  <c r="AE43" i="41"/>
  <c r="X112" i="21"/>
  <c r="AN5" i="26"/>
  <c r="AE7" i="40"/>
  <c r="AH7" i="40"/>
  <c r="Y89" i="40"/>
  <c r="W28" i="23"/>
  <c r="AL103" i="21"/>
  <c r="AO119" i="42"/>
  <c r="Z119" i="42"/>
  <c r="AJ119" i="42"/>
  <c r="Y42" i="42"/>
  <c r="AE42" i="42"/>
  <c r="AK42" i="42"/>
  <c r="AC42" i="42"/>
  <c r="X42" i="42"/>
  <c r="AA42" i="42"/>
  <c r="W168" i="26"/>
  <c r="AO168" i="26"/>
  <c r="AF168" i="26"/>
  <c r="AJ168" i="26"/>
  <c r="AI168" i="26"/>
  <c r="AM168" i="26"/>
  <c r="AL160" i="26"/>
  <c r="AG160" i="26"/>
  <c r="Y160" i="26"/>
  <c r="AI160" i="26"/>
  <c r="AB161" i="42"/>
  <c r="AJ161" i="42"/>
  <c r="Z161" i="42"/>
  <c r="AD161" i="42"/>
  <c r="AL161" i="42"/>
  <c r="AM161" i="42"/>
  <c r="AK161" i="42"/>
  <c r="Y161" i="42"/>
  <c r="AH49" i="42"/>
  <c r="Y43" i="28"/>
  <c r="W167" i="26"/>
  <c r="AA167" i="26"/>
  <c r="X36" i="40"/>
  <c r="W55" i="21"/>
  <c r="AB32" i="22"/>
  <c r="AO162" i="42"/>
  <c r="AB63" i="26"/>
  <c r="AM99" i="21"/>
  <c r="AJ99" i="21"/>
  <c r="AG93" i="42"/>
  <c r="AF169" i="42"/>
  <c r="AN177" i="26"/>
  <c r="AF177" i="26"/>
  <c r="AM169" i="28"/>
  <c r="AE169" i="28"/>
  <c r="W110" i="23"/>
  <c r="AL110" i="23"/>
  <c r="AA110" i="23"/>
  <c r="AE110" i="23"/>
  <c r="AF110" i="23"/>
  <c r="Y130" i="26"/>
  <c r="W130" i="26"/>
  <c r="AM79" i="28"/>
  <c r="AD79" i="28"/>
  <c r="AG79" i="28"/>
  <c r="X79" i="28"/>
  <c r="AF84" i="23"/>
  <c r="AI84" i="23"/>
  <c r="AA84" i="23"/>
  <c r="AE13" i="28"/>
  <c r="Z149" i="23"/>
  <c r="X149" i="23"/>
  <c r="AM149" i="23"/>
  <c r="AM7" i="19"/>
  <c r="AK7" i="19"/>
  <c r="Y7" i="19"/>
  <c r="AE7" i="19"/>
  <c r="AA21" i="23"/>
  <c r="AI21" i="23"/>
  <c r="AC161" i="42"/>
  <c r="X108" i="21"/>
  <c r="AI108" i="21"/>
  <c r="AJ108" i="21"/>
  <c r="AE108" i="21"/>
  <c r="AC108" i="21"/>
  <c r="Y108" i="21"/>
  <c r="W108" i="21"/>
  <c r="AO108" i="21"/>
  <c r="AM139" i="42"/>
  <c r="Y163" i="26"/>
  <c r="W163" i="26"/>
  <c r="AK163" i="26"/>
  <c r="Z73" i="42"/>
  <c r="W62" i="23"/>
  <c r="AK85" i="21"/>
  <c r="AJ107" i="40"/>
  <c r="AA89" i="26"/>
  <c r="AL147" i="23"/>
  <c r="W147" i="23"/>
  <c r="AM147" i="23"/>
  <c r="AE147" i="23"/>
  <c r="AI103" i="26"/>
  <c r="AH64" i="22"/>
  <c r="AK100" i="21"/>
  <c r="X100" i="21"/>
  <c r="AG165" i="42"/>
  <c r="AO67" i="23"/>
  <c r="AJ98" i="28"/>
  <c r="AF12" i="42"/>
  <c r="AE96" i="21"/>
  <c r="AM85" i="21"/>
  <c r="AH107" i="40"/>
  <c r="AI163" i="42"/>
  <c r="Z34" i="19"/>
  <c r="Z89" i="26"/>
  <c r="AL115" i="40"/>
  <c r="AL76" i="42"/>
  <c r="AO58" i="42"/>
  <c r="W58" i="42"/>
  <c r="AH68" i="40"/>
  <c r="AK147" i="23"/>
  <c r="AD147" i="23"/>
  <c r="AJ147" i="23"/>
  <c r="AI147" i="23"/>
  <c r="AF147" i="23"/>
  <c r="AG103" i="26"/>
  <c r="AH36" i="19"/>
  <c r="AN36" i="19"/>
  <c r="Y36" i="19"/>
  <c r="AN64" i="22"/>
  <c r="AE118" i="23"/>
  <c r="AJ100" i="21"/>
  <c r="W100" i="21"/>
  <c r="AG47" i="28"/>
  <c r="AE47" i="28"/>
  <c r="W47" i="28"/>
  <c r="AH47" i="28"/>
  <c r="AM42" i="23"/>
  <c r="AB131" i="42"/>
  <c r="AD33" i="23"/>
  <c r="AA33" i="23"/>
  <c r="AH33" i="23"/>
  <c r="Y33" i="23"/>
  <c r="AL16" i="19"/>
  <c r="W16" i="19"/>
  <c r="AO16" i="19"/>
  <c r="AI16" i="19"/>
  <c r="AM32" i="23"/>
  <c r="AM163" i="26"/>
  <c r="AD163" i="26"/>
  <c r="AG163" i="26"/>
  <c r="AF62" i="23"/>
  <c r="Y163" i="42"/>
  <c r="Y58" i="24"/>
  <c r="W34" i="19"/>
  <c r="AE89" i="26"/>
  <c r="AI14" i="19"/>
  <c r="AC76" i="42"/>
  <c r="AN58" i="42"/>
  <c r="AG58" i="42"/>
  <c r="AO41" i="23"/>
  <c r="Z147" i="23"/>
  <c r="X147" i="23"/>
  <c r="AB147" i="23"/>
  <c r="Y147" i="23"/>
  <c r="AG147" i="23"/>
  <c r="W23" i="28"/>
  <c r="AF69" i="28"/>
  <c r="Y103" i="26"/>
  <c r="AM142" i="23"/>
  <c r="AC36" i="19"/>
  <c r="AO36" i="19"/>
  <c r="AG36" i="19"/>
  <c r="AG121" i="21"/>
  <c r="AC137" i="42"/>
  <c r="AM64" i="22"/>
  <c r="W77" i="21"/>
  <c r="AL118" i="23"/>
  <c r="Z26" i="40"/>
  <c r="Z100" i="21"/>
  <c r="AA100" i="21"/>
  <c r="AK47" i="28"/>
  <c r="AM47" i="28"/>
  <c r="AC47" i="28"/>
  <c r="AL47" i="28"/>
  <c r="AL42" i="23"/>
  <c r="Z131" i="42"/>
  <c r="AC33" i="23"/>
  <c r="AI33" i="23"/>
  <c r="AN33" i="23"/>
  <c r="AK33" i="23"/>
  <c r="AG16" i="19"/>
  <c r="Z16" i="19"/>
  <c r="AC16" i="19"/>
  <c r="AN16" i="19"/>
  <c r="AM16" i="19"/>
  <c r="AM141" i="26"/>
  <c r="AD80" i="41"/>
  <c r="AF93" i="21"/>
  <c r="X15" i="41"/>
  <c r="W20" i="22"/>
  <c r="AI139" i="22"/>
  <c r="AF117" i="41"/>
  <c r="AA127" i="41"/>
  <c r="AL127" i="41"/>
  <c r="AO106" i="22"/>
  <c r="Z112" i="22"/>
  <c r="AH150" i="22"/>
  <c r="AB150" i="22"/>
  <c r="AE150" i="22"/>
  <c r="AG150" i="22"/>
  <c r="AA150" i="22"/>
  <c r="W150" i="22"/>
  <c r="AB152" i="41"/>
  <c r="AK152" i="41"/>
  <c r="W152" i="41"/>
  <c r="AI152" i="41"/>
  <c r="AM50" i="41"/>
  <c r="AE80" i="41"/>
  <c r="AL151" i="41"/>
  <c r="AJ151" i="41"/>
  <c r="AB54" i="22"/>
  <c r="W54" i="22"/>
  <c r="AE74" i="22"/>
  <c r="X74" i="22"/>
  <c r="W74" i="22"/>
  <c r="AA177" i="41"/>
  <c r="W177" i="41"/>
  <c r="AM177" i="41"/>
  <c r="W50" i="41"/>
  <c r="AF80" i="41"/>
  <c r="AK151" i="41"/>
  <c r="AN151" i="41"/>
  <c r="AG151" i="41"/>
  <c r="Y101" i="41"/>
  <c r="AM36" i="22"/>
  <c r="AF103" i="41"/>
  <c r="AM103" i="41"/>
  <c r="AC113" i="22"/>
  <c r="AN113" i="22"/>
  <c r="AO143" i="41"/>
  <c r="AB41" i="22"/>
  <c r="AG141" i="22"/>
  <c r="AE88" i="22"/>
  <c r="AL88" i="22"/>
  <c r="AC88" i="22"/>
  <c r="AL93" i="22"/>
  <c r="Y93" i="22"/>
  <c r="Z117" i="22"/>
  <c r="AK45" i="41"/>
  <c r="AO12" i="22"/>
  <c r="AL12" i="22"/>
  <c r="AF8" i="22"/>
  <c r="AO108" i="22"/>
  <c r="AK39" i="41"/>
  <c r="AL3" i="41"/>
  <c r="AL20" i="22"/>
  <c r="AK117" i="41"/>
  <c r="AD138" i="22"/>
  <c r="Z113" i="22"/>
  <c r="AH113" i="22"/>
  <c r="AL41" i="22"/>
  <c r="AJ141" i="22"/>
  <c r="W56" i="41"/>
  <c r="AM88" i="22"/>
  <c r="AK88" i="22"/>
  <c r="AD88" i="22"/>
  <c r="AM93" i="21"/>
  <c r="AD39" i="41"/>
  <c r="AH3" i="41"/>
  <c r="AA20" i="22"/>
  <c r="AL117" i="41"/>
  <c r="AK106" i="22"/>
  <c r="AB74" i="22"/>
  <c r="AN177" i="41"/>
  <c r="AI150" i="22"/>
  <c r="AC152" i="41"/>
  <c r="AE6" i="42"/>
  <c r="AG6" i="42"/>
  <c r="AF47" i="40"/>
  <c r="AH47" i="40"/>
  <c r="Z47" i="40"/>
  <c r="AN47" i="40"/>
  <c r="AG69" i="41"/>
  <c r="AD69" i="41"/>
  <c r="AN169" i="23"/>
  <c r="AF125" i="28"/>
  <c r="AN133" i="41"/>
  <c r="AO9" i="41"/>
  <c r="AH9" i="41"/>
  <c r="AD103" i="22"/>
  <c r="AI98" i="22"/>
  <c r="AB158" i="22"/>
  <c r="AI157" i="22"/>
  <c r="AA157" i="22"/>
  <c r="AN65" i="41"/>
  <c r="AO65" i="41"/>
  <c r="AI92" i="26"/>
  <c r="AD160" i="21"/>
  <c r="AC160" i="21"/>
  <c r="Y5" i="41"/>
  <c r="AL5" i="41"/>
  <c r="AD136" i="41"/>
  <c r="AB177" i="22"/>
  <c r="AH72" i="41"/>
  <c r="AJ124" i="22"/>
  <c r="AE67" i="41"/>
  <c r="AD75" i="28"/>
  <c r="AD124" i="23"/>
  <c r="AB131" i="41"/>
  <c r="AH131" i="41"/>
  <c r="AH116" i="42"/>
  <c r="X21" i="19"/>
  <c r="AJ86" i="21"/>
  <c r="AM23" i="41"/>
  <c r="AJ23" i="41"/>
  <c r="AI23" i="41"/>
  <c r="AG10" i="19"/>
  <c r="AF28" i="41"/>
  <c r="Y121" i="41"/>
  <c r="AE4" i="41"/>
  <c r="W4" i="41"/>
  <c r="AM4" i="41"/>
  <c r="AN21" i="42"/>
  <c r="AN161" i="23"/>
  <c r="AE161" i="23"/>
  <c r="AI135" i="42"/>
  <c r="X135" i="42"/>
  <c r="AC142" i="28"/>
  <c r="AH85" i="22"/>
  <c r="AO107" i="23"/>
  <c r="AG107" i="23"/>
  <c r="AF107" i="23"/>
  <c r="AI107" i="23"/>
  <c r="AE73" i="21"/>
  <c r="AH21" i="40"/>
  <c r="AI76" i="40"/>
  <c r="AG174" i="26"/>
  <c r="Y90" i="40"/>
  <c r="X90" i="40"/>
  <c r="AM66" i="42"/>
  <c r="AJ172" i="28"/>
  <c r="AF172" i="28"/>
  <c r="AB172" i="28"/>
  <c r="AC33" i="19"/>
  <c r="AK33" i="19"/>
  <c r="AB139" i="23"/>
  <c r="AO135" i="41"/>
  <c r="AD60" i="23"/>
  <c r="W60" i="23"/>
  <c r="AL111" i="41"/>
  <c r="AD102" i="41"/>
  <c r="X81" i="42"/>
  <c r="AM81" i="42"/>
  <c r="AA76" i="23"/>
  <c r="AN140" i="22"/>
  <c r="Y140" i="22"/>
  <c r="AD81" i="40"/>
  <c r="AK92" i="21"/>
  <c r="AO132" i="22"/>
  <c r="W155" i="40"/>
  <c r="AC95" i="42"/>
  <c r="AC57" i="22"/>
  <c r="AN57" i="22"/>
  <c r="AB57" i="22"/>
  <c r="AI57" i="22"/>
  <c r="AA47" i="22"/>
  <c r="AB47" i="22"/>
  <c r="AN47" i="22"/>
  <c r="AM114" i="22"/>
  <c r="Y149" i="41"/>
  <c r="W161" i="41"/>
  <c r="AO146" i="22"/>
  <c r="AG27" i="28"/>
  <c r="AH142" i="40"/>
  <c r="AB108" i="23"/>
  <c r="AE82" i="40"/>
  <c r="AN130" i="42"/>
  <c r="AG54" i="26"/>
  <c r="W54" i="26"/>
  <c r="AH173" i="41"/>
  <c r="W173" i="41"/>
  <c r="AM106" i="28"/>
  <c r="X34" i="41"/>
  <c r="AM120" i="40"/>
  <c r="W57" i="40"/>
  <c r="AO73" i="22"/>
  <c r="AE12" i="19"/>
  <c r="AK30" i="22"/>
  <c r="AL88" i="41"/>
  <c r="AC86" i="23"/>
  <c r="AA89" i="22"/>
  <c r="AM89" i="22"/>
  <c r="X34" i="23"/>
  <c r="AD24" i="40"/>
  <c r="AG48" i="40"/>
  <c r="AN116" i="28"/>
  <c r="AF116" i="28"/>
  <c r="AL84" i="28"/>
  <c r="X26" i="42"/>
  <c r="Y26" i="42"/>
  <c r="AA26" i="42"/>
  <c r="AB138" i="28"/>
  <c r="AJ35" i="28"/>
  <c r="AI109" i="26"/>
  <c r="AC124" i="28"/>
  <c r="AH124" i="28"/>
  <c r="AI124" i="28"/>
  <c r="AN145" i="26"/>
  <c r="AD145" i="26"/>
  <c r="AH163" i="40"/>
  <c r="AC7" i="22"/>
  <c r="AI63" i="23"/>
  <c r="AK17" i="23"/>
  <c r="AN140" i="28"/>
  <c r="X56" i="23"/>
  <c r="AA39" i="22"/>
  <c r="AN26" i="22"/>
  <c r="AO26" i="22"/>
  <c r="AJ26" i="22"/>
  <c r="Z26" i="22"/>
  <c r="AL122" i="42"/>
  <c r="AA168" i="22"/>
  <c r="AE17" i="40"/>
  <c r="Z30" i="28"/>
  <c r="AE11" i="41"/>
  <c r="AM112" i="23"/>
  <c r="AE33" i="42"/>
  <c r="W105" i="22"/>
  <c r="AF129" i="22"/>
  <c r="AO135" i="22"/>
  <c r="AD135" i="22"/>
  <c r="W135" i="22"/>
  <c r="AM108" i="41"/>
  <c r="AE108" i="41"/>
  <c r="Z108" i="41"/>
  <c r="AF50" i="19"/>
  <c r="AO50" i="19"/>
  <c r="AO148" i="42"/>
  <c r="AB66" i="21"/>
  <c r="AM66" i="21"/>
  <c r="AM52" i="41"/>
  <c r="AA52" i="41"/>
  <c r="AC93" i="40"/>
  <c r="AA93" i="40"/>
  <c r="AK93" i="40"/>
  <c r="AG92" i="26"/>
  <c r="AH92" i="26"/>
  <c r="AN168" i="41"/>
  <c r="Z72" i="41"/>
  <c r="AA23" i="41"/>
  <c r="W23" i="41"/>
  <c r="AB23" i="41"/>
  <c r="AA10" i="19"/>
  <c r="AK28" i="41"/>
  <c r="AD28" i="41"/>
  <c r="AG57" i="41"/>
  <c r="AE121" i="41"/>
  <c r="AB121" i="41"/>
  <c r="AA4" i="41"/>
  <c r="AG4" i="41"/>
  <c r="AC4" i="41"/>
  <c r="AK21" i="42"/>
  <c r="AK161" i="23"/>
  <c r="AM101" i="22"/>
  <c r="AC135" i="42"/>
  <c r="AK135" i="42"/>
  <c r="AM142" i="28"/>
  <c r="Y67" i="25"/>
  <c r="AC18" i="42"/>
  <c r="AM18" i="42"/>
  <c r="AE18" i="42"/>
  <c r="AC29" i="40"/>
  <c r="AI29" i="40"/>
  <c r="AO29" i="40"/>
  <c r="AF29" i="40"/>
  <c r="AA11" i="23"/>
  <c r="AL11" i="23"/>
  <c r="AI85" i="22"/>
  <c r="AM107" i="23"/>
  <c r="AA107" i="23"/>
  <c r="AB107" i="23"/>
  <c r="AN107" i="23"/>
  <c r="AM73" i="21"/>
  <c r="W21" i="40"/>
  <c r="AO126" i="41"/>
  <c r="X2" i="28"/>
  <c r="AD2" i="28"/>
  <c r="AI2" i="28"/>
  <c r="AC2" i="28"/>
  <c r="AB2" i="28"/>
  <c r="AO8" i="41"/>
  <c r="AM76" i="40"/>
  <c r="AF174" i="26"/>
  <c r="X166" i="41"/>
  <c r="X33" i="19"/>
  <c r="AJ33" i="19"/>
  <c r="AL60" i="23"/>
  <c r="AA60" i="23"/>
  <c r="AG111" i="41"/>
  <c r="AB68" i="41"/>
  <c r="AE102" i="41"/>
  <c r="AE81" i="42"/>
  <c r="AD81" i="42"/>
  <c r="AF114" i="26"/>
  <c r="AJ17" i="41"/>
  <c r="AL17" i="41"/>
  <c r="AJ76" i="23"/>
  <c r="Z29" i="22"/>
  <c r="AJ29" i="22"/>
  <c r="AM29" i="22"/>
  <c r="AB29" i="22"/>
  <c r="AC45" i="23"/>
  <c r="AA136" i="23"/>
  <c r="AJ136" i="23"/>
  <c r="AN20" i="23"/>
  <c r="AB166" i="42"/>
  <c r="AG166" i="42"/>
  <c r="AF163" i="22"/>
  <c r="AF140" i="22"/>
  <c r="AK140" i="22"/>
  <c r="AN76" i="28"/>
  <c r="AF148" i="23"/>
  <c r="AC81" i="40"/>
  <c r="AF92" i="21"/>
  <c r="AG44" i="23"/>
  <c r="AM166" i="40"/>
  <c r="AF57" i="22"/>
  <c r="AH57" i="22"/>
  <c r="Z57" i="22"/>
  <c r="AO57" i="22"/>
  <c r="AL47" i="22"/>
  <c r="AG47" i="22"/>
  <c r="AO47" i="22"/>
  <c r="AK47" i="22"/>
  <c r="AA149" i="41"/>
  <c r="AE161" i="41"/>
  <c r="AN146" i="22"/>
  <c r="AF130" i="42"/>
  <c r="AF128" i="40"/>
  <c r="AD54" i="26"/>
  <c r="AM10" i="40"/>
  <c r="W12" i="19"/>
  <c r="AE88" i="41"/>
  <c r="AL118" i="26"/>
  <c r="AF84" i="22"/>
  <c r="AE35" i="23"/>
  <c r="AH30" i="41"/>
  <c r="AE98" i="21"/>
  <c r="AG89" i="22"/>
  <c r="X89" i="22"/>
  <c r="AK26" i="28"/>
  <c r="AC34" i="23"/>
  <c r="AM35" i="28"/>
  <c r="AA177" i="42"/>
  <c r="X93" i="23"/>
  <c r="AL124" i="28"/>
  <c r="AE124" i="28"/>
  <c r="AJ124" i="28"/>
  <c r="Y124" i="28"/>
  <c r="AA137" i="22"/>
  <c r="Y26" i="22"/>
  <c r="AK26" i="22"/>
  <c r="AI26" i="22"/>
  <c r="AC26" i="22"/>
  <c r="AG122" i="42"/>
  <c r="AJ71" i="41"/>
  <c r="AC11" i="41"/>
  <c r="AG33" i="42"/>
  <c r="AA105" i="22"/>
  <c r="AE129" i="22"/>
  <c r="AL100" i="28"/>
  <c r="AE135" i="22"/>
  <c r="AF135" i="22"/>
  <c r="AC135" i="22"/>
  <c r="AH135" i="22"/>
  <c r="AM50" i="19"/>
  <c r="AL50" i="19"/>
  <c r="Z148" i="42"/>
  <c r="AG66" i="21"/>
  <c r="AI66" i="21"/>
  <c r="AG52" i="41"/>
  <c r="AE47" i="40"/>
  <c r="AB83" i="22"/>
  <c r="AG83" i="22"/>
  <c r="Y125" i="28"/>
  <c r="AD9" i="41"/>
  <c r="AF92" i="26"/>
  <c r="AB92" i="26"/>
  <c r="AM91" i="22"/>
  <c r="X168" i="41"/>
  <c r="AB72" i="41"/>
  <c r="AO60" i="41"/>
  <c r="AB21" i="19"/>
  <c r="Z107" i="22"/>
  <c r="AC134" i="26"/>
  <c r="AG23" i="41"/>
  <c r="AN23" i="41"/>
  <c r="Z23" i="41"/>
  <c r="AL23" i="41"/>
  <c r="AI106" i="40"/>
  <c r="AL10" i="19"/>
  <c r="AJ51" i="41"/>
  <c r="W28" i="41"/>
  <c r="Y28" i="41"/>
  <c r="AK57" i="41"/>
  <c r="Y53" i="22"/>
  <c r="AC121" i="41"/>
  <c r="X121" i="41"/>
  <c r="AJ147" i="22"/>
  <c r="AE37" i="41"/>
  <c r="AJ4" i="41"/>
  <c r="AD4" i="41"/>
  <c r="Z4" i="41"/>
  <c r="AI4" i="41"/>
  <c r="AE21" i="42"/>
  <c r="AL161" i="23"/>
  <c r="AH157" i="41"/>
  <c r="AN164" i="23"/>
  <c r="AL101" i="22"/>
  <c r="AM135" i="42"/>
  <c r="Y135" i="42"/>
  <c r="Y101" i="40"/>
  <c r="AN142" i="28"/>
  <c r="AM67" i="25"/>
  <c r="AK18" i="42"/>
  <c r="AL18" i="42"/>
  <c r="AF18" i="42"/>
  <c r="AB18" i="42"/>
  <c r="X29" i="40"/>
  <c r="AA29" i="40"/>
  <c r="Z29" i="40"/>
  <c r="AM11" i="23"/>
  <c r="Y85" i="22"/>
  <c r="AD85" i="22"/>
  <c r="AL107" i="23"/>
  <c r="AE107" i="23"/>
  <c r="AJ107" i="23"/>
  <c r="AH107" i="23"/>
  <c r="AB73" i="21"/>
  <c r="AD70" i="42"/>
  <c r="AD68" i="22"/>
  <c r="AO21" i="40"/>
  <c r="W126" i="41"/>
  <c r="AK2" i="28"/>
  <c r="AL2" i="28"/>
  <c r="AG2" i="28"/>
  <c r="AE2" i="28"/>
  <c r="AI8" i="41"/>
  <c r="AC76" i="40"/>
  <c r="AD174" i="26"/>
  <c r="AA174" i="26"/>
  <c r="AB166" i="41"/>
  <c r="AE90" i="40"/>
  <c r="AN165" i="23"/>
  <c r="AD145" i="22"/>
  <c r="AI6" i="26"/>
  <c r="AM172" i="28"/>
  <c r="AK172" i="28"/>
  <c r="AM33" i="19"/>
  <c r="AE33" i="19"/>
  <c r="AF135" i="41"/>
  <c r="AC60" i="23"/>
  <c r="X111" i="41"/>
  <c r="AJ68" i="41"/>
  <c r="AK102" i="41"/>
  <c r="AC81" i="42"/>
  <c r="AG81" i="42"/>
  <c r="AE118" i="22"/>
  <c r="AN143" i="28"/>
  <c r="X114" i="26"/>
  <c r="AN66" i="22"/>
  <c r="AN17" i="41"/>
  <c r="AF17" i="41"/>
  <c r="AH76" i="23"/>
  <c r="W76" i="23"/>
  <c r="AF29" i="22"/>
  <c r="AO29" i="22"/>
  <c r="X29" i="22"/>
  <c r="AH45" i="23"/>
  <c r="AD94" i="23"/>
  <c r="AB136" i="23"/>
  <c r="Y136" i="23"/>
  <c r="Z20" i="23"/>
  <c r="AK20" i="23"/>
  <c r="AJ109" i="23"/>
  <c r="Y20" i="41"/>
  <c r="AE166" i="42"/>
  <c r="Z166" i="42"/>
  <c r="AI148" i="40"/>
  <c r="AM29" i="19"/>
  <c r="AB163" i="22"/>
  <c r="AB140" i="22"/>
  <c r="AD140" i="22"/>
  <c r="AL43" i="22"/>
  <c r="AL76" i="28"/>
  <c r="AB148" i="23"/>
  <c r="AL56" i="22"/>
  <c r="Y81" i="40"/>
  <c r="AL92" i="21"/>
  <c r="AE18" i="22"/>
  <c r="AN98" i="41"/>
  <c r="AJ44" i="23"/>
  <c r="AI166" i="40"/>
  <c r="AH128" i="22"/>
  <c r="AM57" i="22"/>
  <c r="AD57" i="22"/>
  <c r="AE57" i="22"/>
  <c r="AG57" i="22"/>
  <c r="AA57" i="22"/>
  <c r="AH47" i="22"/>
  <c r="AM47" i="22"/>
  <c r="AF47" i="22"/>
  <c r="AI47" i="22"/>
  <c r="AK149" i="41"/>
  <c r="AB161" i="41"/>
  <c r="AG146" i="22"/>
  <c r="AA83" i="28"/>
  <c r="Y130" i="42"/>
  <c r="Y128" i="40"/>
  <c r="Y87" i="28"/>
  <c r="AB54" i="26"/>
  <c r="Y173" i="41"/>
  <c r="AK173" i="41"/>
  <c r="AB10" i="40"/>
  <c r="AF104" i="25"/>
  <c r="AM85" i="41"/>
  <c r="X88" i="41"/>
  <c r="AC118" i="26"/>
  <c r="Y118" i="26"/>
  <c r="AD84" i="22"/>
  <c r="AN35" i="23"/>
  <c r="AL35" i="23"/>
  <c r="AG30" i="41"/>
  <c r="AJ35" i="42"/>
  <c r="AO23" i="22"/>
  <c r="AB89" i="22"/>
  <c r="Y89" i="22"/>
  <c r="AA76" i="22"/>
  <c r="X26" i="28"/>
  <c r="AA34" i="23"/>
  <c r="Y132" i="26"/>
  <c r="AH173" i="23"/>
  <c r="AB35" i="28"/>
  <c r="AD177" i="42"/>
  <c r="Y93" i="23"/>
  <c r="AB124" i="28"/>
  <c r="AM124" i="28"/>
  <c r="AG124" i="28"/>
  <c r="X124" i="28"/>
  <c r="Y137" i="22"/>
  <c r="AA26" i="22"/>
  <c r="AF26" i="22"/>
  <c r="AL26" i="22"/>
  <c r="W26" i="22"/>
  <c r="W122" i="42"/>
  <c r="AJ51" i="25"/>
  <c r="AK33" i="42"/>
  <c r="AO129" i="22"/>
  <c r="AB135" i="22"/>
  <c r="Y135" i="22"/>
  <c r="AM135" i="22"/>
  <c r="X135" i="22"/>
  <c r="AI50" i="19"/>
  <c r="Y50" i="19"/>
  <c r="AC148" i="42"/>
  <c r="W66" i="21"/>
  <c r="AH66" i="21"/>
  <c r="X66" i="21"/>
  <c r="AL66" i="21"/>
  <c r="AK66" i="21"/>
  <c r="AE66" i="21"/>
  <c r="AO66" i="21"/>
  <c r="AD66" i="21"/>
  <c r="AC66" i="21"/>
  <c r="AA66" i="21"/>
  <c r="AF52" i="41"/>
  <c r="X52" i="41"/>
  <c r="Y52" i="41"/>
  <c r="AI52" i="41"/>
  <c r="AK52" i="41"/>
  <c r="Z52" i="41"/>
  <c r="W52" i="41"/>
  <c r="AE52" i="41"/>
  <c r="AL52" i="41"/>
  <c r="X47" i="40"/>
  <c r="AK23" i="40"/>
  <c r="AE23" i="40"/>
  <c r="AB23" i="40"/>
  <c r="AE33" i="28"/>
  <c r="AB33" i="28"/>
  <c r="AA82" i="28"/>
  <c r="AO82" i="28"/>
  <c r="AD5" i="22"/>
  <c r="AB5" i="22"/>
  <c r="AO5" i="22"/>
  <c r="W68" i="26"/>
  <c r="AC68" i="26"/>
  <c r="AI45" i="42"/>
  <c r="AM45" i="42"/>
  <c r="AH149" i="26"/>
  <c r="AC149" i="26"/>
  <c r="AJ74" i="42"/>
  <c r="W74" i="42"/>
  <c r="AG116" i="26"/>
  <c r="W116" i="26"/>
  <c r="AL116" i="26"/>
  <c r="AJ116" i="26"/>
  <c r="AK116" i="26"/>
  <c r="AM116" i="26"/>
  <c r="AL54" i="28"/>
  <c r="AK54" i="28"/>
  <c r="AB54" i="28"/>
  <c r="AF54" i="28"/>
  <c r="AE43" i="42"/>
  <c r="AC43" i="42"/>
  <c r="AN43" i="42"/>
  <c r="AB6" i="19"/>
  <c r="X6" i="19"/>
  <c r="AK6" i="19"/>
  <c r="AA6" i="19"/>
  <c r="AG38" i="42"/>
  <c r="Z38" i="42"/>
  <c r="AH38" i="42"/>
  <c r="AA38" i="42"/>
  <c r="AD38" i="42"/>
  <c r="AC38" i="42"/>
  <c r="AM38" i="42"/>
  <c r="AE71" i="40"/>
  <c r="Z71" i="40"/>
  <c r="AB71" i="40"/>
  <c r="AD71" i="40"/>
  <c r="AL71" i="40"/>
  <c r="Y71" i="40"/>
  <c r="AC71" i="40"/>
  <c r="AN71" i="40"/>
  <c r="AJ144" i="23"/>
  <c r="AL144" i="23"/>
  <c r="AN144" i="23"/>
  <c r="AG102" i="26"/>
  <c r="AI102" i="26"/>
  <c r="AF102" i="26"/>
  <c r="AA102" i="26"/>
  <c r="Z102" i="26"/>
  <c r="Z158" i="28"/>
  <c r="AJ158" i="28"/>
  <c r="AN95" i="41"/>
  <c r="AG95" i="41"/>
  <c r="AA95" i="41"/>
  <c r="AJ95" i="41"/>
  <c r="AM95" i="41"/>
  <c r="Z95" i="41"/>
  <c r="AI95" i="41"/>
  <c r="AK95" i="41"/>
  <c r="AC95" i="41"/>
  <c r="W95" i="41"/>
  <c r="X14" i="28"/>
  <c r="AH14" i="28"/>
  <c r="AC40" i="41"/>
  <c r="Z40" i="41"/>
  <c r="X40" i="41"/>
  <c r="AD40" i="41"/>
  <c r="AG40" i="41"/>
  <c r="AH40" i="41"/>
  <c r="Y40" i="41"/>
  <c r="AJ40" i="41"/>
  <c r="AF40" i="41"/>
  <c r="AI40" i="41"/>
  <c r="W40" i="41"/>
  <c r="AN40" i="41"/>
  <c r="Y151" i="28"/>
  <c r="AL151" i="28"/>
  <c r="AC66" i="26"/>
  <c r="Z66" i="26"/>
  <c r="AD119" i="23"/>
  <c r="AM146" i="26"/>
  <c r="AF127" i="26"/>
  <c r="AL137" i="28"/>
  <c r="AN171" i="25"/>
  <c r="W62" i="41"/>
  <c r="AB62" i="41"/>
  <c r="AH111" i="21"/>
  <c r="AO154" i="28"/>
  <c r="W83" i="25"/>
  <c r="AI151" i="42"/>
  <c r="Y81" i="41"/>
  <c r="AM44" i="42"/>
  <c r="AD44" i="42"/>
  <c r="AK44" i="42"/>
  <c r="AJ50" i="42"/>
  <c r="AG61" i="22"/>
  <c r="AF147" i="28"/>
  <c r="Y147" i="28"/>
  <c r="Z32" i="19"/>
  <c r="AB32" i="19"/>
  <c r="AJ175" i="21"/>
  <c r="Z175" i="21"/>
  <c r="AJ109" i="22"/>
  <c r="AK60" i="28"/>
  <c r="AI9" i="42"/>
  <c r="AN9" i="42"/>
  <c r="W117" i="40"/>
  <c r="AH157" i="21"/>
  <c r="AL157" i="21"/>
  <c r="AG23" i="42"/>
  <c r="AI110" i="28"/>
  <c r="W3" i="19"/>
  <c r="X35" i="40"/>
  <c r="AC132" i="28"/>
  <c r="AN56" i="42"/>
  <c r="AK75" i="21"/>
  <c r="AM170" i="41"/>
  <c r="AK61" i="42"/>
  <c r="AN56" i="40"/>
  <c r="AH18" i="26"/>
  <c r="X156" i="23"/>
  <c r="AA86" i="41"/>
  <c r="AC86" i="41"/>
  <c r="Y157" i="23"/>
  <c r="AL13" i="26"/>
  <c r="Y79" i="41"/>
  <c r="AG46" i="19"/>
  <c r="AL90" i="42"/>
  <c r="AA90" i="42"/>
  <c r="AK115" i="28"/>
  <c r="AL8" i="28"/>
  <c r="AE8" i="28"/>
  <c r="W82" i="26"/>
  <c r="AH82" i="26"/>
  <c r="AJ82" i="28"/>
  <c r="AG162" i="21"/>
  <c r="AE162" i="21"/>
  <c r="AM17" i="19"/>
  <c r="AG17" i="19"/>
  <c r="AN2" i="42"/>
  <c r="AO8" i="23"/>
  <c r="AM8" i="23"/>
  <c r="X5" i="22"/>
  <c r="AK83" i="42"/>
  <c r="AH83" i="42"/>
  <c r="AF83" i="42"/>
  <c r="X170" i="23"/>
  <c r="AF18" i="23"/>
  <c r="AJ45" i="42"/>
  <c r="AM146" i="40"/>
  <c r="AI61" i="21"/>
  <c r="AJ61" i="21"/>
  <c r="AC126" i="28"/>
  <c r="AB126" i="28"/>
  <c r="AC143" i="42"/>
  <c r="AE143" i="42"/>
  <c r="AE74" i="42"/>
  <c r="AM141" i="28"/>
  <c r="AC141" i="28"/>
  <c r="Z15" i="22"/>
  <c r="AB15" i="22"/>
  <c r="AN67" i="21"/>
  <c r="X67" i="21"/>
  <c r="Z23" i="19"/>
  <c r="X23" i="19"/>
  <c r="AF23" i="19"/>
  <c r="AD23" i="19"/>
  <c r="AH169" i="26"/>
  <c r="AI169" i="26"/>
  <c r="AL154" i="42"/>
  <c r="AI154" i="42"/>
  <c r="Y154" i="42"/>
  <c r="AL62" i="42"/>
  <c r="AC62" i="42"/>
  <c r="AN62" i="42"/>
  <c r="W62" i="42"/>
  <c r="AB62" i="42"/>
  <c r="Z62" i="42"/>
  <c r="AL152" i="23"/>
  <c r="AK152" i="23"/>
  <c r="AA152" i="23"/>
  <c r="AM152" i="23"/>
  <c r="Z152" i="23"/>
  <c r="AJ152" i="23"/>
  <c r="AN152" i="23"/>
  <c r="X152" i="23"/>
  <c r="AH152" i="23"/>
  <c r="AO152" i="23"/>
  <c r="AB152" i="23"/>
  <c r="AD152" i="23"/>
  <c r="AE152" i="23"/>
  <c r="AC152" i="23"/>
  <c r="AI152" i="23"/>
  <c r="AN89" i="21"/>
  <c r="AF89" i="21"/>
  <c r="AA127" i="42"/>
  <c r="AN127" i="42"/>
  <c r="AG127" i="42"/>
  <c r="AB37" i="40"/>
  <c r="AC37" i="40"/>
  <c r="AH37" i="40"/>
  <c r="AN37" i="40"/>
  <c r="AF37" i="40"/>
  <c r="AL37" i="40"/>
  <c r="Z37" i="40"/>
  <c r="AK37" i="40"/>
  <c r="AH64" i="40"/>
  <c r="X64" i="40"/>
  <c r="AD64" i="40"/>
  <c r="AM64" i="40"/>
  <c r="AK64" i="40"/>
  <c r="Z64" i="40"/>
  <c r="AN64" i="40"/>
  <c r="AC76" i="21"/>
  <c r="AD76" i="21"/>
  <c r="AJ57" i="42"/>
  <c r="AL57" i="42"/>
  <c r="AD65" i="23"/>
  <c r="AO65" i="23"/>
  <c r="AH65" i="23"/>
  <c r="W65" i="23"/>
  <c r="Z65" i="23"/>
  <c r="AA65" i="23"/>
  <c r="AK65" i="23"/>
  <c r="AI65" i="23"/>
  <c r="AL65" i="23"/>
  <c r="Y110" i="21"/>
  <c r="AF110" i="21"/>
  <c r="AG39" i="42"/>
  <c r="AB39" i="42"/>
  <c r="Z39" i="42"/>
  <c r="Y39" i="42"/>
  <c r="AF39" i="42"/>
  <c r="AF25" i="40"/>
  <c r="W25" i="40"/>
  <c r="AL21" i="22"/>
  <c r="AC21" i="22"/>
  <c r="Z21" i="22"/>
  <c r="X21" i="22"/>
  <c r="AF21" i="22"/>
  <c r="AA21" i="22"/>
  <c r="AI21" i="22"/>
  <c r="Y21" i="22"/>
  <c r="AB21" i="22"/>
  <c r="AM21" i="22"/>
  <c r="AH21" i="22"/>
  <c r="AK21" i="22"/>
  <c r="AO21" i="22"/>
  <c r="AG60" i="21"/>
  <c r="AA60" i="21"/>
  <c r="AN60" i="21"/>
  <c r="Y119" i="23"/>
  <c r="AJ119" i="23"/>
  <c r="AA146" i="26"/>
  <c r="Z127" i="26"/>
  <c r="X137" i="28"/>
  <c r="AO171" i="25"/>
  <c r="AI62" i="41"/>
  <c r="AF62" i="41"/>
  <c r="AL74" i="23"/>
  <c r="AI154" i="28"/>
  <c r="AA79" i="23"/>
  <c r="AD83" i="25"/>
  <c r="AB151" i="42"/>
  <c r="X38" i="40"/>
  <c r="Z81" i="41"/>
  <c r="AJ44" i="42"/>
  <c r="AO44" i="42"/>
  <c r="AB44" i="42"/>
  <c r="AA50" i="42"/>
  <c r="AH172" i="40"/>
  <c r="AL147" i="28"/>
  <c r="AB147" i="28"/>
  <c r="AD32" i="19"/>
  <c r="AI32" i="19"/>
  <c r="Y175" i="21"/>
  <c r="AE130" i="41"/>
  <c r="AB109" i="22"/>
  <c r="Y60" i="28"/>
  <c r="AK9" i="42"/>
  <c r="AM9" i="42"/>
  <c r="AF117" i="40"/>
  <c r="AK157" i="21"/>
  <c r="AO23" i="42"/>
  <c r="W110" i="28"/>
  <c r="AG35" i="40"/>
  <c r="W35" i="40"/>
  <c r="AI50" i="25"/>
  <c r="AL132" i="28"/>
  <c r="Y132" i="28"/>
  <c r="X56" i="42"/>
  <c r="W75" i="21"/>
  <c r="AE61" i="42"/>
  <c r="AG132" i="23"/>
  <c r="AI132" i="23"/>
  <c r="AO56" i="40"/>
  <c r="AC56" i="40"/>
  <c r="Z18" i="26"/>
  <c r="AH156" i="23"/>
  <c r="AF86" i="41"/>
  <c r="Z86" i="41"/>
  <c r="AH86" i="41"/>
  <c r="AO157" i="23"/>
  <c r="W157" i="23"/>
  <c r="AO13" i="26"/>
  <c r="AG79" i="41"/>
  <c r="AC3" i="23"/>
  <c r="AM46" i="19"/>
  <c r="AB90" i="42"/>
  <c r="Z90" i="42"/>
  <c r="AI90" i="42"/>
  <c r="Z96" i="40"/>
  <c r="AE115" i="28"/>
  <c r="AB53" i="23"/>
  <c r="AG53" i="23"/>
  <c r="AA53" i="23"/>
  <c r="AI53" i="23"/>
  <c r="AB72" i="21"/>
  <c r="AO71" i="28"/>
  <c r="AF71" i="28"/>
  <c r="AE82" i="28"/>
  <c r="W22" i="23"/>
  <c r="W104" i="28"/>
  <c r="AM104" i="28"/>
  <c r="AO104" i="28"/>
  <c r="AG139" i="21"/>
  <c r="AH139" i="21"/>
  <c r="AN17" i="19"/>
  <c r="AF5" i="22"/>
  <c r="Y83" i="42"/>
  <c r="AB170" i="23"/>
  <c r="AK18" i="23"/>
  <c r="AO126" i="28"/>
  <c r="Y141" i="28"/>
  <c r="X119" i="40"/>
  <c r="AB119" i="40"/>
  <c r="AN119" i="40"/>
  <c r="AH119" i="40"/>
  <c r="AO34" i="28"/>
  <c r="AJ34" i="28"/>
  <c r="AD34" i="28"/>
  <c r="AG34" i="28"/>
  <c r="AO147" i="40"/>
  <c r="Y147" i="40"/>
  <c r="AC147" i="40"/>
  <c r="AH147" i="40"/>
  <c r="AD92" i="42"/>
  <c r="AJ92" i="42"/>
  <c r="AE92" i="42"/>
  <c r="AK92" i="42"/>
  <c r="Y152" i="23"/>
  <c r="Y121" i="28"/>
  <c r="AG121" i="28"/>
  <c r="AH121" i="28"/>
  <c r="Z15" i="40"/>
  <c r="Y15" i="40"/>
  <c r="AB15" i="40"/>
  <c r="AD15" i="40"/>
  <c r="AL15" i="40"/>
  <c r="W15" i="40"/>
  <c r="AA15" i="40"/>
  <c r="AC15" i="40"/>
  <c r="AK15" i="40"/>
  <c r="AJ15" i="40"/>
  <c r="AG15" i="40"/>
  <c r="AL151" i="40"/>
  <c r="AB151" i="40"/>
  <c r="Z151" i="40"/>
  <c r="AC151" i="40"/>
  <c r="AH151" i="40"/>
  <c r="AN151" i="40"/>
  <c r="AI87" i="26"/>
  <c r="Y87" i="26"/>
  <c r="X99" i="23"/>
  <c r="AA99" i="23"/>
  <c r="AE99" i="23"/>
  <c r="Y3" i="26"/>
  <c r="AK3" i="26"/>
  <c r="AH9" i="26"/>
  <c r="AL9" i="26"/>
  <c r="Z9" i="26"/>
  <c r="AC9" i="26"/>
  <c r="W9" i="26"/>
  <c r="AJ116" i="21"/>
  <c r="W116" i="21"/>
  <c r="AA116" i="21"/>
  <c r="AI116" i="21"/>
  <c r="X65" i="42"/>
  <c r="AF65" i="42"/>
  <c r="AO65" i="42"/>
  <c r="AD65" i="42"/>
  <c r="AG65" i="42"/>
  <c r="X171" i="25"/>
  <c r="AC62" i="41"/>
  <c r="AO62" i="41"/>
  <c r="Z149" i="21"/>
  <c r="X44" i="42"/>
  <c r="Y44" i="42"/>
  <c r="AF44" i="42"/>
  <c r="AL44" i="42"/>
  <c r="AB176" i="23"/>
  <c r="AD60" i="28"/>
  <c r="AH117" i="40"/>
  <c r="AG157" i="21"/>
  <c r="AF35" i="40"/>
  <c r="AD35" i="40"/>
  <c r="AG56" i="42"/>
  <c r="AB75" i="21"/>
  <c r="AN18" i="26"/>
  <c r="AL157" i="23"/>
  <c r="AI157" i="23"/>
  <c r="AF46" i="19"/>
  <c r="AO90" i="42"/>
  <c r="AM90" i="42"/>
  <c r="AD96" i="40"/>
  <c r="AO96" i="41"/>
  <c r="AK96" i="41"/>
  <c r="AI99" i="40"/>
  <c r="AA17" i="19"/>
  <c r="W17" i="19"/>
  <c r="AF17" i="19"/>
  <c r="AI17" i="19"/>
  <c r="AI37" i="23"/>
  <c r="W2" i="42"/>
  <c r="AD2" i="42"/>
  <c r="AN5" i="22"/>
  <c r="AE45" i="42"/>
  <c r="AD146" i="40"/>
  <c r="AE146" i="40"/>
  <c r="AL126" i="28"/>
  <c r="Y126" i="28"/>
  <c r="X126" i="28"/>
  <c r="AC105" i="23"/>
  <c r="AG74" i="42"/>
  <c r="AD163" i="41"/>
  <c r="X163" i="41"/>
  <c r="AM163" i="41"/>
  <c r="AI163" i="41"/>
  <c r="AH41" i="19"/>
  <c r="AL41" i="19"/>
  <c r="AO41" i="19"/>
  <c r="AC116" i="26"/>
  <c r="X134" i="23"/>
  <c r="AD134" i="23"/>
  <c r="AF134" i="23"/>
  <c r="AO134" i="23"/>
  <c r="Z29" i="23"/>
  <c r="AK29" i="23"/>
  <c r="AA29" i="23"/>
  <c r="AH29" i="23"/>
  <c r="AJ54" i="28"/>
  <c r="AE59" i="25"/>
  <c r="Z59" i="25"/>
  <c r="AG59" i="25"/>
  <c r="AD62" i="26"/>
  <c r="W62" i="26"/>
  <c r="X62" i="26"/>
  <c r="AF62" i="26"/>
  <c r="AA62" i="26"/>
  <c r="AG115" i="23"/>
  <c r="X115" i="23"/>
  <c r="AK115" i="23"/>
  <c r="Z115" i="23"/>
  <c r="AN6" i="19"/>
  <c r="AI38" i="42"/>
  <c r="AG71" i="40"/>
  <c r="AK102" i="26"/>
  <c r="AD95" i="41"/>
  <c r="AD77" i="28"/>
  <c r="AN77" i="28"/>
  <c r="AH77" i="28"/>
  <c r="AJ77" i="28"/>
  <c r="AB79" i="40"/>
  <c r="AC79" i="40"/>
  <c r="AH79" i="40"/>
  <c r="AD79" i="40"/>
  <c r="Z79" i="40"/>
  <c r="AL79" i="40"/>
  <c r="AJ79" i="40"/>
  <c r="AG79" i="40"/>
  <c r="Y79" i="40"/>
  <c r="AI79" i="40"/>
  <c r="AN79" i="40"/>
  <c r="AA79" i="40"/>
  <c r="AK79" i="40"/>
  <c r="AM79" i="40"/>
  <c r="AO136" i="28"/>
  <c r="AH136" i="28"/>
  <c r="AE136" i="28"/>
  <c r="AA104" i="23"/>
  <c r="AL104" i="23"/>
  <c r="AN104" i="23"/>
  <c r="AB104" i="23"/>
  <c r="AF104" i="23"/>
  <c r="X104" i="23"/>
  <c r="AC104" i="23"/>
  <c r="AG104" i="23"/>
  <c r="Y104" i="23"/>
  <c r="AB40" i="41"/>
  <c r="AC30" i="42"/>
  <c r="AH30" i="42"/>
  <c r="AI30" i="42"/>
  <c r="AM30" i="42"/>
  <c r="AD30" i="42"/>
  <c r="AJ30" i="42"/>
  <c r="Z30" i="42"/>
  <c r="Y30" i="42"/>
  <c r="AE30" i="42"/>
  <c r="AB30" i="42"/>
  <c r="AO30" i="42"/>
  <c r="AG30" i="42"/>
  <c r="W30" i="42"/>
  <c r="AN30" i="42"/>
  <c r="X121" i="40"/>
  <c r="AG121" i="40"/>
  <c r="AL121" i="40"/>
  <c r="AG167" i="40"/>
  <c r="AO167" i="40"/>
  <c r="W161" i="21"/>
  <c r="AK161" i="21"/>
  <c r="AO161" i="21"/>
  <c r="W86" i="40"/>
  <c r="AJ86" i="40"/>
  <c r="AB86" i="40"/>
  <c r="AH86" i="40"/>
  <c r="AD114" i="21"/>
  <c r="AJ114" i="21"/>
  <c r="AO22" i="26"/>
  <c r="AI22" i="26"/>
  <c r="AK22" i="26"/>
  <c r="AE7" i="42"/>
  <c r="AN7" i="42"/>
  <c r="AG7" i="42"/>
  <c r="AC7" i="42"/>
  <c r="Z7" i="42"/>
  <c r="AA7" i="42"/>
  <c r="AH7" i="42"/>
  <c r="Y7" i="42"/>
  <c r="AG12" i="41"/>
  <c r="AF12" i="41"/>
  <c r="Z81" i="28"/>
  <c r="W81" i="28"/>
  <c r="AC81" i="28"/>
  <c r="AF81" i="28"/>
  <c r="AJ81" i="28"/>
  <c r="AM81" i="28"/>
  <c r="AD81" i="28"/>
  <c r="AG81" i="28"/>
  <c r="Y81" i="28"/>
  <c r="AN81" i="28"/>
  <c r="AK81" i="28"/>
  <c r="X81" i="28"/>
  <c r="AH81" i="28"/>
  <c r="AB81" i="28"/>
  <c r="AO81" i="28"/>
  <c r="AA61" i="23"/>
  <c r="AF61" i="23"/>
  <c r="X61" i="23"/>
  <c r="AM125" i="42"/>
  <c r="Z125" i="42"/>
  <c r="AF5" i="28"/>
  <c r="AC5" i="28"/>
  <c r="AN5" i="28"/>
  <c r="AG94" i="26"/>
  <c r="X94" i="26"/>
  <c r="AI40" i="28"/>
  <c r="AH40" i="28"/>
  <c r="AK91" i="21"/>
  <c r="AL91" i="21"/>
  <c r="Z91" i="21"/>
  <c r="AE47" i="26"/>
  <c r="AN47" i="26"/>
  <c r="AO47" i="26"/>
  <c r="W107" i="41"/>
  <c r="AN107" i="41"/>
  <c r="AH107" i="41"/>
  <c r="W140" i="42"/>
  <c r="Z140" i="42"/>
  <c r="AC140" i="42"/>
  <c r="AI9" i="23"/>
  <c r="AN9" i="23"/>
  <c r="AB9" i="23"/>
  <c r="Y25" i="23"/>
  <c r="AO25" i="23"/>
  <c r="AF25" i="23"/>
  <c r="AC122" i="21"/>
  <c r="Z122" i="21"/>
  <c r="AN122" i="21"/>
  <c r="AH122" i="21"/>
  <c r="AK122" i="21"/>
  <c r="AH115" i="21"/>
  <c r="AN115" i="21"/>
  <c r="AF115" i="21"/>
  <c r="AC88" i="23"/>
  <c r="Y88" i="23"/>
  <c r="AM88" i="23"/>
  <c r="AA175" i="40"/>
  <c r="AL175" i="40"/>
  <c r="AD139" i="28"/>
  <c r="AF139" i="28"/>
  <c r="AE139" i="28"/>
  <c r="X26" i="23"/>
  <c r="Z26" i="23"/>
  <c r="AI26" i="23"/>
  <c r="Y78" i="21"/>
  <c r="Z78" i="21"/>
  <c r="AI18" i="19"/>
  <c r="AL18" i="19"/>
  <c r="Z18" i="19"/>
  <c r="AO62" i="22"/>
  <c r="AE62" i="22"/>
  <c r="AD48" i="28"/>
  <c r="AM48" i="28"/>
  <c r="AK48" i="28"/>
  <c r="AF48" i="28"/>
  <c r="Y48" i="28"/>
  <c r="AN48" i="28"/>
  <c r="Z48" i="28"/>
  <c r="W48" i="28"/>
  <c r="AO31" i="26"/>
  <c r="AC31" i="26"/>
  <c r="Y31" i="26"/>
  <c r="AL31" i="26"/>
  <c r="AG31" i="26"/>
  <c r="Y132" i="42"/>
  <c r="Z132" i="42"/>
  <c r="AH132" i="42"/>
  <c r="AE132" i="42"/>
  <c r="AK132" i="42"/>
  <c r="AO132" i="42"/>
  <c r="W132" i="42"/>
  <c r="AI132" i="42"/>
  <c r="AN132" i="42"/>
  <c r="AG132" i="42"/>
  <c r="AM132" i="42"/>
  <c r="AL132" i="42"/>
  <c r="X132" i="42"/>
  <c r="AD132" i="42"/>
  <c r="X109" i="40"/>
  <c r="AF109" i="40"/>
  <c r="AG109" i="40"/>
  <c r="AC158" i="21"/>
  <c r="AH158" i="21"/>
  <c r="AF158" i="21"/>
  <c r="AB158" i="21"/>
  <c r="AL145" i="40"/>
  <c r="AC145" i="40"/>
  <c r="AN145" i="40"/>
  <c r="AH145" i="40"/>
  <c r="AC159" i="21"/>
  <c r="AG159" i="21"/>
  <c r="W159" i="21"/>
  <c r="AJ159" i="21"/>
  <c r="X159" i="21"/>
  <c r="AH124" i="40"/>
  <c r="AF124" i="40"/>
  <c r="AB124" i="40"/>
  <c r="AM124" i="40"/>
  <c r="W124" i="40"/>
  <c r="AL124" i="40"/>
  <c r="AE81" i="28"/>
  <c r="W79" i="26"/>
  <c r="Z79" i="26"/>
  <c r="X79" i="26"/>
  <c r="AO78" i="42"/>
  <c r="AC67" i="40"/>
  <c r="AA55" i="28"/>
  <c r="AJ31" i="40"/>
  <c r="W153" i="21"/>
  <c r="AA78" i="40"/>
  <c r="AB78" i="40"/>
  <c r="AF171" i="42"/>
  <c r="AC127" i="23"/>
  <c r="AK127" i="23"/>
  <c r="AO50" i="23"/>
  <c r="AG50" i="23"/>
  <c r="W50" i="23"/>
  <c r="AK163" i="23"/>
  <c r="AL168" i="23"/>
  <c r="Y114" i="23"/>
  <c r="Z107" i="21"/>
  <c r="AO177" i="40"/>
  <c r="AI156" i="21"/>
  <c r="AO116" i="23"/>
  <c r="AG20" i="28"/>
  <c r="AA173" i="26"/>
  <c r="AG131" i="23"/>
  <c r="AO130" i="28"/>
  <c r="AE130" i="28"/>
  <c r="Z88" i="28"/>
  <c r="AC89" i="28"/>
  <c r="AM89" i="28"/>
  <c r="AN105" i="25"/>
  <c r="W66" i="40"/>
  <c r="AA102" i="40"/>
  <c r="AJ164" i="41"/>
  <c r="Y167" i="22"/>
  <c r="Z126" i="21"/>
  <c r="AH72" i="42"/>
  <c r="Z103" i="23"/>
  <c r="AJ57" i="21"/>
  <c r="AM19" i="40"/>
  <c r="AD26" i="19"/>
  <c r="AA142" i="42"/>
  <c r="W54" i="21"/>
  <c r="AO54" i="21"/>
  <c r="AB54" i="21"/>
  <c r="AF4" i="26"/>
  <c r="Z40" i="26"/>
  <c r="AA44" i="40"/>
  <c r="AI49" i="19"/>
  <c r="AH7" i="26"/>
  <c r="AL7" i="26"/>
  <c r="AA122" i="28"/>
  <c r="AA10" i="28"/>
  <c r="AN57" i="26"/>
  <c r="AD90" i="23"/>
  <c r="AA123" i="23"/>
  <c r="Z123" i="23"/>
  <c r="AE123" i="23"/>
  <c r="AA124" i="42"/>
  <c r="AE124" i="42"/>
  <c r="W124" i="42"/>
  <c r="W64" i="42"/>
  <c r="AB64" i="42"/>
  <c r="AE64" i="42"/>
  <c r="AM47" i="26"/>
  <c r="AK5" i="42"/>
  <c r="AA5" i="42"/>
  <c r="AC5" i="42"/>
  <c r="AK114" i="42"/>
  <c r="X114" i="42"/>
  <c r="Z114" i="42"/>
  <c r="AJ114" i="42"/>
  <c r="AE114" i="42"/>
  <c r="AA59" i="23"/>
  <c r="AL59" i="23"/>
  <c r="AJ59" i="23"/>
  <c r="AI59" i="23"/>
  <c r="AK59" i="23"/>
  <c r="AJ122" i="21"/>
  <c r="Z15" i="28"/>
  <c r="AF15" i="28"/>
  <c r="AB15" i="28"/>
  <c r="AF17" i="28"/>
  <c r="AM17" i="28"/>
  <c r="AC17" i="28"/>
  <c r="AN17" i="28"/>
  <c r="AH17" i="28"/>
  <c r="AJ100" i="40"/>
  <c r="AC100" i="40"/>
  <c r="AF100" i="40"/>
  <c r="AD100" i="40"/>
  <c r="AO100" i="40"/>
  <c r="X100" i="40"/>
  <c r="AG100" i="40"/>
  <c r="Y100" i="40"/>
  <c r="AG138" i="26"/>
  <c r="AE138" i="26"/>
  <c r="X138" i="26"/>
  <c r="AF146" i="42"/>
  <c r="AO146" i="42"/>
  <c r="AA146" i="42"/>
  <c r="AG146" i="42"/>
  <c r="AC146" i="42"/>
  <c r="AM145" i="21"/>
  <c r="Y145" i="21"/>
  <c r="AF145" i="21"/>
  <c r="AA145" i="21"/>
  <c r="AN70" i="40"/>
  <c r="AA70" i="40"/>
  <c r="AD70" i="40"/>
  <c r="AH70" i="40"/>
  <c r="AM83" i="23"/>
  <c r="W83" i="23"/>
  <c r="AF83" i="23"/>
  <c r="AK83" i="23"/>
  <c r="AC83" i="23"/>
  <c r="AD83" i="23"/>
  <c r="Y83" i="23"/>
  <c r="Z83" i="23"/>
  <c r="AG83" i="23"/>
  <c r="AA66" i="28"/>
  <c r="AE66" i="28"/>
  <c r="AL66" i="28"/>
  <c r="AB165" i="42"/>
  <c r="AN165" i="42"/>
  <c r="AM165" i="42"/>
  <c r="AL165" i="42"/>
  <c r="Z165" i="42"/>
  <c r="AC165" i="42"/>
  <c r="AK165" i="42"/>
  <c r="AF165" i="42"/>
  <c r="X170" i="21"/>
  <c r="AG170" i="21"/>
  <c r="Z170" i="21"/>
  <c r="AM170" i="21"/>
  <c r="W170" i="21"/>
  <c r="X125" i="40"/>
  <c r="AD125" i="40"/>
  <c r="AH125" i="40"/>
  <c r="Z125" i="40"/>
  <c r="AL125" i="40"/>
  <c r="AO111" i="40"/>
  <c r="AG111" i="40"/>
  <c r="W111" i="40"/>
  <c r="AJ111" i="40"/>
  <c r="AL111" i="40"/>
  <c r="AB140" i="40"/>
  <c r="AD140" i="40"/>
  <c r="AM140" i="40"/>
  <c r="AN140" i="40"/>
  <c r="AI140" i="40"/>
  <c r="AJ48" i="28"/>
  <c r="AM31" i="26"/>
  <c r="X32" i="26"/>
  <c r="AD32" i="26"/>
  <c r="AG32" i="26"/>
  <c r="AK32" i="26"/>
  <c r="AC32" i="26"/>
  <c r="AB132" i="42"/>
  <c r="AA68" i="40"/>
  <c r="AM68" i="40"/>
  <c r="Y68" i="40"/>
  <c r="AC68" i="40"/>
  <c r="X68" i="40"/>
  <c r="W68" i="40"/>
  <c r="AE68" i="40"/>
  <c r="AI7" i="42"/>
  <c r="AJ124" i="40"/>
  <c r="AL81" i="28"/>
  <c r="AD78" i="40"/>
  <c r="AB171" i="42"/>
  <c r="AG171" i="42"/>
  <c r="AA50" i="23"/>
  <c r="AD50" i="23"/>
  <c r="Y50" i="23"/>
  <c r="AL163" i="23"/>
  <c r="AO114" i="23"/>
  <c r="AO149" i="40"/>
  <c r="AG156" i="21"/>
  <c r="Z130" i="28"/>
  <c r="AD46" i="42"/>
  <c r="Z164" i="41"/>
  <c r="W126" i="21"/>
  <c r="AO101" i="23"/>
  <c r="AB103" i="23"/>
  <c r="AD4" i="26"/>
  <c r="AN26" i="26"/>
  <c r="AJ40" i="26"/>
  <c r="AA49" i="19"/>
  <c r="AC7" i="26"/>
  <c r="AJ7" i="26"/>
  <c r="AL57" i="26"/>
  <c r="AI57" i="26"/>
  <c r="AE91" i="40"/>
  <c r="Z91" i="40"/>
  <c r="AJ91" i="40"/>
  <c r="W16" i="40"/>
  <c r="AJ16" i="40"/>
  <c r="AH5" i="28"/>
  <c r="AM69" i="42"/>
  <c r="W69" i="42"/>
  <c r="AN69" i="42"/>
  <c r="AN24" i="26"/>
  <c r="AD24" i="26"/>
  <c r="W24" i="26"/>
  <c r="X91" i="21"/>
  <c r="AJ110" i="40"/>
  <c r="AH110" i="40"/>
  <c r="Z47" i="26"/>
  <c r="AE112" i="40"/>
  <c r="AJ112" i="40"/>
  <c r="AD112" i="40"/>
  <c r="AC112" i="40"/>
  <c r="AN112" i="40"/>
  <c r="AI112" i="40"/>
  <c r="AI107" i="41"/>
  <c r="AG114" i="42"/>
  <c r="Z64" i="25"/>
  <c r="AA64" i="25"/>
  <c r="AO64" i="25"/>
  <c r="AF169" i="41"/>
  <c r="AI169" i="41"/>
  <c r="AA169" i="41"/>
  <c r="Z169" i="41"/>
  <c r="Y169" i="41"/>
  <c r="AL101" i="26"/>
  <c r="AJ101" i="26"/>
  <c r="AO101" i="26"/>
  <c r="AM171" i="28"/>
  <c r="Z171" i="28"/>
  <c r="AA171" i="28"/>
  <c r="AO171" i="28"/>
  <c r="AI171" i="28"/>
  <c r="AH171" i="28"/>
  <c r="AJ171" i="28"/>
  <c r="AE171" i="28"/>
  <c r="AJ162" i="42"/>
  <c r="AH162" i="42"/>
  <c r="AE162" i="42"/>
  <c r="AN162" i="42"/>
  <c r="AM162" i="42"/>
  <c r="W162" i="42"/>
  <c r="AA162" i="42"/>
  <c r="AI162" i="42"/>
  <c r="AM59" i="23"/>
  <c r="AB122" i="21"/>
  <c r="AE39" i="28"/>
  <c r="Z39" i="28"/>
  <c r="Y39" i="28"/>
  <c r="AH77" i="40"/>
  <c r="AA77" i="40"/>
  <c r="AE100" i="40"/>
  <c r="AA100" i="40"/>
  <c r="AC139" i="28"/>
  <c r="AK43" i="40"/>
  <c r="AN43" i="40"/>
  <c r="AG43" i="40"/>
  <c r="X43" i="40"/>
  <c r="AM43" i="40"/>
  <c r="Y43" i="40"/>
  <c r="W43" i="40"/>
  <c r="X151" i="23"/>
  <c r="AJ151" i="23"/>
  <c r="AN151" i="23"/>
  <c r="AO151" i="23"/>
  <c r="AD151" i="23"/>
  <c r="AL46" i="40"/>
  <c r="AC46" i="40"/>
  <c r="AJ46" i="40"/>
  <c r="Y46" i="40"/>
  <c r="AC112" i="21"/>
  <c r="AI112" i="21"/>
  <c r="Z112" i="21"/>
  <c r="AF112" i="21"/>
  <c r="AH112" i="21"/>
  <c r="AL146" i="42"/>
  <c r="AB83" i="23"/>
  <c r="AJ83" i="23"/>
  <c r="X134" i="28"/>
  <c r="AC134" i="28"/>
  <c r="AE134" i="28"/>
  <c r="AE32" i="28"/>
  <c r="Y32" i="28"/>
  <c r="AC32" i="28"/>
  <c r="AI165" i="42"/>
  <c r="AI170" i="21"/>
  <c r="AA111" i="40"/>
  <c r="AA140" i="40"/>
  <c r="X48" i="28"/>
  <c r="AB48" i="28"/>
  <c r="AB121" i="40"/>
  <c r="Z31" i="26"/>
  <c r="AJ105" i="42"/>
  <c r="AC105" i="42"/>
  <c r="AB105" i="42"/>
  <c r="AH36" i="26"/>
  <c r="Z36" i="26"/>
  <c r="AG36" i="26"/>
  <c r="AB36" i="26"/>
  <c r="X36" i="26"/>
  <c r="AJ36" i="26"/>
  <c r="AM36" i="26"/>
  <c r="AC36" i="26"/>
  <c r="AF36" i="26"/>
  <c r="AC132" i="42"/>
  <c r="AN137" i="21"/>
  <c r="W137" i="21"/>
  <c r="AE137" i="21"/>
  <c r="AJ137" i="21"/>
  <c r="Z137" i="21"/>
  <c r="Y137" i="21"/>
  <c r="AK137" i="21"/>
  <c r="AM156" i="25"/>
  <c r="AJ156" i="25"/>
  <c r="AH156" i="25"/>
  <c r="AG156" i="25"/>
  <c r="AA165" i="21"/>
  <c r="AO165" i="21"/>
  <c r="AG165" i="21"/>
  <c r="AM165" i="21"/>
  <c r="AH165" i="21"/>
  <c r="AJ165" i="21"/>
  <c r="X165" i="21"/>
  <c r="AF165" i="21"/>
  <c r="AI169" i="21"/>
  <c r="Z169" i="21"/>
  <c r="AL169" i="21"/>
  <c r="AO169" i="21"/>
  <c r="AM169" i="21"/>
  <c r="W7" i="42"/>
  <c r="AA81" i="28"/>
  <c r="Y126" i="42"/>
  <c r="AB126" i="42"/>
  <c r="AA126" i="42"/>
  <c r="AM126" i="42"/>
  <c r="AF126" i="42"/>
  <c r="Z126" i="42"/>
  <c r="W126" i="42"/>
  <c r="AK119" i="28"/>
  <c r="AC119" i="28"/>
  <c r="AJ119" i="28"/>
  <c r="AI119" i="28"/>
  <c r="AH119" i="28"/>
  <c r="AA119" i="28"/>
  <c r="Z119" i="28"/>
  <c r="AN56" i="28"/>
  <c r="AF56" i="28"/>
  <c r="AO56" i="28"/>
  <c r="AL119" i="42"/>
  <c r="AH119" i="42"/>
  <c r="AG119" i="42"/>
  <c r="AF119" i="42"/>
  <c r="AK119" i="42"/>
  <c r="AE116" i="40"/>
  <c r="AJ116" i="40"/>
  <c r="AF116" i="40"/>
  <c r="W123" i="28"/>
  <c r="AK123" i="28"/>
  <c r="AG123" i="28"/>
  <c r="Y33" i="26"/>
  <c r="AN33" i="26"/>
  <c r="AK33" i="26"/>
  <c r="W115" i="40"/>
  <c r="AM115" i="40"/>
  <c r="AD115" i="40"/>
  <c r="X115" i="40"/>
  <c r="AB115" i="40"/>
  <c r="AE115" i="40"/>
  <c r="AE168" i="28"/>
  <c r="AG168" i="28"/>
  <c r="X103" i="26"/>
  <c r="AJ166" i="21"/>
  <c r="AM166" i="21"/>
  <c r="AC166" i="21"/>
  <c r="AO108" i="42"/>
  <c r="AH108" i="42"/>
  <c r="Z108" i="42"/>
  <c r="AJ87" i="21"/>
  <c r="AG87" i="21"/>
  <c r="AL87" i="21"/>
  <c r="X87" i="21"/>
  <c r="AE141" i="23"/>
  <c r="AC118" i="40"/>
  <c r="AE16" i="23"/>
  <c r="AL43" i="41"/>
  <c r="AD32" i="23"/>
  <c r="AJ19" i="26"/>
  <c r="AH19" i="26"/>
  <c r="W164" i="42"/>
  <c r="AM164" i="42"/>
  <c r="AD164" i="42"/>
  <c r="AO126" i="42"/>
  <c r="AO119" i="28"/>
  <c r="W119" i="28"/>
  <c r="AD60" i="26"/>
  <c r="AF60" i="26"/>
  <c r="AI60" i="26"/>
  <c r="AM60" i="26"/>
  <c r="AG60" i="26"/>
  <c r="AA163" i="21"/>
  <c r="AB163" i="21"/>
  <c r="AF163" i="21"/>
  <c r="AJ126" i="23"/>
  <c r="AM126" i="23"/>
  <c r="AA126" i="23"/>
  <c r="AG126" i="23"/>
  <c r="W126" i="23"/>
  <c r="X160" i="26"/>
  <c r="AK160" i="26"/>
  <c r="AH160" i="26"/>
  <c r="AB160" i="26"/>
  <c r="AN160" i="26"/>
  <c r="AF160" i="26"/>
  <c r="AC13" i="23"/>
  <c r="X13" i="23"/>
  <c r="Y96" i="21"/>
  <c r="AN96" i="21"/>
  <c r="AL102" i="21"/>
  <c r="AN102" i="21"/>
  <c r="X102" i="21"/>
  <c r="AH102" i="21"/>
  <c r="AJ102" i="21"/>
  <c r="Y102" i="21"/>
  <c r="AI50" i="28"/>
  <c r="W50" i="28"/>
  <c r="AO50" i="28"/>
  <c r="AM50" i="28"/>
  <c r="Y50" i="28"/>
  <c r="AL50" i="28"/>
  <c r="AF103" i="26"/>
  <c r="AJ103" i="26"/>
  <c r="AN103" i="26"/>
  <c r="AD103" i="26"/>
  <c r="Z103" i="26"/>
  <c r="AH117" i="42"/>
  <c r="AO117" i="42"/>
  <c r="AA10" i="23"/>
  <c r="AM10" i="23"/>
  <c r="AH27" i="42"/>
  <c r="AJ27" i="42"/>
  <c r="Z27" i="42"/>
  <c r="AF27" i="42"/>
  <c r="AB27" i="42"/>
  <c r="AD100" i="26"/>
  <c r="W100" i="26"/>
  <c r="AH19" i="19"/>
  <c r="AA19" i="19"/>
  <c r="Z19" i="19"/>
  <c r="Y19" i="19"/>
  <c r="X19" i="19"/>
  <c r="AM68" i="42"/>
  <c r="AG68" i="42"/>
  <c r="AN68" i="42"/>
  <c r="AD68" i="42"/>
  <c r="Z68" i="42"/>
  <c r="AA131" i="22"/>
  <c r="AO125" i="41"/>
  <c r="AI125" i="41"/>
  <c r="AB99" i="41"/>
  <c r="AK77" i="41"/>
  <c r="AF95" i="22"/>
  <c r="AE123" i="22"/>
  <c r="AH138" i="22"/>
  <c r="AA104" i="22"/>
  <c r="AC36" i="22"/>
  <c r="Y36" i="22"/>
  <c r="AD103" i="41"/>
  <c r="Y103" i="41"/>
  <c r="AK103" i="41"/>
  <c r="W113" i="22"/>
  <c r="AJ113" i="22"/>
  <c r="AB155" i="22"/>
  <c r="AC143" i="41"/>
  <c r="AK41" i="22"/>
  <c r="AH141" i="22"/>
  <c r="AL110" i="22"/>
  <c r="AM55" i="41"/>
  <c r="AN72" i="22"/>
  <c r="Z31" i="42"/>
  <c r="AC31" i="42"/>
  <c r="W108" i="22"/>
  <c r="AD108" i="22"/>
  <c r="AC41" i="41"/>
  <c r="Z119" i="41"/>
  <c r="AF92" i="41"/>
  <c r="AH92" i="41"/>
  <c r="AI92" i="41"/>
  <c r="AL92" i="41"/>
  <c r="Y92" i="41"/>
  <c r="AA39" i="41"/>
  <c r="AJ39" i="41"/>
  <c r="AF39" i="41"/>
  <c r="AD19" i="23"/>
  <c r="AE91" i="41"/>
  <c r="AC91" i="41"/>
  <c r="AK91" i="41"/>
  <c r="Y91" i="41"/>
  <c r="AM91" i="41"/>
  <c r="W3" i="41"/>
  <c r="AJ3" i="41"/>
  <c r="AB3" i="41"/>
  <c r="AM3" i="41"/>
  <c r="AD42" i="22"/>
  <c r="AF42" i="22"/>
  <c r="AO42" i="22"/>
  <c r="AH27" i="40"/>
  <c r="AJ15" i="41"/>
  <c r="AG20" i="22"/>
  <c r="AM20" i="22"/>
  <c r="AK20" i="22"/>
  <c r="AB20" i="22"/>
  <c r="AI20" i="22"/>
  <c r="AA117" i="41"/>
  <c r="AB117" i="41"/>
  <c r="AI117" i="41"/>
  <c r="AM22" i="22"/>
  <c r="AM54" i="22"/>
  <c r="X54" i="22"/>
  <c r="AD127" i="41"/>
  <c r="AB127" i="41"/>
  <c r="AN112" i="22"/>
  <c r="X80" i="22"/>
  <c r="AN35" i="41"/>
  <c r="W169" i="23"/>
  <c r="X169" i="23"/>
  <c r="AA6" i="42"/>
  <c r="AD133" i="41"/>
  <c r="AH133" i="41"/>
  <c r="AJ9" i="41"/>
  <c r="X143" i="22"/>
  <c r="AN158" i="22"/>
  <c r="AE38" i="22"/>
  <c r="AN57" i="28"/>
  <c r="AL57" i="28"/>
  <c r="AF168" i="41"/>
  <c r="AB168" i="41"/>
  <c r="AA162" i="22"/>
  <c r="Z60" i="41"/>
  <c r="Z37" i="26"/>
  <c r="AH134" i="40"/>
  <c r="AG88" i="26"/>
  <c r="X70" i="22"/>
  <c r="AB67" i="41"/>
  <c r="AO131" i="41"/>
  <c r="AC131" i="41"/>
  <c r="AD131" i="41"/>
  <c r="AK131" i="41"/>
  <c r="AN153" i="42"/>
  <c r="AM88" i="40"/>
  <c r="AI21" i="19"/>
  <c r="AO21" i="19"/>
  <c r="AE21" i="19"/>
  <c r="AB86" i="21"/>
  <c r="AA86" i="21"/>
  <c r="AC75" i="26"/>
  <c r="AG74" i="41"/>
  <c r="AC63" i="22"/>
  <c r="AO158" i="41"/>
  <c r="Y134" i="26"/>
  <c r="W106" i="40"/>
  <c r="AA110" i="41"/>
  <c r="AM28" i="41"/>
  <c r="AJ28" i="41"/>
  <c r="AN28" i="41"/>
  <c r="AH28" i="41"/>
  <c r="AO57" i="41"/>
  <c r="AC71" i="21"/>
  <c r="AI5" i="19"/>
  <c r="AB147" i="22"/>
  <c r="AA147" i="22"/>
  <c r="AL147" i="22"/>
  <c r="AM147" i="22"/>
  <c r="AO29" i="41"/>
  <c r="AE29" i="41"/>
  <c r="AL67" i="25"/>
  <c r="X11" i="23"/>
  <c r="AK11" i="23"/>
  <c r="AN16" i="41"/>
  <c r="AA174" i="41"/>
  <c r="Z174" i="41"/>
  <c r="AI19" i="19"/>
  <c r="Y68" i="22"/>
  <c r="Z68" i="22"/>
  <c r="AM68" i="22"/>
  <c r="AO68" i="22"/>
  <c r="AJ68" i="22"/>
  <c r="X68" i="22"/>
  <c r="AF68" i="22"/>
  <c r="W125" i="41"/>
  <c r="AD125" i="41"/>
  <c r="AF99" i="41"/>
  <c r="AD77" i="41"/>
  <c r="X173" i="22"/>
  <c r="AC95" i="22"/>
  <c r="AO138" i="22"/>
  <c r="AG138" i="22"/>
  <c r="Z104" i="22"/>
  <c r="X171" i="41"/>
  <c r="W36" i="22"/>
  <c r="AK36" i="22"/>
  <c r="AE143" i="41"/>
  <c r="AG139" i="41"/>
  <c r="AL55" i="41"/>
  <c r="AL75" i="41"/>
  <c r="AA31" i="42"/>
  <c r="AD31" i="42"/>
  <c r="AM31" i="42"/>
  <c r="AC108" i="22"/>
  <c r="AK108" i="22"/>
  <c r="AI108" i="22"/>
  <c r="AO41" i="41"/>
  <c r="AM119" i="41"/>
  <c r="AD92" i="41"/>
  <c r="AA92" i="41"/>
  <c r="AK92" i="41"/>
  <c r="AN92" i="41"/>
  <c r="AM92" i="41"/>
  <c r="AH39" i="41"/>
  <c r="AL39" i="41"/>
  <c r="Y39" i="41"/>
  <c r="AM19" i="23"/>
  <c r="AJ91" i="41"/>
  <c r="AF91" i="41"/>
  <c r="AI91" i="41"/>
  <c r="AN91" i="41"/>
  <c r="AA91" i="41"/>
  <c r="AN3" i="41"/>
  <c r="AK3" i="41"/>
  <c r="AC3" i="41"/>
  <c r="AE3" i="41"/>
  <c r="AO3" i="41"/>
  <c r="X42" i="22"/>
  <c r="AI42" i="22"/>
  <c r="AC42" i="22"/>
  <c r="AJ27" i="40"/>
  <c r="AH15" i="41"/>
  <c r="Y20" i="22"/>
  <c r="AC20" i="22"/>
  <c r="AN20" i="22"/>
  <c r="AD20" i="22"/>
  <c r="AO117" i="41"/>
  <c r="Y117" i="41"/>
  <c r="W117" i="41"/>
  <c r="Z117" i="41"/>
  <c r="W22" i="22"/>
  <c r="AG109" i="41"/>
  <c r="AK54" i="22"/>
  <c r="AJ54" i="22"/>
  <c r="Z127" i="41"/>
  <c r="AC127" i="41"/>
  <c r="AN127" i="41"/>
  <c r="W112" i="22"/>
  <c r="AO80" i="22"/>
  <c r="AA35" i="41"/>
  <c r="AK33" i="22"/>
  <c r="AF169" i="23"/>
  <c r="AK169" i="23"/>
  <c r="AH6" i="42"/>
  <c r="AG176" i="41"/>
  <c r="AN54" i="42"/>
  <c r="AC143" i="22"/>
  <c r="AH158" i="22"/>
  <c r="X38" i="22"/>
  <c r="W57" i="28"/>
  <c r="AJ57" i="28"/>
  <c r="AK168" i="41"/>
  <c r="AD168" i="41"/>
  <c r="AJ162" i="22"/>
  <c r="AI60" i="41"/>
  <c r="W37" i="26"/>
  <c r="AK134" i="40"/>
  <c r="AD88" i="26"/>
  <c r="Z70" i="22"/>
  <c r="Z67" i="41"/>
  <c r="Y67" i="41"/>
  <c r="AG131" i="41"/>
  <c r="AI131" i="41"/>
  <c r="AJ131" i="41"/>
  <c r="AF131" i="41"/>
  <c r="Y153" i="42"/>
  <c r="AG88" i="40"/>
  <c r="Z21" i="19"/>
  <c r="W21" i="19"/>
  <c r="AC21" i="19"/>
  <c r="AN86" i="21"/>
  <c r="AK86" i="21"/>
  <c r="W86" i="21"/>
  <c r="Z120" i="42"/>
  <c r="AK75" i="26"/>
  <c r="X74" i="41"/>
  <c r="AK74" i="41"/>
  <c r="W63" i="22"/>
  <c r="AI158" i="41"/>
  <c r="AF134" i="26"/>
  <c r="W14" i="22"/>
  <c r="AM155" i="41"/>
  <c r="Y87" i="23"/>
  <c r="AD106" i="40"/>
  <c r="AM110" i="41"/>
  <c r="Z35" i="22"/>
  <c r="AC28" i="41"/>
  <c r="AI28" i="41"/>
  <c r="AL28" i="41"/>
  <c r="AO28" i="41"/>
  <c r="AG71" i="21"/>
  <c r="AE5" i="19"/>
  <c r="AD5" i="19"/>
  <c r="Y147" i="22"/>
  <c r="AI147" i="22"/>
  <c r="AF147" i="22"/>
  <c r="AD147" i="22"/>
  <c r="AF29" i="41"/>
  <c r="AJ29" i="41"/>
  <c r="Z67" i="25"/>
  <c r="AG18" i="42"/>
  <c r="X18" i="42"/>
  <c r="AN18" i="42"/>
  <c r="AH18" i="42"/>
  <c r="AL29" i="40"/>
  <c r="AJ29" i="40"/>
  <c r="AH29" i="40"/>
  <c r="AN29" i="40"/>
  <c r="AB29" i="40"/>
  <c r="AD11" i="23"/>
  <c r="AE11" i="23"/>
  <c r="Z11" i="23"/>
  <c r="AH174" i="41"/>
  <c r="AG174" i="41"/>
  <c r="AN4" i="23"/>
  <c r="AL85" i="22"/>
  <c r="AL37" i="22"/>
  <c r="AL19" i="19"/>
  <c r="AK125" i="41"/>
  <c r="AB125" i="41"/>
  <c r="AE125" i="41"/>
  <c r="AD99" i="41"/>
  <c r="AA77" i="41"/>
  <c r="AN95" i="22"/>
  <c r="AM138" i="22"/>
  <c r="W138" i="22"/>
  <c r="AE8" i="26"/>
  <c r="X58" i="41"/>
  <c r="AA156" i="41"/>
  <c r="W55" i="41"/>
  <c r="AI9" i="19"/>
  <c r="AL108" i="22"/>
  <c r="X108" i="22"/>
  <c r="AF108" i="22"/>
  <c r="AK41" i="41"/>
  <c r="AJ119" i="41"/>
  <c r="AO92" i="41"/>
  <c r="AJ92" i="41"/>
  <c r="W92" i="41"/>
  <c r="Z92" i="41"/>
  <c r="AG39" i="41"/>
  <c r="AM39" i="41"/>
  <c r="W39" i="41"/>
  <c r="AC39" i="41"/>
  <c r="AC19" i="23"/>
  <c r="AG91" i="41"/>
  <c r="AL91" i="41"/>
  <c r="Z91" i="41"/>
  <c r="AD91" i="41"/>
  <c r="Z3" i="41"/>
  <c r="Y3" i="41"/>
  <c r="AI3" i="41"/>
  <c r="X3" i="41"/>
  <c r="AG3" i="41"/>
  <c r="AG42" i="22"/>
  <c r="AL42" i="22"/>
  <c r="AA42" i="22"/>
  <c r="AE42" i="22"/>
  <c r="Z20" i="22"/>
  <c r="AJ20" i="22"/>
  <c r="AO20" i="22"/>
  <c r="AF20" i="22"/>
  <c r="X20" i="22"/>
  <c r="AC117" i="41"/>
  <c r="AG117" i="41"/>
  <c r="AM117" i="41"/>
  <c r="X117" i="41"/>
  <c r="AK84" i="41"/>
  <c r="AA54" i="22"/>
  <c r="AN54" i="22"/>
  <c r="AI54" i="22"/>
  <c r="AM127" i="41"/>
  <c r="AI127" i="41"/>
  <c r="AG127" i="41"/>
  <c r="AI112" i="22"/>
  <c r="AE35" i="41"/>
  <c r="AC169" i="23"/>
  <c r="Y169" i="23"/>
  <c r="AL169" i="23"/>
  <c r="Z138" i="41"/>
  <c r="AG60" i="41"/>
  <c r="AO70" i="22"/>
  <c r="AL21" i="19"/>
  <c r="AA21" i="19"/>
  <c r="AJ21" i="19"/>
  <c r="AG21" i="19"/>
  <c r="AC86" i="21"/>
  <c r="X86" i="21"/>
  <c r="AL86" i="21"/>
  <c r="Z74" i="41"/>
  <c r="Y74" i="41"/>
  <c r="X175" i="41"/>
  <c r="AA63" i="22"/>
  <c r="X158" i="41"/>
  <c r="AE14" i="22"/>
  <c r="X94" i="40"/>
  <c r="AL155" i="41"/>
  <c r="AC35" i="22"/>
  <c r="AI97" i="22"/>
  <c r="AC100" i="41"/>
  <c r="AO5" i="19"/>
  <c r="AK5" i="19"/>
  <c r="AE133" i="40"/>
  <c r="AL16" i="41"/>
  <c r="AC174" i="41"/>
  <c r="X174" i="41"/>
  <c r="AI4" i="23"/>
  <c r="AC19" i="19"/>
  <c r="AL68" i="22"/>
  <c r="AN29" i="28"/>
  <c r="Z29" i="28"/>
  <c r="AM29" i="28"/>
  <c r="AA132" i="40"/>
  <c r="AM2" i="23"/>
  <c r="AM116" i="41"/>
  <c r="AG116" i="41"/>
  <c r="W116" i="41"/>
  <c r="AF116" i="41"/>
  <c r="AI21" i="40"/>
  <c r="AA21" i="40"/>
  <c r="X21" i="40"/>
  <c r="AC21" i="40"/>
  <c r="AK126" i="41"/>
  <c r="AG126" i="41"/>
  <c r="AI126" i="41"/>
  <c r="AA8" i="41"/>
  <c r="AM8" i="41"/>
  <c r="Y8" i="41"/>
  <c r="AG8" i="41"/>
  <c r="AK6" i="41"/>
  <c r="AH119" i="22"/>
  <c r="AH135" i="23"/>
  <c r="AB135" i="23"/>
  <c r="AI170" i="28"/>
  <c r="AI174" i="26"/>
  <c r="AJ174" i="26"/>
  <c r="AH174" i="26"/>
  <c r="AG120" i="41"/>
  <c r="Z132" i="41"/>
  <c r="AH145" i="22"/>
  <c r="W6" i="26"/>
  <c r="AH172" i="28"/>
  <c r="Y172" i="28"/>
  <c r="W172" i="28"/>
  <c r="AN172" i="28"/>
  <c r="AI172" i="28"/>
  <c r="AA33" i="19"/>
  <c r="AN33" i="19"/>
  <c r="AD33" i="19"/>
  <c r="AH71" i="26"/>
  <c r="AK71" i="26"/>
  <c r="Z135" i="41"/>
  <c r="AD135" i="41"/>
  <c r="AO123" i="41"/>
  <c r="AC102" i="41"/>
  <c r="AB102" i="41"/>
  <c r="X46" i="41"/>
  <c r="AN46" i="41"/>
  <c r="W143" i="28"/>
  <c r="AA66" i="22"/>
  <c r="AL22" i="41"/>
  <c r="AE76" i="23"/>
  <c r="Z76" i="23"/>
  <c r="AC47" i="19"/>
  <c r="AN47" i="19"/>
  <c r="Y20" i="23"/>
  <c r="X20" i="23"/>
  <c r="AD20" i="23"/>
  <c r="AC20" i="23"/>
  <c r="AE20" i="23"/>
  <c r="W40" i="42"/>
  <c r="X40" i="42"/>
  <c r="AE40" i="42"/>
  <c r="AN40" i="42"/>
  <c r="AF109" i="23"/>
  <c r="AJ139" i="26"/>
  <c r="AA65" i="21"/>
  <c r="AI65" i="21"/>
  <c r="AM65" i="21"/>
  <c r="AL65" i="21"/>
  <c r="AI166" i="42"/>
  <c r="AM166" i="42"/>
  <c r="AA166" i="42"/>
  <c r="AH166" i="42"/>
  <c r="W166" i="42"/>
  <c r="AO74" i="21"/>
  <c r="AJ74" i="21"/>
  <c r="X74" i="21"/>
  <c r="AE74" i="21"/>
  <c r="W74" i="21"/>
  <c r="Y27" i="41"/>
  <c r="Z29" i="19"/>
  <c r="X65" i="40"/>
  <c r="AB76" i="28"/>
  <c r="AE76" i="28"/>
  <c r="AL148" i="23"/>
  <c r="AC148" i="23"/>
  <c r="Y148" i="23"/>
  <c r="AO172" i="22"/>
  <c r="AN172" i="22"/>
  <c r="AB92" i="21"/>
  <c r="X92" i="21"/>
  <c r="AH92" i="21"/>
  <c r="AE92" i="21"/>
  <c r="AK132" i="22"/>
  <c r="W132" i="22"/>
  <c r="W44" i="23"/>
  <c r="AB76" i="26"/>
  <c r="AF153" i="26"/>
  <c r="AJ173" i="28"/>
  <c r="AD173" i="28"/>
  <c r="AO55" i="23"/>
  <c r="AF4" i="19"/>
  <c r="AH80" i="25"/>
  <c r="AE114" i="22"/>
  <c r="AD114" i="22"/>
  <c r="AI114" i="22"/>
  <c r="AI149" i="41"/>
  <c r="AF149" i="41"/>
  <c r="AJ161" i="41"/>
  <c r="AN62" i="21"/>
  <c r="AC62" i="21"/>
  <c r="AD62" i="21"/>
  <c r="AG62" i="21"/>
  <c r="Y146" i="22"/>
  <c r="W146" i="22"/>
  <c r="AJ146" i="22"/>
  <c r="AM146" i="22"/>
  <c r="Z146" i="22"/>
  <c r="AC156" i="22"/>
  <c r="Z156" i="22"/>
  <c r="AN156" i="22"/>
  <c r="AH156" i="22"/>
  <c r="AB83" i="28"/>
  <c r="Z83" i="28"/>
  <c r="AL142" i="40"/>
  <c r="AC108" i="23"/>
  <c r="AF108" i="23"/>
  <c r="AF39" i="26"/>
  <c r="W39" i="26"/>
  <c r="AK87" i="28"/>
  <c r="AC140" i="21"/>
  <c r="AE173" i="41"/>
  <c r="AC173" i="41"/>
  <c r="AF173" i="41"/>
  <c r="AO173" i="41"/>
  <c r="AJ176" i="28"/>
  <c r="AC176" i="28"/>
  <c r="AO176" i="28"/>
  <c r="W106" i="28"/>
  <c r="Y34" i="41"/>
  <c r="AJ85" i="41"/>
  <c r="AH172" i="42"/>
  <c r="AO172" i="42"/>
  <c r="AH122" i="22"/>
  <c r="Z122" i="22"/>
  <c r="AO35" i="26"/>
  <c r="AM35" i="26"/>
  <c r="AE120" i="40"/>
  <c r="AB120" i="40"/>
  <c r="Z57" i="40"/>
  <c r="AB57" i="40"/>
  <c r="AG73" i="40"/>
  <c r="Z73" i="40"/>
  <c r="AN26" i="41"/>
  <c r="AA26" i="41"/>
  <c r="W115" i="22"/>
  <c r="Y115" i="22"/>
  <c r="AE115" i="22"/>
  <c r="AB115" i="22"/>
  <c r="AM115" i="22"/>
  <c r="Z12" i="19"/>
  <c r="AN12" i="19"/>
  <c r="AL86" i="23"/>
  <c r="AJ86" i="23"/>
  <c r="W86" i="23"/>
  <c r="X86" i="23"/>
  <c r="AM151" i="22"/>
  <c r="AB151" i="22"/>
  <c r="AM136" i="42"/>
  <c r="Z136" i="42"/>
  <c r="AK104" i="41"/>
  <c r="X104" i="41"/>
  <c r="AM141" i="41"/>
  <c r="W111" i="28"/>
  <c r="AE111" i="28"/>
  <c r="AF111" i="28"/>
  <c r="AB155" i="23"/>
  <c r="AK155" i="23"/>
  <c r="Y155" i="23"/>
  <c r="AL12" i="23"/>
  <c r="W12" i="23"/>
  <c r="AH12" i="23"/>
  <c r="AF12" i="23"/>
  <c r="AB12" i="23"/>
  <c r="AI35" i="42"/>
  <c r="AA35" i="42"/>
  <c r="AD98" i="21"/>
  <c r="AL28" i="22"/>
  <c r="AG28" i="22"/>
  <c r="W28" i="22"/>
  <c r="AM152" i="28"/>
  <c r="AG59" i="22"/>
  <c r="AN59" i="22"/>
  <c r="W59" i="22"/>
  <c r="AC59" i="22"/>
  <c r="AB59" i="22"/>
  <c r="X59" i="22"/>
  <c r="AK59" i="22"/>
  <c r="AL59" i="22"/>
  <c r="Y86" i="22"/>
  <c r="AM86" i="22"/>
  <c r="AB86" i="22"/>
  <c r="Z86" i="22"/>
  <c r="AO86" i="22"/>
  <c r="X86" i="22"/>
  <c r="AJ86" i="22"/>
  <c r="AH86" i="22"/>
  <c r="AK107" i="42"/>
  <c r="AO107" i="42"/>
  <c r="AG107" i="42"/>
  <c r="Y131" i="21"/>
  <c r="AO131" i="21"/>
  <c r="AA131" i="21"/>
  <c r="Z121" i="42"/>
  <c r="AN121" i="42"/>
  <c r="X121" i="42"/>
  <c r="AO121" i="42"/>
  <c r="X95" i="26"/>
  <c r="AO95" i="26"/>
  <c r="AL157" i="42"/>
  <c r="AA157" i="42"/>
  <c r="AG157" i="42"/>
  <c r="AK157" i="42"/>
  <c r="AC157" i="42"/>
  <c r="Y157" i="42"/>
  <c r="AH157" i="42"/>
  <c r="AM157" i="42"/>
  <c r="W157" i="42"/>
  <c r="AI157" i="42"/>
  <c r="Z157" i="42"/>
  <c r="AO157" i="42"/>
  <c r="AK68" i="21"/>
  <c r="W68" i="21"/>
  <c r="AO173" i="40"/>
  <c r="X173" i="40"/>
  <c r="AG173" i="40"/>
  <c r="AH173" i="40"/>
  <c r="AG128" i="41"/>
  <c r="AL128" i="41"/>
  <c r="Z128" i="41"/>
  <c r="AD128" i="41"/>
  <c r="W128" i="41"/>
  <c r="X128" i="41"/>
  <c r="AF13" i="41"/>
  <c r="AC13" i="41"/>
  <c r="AL25" i="42"/>
  <c r="W25" i="42"/>
  <c r="AI69" i="21"/>
  <c r="AN69" i="21"/>
  <c r="AD69" i="21"/>
  <c r="W69" i="21"/>
  <c r="AF69" i="21"/>
  <c r="Y69" i="21"/>
  <c r="AL69" i="21"/>
  <c r="AA69" i="21"/>
  <c r="AM73" i="22"/>
  <c r="AB73" i="22"/>
  <c r="AL31" i="22"/>
  <c r="AO31" i="22"/>
  <c r="Y123" i="21"/>
  <c r="AD123" i="21"/>
  <c r="W147" i="26"/>
  <c r="AK147" i="26"/>
  <c r="AF147" i="26"/>
  <c r="AN115" i="41"/>
  <c r="AD115" i="41"/>
  <c r="AO115" i="41"/>
  <c r="W115" i="41"/>
  <c r="AI115" i="41"/>
  <c r="AM115" i="41"/>
  <c r="AH35" i="42"/>
  <c r="Y35" i="42"/>
  <c r="AL35" i="42"/>
  <c r="AM35" i="42"/>
  <c r="AK35" i="42"/>
  <c r="W35" i="42"/>
  <c r="AC35" i="42"/>
  <c r="AE35" i="42"/>
  <c r="AD35" i="42"/>
  <c r="AN35" i="42"/>
  <c r="AM98" i="21"/>
  <c r="AI98" i="21"/>
  <c r="AL98" i="21"/>
  <c r="AJ98" i="21"/>
  <c r="X98" i="21"/>
  <c r="AC98" i="21"/>
  <c r="AF98" i="21"/>
  <c r="AB98" i="21"/>
  <c r="AC94" i="41"/>
  <c r="AM94" i="41"/>
  <c r="AN94" i="41"/>
  <c r="Y94" i="41"/>
  <c r="AB94" i="41"/>
  <c r="AJ9" i="40"/>
  <c r="W9" i="40"/>
  <c r="AE76" i="22"/>
  <c r="AJ76" i="22"/>
  <c r="AK76" i="22"/>
  <c r="AI76" i="22"/>
  <c r="Z76" i="22"/>
  <c r="AF48" i="26"/>
  <c r="AL48" i="26"/>
  <c r="AK48" i="26"/>
  <c r="AO48" i="26"/>
  <c r="AL27" i="19"/>
  <c r="AH27" i="19"/>
  <c r="AC27" i="19"/>
  <c r="Y27" i="19"/>
  <c r="Y173" i="23"/>
  <c r="AI173" i="23"/>
  <c r="AD173" i="23"/>
  <c r="AJ173" i="23"/>
  <c r="AF173" i="23"/>
  <c r="AN173" i="23"/>
  <c r="AN78" i="28"/>
  <c r="X78" i="28"/>
  <c r="AM13" i="40"/>
  <c r="AG13" i="40"/>
  <c r="AD40" i="22"/>
  <c r="AH40" i="22"/>
  <c r="AC40" i="22"/>
  <c r="AI69" i="23"/>
  <c r="AK69" i="23"/>
  <c r="Y69" i="23"/>
  <c r="AL69" i="23"/>
  <c r="AO69" i="23"/>
  <c r="AF69" i="23"/>
  <c r="AB69" i="23"/>
  <c r="X69" i="23"/>
  <c r="AA69" i="23"/>
  <c r="AM69" i="23"/>
  <c r="AO71" i="22"/>
  <c r="AK71" i="22"/>
  <c r="AI17" i="26"/>
  <c r="AA17" i="26"/>
  <c r="AN17" i="26"/>
  <c r="AG160" i="40"/>
  <c r="AK160" i="40"/>
  <c r="Z160" i="40"/>
  <c r="Y160" i="40"/>
  <c r="AI88" i="42"/>
  <c r="AN88" i="42"/>
  <c r="AO88" i="42"/>
  <c r="Y88" i="42"/>
  <c r="AL88" i="42"/>
  <c r="AF88" i="42"/>
  <c r="X88" i="42"/>
  <c r="AK88" i="42"/>
  <c r="AM88" i="42"/>
  <c r="AJ88" i="42"/>
  <c r="AB88" i="42"/>
  <c r="AC88" i="42"/>
  <c r="AA88" i="42"/>
  <c r="W88" i="42"/>
  <c r="AH88" i="42"/>
  <c r="AD86" i="26"/>
  <c r="AM86" i="26"/>
  <c r="Z86" i="26"/>
  <c r="W86" i="26"/>
  <c r="AE86" i="26"/>
  <c r="AF45" i="28"/>
  <c r="AO45" i="28"/>
  <c r="Z45" i="28"/>
  <c r="Z142" i="41"/>
  <c r="AJ142" i="41"/>
  <c r="AD142" i="41"/>
  <c r="AL142" i="41"/>
  <c r="AC142" i="41"/>
  <c r="AD46" i="28"/>
  <c r="AL46" i="28"/>
  <c r="AF2" i="23"/>
  <c r="AF21" i="40"/>
  <c r="AJ21" i="40"/>
  <c r="Z21" i="40"/>
  <c r="AL126" i="41"/>
  <c r="AE126" i="41"/>
  <c r="AJ8" i="41"/>
  <c r="AN8" i="41"/>
  <c r="AC8" i="41"/>
  <c r="AB6" i="41"/>
  <c r="AM135" i="23"/>
  <c r="AC135" i="23"/>
  <c r="AO145" i="22"/>
  <c r="AB71" i="26"/>
  <c r="AL71" i="26"/>
  <c r="AI123" i="41"/>
  <c r="AK66" i="22"/>
  <c r="AD47" i="19"/>
  <c r="AH47" i="19"/>
  <c r="AN27" i="41"/>
  <c r="AI29" i="19"/>
  <c r="AJ29" i="19"/>
  <c r="AG76" i="28"/>
  <c r="AC76" i="28"/>
  <c r="Z76" i="28"/>
  <c r="AK148" i="23"/>
  <c r="AH148" i="23"/>
  <c r="AD172" i="22"/>
  <c r="W172" i="22"/>
  <c r="AJ92" i="21"/>
  <c r="Z92" i="21"/>
  <c r="AC92" i="21"/>
  <c r="Z173" i="28"/>
  <c r="Y173" i="28"/>
  <c r="X55" i="23"/>
  <c r="Y4" i="19"/>
  <c r="AD80" i="25"/>
  <c r="Y114" i="22"/>
  <c r="AK114" i="22"/>
  <c r="AA146" i="22"/>
  <c r="AB146" i="22"/>
  <c r="X146" i="22"/>
  <c r="AF146" i="22"/>
  <c r="AK156" i="22"/>
  <c r="AG156" i="22"/>
  <c r="AI156" i="22"/>
  <c r="AJ83" i="28"/>
  <c r="AD39" i="26"/>
  <c r="AN176" i="28"/>
  <c r="AE176" i="28"/>
  <c r="AC106" i="28"/>
  <c r="X172" i="42"/>
  <c r="AL172" i="42"/>
  <c r="AG172" i="42"/>
  <c r="W122" i="22"/>
  <c r="AB122" i="22"/>
  <c r="AC35" i="26"/>
  <c r="AG57" i="40"/>
  <c r="X90" i="41"/>
  <c r="AL73" i="22"/>
  <c r="X31" i="22"/>
  <c r="AH31" i="22"/>
  <c r="AH88" i="41"/>
  <c r="AF88" i="41"/>
  <c r="AI88" i="41"/>
  <c r="W123" i="21"/>
  <c r="AH115" i="41"/>
  <c r="AA18" i="41"/>
  <c r="AO18" i="41"/>
  <c r="AD18" i="41"/>
  <c r="AN18" i="41"/>
  <c r="AC18" i="41"/>
  <c r="W102" i="42"/>
  <c r="Y102" i="42"/>
  <c r="AG35" i="42"/>
  <c r="AB35" i="42"/>
  <c r="AH98" i="21"/>
  <c r="W98" i="21"/>
  <c r="AE157" i="26"/>
  <c r="AB157" i="26"/>
  <c r="AM157" i="26"/>
  <c r="Z157" i="26"/>
  <c r="AK42" i="28"/>
  <c r="W42" i="28"/>
  <c r="AH42" i="28"/>
  <c r="W152" i="28"/>
  <c r="Y152" i="28"/>
  <c r="AH152" i="28"/>
  <c r="AN152" i="28"/>
  <c r="AK152" i="28"/>
  <c r="AD152" i="28"/>
  <c r="AF152" i="28"/>
  <c r="AB152" i="28"/>
  <c r="AK94" i="41"/>
  <c r="AF76" i="22"/>
  <c r="AD48" i="26"/>
  <c r="AG26" i="28"/>
  <c r="AE26" i="28"/>
  <c r="AF26" i="28"/>
  <c r="Y26" i="28"/>
  <c r="AB26" i="28"/>
  <c r="AM26" i="28"/>
  <c r="AI27" i="19"/>
  <c r="AF45" i="40"/>
  <c r="Z45" i="40"/>
  <c r="X45" i="40"/>
  <c r="AD45" i="40"/>
  <c r="AM132" i="26"/>
  <c r="AN132" i="26"/>
  <c r="Z132" i="26"/>
  <c r="AA173" i="23"/>
  <c r="AN84" i="28"/>
  <c r="AD84" i="28"/>
  <c r="AB84" i="28"/>
  <c r="Z84" i="28"/>
  <c r="AJ84" i="28"/>
  <c r="AC84" i="28"/>
  <c r="AE70" i="28"/>
  <c r="X70" i="28"/>
  <c r="AL148" i="41"/>
  <c r="AN148" i="41"/>
  <c r="Y148" i="41"/>
  <c r="W148" i="41"/>
  <c r="AC148" i="41"/>
  <c r="W51" i="25"/>
  <c r="AM51" i="25"/>
  <c r="Z51" i="25"/>
  <c r="Y51" i="25"/>
  <c r="AE51" i="25"/>
  <c r="AK51" i="25"/>
  <c r="AG51" i="25"/>
  <c r="AH71" i="41"/>
  <c r="AB71" i="41"/>
  <c r="AO71" i="41"/>
  <c r="W71" i="41"/>
  <c r="Y71" i="41"/>
  <c r="AM71" i="41"/>
  <c r="AC71" i="41"/>
  <c r="AN71" i="41"/>
  <c r="W144" i="22"/>
  <c r="Y144" i="22"/>
  <c r="AO144" i="22"/>
  <c r="AM144" i="22"/>
  <c r="Y70" i="26"/>
  <c r="Z70" i="26"/>
  <c r="AD70" i="26"/>
  <c r="X70" i="26"/>
  <c r="AA70" i="26"/>
  <c r="AI70" i="26"/>
  <c r="AJ108" i="28"/>
  <c r="Z108" i="28"/>
  <c r="AG108" i="28"/>
  <c r="AO108" i="28"/>
  <c r="AL108" i="28"/>
  <c r="AA108" i="28"/>
  <c r="AM108" i="28"/>
  <c r="AD88" i="42"/>
  <c r="Z134" i="41"/>
  <c r="AA134" i="41"/>
  <c r="AC27" i="23"/>
  <c r="AH27" i="23"/>
  <c r="AE27" i="23"/>
  <c r="AJ27" i="23"/>
  <c r="X27" i="23"/>
  <c r="AC107" i="23"/>
  <c r="AN132" i="40"/>
  <c r="AA2" i="23"/>
  <c r="AC116" i="41"/>
  <c r="AL116" i="41"/>
  <c r="AE116" i="41"/>
  <c r="AL21" i="40"/>
  <c r="Y21" i="40"/>
  <c r="AE21" i="40"/>
  <c r="AA126" i="41"/>
  <c r="AC126" i="41"/>
  <c r="Z126" i="41"/>
  <c r="AB8" i="41"/>
  <c r="AE8" i="41"/>
  <c r="AK8" i="41"/>
  <c r="AM57" i="23"/>
  <c r="AD6" i="41"/>
  <c r="AE135" i="23"/>
  <c r="AL135" i="23"/>
  <c r="AJ170" i="28"/>
  <c r="AB174" i="26"/>
  <c r="Y174" i="26"/>
  <c r="AG145" i="22"/>
  <c r="AO172" i="28"/>
  <c r="Z172" i="28"/>
  <c r="AE172" i="28"/>
  <c r="X172" i="28"/>
  <c r="Z33" i="19"/>
  <c r="W33" i="19"/>
  <c r="AI33" i="19"/>
  <c r="Y71" i="26"/>
  <c r="AG71" i="26"/>
  <c r="AA135" i="41"/>
  <c r="Y135" i="41"/>
  <c r="AB135" i="41"/>
  <c r="AC123" i="41"/>
  <c r="AJ146" i="23"/>
  <c r="X70" i="41"/>
  <c r="AM102" i="41"/>
  <c r="X102" i="41"/>
  <c r="Z102" i="41"/>
  <c r="AJ81" i="42"/>
  <c r="AM46" i="41"/>
  <c r="Y46" i="41"/>
  <c r="Z143" i="28"/>
  <c r="AF66" i="22"/>
  <c r="AO76" i="23"/>
  <c r="AB76" i="23"/>
  <c r="AA47" i="19"/>
  <c r="AG47" i="19"/>
  <c r="AL20" i="23"/>
  <c r="AH20" i="23"/>
  <c r="W20" i="23"/>
  <c r="AB20" i="23"/>
  <c r="AK40" i="42"/>
  <c r="AL40" i="42"/>
  <c r="AD40" i="42"/>
  <c r="AB109" i="23"/>
  <c r="AA20" i="41"/>
  <c r="AJ65" i="21"/>
  <c r="AH65" i="21"/>
  <c r="AN65" i="21"/>
  <c r="Z65" i="21"/>
  <c r="Y166" i="42"/>
  <c r="AK166" i="42"/>
  <c r="AF166" i="42"/>
  <c r="AJ166" i="42"/>
  <c r="AG74" i="21"/>
  <c r="AF74" i="21"/>
  <c r="AD74" i="21"/>
  <c r="Y74" i="21"/>
  <c r="AK27" i="41"/>
  <c r="AL29" i="19"/>
  <c r="Y76" i="28"/>
  <c r="X76" i="28"/>
  <c r="AJ148" i="23"/>
  <c r="AG148" i="23"/>
  <c r="AB172" i="22"/>
  <c r="Y172" i="22"/>
  <c r="W92" i="21"/>
  <c r="AN92" i="21"/>
  <c r="AA92" i="21"/>
  <c r="AF18" i="22"/>
  <c r="AJ98" i="41"/>
  <c r="Y132" i="22"/>
  <c r="AD132" i="22"/>
  <c r="AJ132" i="22"/>
  <c r="Y44" i="23"/>
  <c r="AC76" i="26"/>
  <c r="AE153" i="26"/>
  <c r="AH173" i="28"/>
  <c r="AF173" i="28"/>
  <c r="AK55" i="23"/>
  <c r="AH4" i="19"/>
  <c r="AF127" i="40"/>
  <c r="AL2" i="40"/>
  <c r="AJ114" i="22"/>
  <c r="AO114" i="22"/>
  <c r="AD149" i="41"/>
  <c r="AE149" i="41"/>
  <c r="AC146" i="22"/>
  <c r="AD146" i="22"/>
  <c r="AK146" i="22"/>
  <c r="AE146" i="22"/>
  <c r="AL146" i="22"/>
  <c r="AO156" i="22"/>
  <c r="AF156" i="22"/>
  <c r="AE156" i="22"/>
  <c r="W156" i="22"/>
  <c r="Y83" i="28"/>
  <c r="AN83" i="28"/>
  <c r="AA142" i="40"/>
  <c r="Y108" i="23"/>
  <c r="AJ108" i="23"/>
  <c r="AC39" i="26"/>
  <c r="AB39" i="26"/>
  <c r="AH87" i="28"/>
  <c r="Z140" i="21"/>
  <c r="AI173" i="41"/>
  <c r="Z173" i="41"/>
  <c r="AJ173" i="41"/>
  <c r="X173" i="41"/>
  <c r="AD173" i="41"/>
  <c r="W176" i="28"/>
  <c r="AM176" i="28"/>
  <c r="X106" i="28"/>
  <c r="AH85" i="41"/>
  <c r="AK172" i="42"/>
  <c r="AC172" i="42"/>
  <c r="AC122" i="22"/>
  <c r="AJ122" i="22"/>
  <c r="AE35" i="26"/>
  <c r="AF35" i="26"/>
  <c r="AD120" i="40"/>
  <c r="AK57" i="40"/>
  <c r="AA73" i="22"/>
  <c r="AE161" i="26"/>
  <c r="AF161" i="26"/>
  <c r="AA31" i="22"/>
  <c r="X30" i="22"/>
  <c r="AJ30" i="22"/>
  <c r="Z123" i="21"/>
  <c r="AN147" i="26"/>
  <c r="AC115" i="41"/>
  <c r="AF141" i="41"/>
  <c r="AG141" i="41"/>
  <c r="AO141" i="41"/>
  <c r="AC141" i="41"/>
  <c r="AI141" i="41"/>
  <c r="W141" i="41"/>
  <c r="X35" i="42"/>
  <c r="AF35" i="42"/>
  <c r="Z98" i="21"/>
  <c r="AN98" i="21"/>
  <c r="AE105" i="40"/>
  <c r="AB105" i="40"/>
  <c r="AG94" i="41"/>
  <c r="AG76" i="22"/>
  <c r="AN48" i="26"/>
  <c r="AE27" i="19"/>
  <c r="W173" i="23"/>
  <c r="AH84" i="28"/>
  <c r="AI138" i="28"/>
  <c r="AM138" i="28"/>
  <c r="X138" i="28"/>
  <c r="AN138" i="28"/>
  <c r="AG163" i="40"/>
  <c r="Z163" i="40"/>
  <c r="AE163" i="40"/>
  <c r="AL163" i="40"/>
  <c r="AK163" i="40"/>
  <c r="AC163" i="40"/>
  <c r="AE154" i="23"/>
  <c r="AB154" i="23"/>
  <c r="W154" i="23"/>
  <c r="AL167" i="23"/>
  <c r="AE167" i="23"/>
  <c r="AF167" i="23"/>
  <c r="AF164" i="22"/>
  <c r="X164" i="22"/>
  <c r="AG164" i="22"/>
  <c r="AJ69" i="23"/>
  <c r="AL173" i="40"/>
  <c r="AE128" i="41"/>
  <c r="AN31" i="41"/>
  <c r="AB31" i="41"/>
  <c r="AG31" i="41"/>
  <c r="AK31" i="41"/>
  <c r="AM58" i="26"/>
  <c r="AC58" i="26"/>
  <c r="AF58" i="26"/>
  <c r="AB58" i="26"/>
  <c r="W58" i="26"/>
  <c r="Y58" i="26"/>
  <c r="AN58" i="26"/>
  <c r="AD58" i="26"/>
  <c r="AE58" i="26"/>
  <c r="AA58" i="26"/>
  <c r="AL58" i="26"/>
  <c r="AK58" i="26"/>
  <c r="AE67" i="42"/>
  <c r="AA67" i="42"/>
  <c r="AE88" i="42"/>
  <c r="AK153" i="23"/>
  <c r="AH153" i="23"/>
  <c r="Z153" i="23"/>
  <c r="AG144" i="41"/>
  <c r="AA35" i="23"/>
  <c r="AM35" i="23"/>
  <c r="AG35" i="23"/>
  <c r="AF35" i="23"/>
  <c r="AI30" i="41"/>
  <c r="AJ30" i="41"/>
  <c r="AL30" i="41"/>
  <c r="AD23" i="22"/>
  <c r="AG17" i="22"/>
  <c r="Z17" i="22"/>
  <c r="AN17" i="40"/>
  <c r="X30" i="28"/>
  <c r="AN105" i="22"/>
  <c r="AI176" i="22"/>
  <c r="AD176" i="22"/>
  <c r="Z33" i="28"/>
  <c r="AK62" i="41"/>
  <c r="AM62" i="41"/>
  <c r="AL62" i="41"/>
  <c r="AC128" i="23"/>
  <c r="AM36" i="41"/>
  <c r="AA36" i="41"/>
  <c r="AO36" i="41"/>
  <c r="X36" i="41"/>
  <c r="Z111" i="21"/>
  <c r="AO111" i="21"/>
  <c r="AG111" i="21"/>
  <c r="AH36" i="28"/>
  <c r="Z36" i="28"/>
  <c r="AH79" i="23"/>
  <c r="Z83" i="25"/>
  <c r="AN83" i="25"/>
  <c r="AE8" i="40"/>
  <c r="AM8" i="40"/>
  <c r="AN21" i="28"/>
  <c r="AL21" i="28"/>
  <c r="AG40" i="19"/>
  <c r="AB40" i="19"/>
  <c r="AG25" i="28"/>
  <c r="AA25" i="28"/>
  <c r="AI176" i="26"/>
  <c r="X176" i="26"/>
  <c r="AJ61" i="22"/>
  <c r="Y61" i="22"/>
  <c r="AK61" i="22"/>
  <c r="AN128" i="21"/>
  <c r="AF128" i="21"/>
  <c r="AC41" i="28"/>
  <c r="AE41" i="28"/>
  <c r="AF172" i="21"/>
  <c r="Y172" i="21"/>
  <c r="Y124" i="26"/>
  <c r="AC124" i="26"/>
  <c r="AB105" i="21"/>
  <c r="AO105" i="21"/>
  <c r="AA105" i="21"/>
  <c r="AN105" i="21"/>
  <c r="Y105" i="21"/>
  <c r="AI85" i="28"/>
  <c r="AA85" i="28"/>
  <c r="AF85" i="28"/>
  <c r="Z85" i="28"/>
  <c r="Y85" i="28"/>
  <c r="Z42" i="26"/>
  <c r="AN42" i="26"/>
  <c r="AA42" i="26"/>
  <c r="AJ42" i="26"/>
  <c r="AH42" i="26"/>
  <c r="X3" i="23"/>
  <c r="AA72" i="28"/>
  <c r="AB72" i="28"/>
  <c r="W72" i="28"/>
  <c r="W33" i="40"/>
  <c r="AK33" i="40"/>
  <c r="AG33" i="40"/>
  <c r="AF33" i="40"/>
  <c r="Z33" i="40"/>
  <c r="X146" i="21"/>
  <c r="AF146" i="21"/>
  <c r="AH146" i="21"/>
  <c r="AF100" i="23"/>
  <c r="AE100" i="23"/>
  <c r="AD58" i="21"/>
  <c r="AF58" i="21"/>
  <c r="AB153" i="28"/>
  <c r="AL153" i="28"/>
  <c r="AN153" i="28"/>
  <c r="AG153" i="28"/>
  <c r="W153" i="28"/>
  <c r="AO153" i="28"/>
  <c r="AF153" i="28"/>
  <c r="AD153" i="28"/>
  <c r="AJ153" i="28"/>
  <c r="AE153" i="28"/>
  <c r="Z41" i="42"/>
  <c r="AG41" i="42"/>
  <c r="AC41" i="42"/>
  <c r="AE48" i="40"/>
  <c r="AL48" i="40"/>
  <c r="AI98" i="26"/>
  <c r="W17" i="22"/>
  <c r="Y17" i="22"/>
  <c r="X17" i="22"/>
  <c r="Z17" i="40"/>
  <c r="AO30" i="28"/>
  <c r="Y53" i="41"/>
  <c r="X105" i="22"/>
  <c r="AF83" i="41"/>
  <c r="AI34" i="42"/>
  <c r="AO100" i="28"/>
  <c r="AO176" i="22"/>
  <c r="AJ176" i="22"/>
  <c r="AK176" i="22"/>
  <c r="Z154" i="41"/>
  <c r="AK51" i="22"/>
  <c r="X113" i="21"/>
  <c r="AB12" i="26"/>
  <c r="W83" i="22"/>
  <c r="W165" i="41"/>
  <c r="AH33" i="28"/>
  <c r="AA62" i="41"/>
  <c r="AG62" i="41"/>
  <c r="AJ62" i="41"/>
  <c r="AD62" i="41"/>
  <c r="W128" i="23"/>
  <c r="AI36" i="41"/>
  <c r="AH36" i="41"/>
  <c r="AK36" i="41"/>
  <c r="Z36" i="41"/>
  <c r="AC36" i="41"/>
  <c r="AI111" i="21"/>
  <c r="X111" i="21"/>
  <c r="AF111" i="21"/>
  <c r="AC111" i="21"/>
  <c r="X36" i="28"/>
  <c r="AM36" i="28"/>
  <c r="AK75" i="42"/>
  <c r="AH51" i="23"/>
  <c r="Z79" i="23"/>
  <c r="AN84" i="21"/>
  <c r="AO101" i="21"/>
  <c r="AO149" i="21"/>
  <c r="AK83" i="25"/>
  <c r="AG83" i="25"/>
  <c r="AB83" i="25"/>
  <c r="AA8" i="40"/>
  <c r="Y40" i="19"/>
  <c r="AE156" i="28"/>
  <c r="AO156" i="28"/>
  <c r="AE61" i="22"/>
  <c r="AM66" i="23"/>
  <c r="AL66" i="23"/>
  <c r="Z41" i="28"/>
  <c r="AC97" i="41"/>
  <c r="Z97" i="41"/>
  <c r="AI97" i="41"/>
  <c r="AN97" i="41"/>
  <c r="AJ172" i="21"/>
  <c r="AD3" i="28"/>
  <c r="AM3" i="28"/>
  <c r="AL170" i="42"/>
  <c r="AO124" i="26"/>
  <c r="AN124" i="26"/>
  <c r="AE109" i="22"/>
  <c r="Y109" i="22"/>
  <c r="W109" i="22"/>
  <c r="AC109" i="22"/>
  <c r="AM109" i="22"/>
  <c r="AG109" i="22"/>
  <c r="AL105" i="21"/>
  <c r="AK120" i="21"/>
  <c r="AN154" i="21"/>
  <c r="AF154" i="21"/>
  <c r="AI154" i="21"/>
  <c r="AB154" i="21"/>
  <c r="AD154" i="21"/>
  <c r="AL154" i="21"/>
  <c r="AG154" i="21"/>
  <c r="Y154" i="21"/>
  <c r="AO154" i="21"/>
  <c r="AL85" i="28"/>
  <c r="AC42" i="26"/>
  <c r="AE170" i="41"/>
  <c r="AH170" i="41"/>
  <c r="AF170" i="41"/>
  <c r="X170" i="41"/>
  <c r="AG170" i="41"/>
  <c r="AJ170" i="41"/>
  <c r="AD170" i="41"/>
  <c r="X79" i="41"/>
  <c r="W79" i="41"/>
  <c r="AC79" i="41"/>
  <c r="Z79" i="41"/>
  <c r="AB79" i="41"/>
  <c r="AJ79" i="41"/>
  <c r="Z72" i="28"/>
  <c r="AN33" i="40"/>
  <c r="AD125" i="26"/>
  <c r="AC125" i="26"/>
  <c r="AH125" i="26"/>
  <c r="AC25" i="41"/>
  <c r="AE25" i="41"/>
  <c r="Z25" i="41"/>
  <c r="AG25" i="41"/>
  <c r="AK25" i="41"/>
  <c r="Z71" i="23"/>
  <c r="AM71" i="23"/>
  <c r="Y71" i="23"/>
  <c r="Y153" i="28"/>
  <c r="AN152" i="42"/>
  <c r="AF152" i="42"/>
  <c r="AJ53" i="21"/>
  <c r="AF53" i="21"/>
  <c r="AG41" i="28"/>
  <c r="AM41" i="28"/>
  <c r="Y41" i="28"/>
  <c r="AF41" i="28"/>
  <c r="AO172" i="40"/>
  <c r="AK172" i="40"/>
  <c r="AL124" i="26"/>
  <c r="AD124" i="26"/>
  <c r="AM124" i="26"/>
  <c r="Z124" i="26"/>
  <c r="AG67" i="22"/>
  <c r="AD67" i="22"/>
  <c r="Z3" i="23"/>
  <c r="AA3" i="23"/>
  <c r="W3" i="23"/>
  <c r="AM3" i="23"/>
  <c r="Y3" i="23"/>
  <c r="AM72" i="28"/>
  <c r="AL33" i="40"/>
  <c r="AG167" i="42"/>
  <c r="AN167" i="42"/>
  <c r="AB167" i="42"/>
  <c r="AC92" i="22"/>
  <c r="AO92" i="22"/>
  <c r="Z96" i="41"/>
  <c r="AB96" i="41"/>
  <c r="AG96" i="41"/>
  <c r="AH96" i="41"/>
  <c r="Y96" i="41"/>
  <c r="AM96" i="41"/>
  <c r="AE96" i="41"/>
  <c r="W96" i="41"/>
  <c r="X96" i="41"/>
  <c r="AD114" i="28"/>
  <c r="AF114" i="28"/>
  <c r="AC153" i="28"/>
  <c r="AA136" i="40"/>
  <c r="AK136" i="40"/>
  <c r="AG136" i="40"/>
  <c r="W136" i="40"/>
  <c r="AH136" i="40"/>
  <c r="AM136" i="40"/>
  <c r="W159" i="28"/>
  <c r="AF159" i="28"/>
  <c r="AI159" i="28"/>
  <c r="AH159" i="28"/>
  <c r="AL32" i="40"/>
  <c r="AO32" i="40"/>
  <c r="AA96" i="26"/>
  <c r="AI96" i="26"/>
  <c r="AE96" i="26"/>
  <c r="Y96" i="26"/>
  <c r="AG96" i="26"/>
  <c r="AH46" i="23"/>
  <c r="AM46" i="23"/>
  <c r="Y46" i="23"/>
  <c r="AA46" i="23"/>
  <c r="AM119" i="26"/>
  <c r="AH119" i="26"/>
  <c r="AC83" i="21"/>
  <c r="AN83" i="21"/>
  <c r="AF83" i="21"/>
  <c r="AH83" i="21"/>
  <c r="AA83" i="21"/>
  <c r="AB83" i="21"/>
  <c r="AM42" i="41"/>
  <c r="AG42" i="41"/>
  <c r="AL42" i="41"/>
  <c r="AK42" i="41"/>
  <c r="AN176" i="21"/>
  <c r="AF176" i="21"/>
  <c r="Y61" i="28"/>
  <c r="AF61" i="28"/>
  <c r="AK61" i="28"/>
  <c r="AH89" i="42"/>
  <c r="AN89" i="42"/>
  <c r="AF89" i="42"/>
  <c r="AD86" i="28"/>
  <c r="AN86" i="28"/>
  <c r="AM86" i="28"/>
  <c r="AE86" i="28"/>
  <c r="AE25" i="22"/>
  <c r="AK163" i="41"/>
  <c r="AB78" i="42"/>
  <c r="AG15" i="22"/>
  <c r="AA119" i="40"/>
  <c r="AJ119" i="40"/>
  <c r="AB67" i="40"/>
  <c r="Y67" i="40"/>
  <c r="W67" i="40"/>
  <c r="AG55" i="28"/>
  <c r="AD67" i="21"/>
  <c r="AE51" i="28"/>
  <c r="AN155" i="28"/>
  <c r="AB34" i="26"/>
  <c r="AK34" i="26"/>
  <c r="AF34" i="26"/>
  <c r="AH34" i="26"/>
  <c r="AG34" i="26"/>
  <c r="AM34" i="26"/>
  <c r="AC34" i="26"/>
  <c r="AO34" i="26"/>
  <c r="AC41" i="19"/>
  <c r="AE78" i="23"/>
  <c r="AB78" i="23"/>
  <c r="AN78" i="23"/>
  <c r="Z96" i="26"/>
  <c r="AM53" i="40"/>
  <c r="AN53" i="40"/>
  <c r="X53" i="40"/>
  <c r="AK46" i="23"/>
  <c r="Z114" i="40"/>
  <c r="AA123" i="40"/>
  <c r="AC174" i="28"/>
  <c r="W174" i="28"/>
  <c r="AG174" i="28"/>
  <c r="AL174" i="28"/>
  <c r="AK174" i="28"/>
  <c r="W22" i="40"/>
  <c r="AI22" i="40"/>
  <c r="AD22" i="40"/>
  <c r="AG22" i="40"/>
  <c r="AB24" i="19"/>
  <c r="AC159" i="23"/>
  <c r="W159" i="23"/>
  <c r="AG159" i="23"/>
  <c r="AK159" i="23"/>
  <c r="W106" i="42"/>
  <c r="AN106" i="42"/>
  <c r="AF106" i="42"/>
  <c r="X106" i="42"/>
  <c r="AC106" i="42"/>
  <c r="AI162" i="23"/>
  <c r="AF60" i="28"/>
  <c r="AH60" i="28"/>
  <c r="AE110" i="28"/>
  <c r="AD50" i="25"/>
  <c r="AC80" i="28"/>
  <c r="X52" i="19"/>
  <c r="AH43" i="25"/>
  <c r="AJ49" i="28"/>
  <c r="W56" i="40"/>
  <c r="AO18" i="26"/>
  <c r="X18" i="26"/>
  <c r="AM156" i="23"/>
  <c r="X86" i="41"/>
  <c r="AN86" i="41"/>
  <c r="AL86" i="41"/>
  <c r="AK86" i="41"/>
  <c r="AC157" i="23"/>
  <c r="AH157" i="23"/>
  <c r="AA157" i="23"/>
  <c r="AB96" i="40"/>
  <c r="AE177" i="23"/>
  <c r="AJ177" i="23"/>
  <c r="X50" i="40"/>
  <c r="AM50" i="40"/>
  <c r="AH12" i="28"/>
  <c r="AL143" i="23"/>
  <c r="AF8" i="28"/>
  <c r="X82" i="26"/>
  <c r="AL82" i="28"/>
  <c r="AB82" i="28"/>
  <c r="Z82" i="28"/>
  <c r="AL22" i="23"/>
  <c r="AH20" i="19"/>
  <c r="AG87" i="40"/>
  <c r="X87" i="40"/>
  <c r="AA162" i="21"/>
  <c r="AN104" i="28"/>
  <c r="AC99" i="40"/>
  <c r="AG155" i="42"/>
  <c r="AK155" i="42"/>
  <c r="AC10" i="42"/>
  <c r="Y2" i="42"/>
  <c r="AE8" i="23"/>
  <c r="AH5" i="22"/>
  <c r="Z5" i="22"/>
  <c r="AI5" i="22"/>
  <c r="AM5" i="22"/>
  <c r="X135" i="26"/>
  <c r="AK138" i="21"/>
  <c r="AD122" i="23"/>
  <c r="AN170" i="23"/>
  <c r="Y170" i="23"/>
  <c r="Y18" i="23"/>
  <c r="Z18" i="23"/>
  <c r="AG68" i="26"/>
  <c r="AF45" i="42"/>
  <c r="W45" i="42"/>
  <c r="AH45" i="42"/>
  <c r="AO146" i="40"/>
  <c r="W146" i="40"/>
  <c r="AH174" i="21"/>
  <c r="AI174" i="21"/>
  <c r="X174" i="21"/>
  <c r="AE174" i="21"/>
  <c r="AD174" i="21"/>
  <c r="AH126" i="28"/>
  <c r="AJ126" i="28"/>
  <c r="AG126" i="28"/>
  <c r="AA126" i="28"/>
  <c r="Z126" i="28"/>
  <c r="AO129" i="21"/>
  <c r="AG105" i="23"/>
  <c r="AN80" i="40"/>
  <c r="AL111" i="42"/>
  <c r="W141" i="28"/>
  <c r="AJ141" i="28"/>
  <c r="AN78" i="42"/>
  <c r="AA15" i="22"/>
  <c r="W119" i="40"/>
  <c r="Z119" i="40"/>
  <c r="AO67" i="40"/>
  <c r="X67" i="40"/>
  <c r="AK67" i="40"/>
  <c r="AB55" i="28"/>
  <c r="AL55" i="28"/>
  <c r="AM67" i="21"/>
  <c r="AC51" i="28"/>
  <c r="Y155" i="28"/>
  <c r="AI41" i="19"/>
  <c r="AM41" i="19"/>
  <c r="AK41" i="19"/>
  <c r="AD41" i="19"/>
  <c r="W41" i="19"/>
  <c r="AG41" i="19"/>
  <c r="AB96" i="26"/>
  <c r="AC46" i="23"/>
  <c r="AK64" i="28"/>
  <c r="AD64" i="28"/>
  <c r="Y64" i="28"/>
  <c r="AF13" i="19"/>
  <c r="AK13" i="19"/>
  <c r="AO13" i="19"/>
  <c r="AB13" i="19"/>
  <c r="AI80" i="42"/>
  <c r="Z80" i="42"/>
  <c r="W80" i="42"/>
  <c r="AO5" i="40"/>
  <c r="AG5" i="40"/>
  <c r="AH5" i="40"/>
  <c r="AC5" i="40"/>
  <c r="AN5" i="40"/>
  <c r="AJ5" i="40"/>
  <c r="AA5" i="40"/>
  <c r="AD5" i="40"/>
  <c r="Y5" i="40"/>
  <c r="AA82" i="26"/>
  <c r="AM82" i="26"/>
  <c r="AO75" i="22"/>
  <c r="Y99" i="40"/>
  <c r="AA5" i="22"/>
  <c r="AL5" i="22"/>
  <c r="AG5" i="22"/>
  <c r="AE5" i="22"/>
  <c r="AO138" i="21"/>
  <c r="AL170" i="23"/>
  <c r="AE170" i="23"/>
  <c r="AB18" i="23"/>
  <c r="AN18" i="23"/>
  <c r="AN45" i="42"/>
  <c r="Y45" i="42"/>
  <c r="AB174" i="21"/>
  <c r="AF174" i="21"/>
  <c r="AM174" i="21"/>
  <c r="AG174" i="21"/>
  <c r="AO174" i="21"/>
  <c r="AM126" i="28"/>
  <c r="AI126" i="28"/>
  <c r="AF126" i="28"/>
  <c r="AN126" i="28"/>
  <c r="AE126" i="28"/>
  <c r="Z55" i="28"/>
  <c r="W55" i="28"/>
  <c r="AK67" i="21"/>
  <c r="AA155" i="28"/>
  <c r="AH155" i="28"/>
  <c r="AM128" i="28"/>
  <c r="Y128" i="28"/>
  <c r="AD96" i="26"/>
  <c r="AE171" i="40"/>
  <c r="AJ171" i="40"/>
  <c r="W171" i="40"/>
  <c r="W46" i="23"/>
  <c r="AB114" i="40"/>
  <c r="AF114" i="40"/>
  <c r="AN114" i="40"/>
  <c r="AE114" i="40"/>
  <c r="X123" i="40"/>
  <c r="AK123" i="40"/>
  <c r="AC123" i="40"/>
  <c r="Y83" i="21"/>
  <c r="AG142" i="26"/>
  <c r="AB142" i="26"/>
  <c r="X142" i="26"/>
  <c r="AE142" i="26"/>
  <c r="AO125" i="21"/>
  <c r="AD125" i="21"/>
  <c r="AN125" i="21"/>
  <c r="AF125" i="21"/>
  <c r="AN24" i="19"/>
  <c r="Y24" i="19"/>
  <c r="AH24" i="19"/>
  <c r="W24" i="19"/>
  <c r="AJ24" i="19"/>
  <c r="AI24" i="19"/>
  <c r="AG24" i="19"/>
  <c r="Z24" i="19"/>
  <c r="X24" i="19"/>
  <c r="AG91" i="23"/>
  <c r="AL91" i="23"/>
  <c r="AD91" i="23"/>
  <c r="AO91" i="23"/>
  <c r="AO61" i="28"/>
  <c r="AF175" i="42"/>
  <c r="AE175" i="42"/>
  <c r="AC175" i="42"/>
  <c r="AA175" i="42"/>
  <c r="AL175" i="42"/>
  <c r="AG175" i="42"/>
  <c r="AK147" i="40"/>
  <c r="AD147" i="40"/>
  <c r="AG153" i="21"/>
  <c r="AM134" i="23"/>
  <c r="AA134" i="23"/>
  <c r="AF78" i="40"/>
  <c r="AC78" i="40"/>
  <c r="AI171" i="42"/>
  <c r="AN171" i="42"/>
  <c r="Z171" i="42"/>
  <c r="W171" i="42"/>
  <c r="AK107" i="21"/>
  <c r="X107" i="21"/>
  <c r="AK149" i="40"/>
  <c r="AH149" i="40"/>
  <c r="AN29" i="23"/>
  <c r="AM29" i="23"/>
  <c r="Y29" i="23"/>
  <c r="X54" i="28"/>
  <c r="AN54" i="28"/>
  <c r="AL131" i="23"/>
  <c r="AG175" i="26"/>
  <c r="AA133" i="42"/>
  <c r="AI89" i="28"/>
  <c r="X89" i="28"/>
  <c r="Z89" i="28"/>
  <c r="AE105" i="25"/>
  <c r="AD105" i="25"/>
  <c r="AH164" i="41"/>
  <c r="AE164" i="41"/>
  <c r="W164" i="41"/>
  <c r="X167" i="22"/>
  <c r="Z121" i="28"/>
  <c r="AF121" i="28"/>
  <c r="AC103" i="23"/>
  <c r="AH103" i="23"/>
  <c r="AK103" i="23"/>
  <c r="AK152" i="26"/>
  <c r="AJ89" i="21"/>
  <c r="AB26" i="19"/>
  <c r="AC26" i="19"/>
  <c r="AL142" i="42"/>
  <c r="AI142" i="42"/>
  <c r="Y4" i="26"/>
  <c r="AK4" i="26"/>
  <c r="W4" i="26"/>
  <c r="Z141" i="21"/>
  <c r="AC141" i="21"/>
  <c r="W38" i="23"/>
  <c r="AE38" i="23"/>
  <c r="Y38" i="23"/>
  <c r="AM38" i="23"/>
  <c r="AG118" i="28"/>
  <c r="AL118" i="28"/>
  <c r="AB164" i="21"/>
  <c r="AE164" i="21"/>
  <c r="AM159" i="40"/>
  <c r="AG159" i="40"/>
  <c r="X159" i="40"/>
  <c r="AH159" i="40"/>
  <c r="AG24" i="22"/>
  <c r="AE24" i="22"/>
  <c r="AN24" i="22"/>
  <c r="AA111" i="23"/>
  <c r="AN111" i="23"/>
  <c r="W143" i="40"/>
  <c r="AJ143" i="40"/>
  <c r="AA143" i="40"/>
  <c r="X143" i="40"/>
  <c r="W86" i="42"/>
  <c r="Z86" i="42"/>
  <c r="AE70" i="21"/>
  <c r="AM70" i="21"/>
  <c r="AF70" i="21"/>
  <c r="AG70" i="21"/>
  <c r="AO70" i="21"/>
  <c r="AC70" i="21"/>
  <c r="AM9" i="28"/>
  <c r="AD9" i="28"/>
  <c r="Z147" i="40"/>
  <c r="AG134" i="23"/>
  <c r="AM78" i="40"/>
  <c r="AK78" i="40"/>
  <c r="AC171" i="42"/>
  <c r="AJ171" i="42"/>
  <c r="AE171" i="42"/>
  <c r="AK171" i="42"/>
  <c r="AD29" i="23"/>
  <c r="AI29" i="23"/>
  <c r="AO54" i="28"/>
  <c r="Y54" i="28"/>
  <c r="AE131" i="23"/>
  <c r="AH175" i="26"/>
  <c r="AK175" i="26"/>
  <c r="AB89" i="28"/>
  <c r="AC105" i="25"/>
  <c r="AI102" i="40"/>
  <c r="AK164" i="41"/>
  <c r="AF164" i="41"/>
  <c r="AG126" i="21"/>
  <c r="AB126" i="21"/>
  <c r="Y101" i="23"/>
  <c r="AL103" i="23"/>
  <c r="AF57" i="21"/>
  <c r="AI89" i="21"/>
  <c r="AJ26" i="19"/>
  <c r="AA26" i="19"/>
  <c r="AB142" i="42"/>
  <c r="AG4" i="26"/>
  <c r="Z4" i="26"/>
  <c r="AI141" i="21"/>
  <c r="AK109" i="21"/>
  <c r="AB109" i="21"/>
  <c r="AN38" i="23"/>
  <c r="AN143" i="40"/>
  <c r="Z128" i="26"/>
  <c r="AL128" i="26"/>
  <c r="AO128" i="26"/>
  <c r="AK128" i="26"/>
  <c r="Y153" i="40"/>
  <c r="AF153" i="40"/>
  <c r="AO153" i="40"/>
  <c r="X153" i="40"/>
  <c r="AN153" i="40"/>
  <c r="AM153" i="40"/>
  <c r="AB153" i="40"/>
  <c r="AL153" i="40"/>
  <c r="AG153" i="40"/>
  <c r="AD153" i="40"/>
  <c r="W153" i="40"/>
  <c r="AB31" i="23"/>
  <c r="W31" i="23"/>
  <c r="AD31" i="23"/>
  <c r="X31" i="23"/>
  <c r="AA137" i="26"/>
  <c r="Z110" i="21"/>
  <c r="AM110" i="21"/>
  <c r="Z35" i="19"/>
  <c r="AG6" i="23"/>
  <c r="AH6" i="23"/>
  <c r="AN6" i="23"/>
  <c r="AF162" i="28"/>
  <c r="AJ162" i="28"/>
  <c r="AA155" i="26"/>
  <c r="AL77" i="23"/>
  <c r="AM77" i="23"/>
  <c r="AD77" i="23"/>
  <c r="AH53" i="26"/>
  <c r="X144" i="40"/>
  <c r="AB161" i="40"/>
  <c r="AO161" i="40"/>
  <c r="Z161" i="40"/>
  <c r="AN19" i="42"/>
  <c r="W19" i="42"/>
  <c r="AJ13" i="42"/>
  <c r="AB13" i="42"/>
  <c r="AO13" i="42"/>
  <c r="AH13" i="42"/>
  <c r="AF13" i="42"/>
  <c r="AC13" i="42"/>
  <c r="AD13" i="42"/>
  <c r="Z150" i="23"/>
  <c r="AA150" i="23"/>
  <c r="AD150" i="23"/>
  <c r="AH150" i="23"/>
  <c r="W150" i="23"/>
  <c r="AB150" i="23"/>
  <c r="AC175" i="23"/>
  <c r="AD175" i="23"/>
  <c r="AJ175" i="23"/>
  <c r="Y175" i="23"/>
  <c r="AM175" i="23"/>
  <c r="Z175" i="23"/>
  <c r="AO10" i="28"/>
  <c r="AB110" i="42"/>
  <c r="AM57" i="26"/>
  <c r="AJ57" i="26"/>
  <c r="AF57" i="26"/>
  <c r="AH57" i="26"/>
  <c r="AH102" i="26"/>
  <c r="AO102" i="26"/>
  <c r="AD102" i="26"/>
  <c r="W126" i="22"/>
  <c r="AK126" i="22"/>
  <c r="AO76" i="21"/>
  <c r="AL101" i="28"/>
  <c r="AN101" i="28"/>
  <c r="AN113" i="26"/>
  <c r="AO113" i="26"/>
  <c r="AE125" i="42"/>
  <c r="AO90" i="23"/>
  <c r="AJ128" i="42"/>
  <c r="W40" i="40"/>
  <c r="AD56" i="21"/>
  <c r="AE154" i="26"/>
  <c r="AN131" i="40"/>
  <c r="AL131" i="40"/>
  <c r="AB137" i="26"/>
  <c r="AD95" i="21"/>
  <c r="AJ3" i="26"/>
  <c r="AE99" i="28"/>
  <c r="AJ110" i="21"/>
  <c r="AE110" i="21"/>
  <c r="AJ11" i="22"/>
  <c r="AG35" i="19"/>
  <c r="Z40" i="28"/>
  <c r="AG79" i="42"/>
  <c r="Y79" i="42"/>
  <c r="Y145" i="23"/>
  <c r="X145" i="23"/>
  <c r="AF145" i="23"/>
  <c r="Y94" i="28"/>
  <c r="AI94" i="28"/>
  <c r="AC94" i="28"/>
  <c r="AM94" i="28"/>
  <c r="AG94" i="28"/>
  <c r="AJ78" i="25"/>
  <c r="AH78" i="25"/>
  <c r="AE78" i="25"/>
  <c r="AD78" i="25"/>
  <c r="AK78" i="25"/>
  <c r="AL78" i="25"/>
  <c r="AF78" i="25"/>
  <c r="AJ135" i="28"/>
  <c r="AF135" i="28"/>
  <c r="X135" i="28"/>
  <c r="Y135" i="28"/>
  <c r="AD135" i="28"/>
  <c r="AB135" i="28"/>
  <c r="AL135" i="28"/>
  <c r="AN135" i="28"/>
  <c r="AC155" i="26"/>
  <c r="AF155" i="26"/>
  <c r="Y155" i="26"/>
  <c r="AB53" i="26"/>
  <c r="AE53" i="26"/>
  <c r="W53" i="26"/>
  <c r="W144" i="40"/>
  <c r="AJ144" i="40"/>
  <c r="Z144" i="40"/>
  <c r="AD156" i="42"/>
  <c r="AE156" i="42"/>
  <c r="AM156" i="42"/>
  <c r="AB156" i="42"/>
  <c r="AL162" i="40"/>
  <c r="AF162" i="40"/>
  <c r="AM101" i="42"/>
  <c r="AG101" i="42"/>
  <c r="AE156" i="40"/>
  <c r="AC156" i="40"/>
  <c r="AI156" i="40"/>
  <c r="Y156" i="40"/>
  <c r="AB144" i="26"/>
  <c r="AH144" i="26"/>
  <c r="Y144" i="26"/>
  <c r="AM144" i="26"/>
  <c r="W144" i="26"/>
  <c r="AI7" i="23"/>
  <c r="AN7" i="23"/>
  <c r="W7" i="23"/>
  <c r="AD7" i="23"/>
  <c r="AL7" i="23"/>
  <c r="AK7" i="23"/>
  <c r="Y97" i="40"/>
  <c r="AM97" i="40"/>
  <c r="X97" i="40"/>
  <c r="AL97" i="40"/>
  <c r="AG151" i="40"/>
  <c r="AA151" i="40"/>
  <c r="W7" i="26"/>
  <c r="AO7" i="26"/>
  <c r="AO122" i="28"/>
  <c r="AA71" i="40"/>
  <c r="AK71" i="40"/>
  <c r="AA144" i="23"/>
  <c r="AG10" i="28"/>
  <c r="AB57" i="26"/>
  <c r="Z57" i="26"/>
  <c r="AO57" i="26"/>
  <c r="AB102" i="26"/>
  <c r="AJ102" i="26"/>
  <c r="Z87" i="26"/>
  <c r="AF14" i="23"/>
  <c r="AB14" i="23"/>
  <c r="AB126" i="22"/>
  <c r="AM126" i="22"/>
  <c r="AE144" i="42"/>
  <c r="AA16" i="40"/>
  <c r="AK101" i="28"/>
  <c r="AC113" i="26"/>
  <c r="AI113" i="26"/>
  <c r="AE90" i="23"/>
  <c r="AL123" i="23"/>
  <c r="AE5" i="28"/>
  <c r="AK5" i="28"/>
  <c r="AO124" i="42"/>
  <c r="AH124" i="42"/>
  <c r="X95" i="41"/>
  <c r="AB95" i="41"/>
  <c r="AH95" i="41"/>
  <c r="AN64" i="42"/>
  <c r="AI64" i="42"/>
  <c r="W112" i="26"/>
  <c r="Y112" i="26"/>
  <c r="Z112" i="26"/>
  <c r="AN56" i="21"/>
  <c r="AK18" i="40"/>
  <c r="AK131" i="40"/>
  <c r="AE131" i="40"/>
  <c r="AL95" i="21"/>
  <c r="AA3" i="26"/>
  <c r="AL110" i="21"/>
  <c r="AL21" i="26"/>
  <c r="W21" i="26"/>
  <c r="AN11" i="22"/>
  <c r="AH11" i="22"/>
  <c r="AJ121" i="26"/>
  <c r="AC40" i="28"/>
  <c r="Z6" i="23"/>
  <c r="AE95" i="40"/>
  <c r="AD95" i="40"/>
  <c r="AL95" i="40"/>
  <c r="AO77" i="23"/>
  <c r="AL110" i="40"/>
  <c r="AF110" i="40"/>
  <c r="AC110" i="40"/>
  <c r="Y110" i="40"/>
  <c r="X110" i="40"/>
  <c r="AH161" i="40"/>
  <c r="AK28" i="28"/>
  <c r="AM28" i="28"/>
  <c r="AD159" i="25"/>
  <c r="AC159" i="25"/>
  <c r="W159" i="25"/>
  <c r="AE159" i="25"/>
  <c r="AA135" i="40"/>
  <c r="AH135" i="40"/>
  <c r="AN135" i="40"/>
  <c r="AO135" i="40"/>
  <c r="AH56" i="26"/>
  <c r="Y56" i="26"/>
  <c r="AG56" i="26"/>
  <c r="W56" i="26"/>
  <c r="W13" i="42"/>
  <c r="AJ3" i="42"/>
  <c r="AG3" i="42"/>
  <c r="AI150" i="23"/>
  <c r="AI49" i="42"/>
  <c r="W64" i="25"/>
  <c r="AG64" i="25"/>
  <c r="AL64" i="25"/>
  <c r="AH140" i="42"/>
  <c r="AK140" i="42"/>
  <c r="Z9" i="23"/>
  <c r="AK36" i="42"/>
  <c r="AM48" i="19"/>
  <c r="Y126" i="40"/>
  <c r="AJ126" i="40"/>
  <c r="AC55" i="21"/>
  <c r="AG55" i="21"/>
  <c r="AJ63" i="26"/>
  <c r="AB25" i="26"/>
  <c r="W15" i="28"/>
  <c r="AN15" i="28"/>
  <c r="AK150" i="21"/>
  <c r="X17" i="28"/>
  <c r="AO17" i="28"/>
  <c r="AB17" i="28"/>
  <c r="AG17" i="28"/>
  <c r="AN136" i="28"/>
  <c r="AC85" i="40"/>
  <c r="AF138" i="26"/>
  <c r="W113" i="28"/>
  <c r="AI151" i="23"/>
  <c r="AM103" i="21"/>
  <c r="X83" i="23"/>
  <c r="AF139" i="42"/>
  <c r="AA163" i="26"/>
  <c r="AH62" i="23"/>
  <c r="AD109" i="40"/>
  <c r="AB90" i="26"/>
  <c r="AN7" i="19"/>
  <c r="AJ123" i="28"/>
  <c r="AF67" i="23"/>
  <c r="AD67" i="23"/>
  <c r="AA158" i="26"/>
  <c r="X86" i="40"/>
  <c r="AE16" i="22"/>
  <c r="AA16" i="22"/>
  <c r="AB98" i="28"/>
  <c r="X98" i="28"/>
  <c r="AL98" i="28"/>
  <c r="Y64" i="23"/>
  <c r="AG64" i="23"/>
  <c r="AM14" i="26"/>
  <c r="AE14" i="26"/>
  <c r="Y114" i="21"/>
  <c r="AI44" i="19"/>
  <c r="AE11" i="26"/>
  <c r="AJ30" i="19"/>
  <c r="AI12" i="42"/>
  <c r="AH12" i="42"/>
  <c r="AH84" i="23"/>
  <c r="AL84" i="23"/>
  <c r="AD84" i="23"/>
  <c r="AH96" i="21"/>
  <c r="X96" i="21"/>
  <c r="AI96" i="21"/>
  <c r="AL96" i="21"/>
  <c r="AD96" i="21"/>
  <c r="AG96" i="21"/>
  <c r="Z96" i="21"/>
  <c r="AF96" i="21"/>
  <c r="W96" i="21"/>
  <c r="AH33" i="26"/>
  <c r="Y59" i="28"/>
  <c r="AJ113" i="28"/>
  <c r="AA43" i="40"/>
  <c r="AF125" i="40"/>
  <c r="AJ73" i="42"/>
  <c r="AG3" i="22"/>
  <c r="AJ167" i="40"/>
  <c r="Y16" i="28"/>
  <c r="AB31" i="26"/>
  <c r="AH113" i="42"/>
  <c r="AO109" i="40"/>
  <c r="AD52" i="40"/>
  <c r="AK49" i="42"/>
  <c r="AE64" i="25"/>
  <c r="X64" i="25"/>
  <c r="AH64" i="25"/>
  <c r="W9" i="23"/>
  <c r="AN48" i="19"/>
  <c r="AI126" i="40"/>
  <c r="AI55" i="21"/>
  <c r="AM63" i="26"/>
  <c r="X59" i="28"/>
  <c r="AJ15" i="28"/>
  <c r="W17" i="28"/>
  <c r="AL17" i="28"/>
  <c r="Z17" i="28"/>
  <c r="AI38" i="26"/>
  <c r="W136" i="28"/>
  <c r="AJ106" i="26"/>
  <c r="AL138" i="26"/>
  <c r="AH113" i="28"/>
  <c r="AD103" i="21"/>
  <c r="AH83" i="23"/>
  <c r="AJ32" i="23"/>
  <c r="AL163" i="26"/>
  <c r="AL109" i="40"/>
  <c r="AJ90" i="26"/>
  <c r="AN127" i="28"/>
  <c r="AN52" i="40"/>
  <c r="AG52" i="40"/>
  <c r="AF123" i="28"/>
  <c r="X123" i="28"/>
  <c r="AG67" i="23"/>
  <c r="AC86" i="40"/>
  <c r="X16" i="22"/>
  <c r="AM98" i="28"/>
  <c r="Y98" i="28"/>
  <c r="AI64" i="23"/>
  <c r="AD14" i="26"/>
  <c r="AC129" i="28"/>
  <c r="AK44" i="19"/>
  <c r="W11" i="26"/>
  <c r="Y12" i="42"/>
  <c r="AJ12" i="42"/>
  <c r="AK107" i="40"/>
  <c r="AD107" i="40"/>
  <c r="AE107" i="40"/>
  <c r="Z107" i="40"/>
  <c r="AF107" i="40"/>
  <c r="AI107" i="40"/>
  <c r="AM107" i="40"/>
  <c r="AN107" i="40"/>
  <c r="W107" i="40"/>
  <c r="AA107" i="40"/>
  <c r="Y107" i="40"/>
  <c r="AL107" i="40"/>
  <c r="AC107" i="40"/>
  <c r="AB107" i="40"/>
  <c r="AH138" i="26"/>
  <c r="AL94" i="42"/>
  <c r="AH163" i="26"/>
  <c r="AL48" i="28"/>
  <c r="AM16" i="28"/>
  <c r="AF52" i="40"/>
  <c r="AB52" i="40"/>
  <c r="W67" i="23"/>
  <c r="W158" i="26"/>
  <c r="AD16" i="22"/>
  <c r="AD98" i="28"/>
  <c r="AO98" i="28"/>
  <c r="AO64" i="23"/>
  <c r="AF14" i="26"/>
  <c r="AL130" i="26"/>
  <c r="Z129" i="28"/>
  <c r="W44" i="19"/>
  <c r="X11" i="26"/>
  <c r="AK7" i="28"/>
  <c r="AN30" i="19"/>
  <c r="AM12" i="42"/>
  <c r="AD12" i="42"/>
  <c r="AM84" i="23"/>
  <c r="AO96" i="21"/>
  <c r="AM96" i="21"/>
  <c r="AI33" i="26"/>
  <c r="AL33" i="26"/>
  <c r="AD33" i="26"/>
  <c r="AG33" i="26"/>
  <c r="AF33" i="26"/>
  <c r="AM33" i="26"/>
  <c r="AB33" i="26"/>
  <c r="X107" i="40"/>
  <c r="AF163" i="28"/>
  <c r="AG163" i="28"/>
  <c r="AA163" i="28"/>
  <c r="Y163" i="28"/>
  <c r="AK163" i="28"/>
  <c r="AH85" i="21"/>
  <c r="AE85" i="21"/>
  <c r="AH55" i="26"/>
  <c r="AN55" i="26"/>
  <c r="AO102" i="21"/>
  <c r="AE102" i="21"/>
  <c r="W102" i="21"/>
  <c r="AM102" i="21"/>
  <c r="AF102" i="21"/>
  <c r="AG161" i="42"/>
  <c r="AO161" i="42"/>
  <c r="AH161" i="42"/>
  <c r="AI161" i="42"/>
  <c r="AA161" i="42"/>
  <c r="AF160" i="42"/>
  <c r="AI34" i="19"/>
  <c r="AC34" i="19"/>
  <c r="AB89" i="26"/>
  <c r="AM89" i="26"/>
  <c r="AG115" i="40"/>
  <c r="AI115" i="40"/>
  <c r="AH115" i="40"/>
  <c r="Z115" i="40"/>
  <c r="AK115" i="40"/>
  <c r="Z14" i="19"/>
  <c r="Y160" i="41"/>
  <c r="AJ69" i="28"/>
  <c r="Z142" i="23"/>
  <c r="AF4" i="28"/>
  <c r="AD4" i="28"/>
  <c r="AE4" i="28"/>
  <c r="AJ108" i="42"/>
  <c r="X121" i="21"/>
  <c r="X91" i="42"/>
  <c r="AF91" i="42"/>
  <c r="AL20" i="42"/>
  <c r="Y20" i="42"/>
  <c r="AJ7" i="42"/>
  <c r="AL7" i="42"/>
  <c r="AB7" i="42"/>
  <c r="AK7" i="42"/>
  <c r="X7" i="42"/>
  <c r="AK8" i="19"/>
  <c r="AE2" i="19"/>
  <c r="Y49" i="41"/>
  <c r="W49" i="41"/>
  <c r="AM49" i="41"/>
  <c r="AB49" i="41"/>
  <c r="AM159" i="21"/>
  <c r="AD159" i="21"/>
  <c r="Z176" i="42"/>
  <c r="AG176" i="42"/>
  <c r="Y176" i="42"/>
  <c r="AK176" i="42"/>
  <c r="AH176" i="42"/>
  <c r="AN100" i="26"/>
  <c r="AM118" i="23"/>
  <c r="AD12" i="41"/>
  <c r="Y100" i="21"/>
  <c r="AH100" i="21"/>
  <c r="AC100" i="21"/>
  <c r="AL100" i="21"/>
  <c r="Z72" i="26"/>
  <c r="W173" i="42"/>
  <c r="X173" i="42"/>
  <c r="AL173" i="42"/>
  <c r="AC173" i="42"/>
  <c r="AA87" i="21"/>
  <c r="AB61" i="23"/>
  <c r="AM32" i="42"/>
  <c r="AB32" i="42"/>
  <c r="W65" i="28"/>
  <c r="AA160" i="41"/>
  <c r="AD107" i="28"/>
  <c r="AD34" i="19"/>
  <c r="AL34" i="19"/>
  <c r="AH34" i="19"/>
  <c r="AD160" i="41"/>
  <c r="AF173" i="42"/>
  <c r="AN173" i="42"/>
  <c r="AO173" i="42"/>
  <c r="AA173" i="42"/>
  <c r="AK32" i="42"/>
  <c r="AA32" i="42"/>
  <c r="AE55" i="26"/>
  <c r="Z55" i="26"/>
  <c r="AA102" i="21"/>
  <c r="AK102" i="21"/>
  <c r="AG102" i="21"/>
  <c r="AI102" i="21"/>
  <c r="X161" i="42"/>
  <c r="AE161" i="42"/>
  <c r="AF161" i="42"/>
  <c r="W161" i="42"/>
  <c r="X34" i="19"/>
  <c r="AF34" i="19"/>
  <c r="AK89" i="26"/>
  <c r="AC89" i="26"/>
  <c r="AO89" i="26"/>
  <c r="AA115" i="40"/>
  <c r="AC115" i="40"/>
  <c r="AN115" i="40"/>
  <c r="Y115" i="40"/>
  <c r="AF107" i="28"/>
  <c r="AI69" i="28"/>
  <c r="AC142" i="23"/>
  <c r="Z4" i="28"/>
  <c r="AI4" i="28"/>
  <c r="AO4" i="28"/>
  <c r="AM4" i="28"/>
  <c r="AA108" i="42"/>
  <c r="AN91" i="42"/>
  <c r="AK91" i="42"/>
  <c r="AI20" i="42"/>
  <c r="AM7" i="42"/>
  <c r="AF7" i="42"/>
  <c r="AD7" i="42"/>
  <c r="AO7" i="42"/>
  <c r="AK49" i="41"/>
  <c r="AD49" i="41"/>
  <c r="AC49" i="41"/>
  <c r="Z49" i="41"/>
  <c r="X49" i="41"/>
  <c r="Z159" i="21"/>
  <c r="AK159" i="21"/>
  <c r="AJ176" i="42"/>
  <c r="X176" i="42"/>
  <c r="AE176" i="42"/>
  <c r="AI176" i="42"/>
  <c r="X100" i="26"/>
  <c r="AC118" i="23"/>
  <c r="AF100" i="21"/>
  <c r="AO100" i="21"/>
  <c r="AN100" i="21"/>
  <c r="AE100" i="21"/>
  <c r="AM72" i="26"/>
  <c r="AH173" i="42"/>
  <c r="Y173" i="42"/>
  <c r="AB173" i="42"/>
  <c r="AJ173" i="42"/>
  <c r="AN61" i="23"/>
  <c r="AI32" i="42"/>
  <c r="AF32" i="42"/>
  <c r="AA169" i="22"/>
  <c r="AD169" i="22"/>
  <c r="AB80" i="41"/>
  <c r="X80" i="41"/>
  <c r="AG80" i="41"/>
  <c r="AC80" i="41"/>
  <c r="AL173" i="22"/>
  <c r="AH123" i="22"/>
  <c r="AJ123" i="22"/>
  <c r="W65" i="22"/>
  <c r="AO104" i="22"/>
  <c r="AF104" i="22"/>
  <c r="X104" i="22"/>
  <c r="AK155" i="22"/>
  <c r="X116" i="22"/>
  <c r="Y116" i="22"/>
  <c r="Y58" i="41"/>
  <c r="AH58" i="41"/>
  <c r="Z139" i="41"/>
  <c r="AC55" i="41"/>
  <c r="AF55" i="41"/>
  <c r="Y55" i="41"/>
  <c r="AD55" i="41"/>
  <c r="AF117" i="22"/>
  <c r="AH117" i="22"/>
  <c r="Z101" i="40"/>
  <c r="AM4" i="23"/>
  <c r="AB33" i="41"/>
  <c r="AH81" i="22"/>
  <c r="AO6" i="41"/>
  <c r="Z6" i="41"/>
  <c r="AH6" i="41"/>
  <c r="AG6" i="41"/>
  <c r="AN119" i="22"/>
  <c r="AD119" i="22"/>
  <c r="AE166" i="41"/>
  <c r="AH166" i="41"/>
  <c r="Z166" i="41"/>
  <c r="AL132" i="41"/>
  <c r="X132" i="41"/>
  <c r="AO66" i="42"/>
  <c r="Y66" i="42"/>
  <c r="W139" i="23"/>
  <c r="AD139" i="23"/>
  <c r="AF144" i="28"/>
  <c r="AD144" i="28"/>
  <c r="AC144" i="28"/>
  <c r="AM144" i="28"/>
  <c r="AK146" i="23"/>
  <c r="AO143" i="28"/>
  <c r="AH143" i="28"/>
  <c r="AC143" i="28"/>
  <c r="AM143" i="28"/>
  <c r="AB94" i="23"/>
  <c r="Y159" i="42"/>
  <c r="AM75" i="40"/>
  <c r="AI80" i="25"/>
  <c r="AA80" i="25"/>
  <c r="AM80" i="25"/>
  <c r="AG80" i="25"/>
  <c r="AN80" i="25"/>
  <c r="AC80" i="25"/>
  <c r="AB80" i="25"/>
  <c r="AJ80" i="25"/>
  <c r="AD49" i="23"/>
  <c r="AJ71" i="42"/>
  <c r="AM169" i="22"/>
  <c r="Z169" i="22"/>
  <c r="AM80" i="41"/>
  <c r="AI80" i="41"/>
  <c r="AA80" i="41"/>
  <c r="AH80" i="41"/>
  <c r="X101" i="41"/>
  <c r="AD173" i="22"/>
  <c r="AN173" i="22"/>
  <c r="AB123" i="22"/>
  <c r="AL123" i="22"/>
  <c r="Y65" i="22"/>
  <c r="W166" i="22"/>
  <c r="AH104" i="22"/>
  <c r="AD104" i="22"/>
  <c r="AN104" i="22"/>
  <c r="AO171" i="41"/>
  <c r="AN48" i="22"/>
  <c r="X36" i="22"/>
  <c r="AO36" i="22"/>
  <c r="Z36" i="22"/>
  <c r="AD155" i="22"/>
  <c r="AI116" i="22"/>
  <c r="AL116" i="22"/>
  <c r="AE58" i="41"/>
  <c r="W58" i="41"/>
  <c r="Y139" i="41"/>
  <c r="AE55" i="41"/>
  <c r="AI55" i="41"/>
  <c r="AA55" i="41"/>
  <c r="AH55" i="41"/>
  <c r="AH9" i="19"/>
  <c r="X117" i="22"/>
  <c r="AN117" i="22"/>
  <c r="X45" i="41"/>
  <c r="Y12" i="22"/>
  <c r="AD12" i="22"/>
  <c r="AK12" i="22"/>
  <c r="AJ12" i="22"/>
  <c r="AD8" i="22"/>
  <c r="X75" i="41"/>
  <c r="W150" i="41"/>
  <c r="AO119" i="41"/>
  <c r="W119" i="41"/>
  <c r="AO27" i="40"/>
  <c r="AM15" i="41"/>
  <c r="AG15" i="41"/>
  <c r="AJ139" i="22"/>
  <c r="AF22" i="22"/>
  <c r="Z109" i="41"/>
  <c r="AH84" i="41"/>
  <c r="AC2" i="41"/>
  <c r="AE2" i="41"/>
  <c r="AM106" i="22"/>
  <c r="AK80" i="22"/>
  <c r="AL177" i="41"/>
  <c r="AJ177" i="41"/>
  <c r="Z33" i="22"/>
  <c r="AE169" i="23"/>
  <c r="AH169" i="23"/>
  <c r="AB169" i="23"/>
  <c r="Z169" i="23"/>
  <c r="AG169" i="23"/>
  <c r="Y24" i="28"/>
  <c r="AL6" i="42"/>
  <c r="AB93" i="41"/>
  <c r="AO93" i="41"/>
  <c r="X93" i="41"/>
  <c r="AL93" i="41"/>
  <c r="X9" i="41"/>
  <c r="AF9" i="41"/>
  <c r="AK9" i="41"/>
  <c r="Y9" i="41"/>
  <c r="Z98" i="22"/>
  <c r="X98" i="22"/>
  <c r="AF98" i="22"/>
  <c r="AL158" i="22"/>
  <c r="AI158" i="22"/>
  <c r="AA38" i="22"/>
  <c r="AF38" i="22"/>
  <c r="AB38" i="22"/>
  <c r="AH65" i="41"/>
  <c r="Y65" i="41"/>
  <c r="AB65" i="41"/>
  <c r="AD65" i="41"/>
  <c r="AE92" i="26"/>
  <c r="AL92" i="26"/>
  <c r="Z92" i="26"/>
  <c r="AF91" i="22"/>
  <c r="Y138" i="41"/>
  <c r="AM72" i="41"/>
  <c r="W72" i="41"/>
  <c r="AJ60" i="41"/>
  <c r="AM60" i="41"/>
  <c r="AL124" i="22"/>
  <c r="AA134" i="40"/>
  <c r="X88" i="26"/>
  <c r="AO88" i="26"/>
  <c r="W67" i="41"/>
  <c r="AH67" i="41"/>
  <c r="AL67" i="41"/>
  <c r="X19" i="41"/>
  <c r="AO116" i="42"/>
  <c r="AD153" i="42"/>
  <c r="AC153" i="42"/>
  <c r="AO88" i="40"/>
  <c r="AI88" i="40"/>
  <c r="AN120" i="42"/>
  <c r="AO107" i="22"/>
  <c r="AN107" i="22"/>
  <c r="AD107" i="22"/>
  <c r="AO32" i="41"/>
  <c r="AI74" i="41"/>
  <c r="AO74" i="41"/>
  <c r="AH74" i="41"/>
  <c r="AO175" i="41"/>
  <c r="AE63" i="22"/>
  <c r="AI63" i="22"/>
  <c r="AB158" i="41"/>
  <c r="Z158" i="41"/>
  <c r="AO100" i="22"/>
  <c r="W100" i="22"/>
  <c r="AM100" i="22"/>
  <c r="AI100" i="22"/>
  <c r="Z155" i="41"/>
  <c r="AN10" i="19"/>
  <c r="AF10" i="19"/>
  <c r="X51" i="41"/>
  <c r="AI51" i="41"/>
  <c r="Y51" i="41"/>
  <c r="AE97" i="22"/>
  <c r="AD57" i="41"/>
  <c r="AH57" i="41"/>
  <c r="AB52" i="22"/>
  <c r="AO100" i="41"/>
  <c r="AJ71" i="21"/>
  <c r="AA34" i="40"/>
  <c r="AI121" i="41"/>
  <c r="W121" i="41"/>
  <c r="AD121" i="41"/>
  <c r="AA121" i="41"/>
  <c r="AH37" i="41"/>
  <c r="AE157" i="41"/>
  <c r="AM164" i="23"/>
  <c r="AG101" i="40"/>
  <c r="AM29" i="41"/>
  <c r="X29" i="41"/>
  <c r="Y29" i="41"/>
  <c r="AD29" i="41"/>
  <c r="AN67" i="25"/>
  <c r="AK67" i="25"/>
  <c r="AH67" i="25"/>
  <c r="AE12" i="40"/>
  <c r="AB12" i="40"/>
  <c r="X12" i="40"/>
  <c r="W16" i="41"/>
  <c r="AD16" i="41"/>
  <c r="AA4" i="23"/>
  <c r="AK4" i="23"/>
  <c r="X107" i="23"/>
  <c r="AN170" i="22"/>
  <c r="AM170" i="22"/>
  <c r="AK118" i="21"/>
  <c r="AB70" i="42"/>
  <c r="AH29" i="28"/>
  <c r="AO132" i="40"/>
  <c r="Y22" i="19"/>
  <c r="AJ22" i="19"/>
  <c r="AM22" i="19"/>
  <c r="AD48" i="42"/>
  <c r="AA55" i="22"/>
  <c r="Z47" i="41"/>
  <c r="AD33" i="41"/>
  <c r="X81" i="22"/>
  <c r="AH57" i="23"/>
  <c r="AC6" i="41"/>
  <c r="Y6" i="41"/>
  <c r="AF6" i="41"/>
  <c r="AE6" i="41"/>
  <c r="X6" i="41"/>
  <c r="AK119" i="22"/>
  <c r="W119" i="22"/>
  <c r="Y76" i="40"/>
  <c r="AA76" i="40"/>
  <c r="AN166" i="41"/>
  <c r="AM166" i="41"/>
  <c r="Y166" i="41"/>
  <c r="AG166" i="41"/>
  <c r="W132" i="41"/>
  <c r="AF132" i="41"/>
  <c r="W90" i="40"/>
  <c r="AF90" i="40"/>
  <c r="AL90" i="40"/>
  <c r="AO90" i="40"/>
  <c r="AA90" i="40"/>
  <c r="Y165" i="23"/>
  <c r="AK106" i="41"/>
  <c r="AO106" i="41"/>
  <c r="AC106" i="41"/>
  <c r="AE66" i="42"/>
  <c r="W66" i="42"/>
  <c r="AC139" i="23"/>
  <c r="X71" i="26"/>
  <c r="AJ71" i="26"/>
  <c r="AC71" i="26"/>
  <c r="AN123" i="41"/>
  <c r="W123" i="41"/>
  <c r="AI111" i="41"/>
  <c r="AB111" i="41"/>
  <c r="AB144" i="28"/>
  <c r="AG144" i="28"/>
  <c r="AJ144" i="28"/>
  <c r="Z144" i="28"/>
  <c r="AE146" i="23"/>
  <c r="AI70" i="41"/>
  <c r="AH68" i="41"/>
  <c r="W68" i="41"/>
  <c r="AB143" i="28"/>
  <c r="AG143" i="28"/>
  <c r="AL143" i="28"/>
  <c r="AI143" i="28"/>
  <c r="X17" i="41"/>
  <c r="Y17" i="41"/>
  <c r="AO17" i="41"/>
  <c r="AD17" i="41"/>
  <c r="AK76" i="23"/>
  <c r="AI76" i="23"/>
  <c r="AF76" i="23"/>
  <c r="X76" i="23"/>
  <c r="Z142" i="22"/>
  <c r="AM142" i="22"/>
  <c r="AH142" i="22"/>
  <c r="AN142" i="22"/>
  <c r="AJ45" i="23"/>
  <c r="AN45" i="23"/>
  <c r="AM94" i="23"/>
  <c r="AC136" i="23"/>
  <c r="AI136" i="23"/>
  <c r="AM136" i="23"/>
  <c r="AG136" i="23"/>
  <c r="AO47" i="19"/>
  <c r="X47" i="19"/>
  <c r="AI47" i="19"/>
  <c r="AF47" i="19"/>
  <c r="AM159" i="42"/>
  <c r="AK39" i="19"/>
  <c r="AG148" i="40"/>
  <c r="AE65" i="40"/>
  <c r="AO43" i="22"/>
  <c r="AI75" i="40"/>
  <c r="AL161" i="28"/>
  <c r="AE76" i="26"/>
  <c r="Y166" i="40"/>
  <c r="AG128" i="22"/>
  <c r="AD95" i="42"/>
  <c r="W4" i="19"/>
  <c r="AL80" i="25"/>
  <c r="AK80" i="25"/>
  <c r="AN153" i="22"/>
  <c r="AJ153" i="22"/>
  <c r="AH153" i="22"/>
  <c r="AA153" i="22"/>
  <c r="AE93" i="41"/>
  <c r="AJ10" i="19"/>
  <c r="AI52" i="22"/>
  <c r="Y28" i="40"/>
  <c r="AI118" i="21"/>
  <c r="Z49" i="23"/>
  <c r="W49" i="23"/>
  <c r="AC49" i="23"/>
  <c r="AI71" i="42"/>
  <c r="X71" i="42"/>
  <c r="AM71" i="42"/>
  <c r="AK71" i="42"/>
  <c r="Z71" i="42"/>
  <c r="AE169" i="22"/>
  <c r="AF169" i="22"/>
  <c r="AE87" i="41"/>
  <c r="Y80" i="41"/>
  <c r="AN80" i="41"/>
  <c r="AJ80" i="41"/>
  <c r="AA101" i="41"/>
  <c r="Z173" i="22"/>
  <c r="AA123" i="22"/>
  <c r="AK46" i="22"/>
  <c r="AK138" i="22"/>
  <c r="AI138" i="22"/>
  <c r="AN166" i="22"/>
  <c r="AB104" i="22"/>
  <c r="AC104" i="22"/>
  <c r="AK171" i="41"/>
  <c r="AL36" i="22"/>
  <c r="AD36" i="22"/>
  <c r="AB36" i="22"/>
  <c r="AH36" i="22"/>
  <c r="AN155" i="22"/>
  <c r="AM116" i="22"/>
  <c r="AG58" i="41"/>
  <c r="AG110" i="22"/>
  <c r="AM156" i="41"/>
  <c r="W139" i="41"/>
  <c r="AB55" i="41"/>
  <c r="AO55" i="41"/>
  <c r="Z55" i="41"/>
  <c r="AG9" i="19"/>
  <c r="AD117" i="22"/>
  <c r="AL72" i="22"/>
  <c r="AH45" i="41"/>
  <c r="AA66" i="41"/>
  <c r="AE12" i="22"/>
  <c r="AN12" i="22"/>
  <c r="W12" i="22"/>
  <c r="W8" i="22"/>
  <c r="AE129" i="41"/>
  <c r="AF119" i="41"/>
  <c r="AI119" i="41"/>
  <c r="AN27" i="40"/>
  <c r="AL15" i="41"/>
  <c r="Y15" i="41"/>
  <c r="AF139" i="22"/>
  <c r="AI22" i="22"/>
  <c r="W109" i="41"/>
  <c r="AB2" i="41"/>
  <c r="AK2" i="41"/>
  <c r="AG2" i="41"/>
  <c r="AG106" i="22"/>
  <c r="AC80" i="22"/>
  <c r="AK177" i="41"/>
  <c r="AE177" i="41"/>
  <c r="Y33" i="22"/>
  <c r="AO169" i="23"/>
  <c r="AA169" i="23"/>
  <c r="AJ169" i="23"/>
  <c r="AM169" i="23"/>
  <c r="Z93" i="41"/>
  <c r="AF93" i="41"/>
  <c r="AC93" i="41"/>
  <c r="Z54" i="42"/>
  <c r="AN9" i="41"/>
  <c r="AM9" i="41"/>
  <c r="Z9" i="41"/>
  <c r="AO98" i="22"/>
  <c r="AK98" i="22"/>
  <c r="AJ158" i="22"/>
  <c r="AG158" i="22"/>
  <c r="AH38" i="22"/>
  <c r="AN38" i="22"/>
  <c r="Z65" i="41"/>
  <c r="AG65" i="41"/>
  <c r="X65" i="41"/>
  <c r="AC65" i="41"/>
  <c r="AM65" i="41"/>
  <c r="AA92" i="26"/>
  <c r="AO92" i="26"/>
  <c r="Y92" i="26"/>
  <c r="W92" i="26"/>
  <c r="AG91" i="22"/>
  <c r="AK138" i="41"/>
  <c r="AC72" i="41"/>
  <c r="AN72" i="41"/>
  <c r="AG72" i="41"/>
  <c r="AK60" i="41"/>
  <c r="AE60" i="41"/>
  <c r="AF60" i="41"/>
  <c r="AC124" i="22"/>
  <c r="AB134" i="40"/>
  <c r="AC134" i="40"/>
  <c r="AF88" i="26"/>
  <c r="W88" i="26"/>
  <c r="AJ60" i="22"/>
  <c r="AA67" i="41"/>
  <c r="AF67" i="41"/>
  <c r="AG19" i="41"/>
  <c r="AH124" i="23"/>
  <c r="Z116" i="42"/>
  <c r="AF153" i="42"/>
  <c r="X153" i="42"/>
  <c r="AA153" i="42"/>
  <c r="Y88" i="40"/>
  <c r="AF88" i="40"/>
  <c r="AE120" i="42"/>
  <c r="AI107" i="22"/>
  <c r="AA107" i="22"/>
  <c r="AM74" i="41"/>
  <c r="AC74" i="41"/>
  <c r="AF74" i="41"/>
  <c r="AJ74" i="41"/>
  <c r="AH175" i="41"/>
  <c r="AM63" i="22"/>
  <c r="AD63" i="22"/>
  <c r="AH158" i="41"/>
  <c r="AK158" i="41"/>
  <c r="Y100" i="22"/>
  <c r="AL100" i="22"/>
  <c r="AF100" i="22"/>
  <c r="AJ100" i="22"/>
  <c r="AB100" i="22"/>
  <c r="AF94" i="40"/>
  <c r="AC155" i="41"/>
  <c r="AB10" i="19"/>
  <c r="AD10" i="19"/>
  <c r="AN51" i="41"/>
  <c r="AF51" i="41"/>
  <c r="AO51" i="41"/>
  <c r="AD51" i="41"/>
  <c r="AB97" i="22"/>
  <c r="Z57" i="41"/>
  <c r="AI57" i="41"/>
  <c r="AC57" i="41"/>
  <c r="AE52" i="22"/>
  <c r="AO28" i="40"/>
  <c r="AF100" i="41"/>
  <c r="AE165" i="26"/>
  <c r="AA71" i="21"/>
  <c r="AL34" i="40"/>
  <c r="AL121" i="41"/>
  <c r="AF121" i="41"/>
  <c r="AK121" i="41"/>
  <c r="AK37" i="41"/>
  <c r="AL157" i="41"/>
  <c r="AJ164" i="23"/>
  <c r="W101" i="40"/>
  <c r="Z29" i="41"/>
  <c r="AG29" i="41"/>
  <c r="AL29" i="41"/>
  <c r="AF67" i="25"/>
  <c r="AK12" i="40"/>
  <c r="AD29" i="40"/>
  <c r="AE16" i="41"/>
  <c r="W4" i="23"/>
  <c r="AA170" i="22"/>
  <c r="AF170" i="22"/>
  <c r="AC70" i="42"/>
  <c r="AC29" i="28"/>
  <c r="W29" i="28"/>
  <c r="Y132" i="40"/>
  <c r="AH132" i="40"/>
  <c r="AO22" i="19"/>
  <c r="W22" i="19"/>
  <c r="X22" i="19"/>
  <c r="AD22" i="19"/>
  <c r="AC154" i="22"/>
  <c r="AJ47" i="41"/>
  <c r="AB47" i="41"/>
  <c r="AI33" i="41"/>
  <c r="AF81" i="22"/>
  <c r="AL6" i="41"/>
  <c r="AN6" i="41"/>
  <c r="W6" i="41"/>
  <c r="AM6" i="41"/>
  <c r="AA6" i="41"/>
  <c r="AC119" i="22"/>
  <c r="AI119" i="22"/>
  <c r="AE76" i="40"/>
  <c r="AF76" i="40"/>
  <c r="X76" i="40"/>
  <c r="AK166" i="41"/>
  <c r="AA166" i="41"/>
  <c r="AJ166" i="41"/>
  <c r="AH132" i="41"/>
  <c r="AB90" i="40"/>
  <c r="AC90" i="40"/>
  <c r="Z90" i="40"/>
  <c r="AM90" i="40"/>
  <c r="AL165" i="23"/>
  <c r="AA106" i="41"/>
  <c r="AG106" i="41"/>
  <c r="AD106" i="41"/>
  <c r="X106" i="41"/>
  <c r="AG66" i="42"/>
  <c r="AA139" i="23"/>
  <c r="X139" i="23"/>
  <c r="AI71" i="26"/>
  <c r="AN71" i="26"/>
  <c r="AE71" i="26"/>
  <c r="AO71" i="26"/>
  <c r="Y123" i="41"/>
  <c r="AK123" i="41"/>
  <c r="AH111" i="41"/>
  <c r="AJ111" i="41"/>
  <c r="AM111" i="41"/>
  <c r="AN144" i="28"/>
  <c r="AA144" i="28"/>
  <c r="Y144" i="28"/>
  <c r="AG146" i="23"/>
  <c r="AE70" i="41"/>
  <c r="AD68" i="41"/>
  <c r="AN68" i="41"/>
  <c r="AI68" i="41"/>
  <c r="AK143" i="28"/>
  <c r="X143" i="28"/>
  <c r="AD143" i="28"/>
  <c r="AG17" i="41"/>
  <c r="W17" i="41"/>
  <c r="AM17" i="41"/>
  <c r="AA17" i="41"/>
  <c r="AH17" i="41"/>
  <c r="AC76" i="23"/>
  <c r="AM76" i="23"/>
  <c r="AN76" i="23"/>
  <c r="Y76" i="23"/>
  <c r="AG76" i="23"/>
  <c r="AK29" i="22"/>
  <c r="AK142" i="22"/>
  <c r="AG142" i="22"/>
  <c r="AC142" i="22"/>
  <c r="X142" i="22"/>
  <c r="W142" i="22"/>
  <c r="X45" i="23"/>
  <c r="Z45" i="23"/>
  <c r="AM45" i="23"/>
  <c r="AG94" i="23"/>
  <c r="AE136" i="23"/>
  <c r="X136" i="23"/>
  <c r="Z136" i="23"/>
  <c r="AN136" i="23"/>
  <c r="W136" i="23"/>
  <c r="AM47" i="19"/>
  <c r="Z47" i="19"/>
  <c r="AK47" i="19"/>
  <c r="AI88" i="21"/>
  <c r="AF132" i="21"/>
  <c r="Y132" i="21"/>
  <c r="Y148" i="40"/>
  <c r="Z65" i="40"/>
  <c r="AK43" i="22"/>
  <c r="AH75" i="40"/>
  <c r="AF161" i="28"/>
  <c r="X166" i="40"/>
  <c r="AC128" i="22"/>
  <c r="AH95" i="42"/>
  <c r="X4" i="19"/>
  <c r="AL4" i="19"/>
  <c r="AF80" i="25"/>
  <c r="AO80" i="25"/>
  <c r="AC153" i="22"/>
  <c r="AA71" i="42"/>
  <c r="AG114" i="22"/>
  <c r="AB114" i="22"/>
  <c r="AC114" i="22"/>
  <c r="AF114" i="22"/>
  <c r="AO149" i="41"/>
  <c r="AJ149" i="41"/>
  <c r="AN149" i="41"/>
  <c r="AF97" i="21"/>
  <c r="AM83" i="28"/>
  <c r="W83" i="28"/>
  <c r="AI83" i="28"/>
  <c r="X27" i="28"/>
  <c r="AI142" i="40"/>
  <c r="AM142" i="40"/>
  <c r="AB52" i="42"/>
  <c r="Z44" i="41"/>
  <c r="AD44" i="41"/>
  <c r="AG44" i="41"/>
  <c r="AN108" i="23"/>
  <c r="AK108" i="23"/>
  <c r="AM108" i="23"/>
  <c r="W108" i="23"/>
  <c r="AD108" i="23"/>
  <c r="Y39" i="26"/>
  <c r="Z39" i="26"/>
  <c r="AH39" i="26"/>
  <c r="AA82" i="40"/>
  <c r="AO130" i="42"/>
  <c r="AG130" i="42"/>
  <c r="AK140" i="21"/>
  <c r="AI11" i="42"/>
  <c r="AL173" i="41"/>
  <c r="AJ10" i="40"/>
  <c r="AD106" i="28"/>
  <c r="AJ106" i="28"/>
  <c r="AE106" i="28"/>
  <c r="AL104" i="25"/>
  <c r="AL85" i="41"/>
  <c r="AG76" i="41"/>
  <c r="Y57" i="40"/>
  <c r="AE57" i="40"/>
  <c r="AM57" i="40"/>
  <c r="AN158" i="40"/>
  <c r="AG26" i="41"/>
  <c r="AC26" i="41"/>
  <c r="AE73" i="22"/>
  <c r="AI73" i="22"/>
  <c r="W73" i="22"/>
  <c r="AG161" i="26"/>
  <c r="AL161" i="26"/>
  <c r="AE30" i="22"/>
  <c r="AB123" i="21"/>
  <c r="AF123" i="21"/>
  <c r="AI123" i="21"/>
  <c r="Z86" i="23"/>
  <c r="AG151" i="22"/>
  <c r="AH118" i="26"/>
  <c r="AD118" i="26"/>
  <c r="AO118" i="26"/>
  <c r="AG118" i="26"/>
  <c r="AG147" i="26"/>
  <c r="AJ147" i="26"/>
  <c r="X147" i="26"/>
  <c r="AN104" i="41"/>
  <c r="Y111" i="28"/>
  <c r="AD111" i="28"/>
  <c r="AA155" i="23"/>
  <c r="AM155" i="23"/>
  <c r="Z155" i="23"/>
  <c r="X12" i="23"/>
  <c r="AM12" i="23"/>
  <c r="AJ12" i="23"/>
  <c r="AC12" i="23"/>
  <c r="AN12" i="23"/>
  <c r="Z28" i="22"/>
  <c r="AI28" i="22"/>
  <c r="X28" i="22"/>
  <c r="Y105" i="40"/>
  <c r="AH23" i="22"/>
  <c r="AD59" i="41"/>
  <c r="X67" i="28"/>
  <c r="AA67" i="28"/>
  <c r="AB76" i="22"/>
  <c r="AN76" i="22"/>
  <c r="W76" i="22"/>
  <c r="Y76" i="22"/>
  <c r="AD76" i="22"/>
  <c r="AI129" i="26"/>
  <c r="AC129" i="26"/>
  <c r="AL102" i="22"/>
  <c r="AI137" i="40"/>
  <c r="AJ177" i="21"/>
  <c r="AC26" i="28"/>
  <c r="AO26" i="28"/>
  <c r="AJ26" i="28"/>
  <c r="AD26" i="28"/>
  <c r="Z26" i="28"/>
  <c r="AF107" i="42"/>
  <c r="Y107" i="42"/>
  <c r="AN131" i="21"/>
  <c r="AI131" i="21"/>
  <c r="Z34" i="23"/>
  <c r="Y34" i="23"/>
  <c r="AB34" i="23"/>
  <c r="AO27" i="19"/>
  <c r="AA27" i="19"/>
  <c r="W27" i="19"/>
  <c r="AE45" i="40"/>
  <c r="AJ45" i="40"/>
  <c r="AN45" i="40"/>
  <c r="Y93" i="26"/>
  <c r="AB173" i="23"/>
  <c r="Z173" i="23"/>
  <c r="AO173" i="23"/>
  <c r="AL173" i="23"/>
  <c r="AB103" i="40"/>
  <c r="X103" i="40"/>
  <c r="AI121" i="42"/>
  <c r="AK121" i="42"/>
  <c r="Y121" i="42"/>
  <c r="AC121" i="42"/>
  <c r="AL78" i="28"/>
  <c r="Y116" i="28"/>
  <c r="Y84" i="28"/>
  <c r="AO84" i="28"/>
  <c r="AM84" i="28"/>
  <c r="AI84" i="28"/>
  <c r="AA84" i="28"/>
  <c r="Z26" i="42"/>
  <c r="AC26" i="42"/>
  <c r="AO26" i="42"/>
  <c r="AE26" i="42"/>
  <c r="AG26" i="42"/>
  <c r="AD138" i="28"/>
  <c r="AH138" i="28"/>
  <c r="AG138" i="28"/>
  <c r="AC138" i="28"/>
  <c r="AF177" i="42"/>
  <c r="AC93" i="23"/>
  <c r="AA154" i="40"/>
  <c r="Z157" i="40"/>
  <c r="X109" i="26"/>
  <c r="AE109" i="26"/>
  <c r="X13" i="40"/>
  <c r="W124" i="28"/>
  <c r="AA124" i="28"/>
  <c r="AA145" i="26"/>
  <c r="X163" i="40"/>
  <c r="AI163" i="40"/>
  <c r="Z11" i="41"/>
  <c r="AB11" i="41"/>
  <c r="AA53" i="41"/>
  <c r="AB33" i="42"/>
  <c r="W171" i="23"/>
  <c r="AN154" i="41"/>
  <c r="Z51" i="22"/>
  <c r="AN81" i="26"/>
  <c r="Z120" i="26"/>
  <c r="AJ14" i="40"/>
  <c r="AN77" i="26"/>
  <c r="AH77" i="26"/>
  <c r="Y77" i="26"/>
  <c r="X150" i="42"/>
  <c r="Z150" i="42"/>
  <c r="AJ150" i="42"/>
  <c r="AN15" i="23"/>
  <c r="AB15" i="23"/>
  <c r="X15" i="23"/>
  <c r="AM15" i="23"/>
  <c r="AI108" i="23"/>
  <c r="Z108" i="23"/>
  <c r="AG158" i="40"/>
  <c r="AH69" i="23"/>
  <c r="AH26" i="22"/>
  <c r="AL11" i="41"/>
  <c r="AK50" i="19"/>
  <c r="W114" i="22"/>
  <c r="AA114" i="22"/>
  <c r="AN114" i="22"/>
  <c r="Z114" i="22"/>
  <c r="AL114" i="22"/>
  <c r="AM149" i="41"/>
  <c r="AG149" i="41"/>
  <c r="AC149" i="41"/>
  <c r="Z149" i="41"/>
  <c r="AN97" i="21"/>
  <c r="AF83" i="28"/>
  <c r="AK83" i="28"/>
  <c r="AC83" i="28"/>
  <c r="AH83" i="28"/>
  <c r="Z27" i="28"/>
  <c r="AD142" i="40"/>
  <c r="AB142" i="40"/>
  <c r="AE142" i="40"/>
  <c r="AD52" i="42"/>
  <c r="Y44" i="41"/>
  <c r="AC44" i="41"/>
  <c r="AA108" i="23"/>
  <c r="AE108" i="23"/>
  <c r="AG108" i="23"/>
  <c r="AO108" i="23"/>
  <c r="AG39" i="26"/>
  <c r="AK39" i="26"/>
  <c r="AA39" i="26"/>
  <c r="X39" i="26"/>
  <c r="AD82" i="40"/>
  <c r="AH130" i="42"/>
  <c r="AJ130" i="42"/>
  <c r="AG140" i="21"/>
  <c r="AC11" i="42"/>
  <c r="AL10" i="40"/>
  <c r="Z106" i="28"/>
  <c r="AO106" i="28"/>
  <c r="X104" i="25"/>
  <c r="AC85" i="41"/>
  <c r="Y85" i="41"/>
  <c r="AO50" i="22"/>
  <c r="AH57" i="40"/>
  <c r="AC57" i="40"/>
  <c r="Y158" i="40"/>
  <c r="AM158" i="40"/>
  <c r="W26" i="41"/>
  <c r="X26" i="41"/>
  <c r="X73" i="22"/>
  <c r="AD73" i="22"/>
  <c r="AM161" i="26"/>
  <c r="AC161" i="26"/>
  <c r="W82" i="21"/>
  <c r="AM30" i="22"/>
  <c r="AN30" i="22"/>
  <c r="AC123" i="21"/>
  <c r="AA123" i="21"/>
  <c r="AE151" i="22"/>
  <c r="AJ118" i="26"/>
  <c r="AN118" i="26"/>
  <c r="Z118" i="26"/>
  <c r="AI118" i="26"/>
  <c r="AM118" i="26"/>
  <c r="AA147" i="26"/>
  <c r="AH147" i="26"/>
  <c r="AB147" i="26"/>
  <c r="AL111" i="28"/>
  <c r="AA111" i="28"/>
  <c r="AF155" i="23"/>
  <c r="W155" i="23"/>
  <c r="AA12" i="23"/>
  <c r="AE12" i="23"/>
  <c r="Z12" i="23"/>
  <c r="AD12" i="23"/>
  <c r="AO12" i="23"/>
  <c r="AO28" i="22"/>
  <c r="Y28" i="22"/>
  <c r="AB28" i="22"/>
  <c r="AH105" i="40"/>
  <c r="AI23" i="22"/>
  <c r="AN23" i="22"/>
  <c r="AI152" i="28"/>
  <c r="Y9" i="40"/>
  <c r="AC67" i="28"/>
  <c r="W67" i="28"/>
  <c r="AN67" i="28"/>
  <c r="AL76" i="22"/>
  <c r="AM76" i="22"/>
  <c r="AC76" i="22"/>
  <c r="AH76" i="22"/>
  <c r="AO76" i="22"/>
  <c r="AO129" i="26"/>
  <c r="AK129" i="26"/>
  <c r="AI102" i="22"/>
  <c r="AA137" i="40"/>
  <c r="AB177" i="21"/>
  <c r="AN26" i="28"/>
  <c r="AI26" i="28"/>
  <c r="AL26" i="28"/>
  <c r="AH26" i="28"/>
  <c r="AB107" i="42"/>
  <c r="AN107" i="42"/>
  <c r="AC131" i="21"/>
  <c r="AM131" i="21"/>
  <c r="AG34" i="23"/>
  <c r="AK34" i="23"/>
  <c r="AB27" i="19"/>
  <c r="X27" i="19"/>
  <c r="AG27" i="19"/>
  <c r="AJ27" i="19"/>
  <c r="AL45" i="40"/>
  <c r="AC45" i="40"/>
  <c r="AH45" i="40"/>
  <c r="AM45" i="40"/>
  <c r="AO93" i="26"/>
  <c r="X173" i="23"/>
  <c r="AG173" i="23"/>
  <c r="AM173" i="23"/>
  <c r="AC173" i="23"/>
  <c r="AE173" i="23"/>
  <c r="AH103" i="40"/>
  <c r="AF103" i="40"/>
  <c r="AC103" i="40"/>
  <c r="AB121" i="42"/>
  <c r="AA121" i="42"/>
  <c r="AG121" i="42"/>
  <c r="AA78" i="28"/>
  <c r="AM116" i="28"/>
  <c r="X84" i="28"/>
  <c r="W84" i="28"/>
  <c r="AE84" i="28"/>
  <c r="AK84" i="28"/>
  <c r="AN26" i="42"/>
  <c r="W26" i="42"/>
  <c r="AL26" i="42"/>
  <c r="AK26" i="42"/>
  <c r="Z138" i="28"/>
  <c r="W138" i="28"/>
  <c r="AF138" i="28"/>
  <c r="AF170" i="40"/>
  <c r="AL177" i="42"/>
  <c r="AL93" i="23"/>
  <c r="X154" i="40"/>
  <c r="AA109" i="26"/>
  <c r="AC109" i="26"/>
  <c r="Z13" i="40"/>
  <c r="AN124" i="28"/>
  <c r="AF124" i="28"/>
  <c r="Z145" i="26"/>
  <c r="AA163" i="40"/>
  <c r="AM163" i="40"/>
  <c r="AL100" i="42"/>
  <c r="AE7" i="22"/>
  <c r="X26" i="22"/>
  <c r="AL123" i="26"/>
  <c r="AF11" i="41"/>
  <c r="AJ11" i="41"/>
  <c r="AM97" i="23"/>
  <c r="AK144" i="22"/>
  <c r="AC83" i="41"/>
  <c r="AH129" i="22"/>
  <c r="AL129" i="22"/>
  <c r="Z34" i="42"/>
  <c r="AJ154" i="41"/>
  <c r="AF51" i="22"/>
  <c r="AG12" i="26"/>
  <c r="AN13" i="41"/>
  <c r="AG120" i="26"/>
  <c r="AK137" i="28"/>
  <c r="AJ137" i="28"/>
  <c r="AB137" i="28"/>
  <c r="Z137" i="28"/>
  <c r="AH137" i="28"/>
  <c r="W137" i="28"/>
  <c r="AJ45" i="26"/>
  <c r="AK45" i="26"/>
  <c r="W45" i="26"/>
  <c r="AA45" i="26"/>
  <c r="AE147" i="26"/>
  <c r="AD28" i="22"/>
  <c r="AO7" i="22"/>
  <c r="AF148" i="41"/>
  <c r="AD69" i="23"/>
  <c r="AD98" i="26"/>
  <c r="AN53" i="41"/>
  <c r="AO154" i="41"/>
  <c r="AE81" i="21"/>
  <c r="AI81" i="21"/>
  <c r="AM47" i="40"/>
  <c r="AL47" i="40"/>
  <c r="AE172" i="41"/>
  <c r="AC51" i="22"/>
  <c r="Z113" i="21"/>
  <c r="AC12" i="26"/>
  <c r="AO13" i="41"/>
  <c r="W2" i="22"/>
  <c r="AG165" i="41"/>
  <c r="AF119" i="23"/>
  <c r="Z119" i="23"/>
  <c r="AA120" i="26"/>
  <c r="AE127" i="26"/>
  <c r="AA77" i="26"/>
  <c r="X138" i="40"/>
  <c r="AM138" i="40"/>
  <c r="AG137" i="28"/>
  <c r="AC150" i="42"/>
  <c r="X139" i="40"/>
  <c r="AM139" i="40"/>
  <c r="AO139" i="40"/>
  <c r="AL139" i="40"/>
  <c r="AG15" i="23"/>
  <c r="AJ171" i="25"/>
  <c r="AC171" i="25"/>
  <c r="AJ99" i="42"/>
  <c r="AK99" i="42"/>
  <c r="AC74" i="23"/>
  <c r="AL51" i="23"/>
  <c r="AL84" i="21"/>
  <c r="AE101" i="21"/>
  <c r="W149" i="21"/>
  <c r="AE149" i="21"/>
  <c r="AJ58" i="40"/>
  <c r="Z67" i="42"/>
  <c r="W40" i="19"/>
  <c r="AD40" i="19"/>
  <c r="AF40" i="19"/>
  <c r="AO40" i="19"/>
  <c r="AA79" i="22"/>
  <c r="AI6" i="40"/>
  <c r="AN134" i="22"/>
  <c r="AA134" i="22"/>
  <c r="AH134" i="22"/>
  <c r="AI134" i="22"/>
  <c r="AK134" i="22"/>
  <c r="AM152" i="42"/>
  <c r="AB152" i="42"/>
  <c r="AL152" i="42"/>
  <c r="AH156" i="28"/>
  <c r="AO81" i="41"/>
  <c r="AK81" i="41"/>
  <c r="AL81" i="41"/>
  <c r="AJ153" i="23"/>
  <c r="Y153" i="23"/>
  <c r="AG153" i="23"/>
  <c r="W176" i="26"/>
  <c r="AM162" i="41"/>
  <c r="AF50" i="42"/>
  <c r="AB50" i="42"/>
  <c r="Y66" i="23"/>
  <c r="W128" i="21"/>
  <c r="Y53" i="21"/>
  <c r="AH29" i="26"/>
  <c r="AH14" i="42"/>
  <c r="AB162" i="23"/>
  <c r="W162" i="23"/>
  <c r="AH162" i="23"/>
  <c r="AO42" i="40"/>
  <c r="AI117" i="40"/>
  <c r="AE117" i="40"/>
  <c r="AG117" i="40"/>
  <c r="Z117" i="40"/>
  <c r="W50" i="25"/>
  <c r="AC50" i="25"/>
  <c r="AM29" i="42"/>
  <c r="AD29" i="42"/>
  <c r="AJ75" i="21"/>
  <c r="AH75" i="21"/>
  <c r="X75" i="21"/>
  <c r="AI108" i="40"/>
  <c r="X108" i="40"/>
  <c r="W132" i="23"/>
  <c r="AM132" i="23"/>
  <c r="AC132" i="23"/>
  <c r="AJ132" i="23"/>
  <c r="AE132" i="23"/>
  <c r="Z78" i="41"/>
  <c r="AA78" i="41"/>
  <c r="AO78" i="41"/>
  <c r="AD78" i="41"/>
  <c r="AL78" i="41"/>
  <c r="AK78" i="41"/>
  <c r="AF159" i="22"/>
  <c r="AE159" i="22"/>
  <c r="AI159" i="22"/>
  <c r="AB159" i="22"/>
  <c r="Z159" i="22"/>
  <c r="AF59" i="21"/>
  <c r="AC59" i="21"/>
  <c r="AG59" i="21"/>
  <c r="AM59" i="21"/>
  <c r="AL55" i="42"/>
  <c r="AA55" i="42"/>
  <c r="AD55" i="42"/>
  <c r="AO55" i="42"/>
  <c r="X99" i="26"/>
  <c r="AE99" i="26"/>
  <c r="AC99" i="26"/>
  <c r="AN49" i="22"/>
  <c r="AF49" i="22"/>
  <c r="Y49" i="22"/>
  <c r="AG49" i="22"/>
  <c r="AC109" i="42"/>
  <c r="AM109" i="42"/>
  <c r="Y109" i="42"/>
  <c r="X109" i="42"/>
  <c r="AM61" i="21"/>
  <c r="X69" i="26"/>
  <c r="AM69" i="26"/>
  <c r="AL69" i="26"/>
  <c r="Y141" i="40"/>
  <c r="AE141" i="40"/>
  <c r="AO141" i="40"/>
  <c r="AB141" i="40"/>
  <c r="AH141" i="40"/>
  <c r="AL141" i="40"/>
  <c r="AK141" i="40"/>
  <c r="AD141" i="40"/>
  <c r="AI141" i="40"/>
  <c r="AO148" i="26"/>
  <c r="AC148" i="26"/>
  <c r="AA148" i="26"/>
  <c r="AK148" i="26"/>
  <c r="AE148" i="26"/>
  <c r="AB148" i="26"/>
  <c r="AD168" i="23"/>
  <c r="AM168" i="23"/>
  <c r="AJ168" i="23"/>
  <c r="X168" i="23"/>
  <c r="AN168" i="23"/>
  <c r="AF168" i="23"/>
  <c r="AG168" i="23"/>
  <c r="AI168" i="23"/>
  <c r="AC168" i="23"/>
  <c r="AO168" i="23"/>
  <c r="W168" i="23"/>
  <c r="W59" i="25"/>
  <c r="AB143" i="21"/>
  <c r="AF158" i="23"/>
  <c r="AB158" i="23"/>
  <c r="AL158" i="23"/>
  <c r="Z158" i="23"/>
  <c r="AK158" i="23"/>
  <c r="AE158" i="23"/>
  <c r="AM158" i="23"/>
  <c r="AO158" i="23"/>
  <c r="Y59" i="42"/>
  <c r="AN59" i="42"/>
  <c r="AA59" i="42"/>
  <c r="W59" i="42"/>
  <c r="AD59" i="42"/>
  <c r="AJ59" i="42"/>
  <c r="AM59" i="42"/>
  <c r="AC92" i="23"/>
  <c r="Z92" i="23"/>
  <c r="AB92" i="23"/>
  <c r="AI92" i="23"/>
  <c r="AK92" i="23"/>
  <c r="W92" i="23"/>
  <c r="AD92" i="23"/>
  <c r="AH92" i="23"/>
  <c r="AH164" i="28"/>
  <c r="AC164" i="28"/>
  <c r="AF164" i="28"/>
  <c r="AD164" i="28"/>
  <c r="AE164" i="28"/>
  <c r="AG164" i="28"/>
  <c r="AG31" i="19"/>
  <c r="AN31" i="19"/>
  <c r="AJ31" i="19"/>
  <c r="AH31" i="19"/>
  <c r="AO31" i="19"/>
  <c r="Z31" i="19"/>
  <c r="AC31" i="19"/>
  <c r="AK31" i="19"/>
  <c r="AL31" i="19"/>
  <c r="AM31" i="19"/>
  <c r="W31" i="19"/>
  <c r="X31" i="19"/>
  <c r="AB31" i="19"/>
  <c r="AD31" i="19"/>
  <c r="AH112" i="41"/>
  <c r="AO112" i="41"/>
  <c r="AK112" i="41"/>
  <c r="AL112" i="41"/>
  <c r="AE112" i="41"/>
  <c r="W112" i="41"/>
  <c r="AJ112" i="41"/>
  <c r="AG112" i="41"/>
  <c r="AM112" i="41"/>
  <c r="AN112" i="41"/>
  <c r="AB112" i="41"/>
  <c r="Z112" i="41"/>
  <c r="AF112" i="41"/>
  <c r="AC112" i="41"/>
  <c r="AA112" i="41"/>
  <c r="X112" i="41"/>
  <c r="AA75" i="21"/>
  <c r="AN75" i="21"/>
  <c r="Y75" i="21"/>
  <c r="AI75" i="21"/>
  <c r="AG75" i="21"/>
  <c r="AF27" i="26"/>
  <c r="AO27" i="26"/>
  <c r="AO8" i="42"/>
  <c r="AI8" i="42"/>
  <c r="AD8" i="42"/>
  <c r="AK8" i="42"/>
  <c r="AL60" i="40"/>
  <c r="AK60" i="40"/>
  <c r="AE60" i="40"/>
  <c r="AO60" i="40"/>
  <c r="Y16" i="42"/>
  <c r="AO16" i="42"/>
  <c r="AH16" i="42"/>
  <c r="AA16" i="42"/>
  <c r="AI16" i="42"/>
  <c r="AD16" i="42"/>
  <c r="AB16" i="42"/>
  <c r="AF16" i="42"/>
  <c r="W16" i="42"/>
  <c r="AN16" i="42"/>
  <c r="AF129" i="42"/>
  <c r="W129" i="42"/>
  <c r="AN129" i="42"/>
  <c r="AG129" i="42"/>
  <c r="AO129" i="42"/>
  <c r="AM129" i="42"/>
  <c r="AD129" i="42"/>
  <c r="Y129" i="42"/>
  <c r="X129" i="42"/>
  <c r="AA129" i="42"/>
  <c r="AB91" i="26"/>
  <c r="AC91" i="26"/>
  <c r="AE91" i="26"/>
  <c r="AN91" i="26"/>
  <c r="AI54" i="40"/>
  <c r="AH54" i="40"/>
  <c r="AJ54" i="40"/>
  <c r="AG54" i="40"/>
  <c r="AF54" i="40"/>
  <c r="AC54" i="40"/>
  <c r="Z54" i="40"/>
  <c r="AD54" i="40"/>
  <c r="AN54" i="40"/>
  <c r="AI39" i="23"/>
  <c r="Z39" i="23"/>
  <c r="AL39" i="23"/>
  <c r="W39" i="23"/>
  <c r="AM81" i="23"/>
  <c r="X81" i="23"/>
  <c r="AJ81" i="23"/>
  <c r="AI81" i="23"/>
  <c r="AE81" i="23"/>
  <c r="AN81" i="23"/>
  <c r="AH81" i="23"/>
  <c r="AG81" i="23"/>
  <c r="Y81" i="23"/>
  <c r="AK81" i="23"/>
  <c r="AL81" i="23"/>
  <c r="AA81" i="23"/>
  <c r="Y84" i="40"/>
  <c r="Z84" i="40"/>
  <c r="AD84" i="40"/>
  <c r="AA84" i="40"/>
  <c r="AC84" i="40"/>
  <c r="AI84" i="40"/>
  <c r="W84" i="40"/>
  <c r="AK41" i="40"/>
  <c r="AC41" i="40"/>
  <c r="AI41" i="40"/>
  <c r="W41" i="40"/>
  <c r="AK172" i="26"/>
  <c r="W154" i="42"/>
  <c r="X154" i="42"/>
  <c r="AJ154" i="42"/>
  <c r="AE154" i="42"/>
  <c r="AC154" i="42"/>
  <c r="AF154" i="42"/>
  <c r="Z154" i="42"/>
  <c r="AB154" i="42"/>
  <c r="AO154" i="42"/>
  <c r="AG154" i="42"/>
  <c r="AD154" i="42"/>
  <c r="AK154" i="42"/>
  <c r="AA154" i="42"/>
  <c r="AN154" i="42"/>
  <c r="AM154" i="42"/>
  <c r="AE146" i="28"/>
  <c r="AB146" i="28"/>
  <c r="AC146" i="28"/>
  <c r="AM146" i="28"/>
  <c r="AA146" i="28"/>
  <c r="Y146" i="28"/>
  <c r="AJ146" i="28"/>
  <c r="AI146" i="28"/>
  <c r="AJ73" i="28"/>
  <c r="W73" i="28"/>
  <c r="AI73" i="28"/>
  <c r="AO73" i="28"/>
  <c r="AM73" i="28"/>
  <c r="X73" i="28"/>
  <c r="AC73" i="28"/>
  <c r="AB73" i="28"/>
  <c r="AE73" i="28"/>
  <c r="AN73" i="28"/>
  <c r="Y73" i="28"/>
  <c r="AD73" i="28"/>
  <c r="AH73" i="28"/>
  <c r="AF73" i="28"/>
  <c r="Z73" i="28"/>
  <c r="AK73" i="28"/>
  <c r="AA73" i="28"/>
  <c r="AL73" i="28"/>
  <c r="AB171" i="25"/>
  <c r="AG171" i="25"/>
  <c r="AA171" i="25"/>
  <c r="AA99" i="42"/>
  <c r="AO99" i="42"/>
  <c r="AI74" i="23"/>
  <c r="X75" i="42"/>
  <c r="AN51" i="23"/>
  <c r="AI51" i="23"/>
  <c r="AE84" i="21"/>
  <c r="AB101" i="21"/>
  <c r="AK149" i="21"/>
  <c r="AC149" i="21"/>
  <c r="X149" i="21"/>
  <c r="AA38" i="40"/>
  <c r="AE170" i="26"/>
  <c r="AI67" i="42"/>
  <c r="AA40" i="19"/>
  <c r="AI40" i="19"/>
  <c r="AL40" i="19"/>
  <c r="AM40" i="19"/>
  <c r="AJ40" i="19"/>
  <c r="Z79" i="22"/>
  <c r="AA6" i="40"/>
  <c r="AJ134" i="22"/>
  <c r="AE134" i="22"/>
  <c r="Y134" i="22"/>
  <c r="AF134" i="22"/>
  <c r="AJ152" i="42"/>
  <c r="AA152" i="42"/>
  <c r="AK156" i="28"/>
  <c r="AN81" i="41"/>
  <c r="AG81" i="41"/>
  <c r="AN153" i="23"/>
  <c r="AE153" i="23"/>
  <c r="AO118" i="41"/>
  <c r="AH176" i="26"/>
  <c r="Z50" i="42"/>
  <c r="AK50" i="42"/>
  <c r="Y50" i="42"/>
  <c r="AC66" i="23"/>
  <c r="AJ128" i="21"/>
  <c r="W53" i="21"/>
  <c r="AD121" i="23"/>
  <c r="AF29" i="26"/>
  <c r="AK97" i="41"/>
  <c r="AD97" i="41"/>
  <c r="X97" i="41"/>
  <c r="AJ97" i="41"/>
  <c r="AD172" i="21"/>
  <c r="AN86" i="26"/>
  <c r="AI86" i="26"/>
  <c r="AJ3" i="28"/>
  <c r="AC170" i="42"/>
  <c r="AK124" i="26"/>
  <c r="AE124" i="26"/>
  <c r="AA124" i="26"/>
  <c r="AB124" i="26"/>
  <c r="X124" i="26"/>
  <c r="AM147" i="28"/>
  <c r="AG147" i="28"/>
  <c r="AN15" i="19"/>
  <c r="AF109" i="22"/>
  <c r="AO109" i="22"/>
  <c r="AA109" i="22"/>
  <c r="AA162" i="23"/>
  <c r="Y162" i="23"/>
  <c r="AB60" i="28"/>
  <c r="AO60" i="28"/>
  <c r="AH9" i="42"/>
  <c r="AG9" i="42"/>
  <c r="AA9" i="42"/>
  <c r="X67" i="22"/>
  <c r="Y120" i="23"/>
  <c r="AL117" i="40"/>
  <c r="AJ117" i="40"/>
  <c r="X117" i="40"/>
  <c r="AD157" i="21"/>
  <c r="AN157" i="21"/>
  <c r="AA120" i="21"/>
  <c r="AF23" i="42"/>
  <c r="AK23" i="42"/>
  <c r="AK110" i="28"/>
  <c r="AA110" i="28"/>
  <c r="W45" i="28"/>
  <c r="AI35" i="40"/>
  <c r="AK35" i="40"/>
  <c r="AH85" i="28"/>
  <c r="AG85" i="28"/>
  <c r="AO50" i="25"/>
  <c r="AH50" i="25"/>
  <c r="AI29" i="42"/>
  <c r="AH29" i="42"/>
  <c r="Z29" i="42"/>
  <c r="AO27" i="23"/>
  <c r="AE72" i="23"/>
  <c r="AA132" i="28"/>
  <c r="AG132" i="28"/>
  <c r="X132" i="28"/>
  <c r="W132" i="28"/>
  <c r="AI56" i="42"/>
  <c r="AH56" i="42"/>
  <c r="AF56" i="42"/>
  <c r="AD56" i="42"/>
  <c r="AC75" i="21"/>
  <c r="AD75" i="21"/>
  <c r="AL75" i="21"/>
  <c r="Z43" i="25"/>
  <c r="AE43" i="25"/>
  <c r="AF43" i="25"/>
  <c r="X61" i="42"/>
  <c r="Y61" i="42"/>
  <c r="AE108" i="40"/>
  <c r="AO132" i="23"/>
  <c r="AN132" i="23"/>
  <c r="AF132" i="23"/>
  <c r="AB56" i="40"/>
  <c r="AH56" i="40"/>
  <c r="AE56" i="40"/>
  <c r="AN117" i="21"/>
  <c r="AF117" i="21"/>
  <c r="AB117" i="21"/>
  <c r="X117" i="21"/>
  <c r="W117" i="21"/>
  <c r="AC117" i="21"/>
  <c r="AJ117" i="21"/>
  <c r="AG117" i="21"/>
  <c r="AD117" i="21"/>
  <c r="AI117" i="21"/>
  <c r="AA117" i="21"/>
  <c r="Y78" i="41"/>
  <c r="AH160" i="22"/>
  <c r="Z160" i="22"/>
  <c r="AG160" i="22"/>
  <c r="Y160" i="22"/>
  <c r="X160" i="22"/>
  <c r="X47" i="42"/>
  <c r="AC47" i="42"/>
  <c r="AH47" i="42"/>
  <c r="W47" i="42"/>
  <c r="AE129" i="42"/>
  <c r="Y74" i="26"/>
  <c r="AA74" i="26"/>
  <c r="AK74" i="26"/>
  <c r="AG74" i="26"/>
  <c r="AL77" i="22"/>
  <c r="X77" i="22"/>
  <c r="AK77" i="22"/>
  <c r="AO77" i="22"/>
  <c r="AM22" i="23"/>
  <c r="AE22" i="23"/>
  <c r="AF22" i="23"/>
  <c r="AJ22" i="23"/>
  <c r="AI22" i="23"/>
  <c r="Y22" i="23"/>
  <c r="AB22" i="23"/>
  <c r="AA22" i="23"/>
  <c r="AO22" i="23"/>
  <c r="AK22" i="23"/>
  <c r="AG22" i="23"/>
  <c r="AB81" i="23"/>
  <c r="AI5" i="23"/>
  <c r="Z5" i="23"/>
  <c r="AG5" i="23"/>
  <c r="X5" i="23"/>
  <c r="AK61" i="25"/>
  <c r="AB61" i="25"/>
  <c r="AH61" i="25"/>
  <c r="AF61" i="25"/>
  <c r="AD125" i="22"/>
  <c r="AB125" i="22"/>
  <c r="AF125" i="22"/>
  <c r="AH125" i="22"/>
  <c r="AK125" i="22"/>
  <c r="AL125" i="22"/>
  <c r="W125" i="22"/>
  <c r="AG125" i="22"/>
  <c r="AO125" i="22"/>
  <c r="AC125" i="22"/>
  <c r="Y125" i="22"/>
  <c r="AF141" i="40"/>
  <c r="AJ167" i="21"/>
  <c r="AI167" i="21"/>
  <c r="AN167" i="21"/>
  <c r="AH167" i="21"/>
  <c r="AK143" i="21"/>
  <c r="AE143" i="21"/>
  <c r="AI143" i="21"/>
  <c r="AJ143" i="21"/>
  <c r="AL143" i="21"/>
  <c r="AO143" i="21"/>
  <c r="AM143" i="21"/>
  <c r="AC143" i="21"/>
  <c r="AA143" i="21"/>
  <c r="Z143" i="21"/>
  <c r="X143" i="21"/>
  <c r="Y37" i="28"/>
  <c r="W37" i="28"/>
  <c r="AJ37" i="28"/>
  <c r="AO37" i="28"/>
  <c r="Z37" i="28"/>
  <c r="AO174" i="42"/>
  <c r="AJ174" i="42"/>
  <c r="X174" i="42"/>
  <c r="AD174" i="42"/>
  <c r="AN174" i="42"/>
  <c r="AK174" i="42"/>
  <c r="AH174" i="42"/>
  <c r="AK52" i="23"/>
  <c r="W52" i="23"/>
  <c r="AG52" i="23"/>
  <c r="AL52" i="23"/>
  <c r="Z52" i="23"/>
  <c r="AN52" i="23"/>
  <c r="X52" i="23"/>
  <c r="AD52" i="23"/>
  <c r="AC52" i="23"/>
  <c r="AE144" i="21"/>
  <c r="AG144" i="21"/>
  <c r="AN144" i="21"/>
  <c r="AI144" i="21"/>
  <c r="AL144" i="21"/>
  <c r="AB144" i="21"/>
  <c r="Y144" i="21"/>
  <c r="AH144" i="21"/>
  <c r="AF122" i="26"/>
  <c r="AC122" i="26"/>
  <c r="AO122" i="26"/>
  <c r="AN122" i="26"/>
  <c r="AA122" i="26"/>
  <c r="AK122" i="26"/>
  <c r="X122" i="26"/>
  <c r="AL122" i="26"/>
  <c r="Z84" i="21"/>
  <c r="AG149" i="21"/>
  <c r="AJ149" i="21"/>
  <c r="AB58" i="40"/>
  <c r="AM67" i="42"/>
  <c r="Z40" i="19"/>
  <c r="AH40" i="19"/>
  <c r="AC40" i="19"/>
  <c r="X40" i="19"/>
  <c r="X134" i="22"/>
  <c r="AB134" i="22"/>
  <c r="AL134" i="22"/>
  <c r="AG134" i="22"/>
  <c r="AM134" i="22"/>
  <c r="AO152" i="42"/>
  <c r="Z152" i="42"/>
  <c r="AD81" i="41"/>
  <c r="AJ81" i="41"/>
  <c r="W153" i="23"/>
  <c r="AO153" i="23"/>
  <c r="AN176" i="26"/>
  <c r="AB162" i="41"/>
  <c r="AO128" i="21"/>
  <c r="Y29" i="26"/>
  <c r="AF124" i="26"/>
  <c r="AB15" i="19"/>
  <c r="AE162" i="23"/>
  <c r="AL162" i="23"/>
  <c r="AJ42" i="40"/>
  <c r="Z67" i="22"/>
  <c r="AK120" i="23"/>
  <c r="AD117" i="40"/>
  <c r="AM117" i="40"/>
  <c r="AC117" i="40"/>
  <c r="AJ23" i="42"/>
  <c r="Y23" i="42"/>
  <c r="AE45" i="28"/>
  <c r="AC45" i="28"/>
  <c r="AN63" i="28"/>
  <c r="X50" i="25"/>
  <c r="AE50" i="25"/>
  <c r="AA29" i="42"/>
  <c r="Y29" i="42"/>
  <c r="AK27" i="23"/>
  <c r="AG27" i="23"/>
  <c r="Y27" i="23"/>
  <c r="AF75" i="21"/>
  <c r="Z75" i="21"/>
  <c r="AE75" i="21"/>
  <c r="AO75" i="21"/>
  <c r="AO108" i="40"/>
  <c r="Y132" i="23"/>
  <c r="X132" i="23"/>
  <c r="AL132" i="23"/>
  <c r="AH78" i="41"/>
  <c r="AJ159" i="22"/>
  <c r="Z59" i="21"/>
  <c r="AE55" i="42"/>
  <c r="AK16" i="42"/>
  <c r="AH129" i="42"/>
  <c r="AB143" i="23"/>
  <c r="AK143" i="23"/>
  <c r="AA143" i="23"/>
  <c r="X143" i="23"/>
  <c r="AF143" i="23"/>
  <c r="Z143" i="23"/>
  <c r="AM143" i="23"/>
  <c r="AJ143" i="23"/>
  <c r="Y143" i="23"/>
  <c r="X92" i="22"/>
  <c r="AA92" i="22"/>
  <c r="AB92" i="22"/>
  <c r="Z92" i="22"/>
  <c r="AH92" i="22"/>
  <c r="Y92" i="22"/>
  <c r="AN92" i="22"/>
  <c r="AG92" i="22"/>
  <c r="AK92" i="22"/>
  <c r="AI85" i="26"/>
  <c r="AG85" i="26"/>
  <c r="AK85" i="26"/>
  <c r="W85" i="26"/>
  <c r="W49" i="22"/>
  <c r="AO54" i="40"/>
  <c r="AF158" i="42"/>
  <c r="AD158" i="42"/>
  <c r="AK158" i="42"/>
  <c r="AO158" i="42"/>
  <c r="AL158" i="42"/>
  <c r="AC158" i="42"/>
  <c r="AC96" i="23"/>
  <c r="AM96" i="23"/>
  <c r="AB96" i="23"/>
  <c r="AD96" i="23"/>
  <c r="AF96" i="23"/>
  <c r="AE96" i="23"/>
  <c r="AN96" i="23"/>
  <c r="X61" i="21"/>
  <c r="AC61" i="21"/>
  <c r="AH61" i="21"/>
  <c r="AL61" i="21"/>
  <c r="AA61" i="21"/>
  <c r="AN61" i="21"/>
  <c r="AK61" i="21"/>
  <c r="Z61" i="21"/>
  <c r="AF61" i="21"/>
  <c r="W61" i="21"/>
  <c r="AO61" i="21"/>
  <c r="AG61" i="21"/>
  <c r="AD61" i="21"/>
  <c r="AE61" i="21"/>
  <c r="Y61" i="21"/>
  <c r="W81" i="23"/>
  <c r="AI136" i="21"/>
  <c r="AO136" i="21"/>
  <c r="AG37" i="42"/>
  <c r="AH37" i="42"/>
  <c r="AC37" i="42"/>
  <c r="AF37" i="42"/>
  <c r="AI37" i="42"/>
  <c r="AD37" i="42"/>
  <c r="AK92" i="28"/>
  <c r="Y92" i="28"/>
  <c r="AB172" i="26"/>
  <c r="Y172" i="26"/>
  <c r="W172" i="26"/>
  <c r="AD172" i="26"/>
  <c r="AF172" i="26"/>
  <c r="AN172" i="26"/>
  <c r="AG172" i="26"/>
  <c r="AH59" i="25"/>
  <c r="AJ59" i="25"/>
  <c r="AM59" i="25"/>
  <c r="AA59" i="25"/>
  <c r="AK59" i="25"/>
  <c r="AB59" i="25"/>
  <c r="AC59" i="25"/>
  <c r="X59" i="25"/>
  <c r="AF59" i="25"/>
  <c r="Y59" i="25"/>
  <c r="AD59" i="25"/>
  <c r="AN59" i="25"/>
  <c r="AL59" i="25"/>
  <c r="AI59" i="25"/>
  <c r="AO59" i="25"/>
  <c r="W143" i="21"/>
  <c r="AB104" i="40"/>
  <c r="AN104" i="40"/>
  <c r="AD104" i="40"/>
  <c r="Z104" i="40"/>
  <c r="X124" i="21"/>
  <c r="Z124" i="21"/>
  <c r="AB124" i="21"/>
  <c r="AL124" i="21"/>
  <c r="AD124" i="21"/>
  <c r="AJ124" i="21"/>
  <c r="AO124" i="21"/>
  <c r="AH124" i="21"/>
  <c r="AK124" i="21"/>
  <c r="AM119" i="21"/>
  <c r="AE119" i="21"/>
  <c r="AK119" i="21"/>
  <c r="AN119" i="21"/>
  <c r="AD119" i="21"/>
  <c r="AJ119" i="21"/>
  <c r="AI84" i="26"/>
  <c r="X84" i="26"/>
  <c r="AG84" i="26"/>
  <c r="AD84" i="26"/>
  <c r="Y84" i="26"/>
  <c r="AM93" i="28"/>
  <c r="AF93" i="28"/>
  <c r="AH93" i="28"/>
  <c r="AL93" i="28"/>
  <c r="W93" i="28"/>
  <c r="X93" i="28"/>
  <c r="Z93" i="28"/>
  <c r="AB93" i="28"/>
  <c r="AO93" i="28"/>
  <c r="AA71" i="28"/>
  <c r="AG71" i="28"/>
  <c r="AA20" i="19"/>
  <c r="Z20" i="19"/>
  <c r="AE20" i="19"/>
  <c r="AF115" i="26"/>
  <c r="AC87" i="40"/>
  <c r="AO87" i="40"/>
  <c r="AF87" i="40"/>
  <c r="W87" i="40"/>
  <c r="AL114" i="28"/>
  <c r="AF162" i="21"/>
  <c r="Z58" i="21"/>
  <c r="Y104" i="28"/>
  <c r="AH104" i="28"/>
  <c r="W10" i="42"/>
  <c r="AC2" i="42"/>
  <c r="AL2" i="42"/>
  <c r="AF8" i="23"/>
  <c r="AA8" i="23"/>
  <c r="AO136" i="40"/>
  <c r="AB136" i="40"/>
  <c r="AJ136" i="40"/>
  <c r="W122" i="23"/>
  <c r="Y46" i="28"/>
  <c r="AB150" i="40"/>
  <c r="AN159" i="28"/>
  <c r="AJ41" i="42"/>
  <c r="AE41" i="42"/>
  <c r="AL74" i="42"/>
  <c r="AO74" i="42"/>
  <c r="W163" i="41"/>
  <c r="AH163" i="41"/>
  <c r="AC163" i="41"/>
  <c r="AF163" i="41"/>
  <c r="Y174" i="22"/>
  <c r="W78" i="42"/>
  <c r="AG78" i="42"/>
  <c r="AJ15" i="22"/>
  <c r="AL15" i="22"/>
  <c r="AA51" i="28"/>
  <c r="AD128" i="28"/>
  <c r="AI32" i="40"/>
  <c r="AE11" i="19"/>
  <c r="AI78" i="23"/>
  <c r="AF78" i="23"/>
  <c r="AN116" i="26"/>
  <c r="Z116" i="26"/>
  <c r="Y116" i="26"/>
  <c r="AK168" i="42"/>
  <c r="AM168" i="42"/>
  <c r="W130" i="28"/>
  <c r="AG130" i="28"/>
  <c r="AL130" i="28"/>
  <c r="AF130" i="28"/>
  <c r="AC130" i="28"/>
  <c r="AH130" i="28"/>
  <c r="X105" i="25"/>
  <c r="AB105" i="25"/>
  <c r="W105" i="25"/>
  <c r="Y105" i="25"/>
  <c r="AL105" i="25"/>
  <c r="W11" i="40"/>
  <c r="Y11" i="40"/>
  <c r="AG11" i="40"/>
  <c r="AO66" i="40"/>
  <c r="AK66" i="40"/>
  <c r="AE115" i="23"/>
  <c r="AF115" i="23"/>
  <c r="AC115" i="23"/>
  <c r="AG102" i="40"/>
  <c r="Z102" i="40"/>
  <c r="Z62" i="40"/>
  <c r="AG62" i="40"/>
  <c r="W61" i="28"/>
  <c r="AJ61" i="28"/>
  <c r="AI61" i="28"/>
  <c r="AC61" i="28"/>
  <c r="X175" i="42"/>
  <c r="AK175" i="42"/>
  <c r="Y175" i="42"/>
  <c r="AJ175" i="42"/>
  <c r="AH175" i="42"/>
  <c r="AA101" i="23"/>
  <c r="Y57" i="21"/>
  <c r="AO38" i="42"/>
  <c r="AL38" i="42"/>
  <c r="W38" i="42"/>
  <c r="AN19" i="40"/>
  <c r="AK39" i="40"/>
  <c r="Y39" i="40"/>
  <c r="AO39" i="40"/>
  <c r="AF39" i="40"/>
  <c r="AB39" i="40"/>
  <c r="AJ39" i="40"/>
  <c r="AL39" i="40"/>
  <c r="AH39" i="40"/>
  <c r="W39" i="40"/>
  <c r="AE39" i="40"/>
  <c r="AE133" i="23"/>
  <c r="Y133" i="23"/>
  <c r="AG133" i="23"/>
  <c r="Z133" i="23"/>
  <c r="AC133" i="23"/>
  <c r="AB133" i="23"/>
  <c r="AI133" i="23"/>
  <c r="AK133" i="23"/>
  <c r="AM122" i="40"/>
  <c r="AE122" i="40"/>
  <c r="AG122" i="40"/>
  <c r="X122" i="40"/>
  <c r="AB98" i="23"/>
  <c r="AH98" i="23"/>
  <c r="AO98" i="23"/>
  <c r="W99" i="23"/>
  <c r="AD99" i="23"/>
  <c r="Z99" i="23"/>
  <c r="AG99" i="23"/>
  <c r="AH99" i="23"/>
  <c r="AI99" i="23"/>
  <c r="AJ99" i="23"/>
  <c r="AF99" i="23"/>
  <c r="AL99" i="23"/>
  <c r="AO99" i="23"/>
  <c r="AC99" i="23"/>
  <c r="AK99" i="23"/>
  <c r="Y99" i="23"/>
  <c r="AB99" i="23"/>
  <c r="AN99" i="23"/>
  <c r="AC164" i="40"/>
  <c r="AI164" i="40"/>
  <c r="Y164" i="40"/>
  <c r="AL164" i="40"/>
  <c r="AB18" i="26"/>
  <c r="Y18" i="26"/>
  <c r="AC18" i="26"/>
  <c r="AJ156" i="23"/>
  <c r="AH113" i="40"/>
  <c r="AO86" i="41"/>
  <c r="AM86" i="41"/>
  <c r="AJ86" i="41"/>
  <c r="AB86" i="41"/>
  <c r="AJ157" i="23"/>
  <c r="AK157" i="23"/>
  <c r="Z157" i="23"/>
  <c r="AE157" i="23"/>
  <c r="AH79" i="41"/>
  <c r="AN79" i="41"/>
  <c r="AM79" i="41"/>
  <c r="AO79" i="41"/>
  <c r="AJ3" i="23"/>
  <c r="AI3" i="23"/>
  <c r="AD3" i="23"/>
  <c r="AJ96" i="40"/>
  <c r="W177" i="23"/>
  <c r="AC177" i="23"/>
  <c r="AB73" i="26"/>
  <c r="AH166" i="28"/>
  <c r="AE72" i="28"/>
  <c r="AJ72" i="28"/>
  <c r="AI33" i="40"/>
  <c r="Y33" i="40"/>
  <c r="AE33" i="40"/>
  <c r="AK69" i="21"/>
  <c r="AO69" i="21"/>
  <c r="Z69" i="21"/>
  <c r="AL50" i="40"/>
  <c r="AN50" i="40"/>
  <c r="W53" i="23"/>
  <c r="AM53" i="23"/>
  <c r="AD53" i="23"/>
  <c r="AL53" i="23"/>
  <c r="AB146" i="21"/>
  <c r="AA146" i="21"/>
  <c r="AN146" i="21"/>
  <c r="W125" i="26"/>
  <c r="AL12" i="28"/>
  <c r="AK167" i="42"/>
  <c r="AI142" i="41"/>
  <c r="Y142" i="41"/>
  <c r="AK100" i="23"/>
  <c r="AH8" i="28"/>
  <c r="AD8" i="28"/>
  <c r="AO25" i="41"/>
  <c r="AI25" i="41"/>
  <c r="AN82" i="26"/>
  <c r="AL71" i="28"/>
  <c r="X71" i="28"/>
  <c r="AD82" i="28"/>
  <c r="W82" i="28"/>
  <c r="AN82" i="28"/>
  <c r="W20" i="19"/>
  <c r="AB20" i="19"/>
  <c r="AJ115" i="26"/>
  <c r="AG71" i="23"/>
  <c r="AM87" i="40"/>
  <c r="AD87" i="40"/>
  <c r="AH87" i="40"/>
  <c r="AB87" i="40"/>
  <c r="AJ114" i="28"/>
  <c r="AI162" i="21"/>
  <c r="AI58" i="21"/>
  <c r="AD104" i="28"/>
  <c r="AB104" i="28"/>
  <c r="AL99" i="40"/>
  <c r="AD139" i="21"/>
  <c r="AJ139" i="21"/>
  <c r="AM155" i="42"/>
  <c r="AB155" i="42"/>
  <c r="AN10" i="42"/>
  <c r="AI2" i="42"/>
  <c r="AA2" i="42"/>
  <c r="AG8" i="23"/>
  <c r="AD8" i="23"/>
  <c r="Y5" i="22"/>
  <c r="W5" i="22"/>
  <c r="AK5" i="22"/>
  <c r="AJ5" i="22"/>
  <c r="AH135" i="26"/>
  <c r="AD83" i="42"/>
  <c r="AE83" i="42"/>
  <c r="Z136" i="40"/>
  <c r="Y136" i="40"/>
  <c r="AF136" i="40"/>
  <c r="AE136" i="40"/>
  <c r="AH122" i="23"/>
  <c r="AM46" i="28"/>
  <c r="AH18" i="23"/>
  <c r="AD18" i="23"/>
  <c r="AO68" i="26"/>
  <c r="AA45" i="42"/>
  <c r="AB45" i="42"/>
  <c r="AC45" i="42"/>
  <c r="AG45" i="42"/>
  <c r="Y146" i="40"/>
  <c r="AH146" i="40"/>
  <c r="AA150" i="40"/>
  <c r="AK159" i="28"/>
  <c r="AM41" i="42"/>
  <c r="AH41" i="42"/>
  <c r="AB143" i="42"/>
  <c r="AM74" i="42"/>
  <c r="AA74" i="42"/>
  <c r="AC25" i="22"/>
  <c r="AJ163" i="41"/>
  <c r="AE163" i="41"/>
  <c r="AN163" i="41"/>
  <c r="AL163" i="41"/>
  <c r="AN174" i="22"/>
  <c r="Y78" i="42"/>
  <c r="AA78" i="42"/>
  <c r="AK15" i="22"/>
  <c r="AD15" i="22"/>
  <c r="AK119" i="40"/>
  <c r="AD119" i="40"/>
  <c r="AE119" i="40"/>
  <c r="Z67" i="40"/>
  <c r="AA67" i="40"/>
  <c r="AI67" i="40"/>
  <c r="AJ51" i="28"/>
  <c r="AG155" i="28"/>
  <c r="W128" i="28"/>
  <c r="AC32" i="40"/>
  <c r="AJ11" i="19"/>
  <c r="AB41" i="19"/>
  <c r="AE41" i="19"/>
  <c r="X41" i="19"/>
  <c r="AD78" i="23"/>
  <c r="W78" i="23"/>
  <c r="AC96" i="26"/>
  <c r="AF96" i="26"/>
  <c r="AN46" i="23"/>
  <c r="AO46" i="23"/>
  <c r="AH114" i="40"/>
  <c r="AO114" i="40"/>
  <c r="AO116" i="26"/>
  <c r="AD116" i="26"/>
  <c r="AH116" i="26"/>
  <c r="AA116" i="26"/>
  <c r="W169" i="26"/>
  <c r="AM174" i="28"/>
  <c r="X174" i="28"/>
  <c r="AO64" i="28"/>
  <c r="AM142" i="26"/>
  <c r="Y142" i="26"/>
  <c r="AE42" i="41"/>
  <c r="AN42" i="41"/>
  <c r="AJ62" i="26"/>
  <c r="AL62" i="26"/>
  <c r="AI62" i="26"/>
  <c r="Y22" i="40"/>
  <c r="AO62" i="42"/>
  <c r="Y62" i="42"/>
  <c r="AE62" i="42"/>
  <c r="AJ62" i="42"/>
  <c r="AC168" i="42"/>
  <c r="AA130" i="28"/>
  <c r="AM130" i="28"/>
  <c r="Y130" i="28"/>
  <c r="AE89" i="28"/>
  <c r="AG89" i="28"/>
  <c r="AD89" i="28"/>
  <c r="AA89" i="28"/>
  <c r="AL89" i="28"/>
  <c r="AK89" i="28"/>
  <c r="AH105" i="25"/>
  <c r="AK105" i="25"/>
  <c r="Z105" i="25"/>
  <c r="AL11" i="40"/>
  <c r="AB66" i="40"/>
  <c r="AG66" i="40"/>
  <c r="X66" i="40"/>
  <c r="AA66" i="40"/>
  <c r="AH66" i="40"/>
  <c r="AC102" i="40"/>
  <c r="AM102" i="40"/>
  <c r="AJ102" i="40"/>
  <c r="AN102" i="40"/>
  <c r="AB102" i="40"/>
  <c r="AO43" i="42"/>
  <c r="W43" i="42"/>
  <c r="X43" i="42"/>
  <c r="W72" i="42"/>
  <c r="X72" i="42"/>
  <c r="AJ101" i="23"/>
  <c r="AF101" i="23"/>
  <c r="AK101" i="23"/>
  <c r="AC57" i="21"/>
  <c r="AN57" i="21"/>
  <c r="Z57" i="21"/>
  <c r="X38" i="42"/>
  <c r="AK38" i="42"/>
  <c r="AN38" i="42"/>
  <c r="AJ38" i="42"/>
  <c r="Y38" i="42"/>
  <c r="AO19" i="40"/>
  <c r="AL19" i="40"/>
  <c r="Y19" i="40"/>
  <c r="AH23" i="23"/>
  <c r="Z23" i="23"/>
  <c r="AC23" i="23"/>
  <c r="AB23" i="23"/>
  <c r="AL23" i="23"/>
  <c r="AE23" i="23"/>
  <c r="AO23" i="23"/>
  <c r="AI23" i="23"/>
  <c r="Y23" i="23"/>
  <c r="W23" i="23"/>
  <c r="X23" i="23"/>
  <c r="AN39" i="40"/>
  <c r="AN44" i="40"/>
  <c r="X44" i="40"/>
  <c r="AB44" i="40"/>
  <c r="W44" i="40"/>
  <c r="AC44" i="40"/>
  <c r="AL44" i="40"/>
  <c r="AG44" i="40"/>
  <c r="AK44" i="40"/>
  <c r="AM44" i="40"/>
  <c r="AF44" i="40"/>
  <c r="AO41" i="26"/>
  <c r="AH41" i="26"/>
  <c r="AE41" i="26"/>
  <c r="AB41" i="26"/>
  <c r="Z41" i="26"/>
  <c r="AI41" i="26"/>
  <c r="Y57" i="42"/>
  <c r="AI57" i="42"/>
  <c r="W57" i="42"/>
  <c r="Z57" i="42"/>
  <c r="AO57" i="42"/>
  <c r="AH57" i="42"/>
  <c r="X57" i="42"/>
  <c r="AN57" i="42"/>
  <c r="AA24" i="42"/>
  <c r="AJ24" i="42"/>
  <c r="AG24" i="42"/>
  <c r="AI24" i="42"/>
  <c r="AI18" i="26"/>
  <c r="AF18" i="26"/>
  <c r="AG18" i="26"/>
  <c r="AK113" i="40"/>
  <c r="AO113" i="40"/>
  <c r="AD79" i="41"/>
  <c r="AA79" i="41"/>
  <c r="AK79" i="41"/>
  <c r="AI79" i="41"/>
  <c r="AE79" i="41"/>
  <c r="AK3" i="23"/>
  <c r="AB3" i="23"/>
  <c r="AG3" i="23"/>
  <c r="AO3" i="23"/>
  <c r="AL96" i="40"/>
  <c r="X96" i="40"/>
  <c r="AC72" i="28"/>
  <c r="AK72" i="28"/>
  <c r="AD146" i="21"/>
  <c r="AL146" i="21"/>
  <c r="X167" i="42"/>
  <c r="AF167" i="42"/>
  <c r="AH100" i="23"/>
  <c r="AJ25" i="41"/>
  <c r="AA25" i="41"/>
  <c r="AA174" i="28"/>
  <c r="AE174" i="28"/>
  <c r="Z142" i="26"/>
  <c r="AF142" i="26"/>
  <c r="W156" i="21"/>
  <c r="AJ156" i="21"/>
  <c r="AL156" i="21"/>
  <c r="AC116" i="23"/>
  <c r="AJ42" i="41"/>
  <c r="AB42" i="41"/>
  <c r="AB62" i="26"/>
  <c r="Y62" i="26"/>
  <c r="AK62" i="26"/>
  <c r="AE62" i="26"/>
  <c r="AB22" i="40"/>
  <c r="AK22" i="40"/>
  <c r="AD13" i="19"/>
  <c r="AE24" i="19"/>
  <c r="AA24" i="19"/>
  <c r="AK24" i="19"/>
  <c r="AH20" i="28"/>
  <c r="AD173" i="26"/>
  <c r="AA131" i="23"/>
  <c r="AF62" i="42"/>
  <c r="AM62" i="42"/>
  <c r="AH62" i="42"/>
  <c r="AJ175" i="26"/>
  <c r="AO175" i="26"/>
  <c r="W91" i="23"/>
  <c r="AD168" i="42"/>
  <c r="AN130" i="28"/>
  <c r="AI130" i="28"/>
  <c r="AB130" i="28"/>
  <c r="W89" i="28"/>
  <c r="AF89" i="28"/>
  <c r="AJ89" i="28"/>
  <c r="AJ105" i="25"/>
  <c r="AF105" i="25"/>
  <c r="AO105" i="25"/>
  <c r="AI105" i="25"/>
  <c r="AC11" i="40"/>
  <c r="AM66" i="40"/>
  <c r="AI66" i="40"/>
  <c r="AN115" i="23"/>
  <c r="AL52" i="27"/>
  <c r="AH52" i="27"/>
  <c r="AL102" i="40"/>
  <c r="AD102" i="40"/>
  <c r="AJ43" i="42"/>
  <c r="AN61" i="28"/>
  <c r="AM61" i="28"/>
  <c r="AN164" i="41"/>
  <c r="AO164" i="41"/>
  <c r="Y164" i="41"/>
  <c r="AC164" i="41"/>
  <c r="AI164" i="41"/>
  <c r="AN121" i="28"/>
  <c r="AO121" i="28"/>
  <c r="AC121" i="28"/>
  <c r="AF72" i="42"/>
  <c r="Z175" i="42"/>
  <c r="AN175" i="42"/>
  <c r="AO175" i="42"/>
  <c r="X101" i="23"/>
  <c r="AD103" i="23"/>
  <c r="AE103" i="23"/>
  <c r="AG103" i="23"/>
  <c r="AO103" i="23"/>
  <c r="AE57" i="21"/>
  <c r="AB57" i="21"/>
  <c r="AA152" i="26"/>
  <c r="AC152" i="26"/>
  <c r="X89" i="21"/>
  <c r="AG89" i="21"/>
  <c r="AK123" i="42"/>
  <c r="AB123" i="42"/>
  <c r="Z127" i="42"/>
  <c r="AB127" i="42"/>
  <c r="AN15" i="40"/>
  <c r="AM15" i="40"/>
  <c r="X15" i="40"/>
  <c r="AI15" i="40"/>
  <c r="AF15" i="40"/>
  <c r="AE38" i="42"/>
  <c r="AB38" i="42"/>
  <c r="AF38" i="42"/>
  <c r="AF19" i="40"/>
  <c r="AD80" i="42"/>
  <c r="AF80" i="42"/>
  <c r="AJ80" i="42"/>
  <c r="AD23" i="23"/>
  <c r="AL133" i="23"/>
  <c r="AI44" i="40"/>
  <c r="AC97" i="28"/>
  <c r="AA97" i="28"/>
  <c r="AB97" i="28"/>
  <c r="AD97" i="28"/>
  <c r="X97" i="28"/>
  <c r="AI97" i="28"/>
  <c r="AJ97" i="28"/>
  <c r="AF97" i="28"/>
  <c r="W130" i="23"/>
  <c r="AN130" i="23"/>
  <c r="AB130" i="23"/>
  <c r="AG130" i="23"/>
  <c r="AM99" i="23"/>
  <c r="AH86" i="28"/>
  <c r="AC86" i="28"/>
  <c r="X86" i="28"/>
  <c r="AI86" i="28"/>
  <c r="AB51" i="40"/>
  <c r="AK51" i="40"/>
  <c r="Y51" i="40"/>
  <c r="AC123" i="23"/>
  <c r="AI123" i="23"/>
  <c r="AO123" i="23"/>
  <c r="AN40" i="40"/>
  <c r="AG40" i="40"/>
  <c r="AL56" i="21"/>
  <c r="AC56" i="21"/>
  <c r="AO56" i="21"/>
  <c r="Y56" i="21"/>
  <c r="AD51" i="19"/>
  <c r="AH18" i="40"/>
  <c r="X18" i="40"/>
  <c r="AN18" i="40"/>
  <c r="AG18" i="40"/>
  <c r="AH133" i="28"/>
  <c r="Z31" i="23"/>
  <c r="AA31" i="23"/>
  <c r="AE31" i="23"/>
  <c r="AI31" i="23"/>
  <c r="AG69" i="42"/>
  <c r="X69" i="42"/>
  <c r="AI69" i="42"/>
  <c r="AC69" i="42"/>
  <c r="AH69" i="42"/>
  <c r="X95" i="21"/>
  <c r="AE95" i="21"/>
  <c r="Y95" i="21"/>
  <c r="AA95" i="21"/>
  <c r="AM95" i="21"/>
  <c r="AG99" i="28"/>
  <c r="X99" i="28"/>
  <c r="AI35" i="19"/>
  <c r="AB35" i="19"/>
  <c r="Y149" i="42"/>
  <c r="AF79" i="42"/>
  <c r="W98" i="40"/>
  <c r="AG133" i="26"/>
  <c r="AE77" i="23"/>
  <c r="AI77" i="23"/>
  <c r="Z77" i="23"/>
  <c r="AK14" i="28"/>
  <c r="Y14" i="28"/>
  <c r="AD28" i="28"/>
  <c r="W28" i="28"/>
  <c r="AN104" i="42"/>
  <c r="AM19" i="42"/>
  <c r="AE19" i="42"/>
  <c r="AB107" i="41"/>
  <c r="AO107" i="41"/>
  <c r="AJ107" i="41"/>
  <c r="AA107" i="41"/>
  <c r="X107" i="41"/>
  <c r="AI64" i="21"/>
  <c r="X102" i="28"/>
  <c r="AG102" i="28"/>
  <c r="Y102" i="28"/>
  <c r="W102" i="28"/>
  <c r="AG140" i="42"/>
  <c r="Y140" i="42"/>
  <c r="AA140" i="42"/>
  <c r="AD140" i="42"/>
  <c r="AB140" i="42"/>
  <c r="AO140" i="42"/>
  <c r="AI140" i="42"/>
  <c r="AJ68" i="28"/>
  <c r="AH68" i="28"/>
  <c r="Z68" i="28"/>
  <c r="AC68" i="28"/>
  <c r="AB68" i="28"/>
  <c r="AK85" i="42"/>
  <c r="AM85" i="42"/>
  <c r="AN80" i="23"/>
  <c r="AA4" i="40"/>
  <c r="AM4" i="40"/>
  <c r="AF4" i="40"/>
  <c r="AJ23" i="26"/>
  <c r="AO23" i="26"/>
  <c r="AB23" i="26"/>
  <c r="Y54" i="21"/>
  <c r="AI54" i="21"/>
  <c r="AH54" i="21"/>
  <c r="AC54" i="21"/>
  <c r="AD54" i="21"/>
  <c r="AM37" i="40"/>
  <c r="AG37" i="40"/>
  <c r="AA37" i="40"/>
  <c r="AM151" i="40"/>
  <c r="W151" i="40"/>
  <c r="X151" i="40"/>
  <c r="AF109" i="21"/>
  <c r="AO49" i="19"/>
  <c r="AF64" i="40"/>
  <c r="AC64" i="40"/>
  <c r="AJ38" i="23"/>
  <c r="AG38" i="23"/>
  <c r="Z143" i="40"/>
  <c r="AI143" i="40"/>
  <c r="AN128" i="26"/>
  <c r="Y128" i="26"/>
  <c r="AO144" i="23"/>
  <c r="AJ110" i="42"/>
  <c r="AE57" i="26"/>
  <c r="AG57" i="26"/>
  <c r="AD57" i="26"/>
  <c r="Y57" i="26"/>
  <c r="X57" i="26"/>
  <c r="AM16" i="26"/>
  <c r="AA16" i="26"/>
  <c r="AO16" i="26"/>
  <c r="AI91" i="40"/>
  <c r="AL87" i="26"/>
  <c r="AA148" i="28"/>
  <c r="AI14" i="23"/>
  <c r="AO14" i="23"/>
  <c r="AN14" i="23"/>
  <c r="Y14" i="23"/>
  <c r="AD126" i="22"/>
  <c r="Z126" i="22"/>
  <c r="AC126" i="22"/>
  <c r="Y76" i="21"/>
  <c r="X150" i="28"/>
  <c r="AA150" i="28"/>
  <c r="AN150" i="28"/>
  <c r="AE150" i="28"/>
  <c r="AK144" i="42"/>
  <c r="AM118" i="28"/>
  <c r="AB16" i="40"/>
  <c r="AJ90" i="23"/>
  <c r="AM90" i="23"/>
  <c r="AC164" i="21"/>
  <c r="AL86" i="28"/>
  <c r="Y86" i="28"/>
  <c r="AF86" i="28"/>
  <c r="AC51" i="40"/>
  <c r="AA51" i="40"/>
  <c r="AD51" i="40"/>
  <c r="AI51" i="40"/>
  <c r="X123" i="23"/>
  <c r="AK123" i="23"/>
  <c r="AN123" i="23"/>
  <c r="AH123" i="23"/>
  <c r="AL5" i="28"/>
  <c r="AO5" i="28"/>
  <c r="AB5" i="28"/>
  <c r="Y5" i="28"/>
  <c r="AO80" i="23"/>
  <c r="AH80" i="23"/>
  <c r="AD24" i="22"/>
  <c r="AJ65" i="23"/>
  <c r="AN65" i="23"/>
  <c r="AG65" i="23"/>
  <c r="AM65" i="23"/>
  <c r="AH37" i="19"/>
  <c r="AJ37" i="19"/>
  <c r="AK40" i="40"/>
  <c r="Z40" i="40"/>
  <c r="X95" i="23"/>
  <c r="W56" i="21"/>
  <c r="Z56" i="21"/>
  <c r="AB56" i="21"/>
  <c r="AA18" i="40"/>
  <c r="AF18" i="40"/>
  <c r="AB18" i="40"/>
  <c r="AN133" i="28"/>
  <c r="AH31" i="23"/>
  <c r="AG31" i="23"/>
  <c r="AC31" i="23"/>
  <c r="AO31" i="23"/>
  <c r="AL69" i="42"/>
  <c r="AE69" i="42"/>
  <c r="AB69" i="42"/>
  <c r="AO69" i="42"/>
  <c r="AK69" i="42"/>
  <c r="AI95" i="21"/>
  <c r="AH95" i="21"/>
  <c r="AF95" i="21"/>
  <c r="AJ95" i="21"/>
  <c r="AH99" i="28"/>
  <c r="W110" i="21"/>
  <c r="AH110" i="21"/>
  <c r="AA110" i="21"/>
  <c r="Z24" i="26"/>
  <c r="AD35" i="19"/>
  <c r="AM35" i="19"/>
  <c r="AH149" i="42"/>
  <c r="AE6" i="23"/>
  <c r="AF6" i="23"/>
  <c r="AO79" i="42"/>
  <c r="AM79" i="42"/>
  <c r="AF98" i="40"/>
  <c r="Y95" i="40"/>
  <c r="AK77" i="23"/>
  <c r="AA77" i="23"/>
  <c r="X77" i="23"/>
  <c r="AN91" i="21"/>
  <c r="AI91" i="21"/>
  <c r="AA47" i="26"/>
  <c r="AH47" i="26"/>
  <c r="AC47" i="26"/>
  <c r="AD14" i="28"/>
  <c r="AG14" i="28"/>
  <c r="AB5" i="42"/>
  <c r="AF28" i="28"/>
  <c r="AB28" i="28"/>
  <c r="AI28" i="28"/>
  <c r="AH104" i="42"/>
  <c r="AH19" i="42"/>
  <c r="AC19" i="42"/>
  <c r="AM165" i="28"/>
  <c r="AG9" i="26"/>
  <c r="AE9" i="26"/>
  <c r="Z174" i="40"/>
  <c r="AM49" i="42"/>
  <c r="AC49" i="42"/>
  <c r="AK162" i="40"/>
  <c r="AF107" i="41"/>
  <c r="Z107" i="41"/>
  <c r="AG107" i="41"/>
  <c r="AM107" i="41"/>
  <c r="AL94" i="28"/>
  <c r="AB94" i="28"/>
  <c r="AF94" i="28"/>
  <c r="AN102" i="28"/>
  <c r="AM102" i="28"/>
  <c r="AI102" i="28"/>
  <c r="AK64" i="25"/>
  <c r="AM64" i="25"/>
  <c r="AG169" i="41"/>
  <c r="AJ169" i="41"/>
  <c r="AE140" i="42"/>
  <c r="AM140" i="42"/>
  <c r="X140" i="42"/>
  <c r="X101" i="42"/>
  <c r="AE101" i="42"/>
  <c r="AF101" i="42"/>
  <c r="AN68" i="28"/>
  <c r="AE144" i="26"/>
  <c r="AA144" i="26"/>
  <c r="AG144" i="26"/>
  <c r="AN144" i="26"/>
  <c r="Z144" i="26"/>
  <c r="X144" i="26"/>
  <c r="AD144" i="26"/>
  <c r="AL144" i="26"/>
  <c r="AI133" i="21"/>
  <c r="AG133" i="21"/>
  <c r="AM133" i="21"/>
  <c r="AM150" i="23"/>
  <c r="AC150" i="23"/>
  <c r="AE150" i="23"/>
  <c r="AF150" i="23"/>
  <c r="Y150" i="23"/>
  <c r="AG150" i="23"/>
  <c r="X150" i="23"/>
  <c r="AK150" i="23"/>
  <c r="Y37" i="40"/>
  <c r="AF151" i="40"/>
  <c r="W91" i="40"/>
  <c r="AN87" i="26"/>
  <c r="AK148" i="28"/>
  <c r="AJ152" i="40"/>
  <c r="AO144" i="42"/>
  <c r="AN144" i="42"/>
  <c r="AH118" i="28"/>
  <c r="AK16" i="40"/>
  <c r="Y16" i="40"/>
  <c r="Z90" i="23"/>
  <c r="Z153" i="40"/>
  <c r="AG86" i="28"/>
  <c r="W86" i="28"/>
  <c r="AK86" i="28"/>
  <c r="AJ51" i="40"/>
  <c r="AO51" i="40"/>
  <c r="W51" i="40"/>
  <c r="AF123" i="23"/>
  <c r="Y123" i="23"/>
  <c r="W123" i="23"/>
  <c r="AB123" i="23"/>
  <c r="AI5" i="28"/>
  <c r="Z5" i="28"/>
  <c r="X5" i="28"/>
  <c r="X80" i="23"/>
  <c r="AF80" i="23"/>
  <c r="AH24" i="22"/>
  <c r="AB65" i="23"/>
  <c r="Y65" i="23"/>
  <c r="AC65" i="23"/>
  <c r="AE65" i="23"/>
  <c r="AF65" i="23"/>
  <c r="AO37" i="19"/>
  <c r="AB37" i="19"/>
  <c r="AH40" i="40"/>
  <c r="AF40" i="40"/>
  <c r="Z95" i="23"/>
  <c r="AK56" i="21"/>
  <c r="AH56" i="21"/>
  <c r="AI56" i="21"/>
  <c r="AJ51" i="19"/>
  <c r="AO18" i="40"/>
  <c r="AM18" i="40"/>
  <c r="AC18" i="40"/>
  <c r="W18" i="40"/>
  <c r="AK133" i="28"/>
  <c r="AF31" i="23"/>
  <c r="AL31" i="23"/>
  <c r="Y31" i="23"/>
  <c r="AK31" i="23"/>
  <c r="AL96" i="42"/>
  <c r="AN127" i="21"/>
  <c r="AD69" i="42"/>
  <c r="Z69" i="42"/>
  <c r="Y69" i="42"/>
  <c r="AA69" i="42"/>
  <c r="AN95" i="21"/>
  <c r="AB95" i="21"/>
  <c r="AK95" i="21"/>
  <c r="Z95" i="21"/>
  <c r="AO95" i="21"/>
  <c r="AG143" i="26"/>
  <c r="AB99" i="28"/>
  <c r="AN99" i="28"/>
  <c r="AC110" i="21"/>
  <c r="AG110" i="21"/>
  <c r="AI110" i="21"/>
  <c r="AN110" i="21"/>
  <c r="AA24" i="26"/>
  <c r="AE24" i="26"/>
  <c r="AC35" i="19"/>
  <c r="AE35" i="19"/>
  <c r="AM149" i="42"/>
  <c r="W6" i="23"/>
  <c r="AJ6" i="23"/>
  <c r="AB79" i="42"/>
  <c r="AJ98" i="40"/>
  <c r="AB98" i="40"/>
  <c r="AC95" i="40"/>
  <c r="Y133" i="26"/>
  <c r="Y77" i="23"/>
  <c r="AH77" i="23"/>
  <c r="AG77" i="23"/>
  <c r="AM91" i="21"/>
  <c r="AC91" i="21"/>
  <c r="AJ47" i="26"/>
  <c r="AK47" i="26"/>
  <c r="AF14" i="28"/>
  <c r="AM5" i="42"/>
  <c r="AG28" i="28"/>
  <c r="X28" i="28"/>
  <c r="AF137" i="41"/>
  <c r="AA104" i="42"/>
  <c r="Y19" i="42"/>
  <c r="X19" i="42"/>
  <c r="AO19" i="42"/>
  <c r="AI165" i="28"/>
  <c r="AO9" i="26"/>
  <c r="AK9" i="26"/>
  <c r="AF174" i="40"/>
  <c r="AN49" i="42"/>
  <c r="AO49" i="42"/>
  <c r="AF49" i="42"/>
  <c r="Y162" i="40"/>
  <c r="Y107" i="41"/>
  <c r="AC107" i="41"/>
  <c r="AE107" i="41"/>
  <c r="AD107" i="41"/>
  <c r="AL107" i="41"/>
  <c r="W94" i="28"/>
  <c r="AH94" i="28"/>
  <c r="Z102" i="28"/>
  <c r="AF102" i="28"/>
  <c r="AJ64" i="25"/>
  <c r="AD64" i="25"/>
  <c r="AC64" i="25"/>
  <c r="AF64" i="25"/>
  <c r="AB64" i="25"/>
  <c r="AI64" i="25"/>
  <c r="AL169" i="41"/>
  <c r="AC169" i="41"/>
  <c r="AB169" i="41"/>
  <c r="AH169" i="41"/>
  <c r="AN140" i="42"/>
  <c r="AF140" i="42"/>
  <c r="AJ140" i="42"/>
  <c r="Y68" i="28"/>
  <c r="AF85" i="42"/>
  <c r="AH36" i="40"/>
  <c r="Y36" i="40"/>
  <c r="Z36" i="40"/>
  <c r="AL4" i="40"/>
  <c r="AH23" i="26"/>
  <c r="AK175" i="40"/>
  <c r="AJ175" i="40"/>
  <c r="AK65" i="42"/>
  <c r="X13" i="28"/>
  <c r="AJ141" i="23"/>
  <c r="Z141" i="23"/>
  <c r="W141" i="23"/>
  <c r="Y95" i="28"/>
  <c r="AL95" i="28"/>
  <c r="W147" i="42"/>
  <c r="AH147" i="42"/>
  <c r="AD147" i="42"/>
  <c r="AM147" i="42"/>
  <c r="AG147" i="42"/>
  <c r="Y147" i="42"/>
  <c r="AO105" i="28"/>
  <c r="AC105" i="28"/>
  <c r="AG105" i="28"/>
  <c r="AE105" i="28"/>
  <c r="AD105" i="28"/>
  <c r="Z105" i="28"/>
  <c r="AF105" i="28"/>
  <c r="AB105" i="28"/>
  <c r="AJ164" i="25"/>
  <c r="AL164" i="25"/>
  <c r="AH169" i="28"/>
  <c r="AE162" i="26"/>
  <c r="AF162" i="26"/>
  <c r="X162" i="26"/>
  <c r="Z162" i="26"/>
  <c r="AJ162" i="26"/>
  <c r="AK105" i="41"/>
  <c r="AA105" i="41"/>
  <c r="Z105" i="41"/>
  <c r="AL105" i="41"/>
  <c r="AG105" i="41"/>
  <c r="Y105" i="41"/>
  <c r="AI105" i="41"/>
  <c r="AC105" i="41"/>
  <c r="AH105" i="41"/>
  <c r="AJ105" i="41"/>
  <c r="AF105" i="41"/>
  <c r="AE105" i="41"/>
  <c r="AN105" i="41"/>
  <c r="AM105" i="41"/>
  <c r="AD105" i="41"/>
  <c r="X105" i="41"/>
  <c r="W105" i="41"/>
  <c r="AO105" i="41"/>
  <c r="AO113" i="23"/>
  <c r="Y113" i="23"/>
  <c r="Z113" i="23"/>
  <c r="AK113" i="23"/>
  <c r="AJ113" i="23"/>
  <c r="AL152" i="21"/>
  <c r="AN152" i="21"/>
  <c r="AK135" i="28"/>
  <c r="AE135" i="28"/>
  <c r="AC135" i="28"/>
  <c r="W135" i="28"/>
  <c r="AG135" i="28"/>
  <c r="AK39" i="42"/>
  <c r="W39" i="42"/>
  <c r="AI97" i="40"/>
  <c r="AA97" i="40"/>
  <c r="Y63" i="26"/>
  <c r="AF63" i="26"/>
  <c r="AM59" i="28"/>
  <c r="AD174" i="23"/>
  <c r="AC93" i="42"/>
  <c r="Z77" i="28"/>
  <c r="AC77" i="28"/>
  <c r="AI25" i="26"/>
  <c r="AN25" i="26"/>
  <c r="AJ115" i="21"/>
  <c r="AO115" i="21"/>
  <c r="AM15" i="28"/>
  <c r="AA15" i="28"/>
  <c r="X15" i="28"/>
  <c r="AI15" i="28"/>
  <c r="AH150" i="21"/>
  <c r="AJ136" i="28"/>
  <c r="AL136" i="28"/>
  <c r="AM104" i="23"/>
  <c r="AE104" i="23"/>
  <c r="Z104" i="23"/>
  <c r="AJ104" i="23"/>
  <c r="AH104" i="23"/>
  <c r="AB85" i="40"/>
  <c r="Y85" i="40"/>
  <c r="AF85" i="40"/>
  <c r="AO85" i="40"/>
  <c r="W85" i="40"/>
  <c r="AJ88" i="23"/>
  <c r="AN151" i="28"/>
  <c r="AM138" i="26"/>
  <c r="AD138" i="26"/>
  <c r="AB138" i="26"/>
  <c r="AC175" i="40"/>
  <c r="AG175" i="40"/>
  <c r="W65" i="42"/>
  <c r="AH65" i="42"/>
  <c r="AL65" i="42"/>
  <c r="AD13" i="28"/>
  <c r="AK13" i="28"/>
  <c r="AI13" i="28"/>
  <c r="X139" i="28"/>
  <c r="AB139" i="28"/>
  <c r="Z139" i="28"/>
  <c r="AH45" i="19"/>
  <c r="AL66" i="26"/>
  <c r="AK109" i="28"/>
  <c r="X141" i="42"/>
  <c r="AO141" i="23"/>
  <c r="X141" i="23"/>
  <c r="AD141" i="23"/>
  <c r="AK141" i="23"/>
  <c r="AC134" i="42"/>
  <c r="Y134" i="42"/>
  <c r="Z134" i="42"/>
  <c r="AK134" i="42"/>
  <c r="AO134" i="21"/>
  <c r="AJ134" i="21"/>
  <c r="AB134" i="21"/>
  <c r="AD134" i="21"/>
  <c r="AM90" i="21"/>
  <c r="AK90" i="21"/>
  <c r="AL90" i="21"/>
  <c r="AD90" i="21"/>
  <c r="W90" i="21"/>
  <c r="AC90" i="21"/>
  <c r="AE90" i="21"/>
  <c r="AG90" i="21"/>
  <c r="AH90" i="21"/>
  <c r="AO90" i="21"/>
  <c r="AB90" i="21"/>
  <c r="AO59" i="40"/>
  <c r="AN59" i="40"/>
  <c r="AM59" i="40"/>
  <c r="AG59" i="40"/>
  <c r="AH59" i="40"/>
  <c r="AI59" i="40"/>
  <c r="Z59" i="40"/>
  <c r="AC59" i="40"/>
  <c r="Y59" i="40"/>
  <c r="AB59" i="40"/>
  <c r="AL59" i="40"/>
  <c r="AA59" i="40"/>
  <c r="AH15" i="28"/>
  <c r="AO15" i="28"/>
  <c r="AG15" i="42"/>
  <c r="AI141" i="42"/>
  <c r="Y141" i="23"/>
  <c r="AF141" i="23"/>
  <c r="AN141" i="23"/>
  <c r="AC141" i="23"/>
  <c r="AF30" i="23"/>
  <c r="W30" i="23"/>
  <c r="AA30" i="23"/>
  <c r="X30" i="23"/>
  <c r="AJ30" i="23"/>
  <c r="AG30" i="23"/>
  <c r="AB30" i="23"/>
  <c r="Y28" i="26"/>
  <c r="Z28" i="26"/>
  <c r="AO28" i="26"/>
  <c r="AN28" i="26"/>
  <c r="Y105" i="28"/>
  <c r="AM79" i="21"/>
  <c r="AJ79" i="21"/>
  <c r="AL79" i="21"/>
  <c r="AE79" i="21"/>
  <c r="AJ72" i="40"/>
  <c r="AE72" i="40"/>
  <c r="AA72" i="40"/>
  <c r="X72" i="40"/>
  <c r="X58" i="28"/>
  <c r="AA58" i="28"/>
  <c r="AO58" i="28"/>
  <c r="AJ58" i="28"/>
  <c r="AI169" i="28"/>
  <c r="AC169" i="28"/>
  <c r="AD169" i="28"/>
  <c r="AG169" i="28"/>
  <c r="X169" i="28"/>
  <c r="AL169" i="28"/>
  <c r="AJ169" i="28"/>
  <c r="AK169" i="28"/>
  <c r="Z169" i="28"/>
  <c r="AA169" i="28"/>
  <c r="AF169" i="28"/>
  <c r="AN169" i="28"/>
  <c r="W169" i="28"/>
  <c r="AO169" i="28"/>
  <c r="Y169" i="28"/>
  <c r="W103" i="42"/>
  <c r="AF103" i="42"/>
  <c r="AL103" i="42"/>
  <c r="AH103" i="42"/>
  <c r="AI167" i="26"/>
  <c r="AE167" i="26"/>
  <c r="AO156" i="40"/>
  <c r="AJ118" i="42"/>
  <c r="AC7" i="23"/>
  <c r="AE7" i="23"/>
  <c r="W171" i="28"/>
  <c r="AF171" i="28"/>
  <c r="AB171" i="28"/>
  <c r="Y171" i="28"/>
  <c r="AA36" i="42"/>
  <c r="AG175" i="23"/>
  <c r="AF175" i="23"/>
  <c r="AF152" i="21"/>
  <c r="W152" i="21"/>
  <c r="AI135" i="28"/>
  <c r="AH135" i="28"/>
  <c r="AM135" i="28"/>
  <c r="Z135" i="28"/>
  <c r="AA39" i="42"/>
  <c r="AC39" i="42"/>
  <c r="AH97" i="40"/>
  <c r="AC162" i="42"/>
  <c r="AK162" i="42"/>
  <c r="AF162" i="42"/>
  <c r="AL162" i="42"/>
  <c r="AK166" i="23"/>
  <c r="Z166" i="23"/>
  <c r="AL166" i="23"/>
  <c r="AB130" i="22"/>
  <c r="AD63" i="26"/>
  <c r="AO63" i="26"/>
  <c r="W59" i="23"/>
  <c r="X59" i="23"/>
  <c r="AD59" i="28"/>
  <c r="AJ174" i="23"/>
  <c r="X77" i="28"/>
  <c r="AF77" i="28"/>
  <c r="AG25" i="26"/>
  <c r="AF122" i="21"/>
  <c r="AL122" i="21"/>
  <c r="AN169" i="42"/>
  <c r="X169" i="42"/>
  <c r="AD115" i="21"/>
  <c r="W115" i="21"/>
  <c r="AC6" i="28"/>
  <c r="AA6" i="28"/>
  <c r="AN6" i="28"/>
  <c r="Z6" i="28"/>
  <c r="X6" i="28"/>
  <c r="Y25" i="40"/>
  <c r="AL15" i="28"/>
  <c r="AG15" i="28"/>
  <c r="AC15" i="28"/>
  <c r="AK15" i="28"/>
  <c r="AL150" i="21"/>
  <c r="AA17" i="28"/>
  <c r="AK17" i="28"/>
  <c r="AI17" i="28"/>
  <c r="AD17" i="28"/>
  <c r="AJ17" i="28"/>
  <c r="W38" i="26"/>
  <c r="AI136" i="28"/>
  <c r="Z136" i="28"/>
  <c r="AM106" i="26"/>
  <c r="AK104" i="23"/>
  <c r="AD104" i="23"/>
  <c r="W104" i="23"/>
  <c r="AO104" i="23"/>
  <c r="AJ85" i="40"/>
  <c r="Z85" i="40"/>
  <c r="AK85" i="40"/>
  <c r="AG85" i="40"/>
  <c r="AN88" i="23"/>
  <c r="AL88" i="23"/>
  <c r="AF116" i="21"/>
  <c r="AL100" i="40"/>
  <c r="AH100" i="40"/>
  <c r="Z100" i="40"/>
  <c r="AI100" i="40"/>
  <c r="AK40" i="41"/>
  <c r="AE40" i="41"/>
  <c r="AA40" i="41"/>
  <c r="AM40" i="41"/>
  <c r="AO40" i="41"/>
  <c r="AI138" i="26"/>
  <c r="AK138" i="26"/>
  <c r="W138" i="26"/>
  <c r="Z138" i="26"/>
  <c r="Y175" i="40"/>
  <c r="AM175" i="40"/>
  <c r="AN175" i="40"/>
  <c r="AI65" i="42"/>
  <c r="AC65" i="42"/>
  <c r="W13" i="28"/>
  <c r="AC13" i="28"/>
  <c r="AO13" i="28"/>
  <c r="AM13" i="28"/>
  <c r="AI139" i="28"/>
  <c r="AG139" i="28"/>
  <c r="AL113" i="28"/>
  <c r="Y113" i="28"/>
  <c r="AD113" i="28"/>
  <c r="AA113" i="28"/>
  <c r="X113" i="28"/>
  <c r="X15" i="42"/>
  <c r="Y141" i="42"/>
  <c r="AA30" i="42"/>
  <c r="AL30" i="42"/>
  <c r="AF30" i="42"/>
  <c r="X30" i="42"/>
  <c r="AI141" i="23"/>
  <c r="AA141" i="23"/>
  <c r="AB141" i="23"/>
  <c r="AG141" i="23"/>
  <c r="AE111" i="26"/>
  <c r="AG111" i="26"/>
  <c r="AD111" i="26"/>
  <c r="AA111" i="26"/>
  <c r="AC147" i="42"/>
  <c r="AC28" i="42"/>
  <c r="AB28" i="42"/>
  <c r="AA28" i="42"/>
  <c r="Z28" i="42"/>
  <c r="Y28" i="42"/>
  <c r="X28" i="42"/>
  <c r="W28" i="42"/>
  <c r="AJ28" i="42"/>
  <c r="AG28" i="42"/>
  <c r="AI28" i="42"/>
  <c r="AM140" i="23"/>
  <c r="AF140" i="23"/>
  <c r="Y140" i="23"/>
  <c r="W105" i="28"/>
  <c r="AA90" i="21"/>
  <c r="Y68" i="23"/>
  <c r="AB68" i="23"/>
  <c r="AA68" i="23"/>
  <c r="Z68" i="23"/>
  <c r="AI68" i="23"/>
  <c r="AE68" i="23"/>
  <c r="AM68" i="23"/>
  <c r="AF68" i="23"/>
  <c r="AB169" i="28"/>
  <c r="AB145" i="41"/>
  <c r="W145" i="41"/>
  <c r="AM145" i="41"/>
  <c r="AI145" i="41"/>
  <c r="AE145" i="41"/>
  <c r="Y145" i="41"/>
  <c r="AH145" i="41"/>
  <c r="AK145" i="41"/>
  <c r="AF145" i="41"/>
  <c r="AA145" i="41"/>
  <c r="X145" i="41"/>
  <c r="Z145" i="41"/>
  <c r="AG145" i="41"/>
  <c r="AD131" i="26"/>
  <c r="AB131" i="26"/>
  <c r="AN131" i="26"/>
  <c r="AK131" i="26"/>
  <c r="AG131" i="26"/>
  <c r="Z131" i="26"/>
  <c r="AL131" i="26"/>
  <c r="AE131" i="26"/>
  <c r="AH131" i="26"/>
  <c r="AF131" i="26"/>
  <c r="AM131" i="26"/>
  <c r="AC131" i="26"/>
  <c r="X131" i="26"/>
  <c r="AA131" i="26"/>
  <c r="AJ131" i="26"/>
  <c r="AI131" i="26"/>
  <c r="AO131" i="26"/>
  <c r="AB105" i="41"/>
  <c r="AN43" i="23"/>
  <c r="W43" i="23"/>
  <c r="AD43" i="23"/>
  <c r="AK157" i="28"/>
  <c r="W157" i="28"/>
  <c r="AI157" i="28"/>
  <c r="AM62" i="28"/>
  <c r="AB62" i="28"/>
  <c r="AE62" i="28"/>
  <c r="AJ62" i="28"/>
  <c r="AA62" i="28"/>
  <c r="AH62" i="28"/>
  <c r="AK62" i="28"/>
  <c r="AI49" i="40"/>
  <c r="X49" i="40"/>
  <c r="AD49" i="40"/>
  <c r="AB49" i="40"/>
  <c r="AA49" i="40"/>
  <c r="W49" i="40"/>
  <c r="AE49" i="40"/>
  <c r="Y49" i="40"/>
  <c r="AN118" i="40"/>
  <c r="AE94" i="42"/>
  <c r="AK94" i="42"/>
  <c r="W16" i="23"/>
  <c r="Y60" i="21"/>
  <c r="AN43" i="41"/>
  <c r="AM43" i="41"/>
  <c r="AB43" i="41"/>
  <c r="AD46" i="40"/>
  <c r="AE46" i="40"/>
  <c r="AB112" i="21"/>
  <c r="AD112" i="21"/>
  <c r="AG26" i="23"/>
  <c r="AF112" i="28"/>
  <c r="AJ146" i="42"/>
  <c r="AE146" i="42"/>
  <c r="AB146" i="42"/>
  <c r="Y146" i="42"/>
  <c r="X146" i="42"/>
  <c r="AI145" i="21"/>
  <c r="AN145" i="21"/>
  <c r="Y5" i="26"/>
  <c r="AA5" i="26"/>
  <c r="AG5" i="26"/>
  <c r="AL70" i="40"/>
  <c r="AF70" i="40"/>
  <c r="AK103" i="21"/>
  <c r="AO103" i="21"/>
  <c r="AE103" i="21"/>
  <c r="AO139" i="42"/>
  <c r="AA139" i="42"/>
  <c r="AC139" i="42"/>
  <c r="AF163" i="26"/>
  <c r="AD134" i="28"/>
  <c r="AK66" i="28"/>
  <c r="AI32" i="28"/>
  <c r="AN18" i="19"/>
  <c r="AG125" i="40"/>
  <c r="AI125" i="40"/>
  <c r="AM125" i="40"/>
  <c r="W149" i="23"/>
  <c r="AF36" i="23"/>
  <c r="AC62" i="22"/>
  <c r="AB111" i="40"/>
  <c r="AF111" i="40"/>
  <c r="AC111" i="40"/>
  <c r="Y140" i="40"/>
  <c r="AG140" i="40"/>
  <c r="W43" i="19"/>
  <c r="AG43" i="19"/>
  <c r="AG73" i="42"/>
  <c r="AC73" i="42"/>
  <c r="AE73" i="42"/>
  <c r="AN16" i="28"/>
  <c r="AK31" i="26"/>
  <c r="AE31" i="26"/>
  <c r="AH31" i="26"/>
  <c r="AJ31" i="26"/>
  <c r="AN31" i="26"/>
  <c r="AM105" i="42"/>
  <c r="AN105" i="42"/>
  <c r="AJ32" i="26"/>
  <c r="AE32" i="26"/>
  <c r="AI168" i="40"/>
  <c r="AJ168" i="40"/>
  <c r="AO113" i="42"/>
  <c r="AN164" i="42"/>
  <c r="AJ164" i="42"/>
  <c r="AE126" i="42"/>
  <c r="AO62" i="23"/>
  <c r="AN62" i="23"/>
  <c r="AI109" i="40"/>
  <c r="Z109" i="40"/>
  <c r="AC109" i="40"/>
  <c r="AM109" i="40"/>
  <c r="AN163" i="21"/>
  <c r="X163" i="21"/>
  <c r="AK163" i="21"/>
  <c r="Y161" i="21"/>
  <c r="AC137" i="21"/>
  <c r="AO137" i="21"/>
  <c r="AI137" i="21"/>
  <c r="AG127" i="28"/>
  <c r="AL127" i="28"/>
  <c r="AK116" i="40"/>
  <c r="AM177" i="26"/>
  <c r="AA158" i="21"/>
  <c r="AK158" i="21"/>
  <c r="Z158" i="21"/>
  <c r="AI123" i="28"/>
  <c r="AM123" i="28"/>
  <c r="Y126" i="23"/>
  <c r="AH126" i="23"/>
  <c r="AC126" i="23"/>
  <c r="Z42" i="42"/>
  <c r="AL42" i="42"/>
  <c r="AN21" i="23"/>
  <c r="AG86" i="40"/>
  <c r="Z86" i="40"/>
  <c r="AN16" i="22"/>
  <c r="AJ16" i="22"/>
  <c r="Y16" i="22"/>
  <c r="AF89" i="23"/>
  <c r="AC160" i="26"/>
  <c r="AD160" i="26"/>
  <c r="Z160" i="26"/>
  <c r="AM160" i="26"/>
  <c r="AH98" i="28"/>
  <c r="AG98" i="28"/>
  <c r="AF98" i="28"/>
  <c r="W98" i="28"/>
  <c r="AA98" i="28"/>
  <c r="Z13" i="23"/>
  <c r="W13" i="23"/>
  <c r="W64" i="23"/>
  <c r="AN64" i="23"/>
  <c r="W14" i="26"/>
  <c r="AO14" i="26"/>
  <c r="AK14" i="26"/>
  <c r="AI129" i="28"/>
  <c r="W114" i="21"/>
  <c r="AM44" i="19"/>
  <c r="AF11" i="26"/>
  <c r="AO11" i="26"/>
  <c r="AB58" i="22"/>
  <c r="AC7" i="28"/>
  <c r="AJ79" i="28"/>
  <c r="AC79" i="28"/>
  <c r="AE79" i="28"/>
  <c r="AH79" i="28"/>
  <c r="AL79" i="28"/>
  <c r="AB79" i="28"/>
  <c r="AA79" i="28"/>
  <c r="AL12" i="42"/>
  <c r="AK74" i="40"/>
  <c r="AC74" i="40"/>
  <c r="Y74" i="40"/>
  <c r="AJ74" i="40"/>
  <c r="AG110" i="26"/>
  <c r="AJ110" i="26"/>
  <c r="AM110" i="26"/>
  <c r="AH110" i="26"/>
  <c r="W92" i="40"/>
  <c r="AC92" i="40"/>
  <c r="Y92" i="40"/>
  <c r="AF92" i="40"/>
  <c r="AK46" i="40"/>
  <c r="AA46" i="40"/>
  <c r="AH112" i="28"/>
  <c r="AH146" i="42"/>
  <c r="W146" i="42"/>
  <c r="AD146" i="42"/>
  <c r="AI146" i="42"/>
  <c r="AB145" i="21"/>
  <c r="AC145" i="21"/>
  <c r="AD5" i="26"/>
  <c r="AE5" i="26"/>
  <c r="Z5" i="26"/>
  <c r="AB5" i="26"/>
  <c r="W78" i="21"/>
  <c r="AO70" i="40"/>
  <c r="AK70" i="40"/>
  <c r="W103" i="21"/>
  <c r="X103" i="21"/>
  <c r="AN103" i="21"/>
  <c r="Z103" i="21"/>
  <c r="X139" i="42"/>
  <c r="AJ139" i="42"/>
  <c r="AA134" i="28"/>
  <c r="AI70" i="23"/>
  <c r="AK125" i="40"/>
  <c r="AO125" i="40"/>
  <c r="AA125" i="40"/>
  <c r="AL149" i="23"/>
  <c r="AD62" i="22"/>
  <c r="AH111" i="40"/>
  <c r="Z111" i="40"/>
  <c r="AE111" i="40"/>
  <c r="AI43" i="19"/>
  <c r="AB43" i="19"/>
  <c r="X73" i="42"/>
  <c r="AN73" i="42"/>
  <c r="Y3" i="22"/>
  <c r="W31" i="26"/>
  <c r="AF31" i="26"/>
  <c r="AA31" i="26"/>
  <c r="AI31" i="26"/>
  <c r="X105" i="42"/>
  <c r="AI105" i="42"/>
  <c r="Y32" i="26"/>
  <c r="Z32" i="26"/>
  <c r="AN32" i="26"/>
  <c r="AO168" i="40"/>
  <c r="AL168" i="40"/>
  <c r="AC168" i="40"/>
  <c r="X164" i="42"/>
  <c r="AL164" i="42"/>
  <c r="Y62" i="23"/>
  <c r="AK62" i="23"/>
  <c r="AH109" i="40"/>
  <c r="AE109" i="40"/>
  <c r="AK109" i="40"/>
  <c r="AJ163" i="21"/>
  <c r="AG163" i="21"/>
  <c r="AH163" i="21"/>
  <c r="AD163" i="21"/>
  <c r="X127" i="28"/>
  <c r="AE127" i="28"/>
  <c r="AO158" i="21"/>
  <c r="Y158" i="21"/>
  <c r="AC123" i="28"/>
  <c r="AO123" i="28"/>
  <c r="Z126" i="23"/>
  <c r="AL126" i="23"/>
  <c r="AF126" i="23"/>
  <c r="AI126" i="23"/>
  <c r="W21" i="23"/>
  <c r="AF86" i="40"/>
  <c r="AD86" i="40"/>
  <c r="AI16" i="22"/>
  <c r="Z16" i="22"/>
  <c r="AG16" i="22"/>
  <c r="AE160" i="26"/>
  <c r="W160" i="26"/>
  <c r="AA160" i="26"/>
  <c r="AJ160" i="26"/>
  <c r="AO160" i="26"/>
  <c r="AC98" i="28"/>
  <c r="AE98" i="28"/>
  <c r="AK98" i="28"/>
  <c r="Z98" i="28"/>
  <c r="AO13" i="23"/>
  <c r="Y13" i="23"/>
  <c r="AK64" i="23"/>
  <c r="AD64" i="23"/>
  <c r="Y14" i="26"/>
  <c r="AN14" i="26"/>
  <c r="AG14" i="26"/>
  <c r="AB129" i="28"/>
  <c r="X44" i="19"/>
  <c r="AG44" i="19"/>
  <c r="Z11" i="26"/>
  <c r="Y11" i="26"/>
  <c r="AA7" i="28"/>
  <c r="AJ7" i="28"/>
  <c r="AF7" i="28"/>
  <c r="AB12" i="42"/>
  <c r="AO12" i="42"/>
  <c r="Z12" i="42"/>
  <c r="W12" i="42"/>
  <c r="AE12" i="42"/>
  <c r="AK12" i="42"/>
  <c r="X12" i="42"/>
  <c r="AC12" i="42"/>
  <c r="AA12" i="42"/>
  <c r="AG12" i="42"/>
  <c r="AO62" i="28"/>
  <c r="AO49" i="40"/>
  <c r="AC117" i="23"/>
  <c r="AM117" i="23"/>
  <c r="AG117" i="23"/>
  <c r="AJ117" i="23"/>
  <c r="W26" i="40"/>
  <c r="Y26" i="40"/>
  <c r="AA26" i="40"/>
  <c r="AJ26" i="40"/>
  <c r="AD26" i="40"/>
  <c r="AK26" i="40"/>
  <c r="X26" i="40"/>
  <c r="AL26" i="40"/>
  <c r="W149" i="28"/>
  <c r="X149" i="28"/>
  <c r="AL149" i="28"/>
  <c r="AK149" i="28"/>
  <c r="AG149" i="28"/>
  <c r="AM149" i="28"/>
  <c r="AA96" i="28"/>
  <c r="AL96" i="28"/>
  <c r="AJ96" i="28"/>
  <c r="AB100" i="21"/>
  <c r="AH163" i="42"/>
  <c r="AL160" i="41"/>
  <c r="AB160" i="41"/>
  <c r="AD22" i="26"/>
  <c r="X107" i="28"/>
  <c r="AH76" i="42"/>
  <c r="AF76" i="42"/>
  <c r="AH58" i="42"/>
  <c r="AC58" i="42"/>
  <c r="AA58" i="42"/>
  <c r="AE58" i="42"/>
  <c r="Y58" i="42"/>
  <c r="AB129" i="40"/>
  <c r="AA129" i="40"/>
  <c r="AH168" i="28"/>
  <c r="AN94" i="21"/>
  <c r="AK94" i="21"/>
  <c r="AJ94" i="21"/>
  <c r="AF94" i="21"/>
  <c r="AF23" i="28"/>
  <c r="AG69" i="28"/>
  <c r="Z69" i="28"/>
  <c r="AA166" i="21"/>
  <c r="AH91" i="42"/>
  <c r="AG91" i="42"/>
  <c r="AA91" i="42"/>
  <c r="AO91" i="42"/>
  <c r="AL91" i="42"/>
  <c r="AG169" i="21"/>
  <c r="AA169" i="21"/>
  <c r="W10" i="23"/>
  <c r="AI100" i="26"/>
  <c r="AH100" i="26"/>
  <c r="AH77" i="21"/>
  <c r="AA145" i="28"/>
  <c r="AI145" i="28"/>
  <c r="Y124" i="40"/>
  <c r="AF33" i="23"/>
  <c r="AE173" i="42"/>
  <c r="AJ32" i="42"/>
  <c r="W32" i="42"/>
  <c r="Z32" i="42"/>
  <c r="AO32" i="42"/>
  <c r="AL163" i="42"/>
  <c r="AH160" i="41"/>
  <c r="AM160" i="41"/>
  <c r="AH22" i="26"/>
  <c r="Z107" i="28"/>
  <c r="Y107" i="28"/>
  <c r="Y76" i="42"/>
  <c r="AO76" i="42"/>
  <c r="AI58" i="42"/>
  <c r="AF58" i="42"/>
  <c r="AJ58" i="42"/>
  <c r="AM58" i="42"/>
  <c r="AJ87" i="42"/>
  <c r="AJ129" i="40"/>
  <c r="AO129" i="40"/>
  <c r="W168" i="28"/>
  <c r="X94" i="21"/>
  <c r="Z94" i="21"/>
  <c r="Y94" i="21"/>
  <c r="AM23" i="28"/>
  <c r="AK69" i="28"/>
  <c r="Y69" i="28"/>
  <c r="AC91" i="42"/>
  <c r="W91" i="42"/>
  <c r="AI91" i="42"/>
  <c r="AD91" i="42"/>
  <c r="Y91" i="42"/>
  <c r="X169" i="21"/>
  <c r="AJ137" i="42"/>
  <c r="AO2" i="19"/>
  <c r="AA64" i="22"/>
  <c r="AB10" i="23"/>
  <c r="AJ100" i="26"/>
  <c r="AK100" i="26"/>
  <c r="AM77" i="21"/>
  <c r="AE145" i="28"/>
  <c r="AO145" i="28"/>
  <c r="W33" i="23"/>
  <c r="X32" i="42"/>
  <c r="AC32" i="42"/>
  <c r="Y32" i="42"/>
  <c r="AG32" i="42"/>
  <c r="AI160" i="23"/>
  <c r="Y63" i="41"/>
  <c r="AD14" i="41"/>
  <c r="AD54" i="23"/>
  <c r="X54" i="23"/>
  <c r="Y54" i="23"/>
  <c r="AL54" i="23"/>
  <c r="Z51" i="42"/>
  <c r="AA147" i="21"/>
  <c r="AI147" i="21"/>
  <c r="Y147" i="21"/>
  <c r="AO147" i="21"/>
  <c r="AK121" i="22"/>
  <c r="AN121" i="22"/>
  <c r="AF121" i="22"/>
  <c r="AI121" i="22"/>
  <c r="AD121" i="22"/>
  <c r="AA121" i="22"/>
  <c r="AJ121" i="22"/>
  <c r="AC121" i="22"/>
  <c r="Z121" i="22"/>
  <c r="AL121" i="22"/>
  <c r="AH121" i="22"/>
  <c r="AE121" i="22"/>
  <c r="X121" i="22"/>
  <c r="Y121" i="22"/>
  <c r="AM121" i="22"/>
  <c r="AM20" i="40"/>
  <c r="AF20" i="40"/>
  <c r="AB20" i="40"/>
  <c r="AG20" i="40"/>
  <c r="AC44" i="22"/>
  <c r="AM44" i="22"/>
  <c r="AO44" i="22"/>
  <c r="AA44" i="22"/>
  <c r="AJ69" i="22"/>
  <c r="AM69" i="22"/>
  <c r="AH69" i="22"/>
  <c r="X69" i="22"/>
  <c r="AL69" i="22"/>
  <c r="W69" i="22"/>
  <c r="Y69" i="22"/>
  <c r="Z69" i="22"/>
  <c r="AC69" i="22"/>
  <c r="AN69" i="22"/>
  <c r="AI69" i="22"/>
  <c r="AD69" i="22"/>
  <c r="AB69" i="22"/>
  <c r="AG69" i="22"/>
  <c r="AK69" i="22"/>
  <c r="AO10" i="22"/>
  <c r="AN10" i="22"/>
  <c r="Z10" i="22"/>
  <c r="AI10" i="22"/>
  <c r="W10" i="22"/>
  <c r="AJ10" i="22"/>
  <c r="AH10" i="22"/>
  <c r="AC10" i="22"/>
  <c r="AL10" i="22"/>
  <c r="AE10" i="22"/>
  <c r="AA10" i="22"/>
  <c r="AK10" i="22"/>
  <c r="AI27" i="40"/>
  <c r="AG27" i="40"/>
  <c r="AA113" i="41"/>
  <c r="AC113" i="41"/>
  <c r="AJ113" i="41"/>
  <c r="AK113" i="41"/>
  <c r="AN113" i="41"/>
  <c r="W78" i="22"/>
  <c r="AA22" i="22"/>
  <c r="AD22" i="22"/>
  <c r="AC109" i="41"/>
  <c r="X109" i="41"/>
  <c r="AI109" i="41"/>
  <c r="AN84" i="41"/>
  <c r="AF84" i="41"/>
  <c r="AF54" i="22"/>
  <c r="Y54" i="22"/>
  <c r="AO54" i="22"/>
  <c r="AE54" i="22"/>
  <c r="AD54" i="22"/>
  <c r="AE89" i="41"/>
  <c r="AL106" i="22"/>
  <c r="W106" i="22"/>
  <c r="Z106" i="22"/>
  <c r="AJ106" i="22"/>
  <c r="AF106" i="22"/>
  <c r="AM112" i="22"/>
  <c r="X112" i="22"/>
  <c r="AH112" i="22"/>
  <c r="AF112" i="22"/>
  <c r="Y74" i="22"/>
  <c r="AK74" i="22"/>
  <c r="AD74" i="22"/>
  <c r="Z74" i="22"/>
  <c r="AF80" i="22"/>
  <c r="AN80" i="22"/>
  <c r="AD80" i="22"/>
  <c r="AH80" i="22"/>
  <c r="AI80" i="22"/>
  <c r="AH35" i="41"/>
  <c r="AI35" i="41"/>
  <c r="AO35" i="41"/>
  <c r="Y177" i="41"/>
  <c r="AD177" i="41"/>
  <c r="AI177" i="41"/>
  <c r="AB177" i="41"/>
  <c r="AC177" i="41"/>
  <c r="Z165" i="22"/>
  <c r="AC150" i="22"/>
  <c r="Z150" i="22"/>
  <c r="AF150" i="22"/>
  <c r="AM9" i="22"/>
  <c r="AO24" i="28"/>
  <c r="AM97" i="42"/>
  <c r="X97" i="42"/>
  <c r="Z6" i="42"/>
  <c r="AK6" i="42"/>
  <c r="AM6" i="42"/>
  <c r="AI6" i="42"/>
  <c r="AN6" i="42"/>
  <c r="AN125" i="28"/>
  <c r="W125" i="28"/>
  <c r="AG125" i="28"/>
  <c r="AI125" i="28"/>
  <c r="Z176" i="41"/>
  <c r="AA176" i="41"/>
  <c r="AC82" i="23"/>
  <c r="AF171" i="21"/>
  <c r="AB133" i="41"/>
  <c r="AF133" i="41"/>
  <c r="AL133" i="41"/>
  <c r="X21" i="41"/>
  <c r="AL21" i="41"/>
  <c r="AB143" i="22"/>
  <c r="Y143" i="22"/>
  <c r="AF143" i="22"/>
  <c r="AD143" i="22"/>
  <c r="AL103" i="22"/>
  <c r="AK103" i="22"/>
  <c r="AB103" i="22"/>
  <c r="AG98" i="22"/>
  <c r="AD98" i="22"/>
  <c r="AE98" i="22"/>
  <c r="Y98" i="22"/>
  <c r="W98" i="22"/>
  <c r="X158" i="22"/>
  <c r="AA158" i="22"/>
  <c r="AE158" i="22"/>
  <c r="AF158" i="22"/>
  <c r="W158" i="22"/>
  <c r="AI38" i="22"/>
  <c r="Y38" i="22"/>
  <c r="AJ38" i="22"/>
  <c r="AL38" i="22"/>
  <c r="Z38" i="22"/>
  <c r="AA57" i="28"/>
  <c r="AF57" i="28"/>
  <c r="AH57" i="28"/>
  <c r="Y57" i="28"/>
  <c r="AA160" i="21"/>
  <c r="Z160" i="21"/>
  <c r="AJ160" i="21"/>
  <c r="AM160" i="21"/>
  <c r="AN160" i="21"/>
  <c r="AK5" i="41"/>
  <c r="AF5" i="41"/>
  <c r="X5" i="41"/>
  <c r="AN5" i="41"/>
  <c r="AE5" i="41"/>
  <c r="AM136" i="41"/>
  <c r="AG168" i="41"/>
  <c r="Z168" i="41"/>
  <c r="AM168" i="41"/>
  <c r="AL177" i="22"/>
  <c r="W162" i="22"/>
  <c r="X61" i="41"/>
  <c r="AG61" i="41"/>
  <c r="AL160" i="23"/>
  <c r="AC160" i="23"/>
  <c r="AL134" i="40"/>
  <c r="AI134" i="40"/>
  <c r="Z134" i="40"/>
  <c r="AJ70" i="22"/>
  <c r="AA70" i="22"/>
  <c r="AE60" i="22"/>
  <c r="AD60" i="22"/>
  <c r="W19" i="41"/>
  <c r="AF19" i="41"/>
  <c r="AE19" i="41"/>
  <c r="AD19" i="41"/>
  <c r="AN19" i="41"/>
  <c r="AB75" i="28"/>
  <c r="AB124" i="23"/>
  <c r="AA124" i="23"/>
  <c r="AA116" i="42"/>
  <c r="AL116" i="42"/>
  <c r="AE153" i="42"/>
  <c r="AM153" i="42"/>
  <c r="AK153" i="42"/>
  <c r="AI153" i="42"/>
  <c r="AH153" i="42"/>
  <c r="AL120" i="42"/>
  <c r="AC120" i="42"/>
  <c r="AO120" i="42"/>
  <c r="AK107" i="22"/>
  <c r="AH107" i="22"/>
  <c r="AG107" i="22"/>
  <c r="AF107" i="22"/>
  <c r="Z32" i="41"/>
  <c r="AK63" i="22"/>
  <c r="AL63" i="22"/>
  <c r="AH63" i="22"/>
  <c r="AN63" i="22"/>
  <c r="AG63" i="22"/>
  <c r="AO14" i="22"/>
  <c r="AI14" i="22"/>
  <c r="AN94" i="40"/>
  <c r="AC63" i="41"/>
  <c r="Z63" i="41"/>
  <c r="AL63" i="41"/>
  <c r="AM149" i="22"/>
  <c r="AG149" i="22"/>
  <c r="X149" i="22"/>
  <c r="AI149" i="22"/>
  <c r="AF149" i="22"/>
  <c r="AE87" i="23"/>
  <c r="Y110" i="41"/>
  <c r="X35" i="22"/>
  <c r="AL57" i="41"/>
  <c r="X57" i="41"/>
  <c r="AF57" i="41"/>
  <c r="AB57" i="41"/>
  <c r="AN57" i="41"/>
  <c r="X53" i="22"/>
  <c r="AK28" i="40"/>
  <c r="X28" i="40"/>
  <c r="AK165" i="26"/>
  <c r="AF34" i="40"/>
  <c r="AJ34" i="40"/>
  <c r="AE34" i="40"/>
  <c r="Z5" i="19"/>
  <c r="AJ5" i="19"/>
  <c r="AN5" i="19"/>
  <c r="AF5" i="19"/>
  <c r="W37" i="41"/>
  <c r="AB37" i="41"/>
  <c r="AJ14" i="41"/>
  <c r="AB21" i="42"/>
  <c r="Y21" i="42"/>
  <c r="AJ161" i="23"/>
  <c r="Z161" i="23"/>
  <c r="AO164" i="23"/>
  <c r="Y164" i="23"/>
  <c r="AB164" i="23"/>
  <c r="AI164" i="23"/>
  <c r="AC164" i="23"/>
  <c r="AI101" i="22"/>
  <c r="AB173" i="21"/>
  <c r="AE54" i="23"/>
  <c r="AB54" i="23"/>
  <c r="AG142" i="28"/>
  <c r="Y142" i="28"/>
  <c r="AB142" i="28"/>
  <c r="AJ133" i="40"/>
  <c r="AD51" i="42"/>
  <c r="AN51" i="42"/>
  <c r="Z147" i="21"/>
  <c r="AG111" i="22"/>
  <c r="W111" i="22"/>
  <c r="AA111" i="22"/>
  <c r="AK111" i="22"/>
  <c r="AJ111" i="22"/>
  <c r="AI111" i="22"/>
  <c r="AO111" i="22"/>
  <c r="AD111" i="22"/>
  <c r="AB111" i="22"/>
  <c r="AN111" i="22"/>
  <c r="AC111" i="22"/>
  <c r="Y111" i="22"/>
  <c r="W121" i="22"/>
  <c r="W13" i="22"/>
  <c r="Z13" i="22"/>
  <c r="AN13" i="22"/>
  <c r="AA13" i="22"/>
  <c r="AF13" i="22"/>
  <c r="AB13" i="22"/>
  <c r="AC13" i="22"/>
  <c r="Y13" i="22"/>
  <c r="AL13" i="22"/>
  <c r="AG13" i="22"/>
  <c r="AD13" i="22"/>
  <c r="AH13" i="22"/>
  <c r="AI13" i="22"/>
  <c r="AM13" i="22"/>
  <c r="AE13" i="22"/>
  <c r="AE115" i="42"/>
  <c r="AA115" i="42"/>
  <c r="AI115" i="42"/>
  <c r="AC115" i="42"/>
  <c r="AD115" i="42"/>
  <c r="AM115" i="42"/>
  <c r="AB115" i="42"/>
  <c r="AN115" i="42"/>
  <c r="AB19" i="22"/>
  <c r="AN19" i="22"/>
  <c r="AI19" i="22"/>
  <c r="X19" i="22"/>
  <c r="AH19" i="22"/>
  <c r="AC19" i="22"/>
  <c r="AK19" i="22"/>
  <c r="AL19" i="22"/>
  <c r="AA19" i="22"/>
  <c r="AF19" i="22"/>
  <c r="AD19" i="22"/>
  <c r="AJ19" i="22"/>
  <c r="AO19" i="22"/>
  <c r="Y19" i="22"/>
  <c r="W19" i="22"/>
  <c r="AE69" i="22"/>
  <c r="AI38" i="41"/>
  <c r="AJ38" i="41"/>
  <c r="AF38" i="41"/>
  <c r="AE38" i="41"/>
  <c r="AL38" i="41"/>
  <c r="AG38" i="41"/>
  <c r="Z38" i="41"/>
  <c r="AA38" i="41"/>
  <c r="AL22" i="42"/>
  <c r="AM22" i="42"/>
  <c r="AK22" i="42"/>
  <c r="Z22" i="42"/>
  <c r="X22" i="42"/>
  <c r="W22" i="42"/>
  <c r="AN22" i="42"/>
  <c r="AI22" i="42"/>
  <c r="AJ22" i="42"/>
  <c r="AB22" i="42"/>
  <c r="AC22" i="42"/>
  <c r="AG22" i="42"/>
  <c r="AG10" i="22"/>
  <c r="Y175" i="28"/>
  <c r="AO175" i="28"/>
  <c r="AC175" i="28"/>
  <c r="AA175" i="28"/>
  <c r="AI175" i="28"/>
  <c r="AE175" i="28"/>
  <c r="AF175" i="28"/>
  <c r="AN175" i="28"/>
  <c r="AM175" i="28"/>
  <c r="AJ175" i="28"/>
  <c r="AB175" i="28"/>
  <c r="AG148" i="22"/>
  <c r="AK148" i="22"/>
  <c r="AI169" i="22"/>
  <c r="AJ169" i="22"/>
  <c r="AG169" i="22"/>
  <c r="W169" i="22"/>
  <c r="AL169" i="22"/>
  <c r="AN77" i="41"/>
  <c r="AC77" i="41"/>
  <c r="AM77" i="41"/>
  <c r="Z77" i="41"/>
  <c r="AE50" i="41"/>
  <c r="AO50" i="41"/>
  <c r="AG50" i="41"/>
  <c r="W87" i="41"/>
  <c r="AH101" i="41"/>
  <c r="AI101" i="41"/>
  <c r="AO101" i="41"/>
  <c r="AN101" i="41"/>
  <c r="AB95" i="22"/>
  <c r="AL95" i="22"/>
  <c r="AK95" i="22"/>
  <c r="AH95" i="22"/>
  <c r="AJ65" i="22"/>
  <c r="AC65" i="22"/>
  <c r="X46" i="22"/>
  <c r="AB46" i="22"/>
  <c r="AB138" i="22"/>
  <c r="AJ138" i="22"/>
  <c r="AN138" i="22"/>
  <c r="AA138" i="22"/>
  <c r="Y138" i="22"/>
  <c r="AB8" i="26"/>
  <c r="AI171" i="41"/>
  <c r="AE171" i="41"/>
  <c r="AI48" i="22"/>
  <c r="AO155" i="22"/>
  <c r="AG155" i="22"/>
  <c r="Y155" i="22"/>
  <c r="AL155" i="22"/>
  <c r="AJ155" i="22"/>
  <c r="Z171" i="22"/>
  <c r="AC11" i="28"/>
  <c r="AB143" i="41"/>
  <c r="Y143" i="41"/>
  <c r="AN143" i="41"/>
  <c r="AG143" i="41"/>
  <c r="AD141" i="22"/>
  <c r="AA141" i="22"/>
  <c r="AB141" i="22"/>
  <c r="AL167" i="41"/>
  <c r="AA147" i="41"/>
  <c r="AJ156" i="41"/>
  <c r="W156" i="41"/>
  <c r="AA139" i="41"/>
  <c r="X139" i="41"/>
  <c r="Y56" i="41"/>
  <c r="X56" i="41"/>
  <c r="AB9" i="19"/>
  <c r="AF9" i="19"/>
  <c r="W9" i="19"/>
  <c r="AI93" i="22"/>
  <c r="AD93" i="22"/>
  <c r="AH93" i="22"/>
  <c r="X93" i="22"/>
  <c r="AC93" i="22"/>
  <c r="Y117" i="22"/>
  <c r="AE117" i="22"/>
  <c r="AI117" i="22"/>
  <c r="AH72" i="22"/>
  <c r="Z72" i="22"/>
  <c r="AE45" i="41"/>
  <c r="Y45" i="41"/>
  <c r="AN66" i="41"/>
  <c r="X4" i="22"/>
  <c r="Z8" i="22"/>
  <c r="AG8" i="22"/>
  <c r="AB75" i="41"/>
  <c r="AA129" i="41"/>
  <c r="AN93" i="21"/>
  <c r="AG93" i="21"/>
  <c r="AA150" i="41"/>
  <c r="AE41" i="41"/>
  <c r="W41" i="41"/>
  <c r="AM41" i="41"/>
  <c r="X119" i="41"/>
  <c r="AD119" i="41"/>
  <c r="AE119" i="41"/>
  <c r="AN119" i="41"/>
  <c r="AA119" i="41"/>
  <c r="AB131" i="22"/>
  <c r="W131" i="22"/>
  <c r="AL131" i="22"/>
  <c r="Z131" i="22"/>
  <c r="AM148" i="22"/>
  <c r="AB148" i="22"/>
  <c r="AC169" i="22"/>
  <c r="AO169" i="22"/>
  <c r="AN169" i="22"/>
  <c r="AH169" i="22"/>
  <c r="AB169" i="22"/>
  <c r="AI77" i="41"/>
  <c r="AJ77" i="41"/>
  <c r="W77" i="41"/>
  <c r="AB77" i="41"/>
  <c r="AE77" i="41"/>
  <c r="AA50" i="41"/>
  <c r="Y50" i="41"/>
  <c r="Z50" i="41"/>
  <c r="AM87" i="41"/>
  <c r="AK80" i="41"/>
  <c r="AL80" i="41"/>
  <c r="AO80" i="41"/>
  <c r="Z80" i="41"/>
  <c r="AB151" i="41"/>
  <c r="X151" i="41"/>
  <c r="W151" i="41"/>
  <c r="AK101" i="41"/>
  <c r="W101" i="41"/>
  <c r="AM101" i="41"/>
  <c r="AE173" i="22"/>
  <c r="AM173" i="22"/>
  <c r="AJ95" i="22"/>
  <c r="W95" i="22"/>
  <c r="AD95" i="22"/>
  <c r="AM95" i="22"/>
  <c r="AE95" i="22"/>
  <c r="AG123" i="22"/>
  <c r="AC123" i="22"/>
  <c r="AI65" i="22"/>
  <c r="AO65" i="22"/>
  <c r="AD46" i="22"/>
  <c r="AM46" i="22"/>
  <c r="AC138" i="22"/>
  <c r="AF138" i="22"/>
  <c r="AL138" i="22"/>
  <c r="AE138" i="22"/>
  <c r="Z138" i="22"/>
  <c r="AM8" i="26"/>
  <c r="Y104" i="22"/>
  <c r="W104" i="22"/>
  <c r="AE104" i="22"/>
  <c r="AD171" i="41"/>
  <c r="Y171" i="41"/>
  <c r="AC48" i="22"/>
  <c r="AG36" i="22"/>
  <c r="AF36" i="22"/>
  <c r="AE36" i="22"/>
  <c r="AI36" i="22"/>
  <c r="AN36" i="22"/>
  <c r="AN103" i="41"/>
  <c r="AH103" i="41"/>
  <c r="AO103" i="41"/>
  <c r="AB103" i="41"/>
  <c r="AJ103" i="41"/>
  <c r="AL113" i="22"/>
  <c r="AF113" i="22"/>
  <c r="Y113" i="22"/>
  <c r="AF155" i="22"/>
  <c r="AC155" i="22"/>
  <c r="AM155" i="22"/>
  <c r="Z155" i="22"/>
  <c r="W155" i="22"/>
  <c r="AO171" i="22"/>
  <c r="AJ11" i="28"/>
  <c r="AD143" i="41"/>
  <c r="AH143" i="41"/>
  <c r="AL143" i="41"/>
  <c r="AE116" i="22"/>
  <c r="AJ116" i="22"/>
  <c r="AI141" i="22"/>
  <c r="AC141" i="22"/>
  <c r="Y141" i="22"/>
  <c r="AM58" i="41"/>
  <c r="AF58" i="41"/>
  <c r="AC110" i="22"/>
  <c r="AK167" i="41"/>
  <c r="AL147" i="41"/>
  <c r="AG156" i="41"/>
  <c r="AD156" i="41"/>
  <c r="AD139" i="41"/>
  <c r="AB139" i="41"/>
  <c r="AN139" i="41"/>
  <c r="AD56" i="41"/>
  <c r="AM56" i="41"/>
  <c r="AK55" i="41"/>
  <c r="AJ55" i="41"/>
  <c r="AG55" i="41"/>
  <c r="X55" i="41"/>
  <c r="AJ88" i="22"/>
  <c r="X88" i="22"/>
  <c r="W88" i="22"/>
  <c r="AL9" i="19"/>
  <c r="AO9" i="19"/>
  <c r="AJ9" i="19"/>
  <c r="AG93" i="22"/>
  <c r="W93" i="22"/>
  <c r="AE93" i="22"/>
  <c r="AO93" i="22"/>
  <c r="AF93" i="22"/>
  <c r="AC117" i="22"/>
  <c r="W117" i="22"/>
  <c r="AA117" i="22"/>
  <c r="AB117" i="22"/>
  <c r="W72" i="22"/>
  <c r="AJ72" i="22"/>
  <c r="AG45" i="41"/>
  <c r="AC45" i="41"/>
  <c r="AD45" i="41"/>
  <c r="Y66" i="41"/>
  <c r="AD4" i="22"/>
  <c r="AN8" i="22"/>
  <c r="AL8" i="22"/>
  <c r="AF75" i="41"/>
  <c r="AC7" i="41"/>
  <c r="AN7" i="41"/>
  <c r="X7" i="41"/>
  <c r="AA7" i="41"/>
  <c r="AJ129" i="41"/>
  <c r="Y93" i="21"/>
  <c r="Z93" i="21"/>
  <c r="X31" i="42"/>
  <c r="AI31" i="42"/>
  <c r="AK31" i="42"/>
  <c r="AJ31" i="42"/>
  <c r="AM150" i="41"/>
  <c r="AB108" i="22"/>
  <c r="AH108" i="22"/>
  <c r="AG108" i="22"/>
  <c r="X41" i="41"/>
  <c r="Y41" i="41"/>
  <c r="AA41" i="41"/>
  <c r="AB41" i="41"/>
  <c r="AG119" i="41"/>
  <c r="AC119" i="41"/>
  <c r="AK119" i="41"/>
  <c r="AB119" i="41"/>
  <c r="AH119" i="41"/>
  <c r="X27" i="40"/>
  <c r="AF27" i="40"/>
  <c r="Z15" i="41"/>
  <c r="AD15" i="41"/>
  <c r="AL114" i="41"/>
  <c r="AL113" i="41"/>
  <c r="Z113" i="41"/>
  <c r="AO113" i="41"/>
  <c r="AF113" i="41"/>
  <c r="AI78" i="22"/>
  <c r="AD117" i="41"/>
  <c r="AE117" i="41"/>
  <c r="AJ117" i="41"/>
  <c r="AN117" i="41"/>
  <c r="AH22" i="22"/>
  <c r="AO22" i="22"/>
  <c r="Z22" i="22"/>
  <c r="AJ109" i="41"/>
  <c r="AE109" i="41"/>
  <c r="AF109" i="41"/>
  <c r="AH109" i="41"/>
  <c r="AI84" i="41"/>
  <c r="W84" i="41"/>
  <c r="AC54" i="22"/>
  <c r="Z54" i="22"/>
  <c r="AL54" i="22"/>
  <c r="AG54" i="22"/>
  <c r="Z89" i="41"/>
  <c r="AJ127" i="41"/>
  <c r="W127" i="41"/>
  <c r="Y127" i="41"/>
  <c r="AE106" i="22"/>
  <c r="AD106" i="22"/>
  <c r="Y106" i="22"/>
  <c r="AN106" i="22"/>
  <c r="AA106" i="22"/>
  <c r="AK112" i="22"/>
  <c r="AD112" i="22"/>
  <c r="AC112" i="22"/>
  <c r="AL112" i="22"/>
  <c r="AJ112" i="22"/>
  <c r="AC74" i="22"/>
  <c r="AL74" i="22"/>
  <c r="AM74" i="22"/>
  <c r="AN74" i="22"/>
  <c r="AH74" i="22"/>
  <c r="AA80" i="22"/>
  <c r="AG80" i="22"/>
  <c r="Y80" i="22"/>
  <c r="AJ80" i="22"/>
  <c r="W35" i="41"/>
  <c r="AM35" i="41"/>
  <c r="AK35" i="41"/>
  <c r="AG177" i="41"/>
  <c r="AF177" i="41"/>
  <c r="Z177" i="41"/>
  <c r="AO177" i="41"/>
  <c r="X177" i="41"/>
  <c r="AO165" i="22"/>
  <c r="AN122" i="41"/>
  <c r="AC122" i="41"/>
  <c r="AM33" i="22"/>
  <c r="AO150" i="22"/>
  <c r="Y150" i="22"/>
  <c r="AJ150" i="22"/>
  <c r="AK150" i="22"/>
  <c r="X9" i="22"/>
  <c r="AA24" i="28"/>
  <c r="AF97" i="42"/>
  <c r="AC97" i="42"/>
  <c r="AN97" i="42"/>
  <c r="AD6" i="42"/>
  <c r="W6" i="42"/>
  <c r="Y6" i="42"/>
  <c r="AB6" i="42"/>
  <c r="AJ6" i="42"/>
  <c r="AM125" i="28"/>
  <c r="AH125" i="28"/>
  <c r="AE125" i="28"/>
  <c r="Z125" i="28"/>
  <c r="AB125" i="28"/>
  <c r="AL176" i="41"/>
  <c r="W176" i="41"/>
  <c r="AI93" i="41"/>
  <c r="W93" i="41"/>
  <c r="AM93" i="41"/>
  <c r="AA93" i="41"/>
  <c r="AK93" i="41"/>
  <c r="AL82" i="23"/>
  <c r="AJ171" i="21"/>
  <c r="AL54" i="42"/>
  <c r="AG133" i="41"/>
  <c r="X133" i="41"/>
  <c r="AI133" i="41"/>
  <c r="AJ133" i="41"/>
  <c r="AN21" i="41"/>
  <c r="AJ21" i="41"/>
  <c r="AJ143" i="22"/>
  <c r="AM143" i="22"/>
  <c r="AO143" i="22"/>
  <c r="AG143" i="22"/>
  <c r="AH143" i="22"/>
  <c r="AG103" i="22"/>
  <c r="X103" i="22"/>
  <c r="Z103" i="22"/>
  <c r="AL98" i="22"/>
  <c r="AJ98" i="22"/>
  <c r="AB98" i="22"/>
  <c r="AM98" i="22"/>
  <c r="Z158" i="22"/>
  <c r="AO158" i="22"/>
  <c r="Y158" i="22"/>
  <c r="AC158" i="22"/>
  <c r="AD158" i="22"/>
  <c r="AM38" i="22"/>
  <c r="AD38" i="22"/>
  <c r="AK38" i="22"/>
  <c r="AC38" i="22"/>
  <c r="AO157" i="22"/>
  <c r="AM157" i="22"/>
  <c r="Y91" i="22"/>
  <c r="AD57" i="28"/>
  <c r="Z57" i="28"/>
  <c r="AO57" i="28"/>
  <c r="AM57" i="28"/>
  <c r="AC57" i="28"/>
  <c r="AE160" i="21"/>
  <c r="AG160" i="21"/>
  <c r="X160" i="21"/>
  <c r="Y160" i="21"/>
  <c r="AB160" i="21"/>
  <c r="AC5" i="41"/>
  <c r="AM5" i="41"/>
  <c r="W5" i="41"/>
  <c r="AH5" i="41"/>
  <c r="AG5" i="41"/>
  <c r="AJ136" i="41"/>
  <c r="AI138" i="41"/>
  <c r="AH168" i="41"/>
  <c r="AO168" i="41"/>
  <c r="AL168" i="41"/>
  <c r="Y168" i="41"/>
  <c r="AO177" i="22"/>
  <c r="AM162" i="22"/>
  <c r="AL61" i="41"/>
  <c r="AC61" i="41"/>
  <c r="AO160" i="23"/>
  <c r="AB160" i="23"/>
  <c r="AF37" i="26"/>
  <c r="AN134" i="40"/>
  <c r="Y134" i="40"/>
  <c r="AO134" i="40"/>
  <c r="X134" i="40"/>
  <c r="AL88" i="26"/>
  <c r="AA88" i="26"/>
  <c r="AC70" i="22"/>
  <c r="AK70" i="22"/>
  <c r="AD70" i="22"/>
  <c r="AL60" i="22"/>
  <c r="AN60" i="22"/>
  <c r="AI67" i="41"/>
  <c r="AN67" i="41"/>
  <c r="AJ67" i="41"/>
  <c r="Y19" i="41"/>
  <c r="AJ19" i="41"/>
  <c r="AA19" i="41"/>
  <c r="AO19" i="41"/>
  <c r="AM19" i="41"/>
  <c r="AF75" i="28"/>
  <c r="AF124" i="23"/>
  <c r="AO124" i="23"/>
  <c r="X131" i="41"/>
  <c r="AN131" i="41"/>
  <c r="Z131" i="41"/>
  <c r="AA131" i="41"/>
  <c r="AN116" i="42"/>
  <c r="AF116" i="42"/>
  <c r="AJ116" i="42"/>
  <c r="AO153" i="42"/>
  <c r="AL153" i="42"/>
  <c r="AG153" i="42"/>
  <c r="AJ153" i="42"/>
  <c r="AK88" i="40"/>
  <c r="AE88" i="40"/>
  <c r="AM86" i="21"/>
  <c r="Y86" i="21"/>
  <c r="AO86" i="21"/>
  <c r="AH120" i="42"/>
  <c r="Y120" i="42"/>
  <c r="AA120" i="42"/>
  <c r="AL107" i="22"/>
  <c r="Y107" i="22"/>
  <c r="AC107" i="22"/>
  <c r="X107" i="22"/>
  <c r="AM107" i="22"/>
  <c r="AI32" i="41"/>
  <c r="AC175" i="41"/>
  <c r="AF63" i="22"/>
  <c r="AB63" i="22"/>
  <c r="Y63" i="22"/>
  <c r="AO63" i="22"/>
  <c r="X63" i="22"/>
  <c r="AE158" i="41"/>
  <c r="AJ158" i="41"/>
  <c r="AN134" i="26"/>
  <c r="AF159" i="41"/>
  <c r="AA159" i="41"/>
  <c r="AH14" i="22"/>
  <c r="AM14" i="22"/>
  <c r="Z94" i="40"/>
  <c r="AD63" i="41"/>
  <c r="AN63" i="41"/>
  <c r="AK63" i="41"/>
  <c r="X63" i="41"/>
  <c r="AA146" i="41"/>
  <c r="AN149" i="22"/>
  <c r="AH149" i="22"/>
  <c r="Y149" i="22"/>
  <c r="AJ149" i="22"/>
  <c r="Z149" i="22"/>
  <c r="AG153" i="41"/>
  <c r="AA153" i="41"/>
  <c r="AF87" i="23"/>
  <c r="Z106" i="40"/>
  <c r="AO110" i="41"/>
  <c r="AK35" i="22"/>
  <c r="AH27" i="22"/>
  <c r="AO27" i="22"/>
  <c r="W27" i="22"/>
  <c r="AD27" i="22"/>
  <c r="AB28" i="41"/>
  <c r="AG28" i="41"/>
  <c r="AA28" i="41"/>
  <c r="Z28" i="41"/>
  <c r="AA97" i="22"/>
  <c r="AE57" i="41"/>
  <c r="AA57" i="41"/>
  <c r="AM57" i="41"/>
  <c r="AJ57" i="41"/>
  <c r="Z53" i="22"/>
  <c r="AA52" i="22"/>
  <c r="Z28" i="40"/>
  <c r="AG28" i="40"/>
  <c r="Z100" i="41"/>
  <c r="AL165" i="26"/>
  <c r="AK34" i="40"/>
  <c r="AH34" i="40"/>
  <c r="AO34" i="40"/>
  <c r="Y5" i="19"/>
  <c r="X5" i="19"/>
  <c r="AB5" i="19"/>
  <c r="AC5" i="19"/>
  <c r="AC147" i="22"/>
  <c r="AK147" i="22"/>
  <c r="AE147" i="22"/>
  <c r="AN147" i="22"/>
  <c r="AI37" i="41"/>
  <c r="AN37" i="41"/>
  <c r="AF37" i="41"/>
  <c r="X14" i="41"/>
  <c r="AF21" i="42"/>
  <c r="AD21" i="42"/>
  <c r="AG21" i="42"/>
  <c r="AB161" i="23"/>
  <c r="AD161" i="23"/>
  <c r="AA164" i="23"/>
  <c r="AE164" i="23"/>
  <c r="AD164" i="23"/>
  <c r="AK164" i="23"/>
  <c r="AL164" i="23"/>
  <c r="AO101" i="22"/>
  <c r="W135" i="42"/>
  <c r="AG135" i="42"/>
  <c r="AB135" i="42"/>
  <c r="AJ135" i="42"/>
  <c r="AE135" i="42"/>
  <c r="W54" i="23"/>
  <c r="Z54" i="23"/>
  <c r="AA54" i="23"/>
  <c r="AB29" i="41"/>
  <c r="AA29" i="41"/>
  <c r="AC29" i="41"/>
  <c r="AI29" i="41"/>
  <c r="AN29" i="41"/>
  <c r="X142" i="28"/>
  <c r="AD142" i="28"/>
  <c r="W67" i="25"/>
  <c r="X67" i="25"/>
  <c r="AI67" i="25"/>
  <c r="AC67" i="25"/>
  <c r="AG67" i="25"/>
  <c r="AH133" i="40"/>
  <c r="AL51" i="42"/>
  <c r="AM12" i="40"/>
  <c r="Y12" i="40"/>
  <c r="AC12" i="40"/>
  <c r="AF12" i="40"/>
  <c r="AG12" i="40"/>
  <c r="AA15" i="26"/>
  <c r="AL15" i="26"/>
  <c r="AJ147" i="21"/>
  <c r="AE111" i="22"/>
  <c r="AG121" i="22"/>
  <c r="AO13" i="22"/>
  <c r="AK97" i="26"/>
  <c r="Z97" i="26"/>
  <c r="AB97" i="26"/>
  <c r="AH97" i="26"/>
  <c r="AO118" i="21"/>
  <c r="AN118" i="21"/>
  <c r="Z118" i="21"/>
  <c r="AC118" i="21"/>
  <c r="W118" i="21"/>
  <c r="AD118" i="21"/>
  <c r="AF118" i="21"/>
  <c r="AJ118" i="21"/>
  <c r="AM118" i="21"/>
  <c r="AA118" i="21"/>
  <c r="AG118" i="21"/>
  <c r="Y118" i="21"/>
  <c r="AH118" i="21"/>
  <c r="AL118" i="21"/>
  <c r="AB118" i="21"/>
  <c r="X55" i="22"/>
  <c r="W55" i="22"/>
  <c r="Z55" i="22"/>
  <c r="AC55" i="22"/>
  <c r="Y55" i="22"/>
  <c r="AG55" i="22"/>
  <c r="AE55" i="22"/>
  <c r="AD55" i="22"/>
  <c r="AF55" i="22"/>
  <c r="AH55" i="22"/>
  <c r="AN55" i="22"/>
  <c r="AO55" i="22"/>
  <c r="AK55" i="22"/>
  <c r="AI55" i="22"/>
  <c r="AL55" i="22"/>
  <c r="AJ57" i="23"/>
  <c r="AI57" i="23"/>
  <c r="AD57" i="23"/>
  <c r="AA57" i="23"/>
  <c r="AE57" i="23"/>
  <c r="AN57" i="23"/>
  <c r="AF57" i="23"/>
  <c r="Z57" i="23"/>
  <c r="AC57" i="23"/>
  <c r="AK57" i="23"/>
  <c r="Y57" i="23"/>
  <c r="AG57" i="23"/>
  <c r="AL57" i="23"/>
  <c r="AB57" i="23"/>
  <c r="X57" i="23"/>
  <c r="AM19" i="22"/>
  <c r="AB120" i="41"/>
  <c r="X120" i="41"/>
  <c r="AO120" i="41"/>
  <c r="AA120" i="41"/>
  <c r="AD120" i="41"/>
  <c r="AK120" i="41"/>
  <c r="AL120" i="41"/>
  <c r="AN120" i="41"/>
  <c r="W120" i="41"/>
  <c r="AF120" i="41"/>
  <c r="Z120" i="41"/>
  <c r="Y120" i="41"/>
  <c r="AM120" i="41"/>
  <c r="AH120" i="41"/>
  <c r="AJ120" i="41"/>
  <c r="AA69" i="22"/>
  <c r="AA22" i="42"/>
  <c r="Y10" i="22"/>
  <c r="AO47" i="23"/>
  <c r="AK47" i="23"/>
  <c r="AC47" i="23"/>
  <c r="AE47" i="23"/>
  <c r="X160" i="23"/>
  <c r="AI63" i="41"/>
  <c r="Z173" i="21"/>
  <c r="AI173" i="21"/>
  <c r="AI54" i="23"/>
  <c r="W45" i="22"/>
  <c r="AH45" i="22"/>
  <c r="AN133" i="40"/>
  <c r="AB133" i="40"/>
  <c r="Z133" i="40"/>
  <c r="AJ51" i="42"/>
  <c r="AC51" i="42"/>
  <c r="AO51" i="42"/>
  <c r="AF147" i="21"/>
  <c r="AO148" i="22"/>
  <c r="AN148" i="22"/>
  <c r="Y148" i="22"/>
  <c r="AG77" i="41"/>
  <c r="AO77" i="41"/>
  <c r="Y77" i="41"/>
  <c r="X77" i="41"/>
  <c r="AF77" i="41"/>
  <c r="AN50" i="41"/>
  <c r="AK50" i="41"/>
  <c r="AF50" i="41"/>
  <c r="X50" i="41"/>
  <c r="AB101" i="41"/>
  <c r="AE101" i="41"/>
  <c r="AL101" i="41"/>
  <c r="AJ101" i="41"/>
  <c r="AI95" i="22"/>
  <c r="Z95" i="22"/>
  <c r="AO95" i="22"/>
  <c r="AG95" i="22"/>
  <c r="Y95" i="22"/>
  <c r="AN65" i="22"/>
  <c r="AH65" i="22"/>
  <c r="AF65" i="22"/>
  <c r="AE46" i="22"/>
  <c r="AG46" i="22"/>
  <c r="AH155" i="22"/>
  <c r="AA155" i="22"/>
  <c r="X155" i="22"/>
  <c r="AI155" i="22"/>
  <c r="AC171" i="22"/>
  <c r="AA11" i="28"/>
  <c r="AF141" i="22"/>
  <c r="AE141" i="22"/>
  <c r="AL141" i="22"/>
  <c r="AN141" i="22"/>
  <c r="AE147" i="41"/>
  <c r="Y156" i="41"/>
  <c r="AC156" i="41"/>
  <c r="AH156" i="41"/>
  <c r="AI56" i="41"/>
  <c r="AN56" i="41"/>
  <c r="X9" i="19"/>
  <c r="Y9" i="19"/>
  <c r="AM9" i="19"/>
  <c r="AC9" i="19"/>
  <c r="AG72" i="22"/>
  <c r="AK72" i="22"/>
  <c r="AB72" i="22"/>
  <c r="AG66" i="41"/>
  <c r="AO4" i="22"/>
  <c r="AB129" i="41"/>
  <c r="W93" i="21"/>
  <c r="AE93" i="21"/>
  <c r="AC93" i="21"/>
  <c r="AN41" i="41"/>
  <c r="AL41" i="41"/>
  <c r="AG41" i="41"/>
  <c r="AD41" i="41"/>
  <c r="AD113" i="41"/>
  <c r="AI113" i="41"/>
  <c r="AG113" i="41"/>
  <c r="AB113" i="41"/>
  <c r="AH113" i="41"/>
  <c r="AK109" i="41"/>
  <c r="AD109" i="41"/>
  <c r="AM109" i="41"/>
  <c r="AO109" i="41"/>
  <c r="AM84" i="41"/>
  <c r="AL84" i="41"/>
  <c r="AL89" i="41"/>
  <c r="AB106" i="22"/>
  <c r="X106" i="22"/>
  <c r="AH106" i="22"/>
  <c r="AC106" i="22"/>
  <c r="AO112" i="22"/>
  <c r="AA112" i="22"/>
  <c r="AG112" i="22"/>
  <c r="Y112" i="22"/>
  <c r="AB112" i="22"/>
  <c r="AG74" i="22"/>
  <c r="AA74" i="22"/>
  <c r="AO74" i="22"/>
  <c r="AF74" i="22"/>
  <c r="AJ74" i="22"/>
  <c r="W80" i="22"/>
  <c r="Z80" i="22"/>
  <c r="AM80" i="22"/>
  <c r="AB80" i="22"/>
  <c r="AE80" i="22"/>
  <c r="AF35" i="41"/>
  <c r="AC35" i="41"/>
  <c r="AJ35" i="41"/>
  <c r="X35" i="41"/>
  <c r="X165" i="22"/>
  <c r="Y9" i="22"/>
  <c r="AF6" i="42"/>
  <c r="AO6" i="42"/>
  <c r="AC6" i="42"/>
  <c r="X6" i="42"/>
  <c r="AK125" i="28"/>
  <c r="X125" i="28"/>
  <c r="AD125" i="28"/>
  <c r="AO125" i="28"/>
  <c r="AA125" i="28"/>
  <c r="AH176" i="41"/>
  <c r="AO176" i="41"/>
  <c r="AJ82" i="23"/>
  <c r="AN171" i="21"/>
  <c r="Y21" i="41"/>
  <c r="AE21" i="41"/>
  <c r="AI21" i="41"/>
  <c r="AL143" i="22"/>
  <c r="AE143" i="22"/>
  <c r="Z143" i="22"/>
  <c r="AA143" i="22"/>
  <c r="AI143" i="22"/>
  <c r="AA103" i="22"/>
  <c r="AF103" i="22"/>
  <c r="AC103" i="22"/>
  <c r="AE103" i="22"/>
  <c r="W160" i="23"/>
  <c r="Z160" i="23"/>
  <c r="AJ160" i="23"/>
  <c r="Z60" i="22"/>
  <c r="AI60" i="22"/>
  <c r="AC19" i="41"/>
  <c r="AB19" i="41"/>
  <c r="AH19" i="41"/>
  <c r="AK19" i="41"/>
  <c r="X75" i="28"/>
  <c r="AL124" i="23"/>
  <c r="AM124" i="23"/>
  <c r="AI124" i="23"/>
  <c r="W120" i="42"/>
  <c r="AG120" i="42"/>
  <c r="AI120" i="42"/>
  <c r="X120" i="42"/>
  <c r="W32" i="41"/>
  <c r="AG14" i="22"/>
  <c r="AC14" i="22"/>
  <c r="AK14" i="22"/>
  <c r="AJ63" i="41"/>
  <c r="AM63" i="41"/>
  <c r="W63" i="41"/>
  <c r="AB87" i="23"/>
  <c r="AA28" i="40"/>
  <c r="AI28" i="40"/>
  <c r="AH28" i="40"/>
  <c r="X165" i="26"/>
  <c r="AM34" i="40"/>
  <c r="Y34" i="40"/>
  <c r="AC34" i="40"/>
  <c r="AN34" i="40"/>
  <c r="AL14" i="41"/>
  <c r="AG164" i="23"/>
  <c r="W164" i="23"/>
  <c r="Z164" i="23"/>
  <c r="X164" i="23"/>
  <c r="AL173" i="21"/>
  <c r="AO54" i="23"/>
  <c r="AK54" i="23"/>
  <c r="AH54" i="23"/>
  <c r="AE45" i="22"/>
  <c r="AH142" i="28"/>
  <c r="AO142" i="28"/>
  <c r="AK142" i="28"/>
  <c r="AI142" i="28"/>
  <c r="W133" i="40"/>
  <c r="AL133" i="40"/>
  <c r="AM51" i="42"/>
  <c r="AA51" i="42"/>
  <c r="X147" i="21"/>
  <c r="AN147" i="21"/>
  <c r="AH111" i="22"/>
  <c r="AH37" i="22"/>
  <c r="AE37" i="22"/>
  <c r="AI37" i="22"/>
  <c r="AK37" i="22"/>
  <c r="AG37" i="22"/>
  <c r="AF37" i="22"/>
  <c r="AC37" i="22"/>
  <c r="AN37" i="22"/>
  <c r="AO37" i="22"/>
  <c r="W37" i="22"/>
  <c r="AB37" i="22"/>
  <c r="AA37" i="22"/>
  <c r="AM37" i="22"/>
  <c r="Z37" i="22"/>
  <c r="X37" i="22"/>
  <c r="AO121" i="22"/>
  <c r="AK13" i="22"/>
  <c r="Z20" i="40"/>
  <c r="AA154" i="22"/>
  <c r="AB154" i="22"/>
  <c r="AD154" i="22"/>
  <c r="Y154" i="22"/>
  <c r="X154" i="22"/>
  <c r="Z154" i="22"/>
  <c r="AN154" i="22"/>
  <c r="W154" i="22"/>
  <c r="AF154" i="22"/>
  <c r="AJ154" i="22"/>
  <c r="AH154" i="22"/>
  <c r="AG154" i="22"/>
  <c r="AO115" i="42"/>
  <c r="AB81" i="22"/>
  <c r="AG81" i="22"/>
  <c r="AI81" i="22"/>
  <c r="AJ81" i="22"/>
  <c r="AD81" i="22"/>
  <c r="AE81" i="22"/>
  <c r="W81" i="22"/>
  <c r="AL81" i="22"/>
  <c r="AC81" i="22"/>
  <c r="AK81" i="22"/>
  <c r="Y81" i="22"/>
  <c r="AN81" i="22"/>
  <c r="AA81" i="22"/>
  <c r="AO81" i="22"/>
  <c r="AM81" i="22"/>
  <c r="AG44" i="22"/>
  <c r="AE151" i="21"/>
  <c r="AC151" i="21"/>
  <c r="AB151" i="21"/>
  <c r="AF151" i="21"/>
  <c r="AG19" i="22"/>
  <c r="AC120" i="41"/>
  <c r="AF69" i="22"/>
  <c r="Y38" i="41"/>
  <c r="AF22" i="42"/>
  <c r="AM10" i="22"/>
  <c r="AD151" i="22"/>
  <c r="AK151" i="22"/>
  <c r="AH84" i="22"/>
  <c r="AB84" i="22"/>
  <c r="AF104" i="41"/>
  <c r="AC104" i="41"/>
  <c r="Z104" i="41"/>
  <c r="AD104" i="41"/>
  <c r="AH104" i="41"/>
  <c r="AI104" i="41"/>
  <c r="AE102" i="42"/>
  <c r="AM102" i="42"/>
  <c r="AN102" i="42"/>
  <c r="Z102" i="42"/>
  <c r="AB102" i="42"/>
  <c r="AL102" i="42"/>
  <c r="AF38" i="19"/>
  <c r="AJ11" i="23"/>
  <c r="AF11" i="23"/>
  <c r="AC11" i="23"/>
  <c r="AI11" i="23"/>
  <c r="AA16" i="41"/>
  <c r="AG16" i="41"/>
  <c r="W174" i="41"/>
  <c r="AD174" i="41"/>
  <c r="Y4" i="23"/>
  <c r="AL4" i="23"/>
  <c r="AB4" i="23"/>
  <c r="AF85" i="22"/>
  <c r="AO85" i="22"/>
  <c r="AM48" i="41"/>
  <c r="AL2" i="26"/>
  <c r="AO2" i="26"/>
  <c r="Z73" i="21"/>
  <c r="Y170" i="22"/>
  <c r="W170" i="22"/>
  <c r="AJ170" i="22"/>
  <c r="AK170" i="22"/>
  <c r="AC170" i="22"/>
  <c r="AL107" i="26"/>
  <c r="AD132" i="40"/>
  <c r="AE132" i="40"/>
  <c r="AC47" i="41"/>
  <c r="AO47" i="41"/>
  <c r="AL47" i="41"/>
  <c r="AI135" i="23"/>
  <c r="AG135" i="23"/>
  <c r="AF135" i="23"/>
  <c r="AN76" i="40"/>
  <c r="Z76" i="40"/>
  <c r="AD76" i="40"/>
  <c r="AB76" i="40"/>
  <c r="W170" i="28"/>
  <c r="X174" i="26"/>
  <c r="W174" i="26"/>
  <c r="AL174" i="26"/>
  <c r="AM174" i="26"/>
  <c r="Z6" i="22"/>
  <c r="AK132" i="41"/>
  <c r="Y132" i="41"/>
  <c r="AM30" i="40"/>
  <c r="AC30" i="40"/>
  <c r="AO30" i="40"/>
  <c r="X30" i="40"/>
  <c r="AB30" i="40"/>
  <c r="Y161" i="22"/>
  <c r="W161" i="22"/>
  <c r="AM161" i="22"/>
  <c r="AK161" i="22"/>
  <c r="AG130" i="40"/>
  <c r="X130" i="40"/>
  <c r="AA130" i="40"/>
  <c r="AB130" i="40"/>
  <c r="AK82" i="22"/>
  <c r="W82" i="22"/>
  <c r="AC66" i="42"/>
  <c r="AJ66" i="42"/>
  <c r="AH3" i="40"/>
  <c r="X3" i="40"/>
  <c r="AM3" i="40"/>
  <c r="AO3" i="40"/>
  <c r="AK3" i="40"/>
  <c r="AB6" i="26"/>
  <c r="AG139" i="23"/>
  <c r="AH123" i="41"/>
  <c r="AD123" i="41"/>
  <c r="AG123" i="41"/>
  <c r="Z123" i="41"/>
  <c r="AA123" i="41"/>
  <c r="AM60" i="23"/>
  <c r="AE60" i="23"/>
  <c r="Z60" i="23"/>
  <c r="AF60" i="23"/>
  <c r="Z146" i="23"/>
  <c r="W146" i="23"/>
  <c r="Y146" i="23"/>
  <c r="AM146" i="23"/>
  <c r="AO146" i="23"/>
  <c r="Y70" i="41"/>
  <c r="AL70" i="41"/>
  <c r="Z70" i="41"/>
  <c r="AJ70" i="41"/>
  <c r="AM68" i="41"/>
  <c r="AK68" i="41"/>
  <c r="AG68" i="41"/>
  <c r="AA68" i="41"/>
  <c r="Z68" i="41"/>
  <c r="AO102" i="41"/>
  <c r="AG102" i="41"/>
  <c r="AJ102" i="41"/>
  <c r="W102" i="41"/>
  <c r="Z81" i="42"/>
  <c r="W81" i="42"/>
  <c r="AK81" i="42"/>
  <c r="AO81" i="42"/>
  <c r="AA81" i="42"/>
  <c r="AB46" i="41"/>
  <c r="AD46" i="41"/>
  <c r="AG46" i="41"/>
  <c r="AI46" i="41"/>
  <c r="AK46" i="41"/>
  <c r="AA118" i="22"/>
  <c r="AD114" i="26"/>
  <c r="W114" i="26"/>
  <c r="AG114" i="26"/>
  <c r="AA114" i="26"/>
  <c r="W66" i="22"/>
  <c r="Z66" i="22"/>
  <c r="AC66" i="22"/>
  <c r="X66" i="22"/>
  <c r="AA22" i="41"/>
  <c r="AM22" i="41"/>
  <c r="AF94" i="23"/>
  <c r="Z94" i="23"/>
  <c r="AA88" i="21"/>
  <c r="AD109" i="23"/>
  <c r="AN109" i="23"/>
  <c r="AE109" i="23"/>
  <c r="AD131" i="28"/>
  <c r="AB131" i="28"/>
  <c r="AH131" i="28"/>
  <c r="AL85" i="23"/>
  <c r="AA159" i="42"/>
  <c r="AN159" i="42"/>
  <c r="AA139" i="26"/>
  <c r="X20" i="41"/>
  <c r="AD65" i="21"/>
  <c r="AH39" i="19"/>
  <c r="Z148" i="40"/>
  <c r="AN148" i="40"/>
  <c r="AD148" i="40"/>
  <c r="AB148" i="40"/>
  <c r="AE29" i="19"/>
  <c r="X29" i="19"/>
  <c r="AB29" i="19"/>
  <c r="AA29" i="19"/>
  <c r="AG163" i="22"/>
  <c r="AE163" i="22"/>
  <c r="AD163" i="22"/>
  <c r="AI163" i="22"/>
  <c r="AN43" i="22"/>
  <c r="Y43" i="22"/>
  <c r="AA43" i="22"/>
  <c r="AJ43" i="22"/>
  <c r="AB43" i="22"/>
  <c r="W148" i="23"/>
  <c r="Z148" i="23"/>
  <c r="AD148" i="23"/>
  <c r="AO148" i="23"/>
  <c r="X148" i="23"/>
  <c r="AO152" i="22"/>
  <c r="AC152" i="22"/>
  <c r="Z152" i="22"/>
  <c r="AD152" i="22"/>
  <c r="X152" i="22"/>
  <c r="AI56" i="22"/>
  <c r="AB56" i="22"/>
  <c r="AE81" i="40"/>
  <c r="W81" i="40"/>
  <c r="AF75" i="40"/>
  <c r="AB75" i="40"/>
  <c r="AJ75" i="40"/>
  <c r="AE75" i="40"/>
  <c r="AN18" i="22"/>
  <c r="AA18" i="22"/>
  <c r="AK18" i="22"/>
  <c r="X18" i="22"/>
  <c r="AG18" i="22"/>
  <c r="AN161" i="28"/>
  <c r="Z161" i="28"/>
  <c r="AG161" i="28"/>
  <c r="AB98" i="41"/>
  <c r="Z98" i="41"/>
  <c r="AD98" i="41"/>
  <c r="X98" i="41"/>
  <c r="AO98" i="41"/>
  <c r="AA155" i="40"/>
  <c r="AI153" i="26"/>
  <c r="AK153" i="26"/>
  <c r="AA128" i="22"/>
  <c r="AB128" i="22"/>
  <c r="AI128" i="22"/>
  <c r="X128" i="22"/>
  <c r="AK117" i="28"/>
  <c r="AE117" i="28"/>
  <c r="AJ169" i="40"/>
  <c r="AI55" i="23"/>
  <c r="AB55" i="23"/>
  <c r="AM55" i="23"/>
  <c r="AB4" i="19"/>
  <c r="AO4" i="19"/>
  <c r="Z4" i="19"/>
  <c r="AM4" i="19"/>
  <c r="AF49" i="23"/>
  <c r="AB49" i="23"/>
  <c r="AK49" i="23"/>
  <c r="AI49" i="23"/>
  <c r="AE165" i="40"/>
  <c r="AH165" i="40"/>
  <c r="Z165" i="40"/>
  <c r="AJ165" i="40"/>
  <c r="AI153" i="22"/>
  <c r="AD153" i="22"/>
  <c r="AB153" i="22"/>
  <c r="AE71" i="42"/>
  <c r="AD71" i="42"/>
  <c r="AH71" i="42"/>
  <c r="AG71" i="42"/>
  <c r="AK57" i="22"/>
  <c r="AO140" i="41"/>
  <c r="AM140" i="41"/>
  <c r="AG140" i="41"/>
  <c r="AE140" i="41"/>
  <c r="AF94" i="22"/>
  <c r="AD161" i="41"/>
  <c r="AI161" i="41"/>
  <c r="Z161" i="41"/>
  <c r="AM161" i="41"/>
  <c r="AA161" i="41"/>
  <c r="Z130" i="42"/>
  <c r="AB130" i="42"/>
  <c r="X130" i="42"/>
  <c r="AL130" i="42"/>
  <c r="AC128" i="40"/>
  <c r="AJ87" i="28"/>
  <c r="AN87" i="28"/>
  <c r="AI87" i="28"/>
  <c r="AO11" i="42"/>
  <c r="AI54" i="26"/>
  <c r="AC54" i="26"/>
  <c r="AO10" i="40"/>
  <c r="Y10" i="40"/>
  <c r="W104" i="25"/>
  <c r="Z34" i="41"/>
  <c r="W34" i="41"/>
  <c r="AI85" i="41"/>
  <c r="AO85" i="41"/>
  <c r="AG85" i="41"/>
  <c r="AL122" i="22"/>
  <c r="AM122" i="22"/>
  <c r="AI122" i="22"/>
  <c r="AK35" i="26"/>
  <c r="AG35" i="26"/>
  <c r="AN35" i="26"/>
  <c r="AC76" i="41"/>
  <c r="AO76" i="41"/>
  <c r="AK120" i="40"/>
  <c r="X120" i="40"/>
  <c r="AG120" i="40"/>
  <c r="Z50" i="22"/>
  <c r="AL50" i="22"/>
  <c r="AI57" i="40"/>
  <c r="AL57" i="40"/>
  <c r="X57" i="40"/>
  <c r="AJ57" i="40"/>
  <c r="AC158" i="40"/>
  <c r="AO158" i="40"/>
  <c r="AI158" i="40"/>
  <c r="AD90" i="41"/>
  <c r="AO26" i="41"/>
  <c r="AE26" i="41"/>
  <c r="AC73" i="22"/>
  <c r="AF73" i="22"/>
  <c r="Y73" i="22"/>
  <c r="AG73" i="22"/>
  <c r="AA161" i="26"/>
  <c r="AN161" i="26"/>
  <c r="AI82" i="21"/>
  <c r="AH82" i="21"/>
  <c r="X82" i="21"/>
  <c r="Z31" i="22"/>
  <c r="W31" i="22"/>
  <c r="AM31" i="22"/>
  <c r="AB30" i="22"/>
  <c r="AO30" i="22"/>
  <c r="AN88" i="41"/>
  <c r="AK88" i="41"/>
  <c r="AD88" i="41"/>
  <c r="Z88" i="41"/>
  <c r="AJ88" i="41"/>
  <c r="X123" i="21"/>
  <c r="AN123" i="21"/>
  <c r="AL123" i="21"/>
  <c r="AE123" i="21"/>
  <c r="Z151" i="22"/>
  <c r="AA151" i="22"/>
  <c r="AK136" i="42"/>
  <c r="Y147" i="26"/>
  <c r="AM147" i="26"/>
  <c r="AO147" i="26"/>
  <c r="X144" i="41"/>
  <c r="AC84" i="22"/>
  <c r="AK84" i="22"/>
  <c r="AJ104" i="41"/>
  <c r="W104" i="41"/>
  <c r="AN10" i="41"/>
  <c r="AK10" i="41"/>
  <c r="AD10" i="41"/>
  <c r="AG10" i="41"/>
  <c r="AE10" i="41"/>
  <c r="Z10" i="41"/>
  <c r="AH10" i="41"/>
  <c r="Y10" i="41"/>
  <c r="W10" i="41"/>
  <c r="AG102" i="42"/>
  <c r="AH38" i="19"/>
  <c r="Z4" i="23"/>
  <c r="AD4" i="23"/>
  <c r="AE4" i="23"/>
  <c r="AC4" i="23"/>
  <c r="W2" i="26"/>
  <c r="AD2" i="26"/>
  <c r="AC2" i="26"/>
  <c r="X170" i="22"/>
  <c r="AG170" i="22"/>
  <c r="AE170" i="22"/>
  <c r="AB170" i="22"/>
  <c r="AH170" i="22"/>
  <c r="AD107" i="26"/>
  <c r="AM70" i="42"/>
  <c r="AE68" i="22"/>
  <c r="AB68" i="22"/>
  <c r="AC68" i="22"/>
  <c r="AA44" i="26"/>
  <c r="AM44" i="26"/>
  <c r="AK44" i="26"/>
  <c r="AB29" i="28"/>
  <c r="AJ29" i="28"/>
  <c r="AL132" i="40"/>
  <c r="AI132" i="40"/>
  <c r="AN2" i="23"/>
  <c r="AJ116" i="41"/>
  <c r="Z116" i="41"/>
  <c r="AO116" i="41"/>
  <c r="AA116" i="41"/>
  <c r="AM48" i="42"/>
  <c r="AD126" i="41"/>
  <c r="AN126" i="41"/>
  <c r="Y126" i="41"/>
  <c r="W47" i="41"/>
  <c r="AF47" i="41"/>
  <c r="AK47" i="41"/>
  <c r="AD47" i="41"/>
  <c r="AJ135" i="23"/>
  <c r="Z135" i="23"/>
  <c r="AK135" i="23"/>
  <c r="AD135" i="23"/>
  <c r="AB6" i="22"/>
  <c r="AL82" i="22"/>
  <c r="AA82" i="22"/>
  <c r="AE3" i="40"/>
  <c r="Y3" i="40"/>
  <c r="AA3" i="40"/>
  <c r="AN3" i="40"/>
  <c r="AE123" i="41"/>
  <c r="AM123" i="41"/>
  <c r="AB123" i="41"/>
  <c r="AJ123" i="41"/>
  <c r="AL123" i="41"/>
  <c r="X60" i="23"/>
  <c r="AJ60" i="23"/>
  <c r="AO60" i="23"/>
  <c r="AH60" i="23"/>
  <c r="AB60" i="23"/>
  <c r="AH146" i="23"/>
  <c r="X146" i="23"/>
  <c r="AN146" i="23"/>
  <c r="AD146" i="23"/>
  <c r="AI146" i="23"/>
  <c r="AN70" i="41"/>
  <c r="AK70" i="41"/>
  <c r="AO70" i="41"/>
  <c r="AO68" i="41"/>
  <c r="AC68" i="41"/>
  <c r="Y68" i="41"/>
  <c r="AF68" i="41"/>
  <c r="AH102" i="41"/>
  <c r="Y102" i="41"/>
  <c r="AF102" i="41"/>
  <c r="AN102" i="41"/>
  <c r="AA102" i="41"/>
  <c r="AI81" i="42"/>
  <c r="AL81" i="42"/>
  <c r="AN81" i="42"/>
  <c r="Y81" i="42"/>
  <c r="AH81" i="42"/>
  <c r="AE46" i="41"/>
  <c r="AL46" i="41"/>
  <c r="Z46" i="41"/>
  <c r="AA46" i="41"/>
  <c r="W46" i="41"/>
  <c r="Z118" i="22"/>
  <c r="AO114" i="26"/>
  <c r="AB114" i="26"/>
  <c r="AL114" i="26"/>
  <c r="Z114" i="26"/>
  <c r="AI114" i="26"/>
  <c r="AI66" i="22"/>
  <c r="AG66" i="22"/>
  <c r="AD66" i="22"/>
  <c r="AL66" i="22"/>
  <c r="AE66" i="22"/>
  <c r="AC22" i="41"/>
  <c r="AF22" i="41"/>
  <c r="AH94" i="23"/>
  <c r="AC94" i="23"/>
  <c r="AB88" i="21"/>
  <c r="W109" i="23"/>
  <c r="Z109" i="23"/>
  <c r="AH109" i="23"/>
  <c r="AA109" i="23"/>
  <c r="AO131" i="28"/>
  <c r="AA131" i="28"/>
  <c r="W85" i="23"/>
  <c r="AL159" i="42"/>
  <c r="AJ159" i="42"/>
  <c r="AD139" i="26"/>
  <c r="AO20" i="41"/>
  <c r="AC39" i="19"/>
  <c r="AJ148" i="40"/>
  <c r="AC148" i="40"/>
  <c r="AO148" i="40"/>
  <c r="AF148" i="40"/>
  <c r="AH148" i="40"/>
  <c r="AD29" i="19"/>
  <c r="AK29" i="19"/>
  <c r="AG29" i="19"/>
  <c r="AK163" i="22"/>
  <c r="AL163" i="22"/>
  <c r="Y163" i="22"/>
  <c r="AJ163" i="22"/>
  <c r="AM163" i="22"/>
  <c r="W43" i="22"/>
  <c r="AE43" i="22"/>
  <c r="AG43" i="22"/>
  <c r="AM43" i="22"/>
  <c r="AH43" i="22"/>
  <c r="AM148" i="23"/>
  <c r="AA148" i="23"/>
  <c r="AE148" i="23"/>
  <c r="AI148" i="23"/>
  <c r="AF152" i="22"/>
  <c r="AN152" i="22"/>
  <c r="AI152" i="22"/>
  <c r="AM152" i="22"/>
  <c r="W152" i="22"/>
  <c r="AM56" i="22"/>
  <c r="AD56" i="22"/>
  <c r="AO81" i="40"/>
  <c r="AI81" i="40"/>
  <c r="AG75" i="40"/>
  <c r="AL75" i="40"/>
  <c r="AC75" i="40"/>
  <c r="AK75" i="40"/>
  <c r="Y75" i="40"/>
  <c r="AB18" i="22"/>
  <c r="AH18" i="22"/>
  <c r="Z18" i="22"/>
  <c r="Y18" i="22"/>
  <c r="AD18" i="22"/>
  <c r="AC161" i="28"/>
  <c r="AM161" i="28"/>
  <c r="AB161" i="28"/>
  <c r="AH161" i="28"/>
  <c r="AE98" i="41"/>
  <c r="AH98" i="41"/>
  <c r="W98" i="41"/>
  <c r="AM98" i="41"/>
  <c r="AI98" i="41"/>
  <c r="Y155" i="40"/>
  <c r="AN153" i="26"/>
  <c r="Z153" i="26"/>
  <c r="AO128" i="22"/>
  <c r="AK128" i="22"/>
  <c r="AD128" i="22"/>
  <c r="Z117" i="28"/>
  <c r="AM117" i="28"/>
  <c r="AO117" i="28"/>
  <c r="AK169" i="40"/>
  <c r="AE55" i="23"/>
  <c r="AF55" i="23"/>
  <c r="Y55" i="23"/>
  <c r="AD4" i="19"/>
  <c r="AG4" i="19"/>
  <c r="AE4" i="19"/>
  <c r="AI4" i="19"/>
  <c r="Y49" i="23"/>
  <c r="AA49" i="23"/>
  <c r="AH49" i="23"/>
  <c r="AL49" i="23"/>
  <c r="AE49" i="23"/>
  <c r="AI165" i="40"/>
  <c r="AN165" i="40"/>
  <c r="AM165" i="40"/>
  <c r="W165" i="40"/>
  <c r="Y165" i="40"/>
  <c r="AM153" i="22"/>
  <c r="Y153" i="22"/>
  <c r="AG153" i="22"/>
  <c r="AL153" i="22"/>
  <c r="W71" i="42"/>
  <c r="AC71" i="42"/>
  <c r="Y71" i="42"/>
  <c r="AL71" i="42"/>
  <c r="AF71" i="42"/>
  <c r="AK140" i="41"/>
  <c r="AD140" i="41"/>
  <c r="AB140" i="41"/>
  <c r="AC94" i="22"/>
  <c r="AC161" i="41"/>
  <c r="AG161" i="41"/>
  <c r="X161" i="41"/>
  <c r="AN161" i="41"/>
  <c r="AF62" i="21"/>
  <c r="AK130" i="42"/>
  <c r="AM130" i="42"/>
  <c r="AD130" i="42"/>
  <c r="AO128" i="40"/>
  <c r="AC87" i="28"/>
  <c r="AM87" i="28"/>
  <c r="AE87" i="28"/>
  <c r="AA87" i="28"/>
  <c r="AH54" i="26"/>
  <c r="AL54" i="26"/>
  <c r="AA10" i="40"/>
  <c r="AF10" i="40"/>
  <c r="AE10" i="40"/>
  <c r="AC34" i="41"/>
  <c r="AJ34" i="41"/>
  <c r="AF122" i="22"/>
  <c r="X122" i="22"/>
  <c r="AD122" i="22"/>
  <c r="AH76" i="41"/>
  <c r="AB76" i="41"/>
  <c r="Y50" i="22"/>
  <c r="AI50" i="22"/>
  <c r="AL158" i="40"/>
  <c r="AB158" i="40"/>
  <c r="AD158" i="40"/>
  <c r="AJ90" i="41"/>
  <c r="Y82" i="21"/>
  <c r="AA82" i="21"/>
  <c r="AK31" i="22"/>
  <c r="AI31" i="22"/>
  <c r="Y31" i="22"/>
  <c r="AJ31" i="22"/>
  <c r="AO88" i="41"/>
  <c r="W88" i="41"/>
  <c r="AB88" i="41"/>
  <c r="Y88" i="41"/>
  <c r="AM88" i="41"/>
  <c r="AM123" i="21"/>
  <c r="AJ123" i="21"/>
  <c r="AH123" i="21"/>
  <c r="AK123" i="21"/>
  <c r="AG123" i="21"/>
  <c r="Y151" i="22"/>
  <c r="W151" i="22"/>
  <c r="X84" i="22"/>
  <c r="AL84" i="22"/>
  <c r="AN84" i="22"/>
  <c r="AB104" i="41"/>
  <c r="AL104" i="41"/>
  <c r="AI102" i="42"/>
  <c r="AN106" i="21"/>
  <c r="AD106" i="21"/>
  <c r="Y60" i="23"/>
  <c r="AF146" i="23"/>
  <c r="AL146" i="23"/>
  <c r="AA146" i="23"/>
  <c r="AC146" i="23"/>
  <c r="AG70" i="41"/>
  <c r="AF70" i="41"/>
  <c r="AD70" i="41"/>
  <c r="AH70" i="41"/>
  <c r="AH118" i="22"/>
  <c r="Y114" i="26"/>
  <c r="AC114" i="26"/>
  <c r="AM114" i="26"/>
  <c r="AJ114" i="26"/>
  <c r="AN114" i="26"/>
  <c r="AM66" i="22"/>
  <c r="AH66" i="22"/>
  <c r="AB66" i="22"/>
  <c r="AO66" i="22"/>
  <c r="Y66" i="22"/>
  <c r="AO22" i="41"/>
  <c r="AK22" i="41"/>
  <c r="X88" i="21"/>
  <c r="AI109" i="23"/>
  <c r="AK109" i="23"/>
  <c r="Y109" i="23"/>
  <c r="X109" i="23"/>
  <c r="AK131" i="28"/>
  <c r="Y131" i="28"/>
  <c r="Z159" i="42"/>
  <c r="AI159" i="42"/>
  <c r="AA39" i="19"/>
  <c r="AM148" i="40"/>
  <c r="AE148" i="40"/>
  <c r="AL148" i="40"/>
  <c r="W148" i="40"/>
  <c r="X148" i="40"/>
  <c r="AN163" i="22"/>
  <c r="AO163" i="22"/>
  <c r="W163" i="22"/>
  <c r="AH163" i="22"/>
  <c r="Z163" i="22"/>
  <c r="AI43" i="22"/>
  <c r="AF43" i="22"/>
  <c r="X43" i="22"/>
  <c r="AD43" i="22"/>
  <c r="AN75" i="40"/>
  <c r="AA75" i="40"/>
  <c r="Z75" i="40"/>
  <c r="AO75" i="40"/>
  <c r="X75" i="40"/>
  <c r="AO18" i="22"/>
  <c r="AC18" i="22"/>
  <c r="AM18" i="22"/>
  <c r="AI18" i="22"/>
  <c r="AI161" i="28"/>
  <c r="AO161" i="28"/>
  <c r="AK161" i="28"/>
  <c r="AJ161" i="28"/>
  <c r="AH153" i="26"/>
  <c r="Y153" i="26"/>
  <c r="W153" i="26"/>
  <c r="Y128" i="22"/>
  <c r="AF128" i="22"/>
  <c r="AJ128" i="22"/>
  <c r="AL169" i="40"/>
  <c r="AG55" i="23"/>
  <c r="AC55" i="23"/>
  <c r="AA55" i="23"/>
  <c r="AH55" i="23"/>
  <c r="AJ49" i="23"/>
  <c r="AN49" i="23"/>
  <c r="AG49" i="23"/>
  <c r="AO49" i="23"/>
  <c r="X49" i="23"/>
  <c r="AK165" i="40"/>
  <c r="AA165" i="40"/>
  <c r="AO165" i="40"/>
  <c r="AL165" i="40"/>
  <c r="AK153" i="22"/>
  <c r="X153" i="22"/>
  <c r="AO71" i="42"/>
  <c r="AH161" i="41"/>
  <c r="AK161" i="41"/>
  <c r="Y161" i="41"/>
  <c r="AO161" i="41"/>
  <c r="AF161" i="41"/>
  <c r="W87" i="28"/>
  <c r="X87" i="28"/>
  <c r="AF87" i="28"/>
  <c r="AL87" i="28"/>
  <c r="AH34" i="41"/>
  <c r="AK34" i="41"/>
  <c r="AL34" i="41"/>
  <c r="Z76" i="41"/>
  <c r="AL76" i="41"/>
  <c r="X76" i="41"/>
  <c r="W50" i="22"/>
  <c r="AA50" i="22"/>
  <c r="AB50" i="22"/>
  <c r="Z158" i="40"/>
  <c r="AK158" i="40"/>
  <c r="AJ82" i="21"/>
  <c r="Z82" i="21"/>
  <c r="AG88" i="41"/>
  <c r="W38" i="19"/>
  <c r="AO38" i="19"/>
  <c r="AA38" i="19"/>
  <c r="X38" i="19"/>
  <c r="AI38" i="19"/>
  <c r="AL38" i="19"/>
  <c r="AN38" i="19"/>
  <c r="AB38" i="19"/>
  <c r="AC38" i="19"/>
  <c r="AM38" i="19"/>
  <c r="Y38" i="19"/>
  <c r="Z38" i="19"/>
  <c r="X157" i="26"/>
  <c r="AA157" i="26"/>
  <c r="Y157" i="26"/>
  <c r="AH28" i="22"/>
  <c r="AG23" i="22"/>
  <c r="W23" i="22"/>
  <c r="AC23" i="22"/>
  <c r="AC59" i="41"/>
  <c r="AE9" i="40"/>
  <c r="AO89" i="22"/>
  <c r="Z89" i="22"/>
  <c r="AJ89" i="22"/>
  <c r="AH34" i="22"/>
  <c r="AN137" i="40"/>
  <c r="AE137" i="40"/>
  <c r="AC137" i="40"/>
  <c r="AH137" i="40"/>
  <c r="AM137" i="40"/>
  <c r="AH177" i="21"/>
  <c r="AI177" i="21"/>
  <c r="AD177" i="21"/>
  <c r="AE177" i="21"/>
  <c r="W48" i="26"/>
  <c r="Y48" i="26"/>
  <c r="AE48" i="26"/>
  <c r="AG63" i="42"/>
  <c r="AO132" i="26"/>
  <c r="AA132" i="26"/>
  <c r="AC93" i="26"/>
  <c r="AA93" i="26"/>
  <c r="AK24" i="40"/>
  <c r="AE78" i="28"/>
  <c r="AO78" i="28"/>
  <c r="AD78" i="28"/>
  <c r="Y78" i="28"/>
  <c r="AE116" i="28"/>
  <c r="AI176" i="40"/>
  <c r="AI35" i="28"/>
  <c r="AC35" i="28"/>
  <c r="AL35" i="28"/>
  <c r="AN35" i="28"/>
  <c r="AE170" i="40"/>
  <c r="AO177" i="42"/>
  <c r="W177" i="42"/>
  <c r="Y177" i="42"/>
  <c r="AL70" i="28"/>
  <c r="AL157" i="40"/>
  <c r="AB109" i="26"/>
  <c r="AH109" i="26"/>
  <c r="AF109" i="26"/>
  <c r="W109" i="26"/>
  <c r="AA95" i="26"/>
  <c r="AK100" i="42"/>
  <c r="AF154" i="23"/>
  <c r="AI154" i="23"/>
  <c r="AM154" i="23"/>
  <c r="AN154" i="23"/>
  <c r="AA154" i="23"/>
  <c r="AD167" i="23"/>
  <c r="X167" i="23"/>
  <c r="AH167" i="23"/>
  <c r="AA167" i="23"/>
  <c r="AM40" i="22"/>
  <c r="AJ7" i="22"/>
  <c r="AB7" i="22"/>
  <c r="X7" i="22"/>
  <c r="AD7" i="22"/>
  <c r="AL7" i="22"/>
  <c r="AD148" i="41"/>
  <c r="AJ148" i="41"/>
  <c r="AH148" i="41"/>
  <c r="AG148" i="41"/>
  <c r="AM63" i="23"/>
  <c r="AF63" i="23"/>
  <c r="Z63" i="23"/>
  <c r="AN63" i="23"/>
  <c r="W63" i="23"/>
  <c r="AB68" i="21"/>
  <c r="AJ68" i="21"/>
  <c r="AN68" i="21"/>
  <c r="AM68" i="21"/>
  <c r="AN98" i="26"/>
  <c r="AJ137" i="22"/>
  <c r="AM137" i="22"/>
  <c r="AO137" i="22"/>
  <c r="AE140" i="28"/>
  <c r="AJ140" i="28"/>
  <c r="AL56" i="23"/>
  <c r="Z56" i="23"/>
  <c r="AF56" i="23"/>
  <c r="AO56" i="23"/>
  <c r="AL39" i="22"/>
  <c r="AF168" i="22"/>
  <c r="Z71" i="22"/>
  <c r="AM17" i="40"/>
  <c r="AC17" i="40"/>
  <c r="Y17" i="40"/>
  <c r="AG17" i="40"/>
  <c r="AI17" i="40"/>
  <c r="AC17" i="26"/>
  <c r="Z17" i="26"/>
  <c r="AG123" i="26"/>
  <c r="Z142" i="21"/>
  <c r="Y11" i="41"/>
  <c r="AG11" i="41"/>
  <c r="AM11" i="41"/>
  <c r="AF97" i="23"/>
  <c r="Z33" i="42"/>
  <c r="AI33" i="42"/>
  <c r="AD33" i="42"/>
  <c r="AN33" i="42"/>
  <c r="Y33" i="42"/>
  <c r="AF105" i="22"/>
  <c r="AM105" i="22"/>
  <c r="AH105" i="22"/>
  <c r="AE105" i="22"/>
  <c r="AK105" i="22"/>
  <c r="AM160" i="40"/>
  <c r="AI160" i="40"/>
  <c r="AC160" i="40"/>
  <c r="AL160" i="40"/>
  <c r="X160" i="40"/>
  <c r="AL144" i="22"/>
  <c r="AE144" i="22"/>
  <c r="AC144" i="22"/>
  <c r="AN144" i="22"/>
  <c r="Z144" i="22"/>
  <c r="AD83" i="41"/>
  <c r="AC129" i="22"/>
  <c r="X129" i="22"/>
  <c r="AH128" i="41"/>
  <c r="AN128" i="41"/>
  <c r="AA128" i="41"/>
  <c r="AK128" i="41"/>
  <c r="AD34" i="42"/>
  <c r="AB34" i="42"/>
  <c r="AO135" i="21"/>
  <c r="AD135" i="21"/>
  <c r="AE135" i="21"/>
  <c r="AJ135" i="21"/>
  <c r="AA64" i="41"/>
  <c r="AN64" i="41"/>
  <c r="AG145" i="42"/>
  <c r="AN70" i="26"/>
  <c r="AE70" i="26"/>
  <c r="W31" i="41"/>
  <c r="AD31" i="41"/>
  <c r="AO31" i="41"/>
  <c r="AH31" i="41"/>
  <c r="Y31" i="41"/>
  <c r="AA100" i="28"/>
  <c r="AC108" i="41"/>
  <c r="AJ108" i="41"/>
  <c r="AL108" i="41"/>
  <c r="AD108" i="41"/>
  <c r="AN108" i="41"/>
  <c r="AN50" i="19"/>
  <c r="Z50" i="19"/>
  <c r="W50" i="19"/>
  <c r="AD50" i="19"/>
  <c r="AE50" i="19"/>
  <c r="AG154" i="41"/>
  <c r="W154" i="41"/>
  <c r="AC47" i="40"/>
  <c r="AB47" i="40"/>
  <c r="W47" i="40"/>
  <c r="AM172" i="41"/>
  <c r="AG51" i="22"/>
  <c r="AA51" i="22"/>
  <c r="AL113" i="21"/>
  <c r="AK113" i="21"/>
  <c r="AN113" i="21"/>
  <c r="AG23" i="40"/>
  <c r="AF23" i="40"/>
  <c r="AJ23" i="40"/>
  <c r="AI13" i="41"/>
  <c r="AH13" i="41"/>
  <c r="AK13" i="41"/>
  <c r="AB2" i="22"/>
  <c r="X83" i="22"/>
  <c r="Z165" i="41"/>
  <c r="X165" i="41"/>
  <c r="AK165" i="41"/>
  <c r="AH81" i="26"/>
  <c r="AO119" i="23"/>
  <c r="AI119" i="23"/>
  <c r="AE119" i="23"/>
  <c r="AE120" i="26"/>
  <c r="AK120" i="26"/>
  <c r="AC120" i="26"/>
  <c r="AD120" i="26"/>
  <c r="W120" i="26"/>
  <c r="W146" i="26"/>
  <c r="AI146" i="26"/>
  <c r="AG146" i="26"/>
  <c r="AK146" i="26"/>
  <c r="AC146" i="26"/>
  <c r="AK127" i="26"/>
  <c r="AL127" i="26"/>
  <c r="AM127" i="26"/>
  <c r="AD127" i="26"/>
  <c r="X127" i="26"/>
  <c r="Y14" i="40"/>
  <c r="AG77" i="26"/>
  <c r="X77" i="26"/>
  <c r="AC138" i="40"/>
  <c r="AI137" i="28"/>
  <c r="Y137" i="28"/>
  <c r="AA137" i="28"/>
  <c r="AD137" i="28"/>
  <c r="AF137" i="28"/>
  <c r="AD150" i="42"/>
  <c r="AK150" i="42"/>
  <c r="Z99" i="42"/>
  <c r="W99" i="42"/>
  <c r="AI99" i="42"/>
  <c r="AE74" i="23"/>
  <c r="AD74" i="23"/>
  <c r="AN74" i="23"/>
  <c r="AB74" i="23"/>
  <c r="AG128" i="23"/>
  <c r="AB128" i="23"/>
  <c r="AB36" i="28"/>
  <c r="AO36" i="28"/>
  <c r="AL36" i="28"/>
  <c r="AA36" i="28"/>
  <c r="AB45" i="26"/>
  <c r="AC45" i="26"/>
  <c r="AL45" i="26"/>
  <c r="AH45" i="26"/>
  <c r="AD154" i="28"/>
  <c r="AC139" i="40"/>
  <c r="AH139" i="40"/>
  <c r="AB139" i="40"/>
  <c r="AB160" i="28"/>
  <c r="W160" i="28"/>
  <c r="AH160" i="28"/>
  <c r="AD160" i="28"/>
  <c r="AL15" i="23"/>
  <c r="W15" i="23"/>
  <c r="AF84" i="21"/>
  <c r="AD84" i="21"/>
  <c r="AI84" i="21"/>
  <c r="AJ84" i="21"/>
  <c r="AH84" i="21"/>
  <c r="AF101" i="21"/>
  <c r="AL101" i="21"/>
  <c r="AI101" i="21"/>
  <c r="X101" i="21"/>
  <c r="AK101" i="21"/>
  <c r="W8" i="40"/>
  <c r="AI8" i="40"/>
  <c r="AB8" i="40"/>
  <c r="AG8" i="40"/>
  <c r="AH8" i="40"/>
  <c r="AF151" i="42"/>
  <c r="X21" i="28"/>
  <c r="AG21" i="28"/>
  <c r="X170" i="26"/>
  <c r="AF170" i="26"/>
  <c r="AL58" i="40"/>
  <c r="Z58" i="40"/>
  <c r="AF67" i="42"/>
  <c r="AH67" i="42"/>
  <c r="AH25" i="28"/>
  <c r="AK6" i="40"/>
  <c r="AH6" i="40"/>
  <c r="AB156" i="28"/>
  <c r="AG156" i="28"/>
  <c r="AC153" i="23"/>
  <c r="AA153" i="23"/>
  <c r="AL153" i="23"/>
  <c r="AF153" i="23"/>
  <c r="AD153" i="23"/>
  <c r="Y118" i="41"/>
  <c r="AJ162" i="41"/>
  <c r="W44" i="42"/>
  <c r="AN44" i="42"/>
  <c r="AA44" i="42"/>
  <c r="AE44" i="42"/>
  <c r="AC44" i="42"/>
  <c r="AM134" i="41"/>
  <c r="AF61" i="22"/>
  <c r="W61" i="22"/>
  <c r="Z61" i="22"/>
  <c r="AB61" i="22"/>
  <c r="AN66" i="23"/>
  <c r="AB66" i="23"/>
  <c r="AO66" i="23"/>
  <c r="AJ66" i="23"/>
  <c r="AF66" i="23"/>
  <c r="AI128" i="21"/>
  <c r="AD128" i="21"/>
  <c r="AM128" i="21"/>
  <c r="Z128" i="21"/>
  <c r="AH128" i="21"/>
  <c r="AN53" i="21"/>
  <c r="AH53" i="21"/>
  <c r="X53" i="21"/>
  <c r="AC53" i="21"/>
  <c r="AB121" i="23"/>
  <c r="AD41" i="28"/>
  <c r="AB41" i="28"/>
  <c r="X41" i="28"/>
  <c r="AH41" i="28"/>
  <c r="AM29" i="26"/>
  <c r="AA29" i="26"/>
  <c r="AB29" i="26"/>
  <c r="AE29" i="26"/>
  <c r="AH176" i="23"/>
  <c r="AG86" i="26"/>
  <c r="AB86" i="26"/>
  <c r="Y86" i="26"/>
  <c r="AA86" i="26"/>
  <c r="AE25" i="42"/>
  <c r="Z3" i="28"/>
  <c r="AC14" i="42"/>
  <c r="AM172" i="40"/>
  <c r="AJ172" i="40"/>
  <c r="AM170" i="42"/>
  <c r="AA170" i="42"/>
  <c r="Y170" i="42"/>
  <c r="Y25" i="19"/>
  <c r="AM175" i="21"/>
  <c r="AE175" i="21"/>
  <c r="AB175" i="21"/>
  <c r="AD175" i="21"/>
  <c r="AO175" i="21"/>
  <c r="AA175" i="21"/>
  <c r="AL175" i="21"/>
  <c r="AG80" i="28"/>
  <c r="AO80" i="28"/>
  <c r="AK80" i="28"/>
  <c r="W80" i="28"/>
  <c r="AN80" i="28"/>
  <c r="Z80" i="28"/>
  <c r="Y80" i="28"/>
  <c r="AI80" i="28"/>
  <c r="AD80" i="28"/>
  <c r="AB80" i="28"/>
  <c r="AE80" i="28"/>
  <c r="AG68" i="21"/>
  <c r="Y68" i="21"/>
  <c r="AL165" i="41"/>
  <c r="AD124" i="41"/>
  <c r="Y124" i="41"/>
  <c r="AM124" i="41"/>
  <c r="AC124" i="41"/>
  <c r="AE124" i="41"/>
  <c r="AJ124" i="41"/>
  <c r="AB124" i="41"/>
  <c r="AJ80" i="28"/>
  <c r="W157" i="26"/>
  <c r="AI157" i="26"/>
  <c r="AO157" i="26"/>
  <c r="AG157" i="26"/>
  <c r="AK28" i="22"/>
  <c r="X23" i="22"/>
  <c r="Y23" i="22"/>
  <c r="AB23" i="22"/>
  <c r="AF23" i="22"/>
  <c r="AN59" i="41"/>
  <c r="AA9" i="40"/>
  <c r="AK89" i="22"/>
  <c r="AL89" i="22"/>
  <c r="AN89" i="22"/>
  <c r="AC89" i="22"/>
  <c r="AG34" i="22"/>
  <c r="W137" i="40"/>
  <c r="Y137" i="40"/>
  <c r="Z137" i="40"/>
  <c r="AD137" i="40"/>
  <c r="AG137" i="40"/>
  <c r="AO177" i="21"/>
  <c r="AG177" i="21"/>
  <c r="AF177" i="21"/>
  <c r="AB48" i="26"/>
  <c r="AM48" i="26"/>
  <c r="Z48" i="26"/>
  <c r="AH48" i="26"/>
  <c r="Y63" i="42"/>
  <c r="AD132" i="26"/>
  <c r="AJ132" i="26"/>
  <c r="X93" i="26"/>
  <c r="AM93" i="26"/>
  <c r="AC24" i="40"/>
  <c r="AC78" i="28"/>
  <c r="AK78" i="28"/>
  <c r="Z78" i="28"/>
  <c r="AA116" i="28"/>
  <c r="AO176" i="40"/>
  <c r="AA35" i="28"/>
  <c r="AK35" i="28"/>
  <c r="AG35" i="28"/>
  <c r="AN170" i="40"/>
  <c r="AC177" i="42"/>
  <c r="Z177" i="42"/>
  <c r="AM70" i="28"/>
  <c r="AK157" i="40"/>
  <c r="AK109" i="26"/>
  <c r="Z109" i="26"/>
  <c r="AD109" i="26"/>
  <c r="AD95" i="26"/>
  <c r="AO154" i="23"/>
  <c r="Y154" i="23"/>
  <c r="AL154" i="23"/>
  <c r="AD154" i="23"/>
  <c r="AJ167" i="23"/>
  <c r="Z167" i="23"/>
  <c r="AM167" i="23"/>
  <c r="Y7" i="22"/>
  <c r="AA7" i="22"/>
  <c r="Z7" i="22"/>
  <c r="AG7" i="22"/>
  <c r="X148" i="41"/>
  <c r="AO148" i="41"/>
  <c r="AE148" i="41"/>
  <c r="X63" i="23"/>
  <c r="AL63" i="23"/>
  <c r="AK63" i="23"/>
  <c r="AE63" i="23"/>
  <c r="Z68" i="21"/>
  <c r="AI68" i="21"/>
  <c r="AD68" i="21"/>
  <c r="AE68" i="21"/>
  <c r="Z98" i="26"/>
  <c r="AB137" i="22"/>
  <c r="X137" i="22"/>
  <c r="X140" i="28"/>
  <c r="AI140" i="28"/>
  <c r="AG140" i="28"/>
  <c r="AH56" i="23"/>
  <c r="AK56" i="23"/>
  <c r="AA56" i="23"/>
  <c r="AM39" i="22"/>
  <c r="AD168" i="22"/>
  <c r="AI71" i="22"/>
  <c r="W17" i="40"/>
  <c r="AF17" i="40"/>
  <c r="AO17" i="40"/>
  <c r="AB17" i="40"/>
  <c r="AE17" i="26"/>
  <c r="AJ17" i="26"/>
  <c r="AI123" i="26"/>
  <c r="AA142" i="21"/>
  <c r="AC97" i="23"/>
  <c r="X33" i="42"/>
  <c r="AH33" i="42"/>
  <c r="AA33" i="42"/>
  <c r="W33" i="42"/>
  <c r="AD105" i="22"/>
  <c r="AO105" i="22"/>
  <c r="Y105" i="22"/>
  <c r="Z105" i="22"/>
  <c r="AB105" i="22"/>
  <c r="AN160" i="40"/>
  <c r="AA160" i="40"/>
  <c r="AD160" i="40"/>
  <c r="AJ160" i="40"/>
  <c r="AH160" i="40"/>
  <c r="X144" i="22"/>
  <c r="AA144" i="22"/>
  <c r="AD144" i="22"/>
  <c r="AB144" i="22"/>
  <c r="AM34" i="42"/>
  <c r="AN34" i="42"/>
  <c r="AI64" i="41"/>
  <c r="AB64" i="41"/>
  <c r="AD64" i="41"/>
  <c r="AL31" i="41"/>
  <c r="AM31" i="41"/>
  <c r="AJ31" i="41"/>
  <c r="AF31" i="41"/>
  <c r="Z31" i="41"/>
  <c r="AI172" i="41"/>
  <c r="AF113" i="21"/>
  <c r="AH113" i="21"/>
  <c r="Y113" i="21"/>
  <c r="AM113" i="21"/>
  <c r="AD23" i="40"/>
  <c r="AC23" i="40"/>
  <c r="AH23" i="40"/>
  <c r="Z23" i="40"/>
  <c r="AD13" i="41"/>
  <c r="AG13" i="41"/>
  <c r="AJ13" i="41"/>
  <c r="AA13" i="41"/>
  <c r="AG2" i="22"/>
  <c r="AA165" i="41"/>
  <c r="AM165" i="41"/>
  <c r="AO165" i="41"/>
  <c r="Y81" i="26"/>
  <c r="AH120" i="26"/>
  <c r="Y120" i="26"/>
  <c r="AJ120" i="26"/>
  <c r="AF120" i="26"/>
  <c r="Y146" i="26"/>
  <c r="AL146" i="26"/>
  <c r="AF146" i="26"/>
  <c r="AJ146" i="26"/>
  <c r="AO146" i="26"/>
  <c r="AN127" i="26"/>
  <c r="W127" i="26"/>
  <c r="AB127" i="26"/>
  <c r="AO127" i="26"/>
  <c r="AM14" i="40"/>
  <c r="AD138" i="40"/>
  <c r="AH74" i="23"/>
  <c r="W74" i="23"/>
  <c r="AG74" i="23"/>
  <c r="AI45" i="26"/>
  <c r="X45" i="26"/>
  <c r="AM45" i="26"/>
  <c r="AM160" i="28"/>
  <c r="AG160" i="28"/>
  <c r="AO160" i="28"/>
  <c r="AM84" i="21"/>
  <c r="AG84" i="21"/>
  <c r="AC84" i="21"/>
  <c r="W84" i="21"/>
  <c r="AN101" i="21"/>
  <c r="W101" i="21"/>
  <c r="AD101" i="21"/>
  <c r="AM101" i="21"/>
  <c r="AO8" i="40"/>
  <c r="X8" i="40"/>
  <c r="AJ8" i="40"/>
  <c r="AD8" i="40"/>
  <c r="AN8" i="40"/>
  <c r="AB21" i="28"/>
  <c r="AH21" i="28"/>
  <c r="AE21" i="28"/>
  <c r="AD170" i="26"/>
  <c r="Z170" i="26"/>
  <c r="AF58" i="40"/>
  <c r="AK58" i="40"/>
  <c r="AN58" i="40"/>
  <c r="AB25" i="28"/>
  <c r="AH134" i="41"/>
  <c r="AG66" i="23"/>
  <c r="AD66" i="23"/>
  <c r="X66" i="23"/>
  <c r="Z66" i="23"/>
  <c r="AB128" i="21"/>
  <c r="AL128" i="21"/>
  <c r="AE128" i="21"/>
  <c r="AC128" i="21"/>
  <c r="AO53" i="21"/>
  <c r="AK53" i="21"/>
  <c r="AM53" i="21"/>
  <c r="AB53" i="21"/>
  <c r="W121" i="23"/>
  <c r="AJ29" i="26"/>
  <c r="AD29" i="26"/>
  <c r="Z29" i="26"/>
  <c r="AF176" i="23"/>
  <c r="AB25" i="42"/>
  <c r="AH170" i="42"/>
  <c r="AG170" i="42"/>
  <c r="AN170" i="42"/>
  <c r="AF170" i="42"/>
  <c r="Z15" i="19"/>
  <c r="AG15" i="19"/>
  <c r="AF15" i="19"/>
  <c r="AI15" i="19"/>
  <c r="AL15" i="19"/>
  <c r="AF130" i="41"/>
  <c r="AL130" i="41"/>
  <c r="AA130" i="41"/>
  <c r="AB130" i="41"/>
  <c r="X130" i="41"/>
  <c r="AI130" i="41"/>
  <c r="AO137" i="40"/>
  <c r="AL137" i="40"/>
  <c r="AK137" i="40"/>
  <c r="AF137" i="40"/>
  <c r="AN177" i="21"/>
  <c r="AM177" i="21"/>
  <c r="AL177" i="21"/>
  <c r="AM78" i="28"/>
  <c r="AG78" i="28"/>
  <c r="AI78" i="28"/>
  <c r="W78" i="28"/>
  <c r="AC176" i="40"/>
  <c r="AH35" i="28"/>
  <c r="Y35" i="28"/>
  <c r="AF35" i="28"/>
  <c r="X170" i="40"/>
  <c r="AM157" i="40"/>
  <c r="AC154" i="23"/>
  <c r="AK154" i="23"/>
  <c r="AJ154" i="23"/>
  <c r="Z154" i="23"/>
  <c r="AH154" i="23"/>
  <c r="AI167" i="23"/>
  <c r="W167" i="23"/>
  <c r="Y167" i="23"/>
  <c r="AM7" i="22"/>
  <c r="AF7" i="22"/>
  <c r="W7" i="22"/>
  <c r="AH7" i="22"/>
  <c r="AI7" i="22"/>
  <c r="AJ63" i="23"/>
  <c r="AO63" i="23"/>
  <c r="AH63" i="23"/>
  <c r="AA63" i="23"/>
  <c r="AB63" i="23"/>
  <c r="AO68" i="21"/>
  <c r="X68" i="21"/>
  <c r="AF68" i="21"/>
  <c r="AL68" i="21"/>
  <c r="AE137" i="22"/>
  <c r="AH137" i="22"/>
  <c r="AA140" i="28"/>
  <c r="AK140" i="28"/>
  <c r="AD56" i="23"/>
  <c r="AC56" i="23"/>
  <c r="AI56" i="23"/>
  <c r="AN56" i="23"/>
  <c r="AO168" i="22"/>
  <c r="X71" i="22"/>
  <c r="AJ17" i="40"/>
  <c r="X17" i="40"/>
  <c r="AD17" i="40"/>
  <c r="AL17" i="40"/>
  <c r="AA17" i="40"/>
  <c r="X17" i="26"/>
  <c r="AM17" i="26"/>
  <c r="AO123" i="26"/>
  <c r="AH142" i="21"/>
  <c r="AN11" i="41"/>
  <c r="X11" i="41"/>
  <c r="AD11" i="41"/>
  <c r="AO97" i="23"/>
  <c r="AO33" i="42"/>
  <c r="AJ33" i="42"/>
  <c r="AC33" i="42"/>
  <c r="AM33" i="42"/>
  <c r="AL33" i="42"/>
  <c r="AL105" i="22"/>
  <c r="AC105" i="22"/>
  <c r="AG105" i="22"/>
  <c r="AI105" i="22"/>
  <c r="AF160" i="40"/>
  <c r="AE160" i="40"/>
  <c r="W160" i="40"/>
  <c r="AO160" i="40"/>
  <c r="AH144" i="22"/>
  <c r="AF144" i="22"/>
  <c r="AG144" i="22"/>
  <c r="AI144" i="22"/>
  <c r="AJ144" i="22"/>
  <c r="AH83" i="41"/>
  <c r="Y128" i="41"/>
  <c r="AI128" i="41"/>
  <c r="AC128" i="41"/>
  <c r="AM128" i="41"/>
  <c r="AG34" i="42"/>
  <c r="AC34" i="42"/>
  <c r="X64" i="41"/>
  <c r="AC64" i="41"/>
  <c r="AE31" i="41"/>
  <c r="AC31" i="41"/>
  <c r="X31" i="41"/>
  <c r="AI31" i="41"/>
  <c r="Z100" i="28"/>
  <c r="AH108" i="41"/>
  <c r="AO108" i="41"/>
  <c r="AF108" i="41"/>
  <c r="AB108" i="41"/>
  <c r="AC50" i="19"/>
  <c r="AJ50" i="19"/>
  <c r="AG50" i="19"/>
  <c r="AB50" i="19"/>
  <c r="AE154" i="41"/>
  <c r="AA154" i="41"/>
  <c r="X154" i="41"/>
  <c r="AB81" i="21"/>
  <c r="Y81" i="21"/>
  <c r="AI47" i="40"/>
  <c r="AK47" i="40"/>
  <c r="AJ47" i="40"/>
  <c r="Y172" i="41"/>
  <c r="AO51" i="22"/>
  <c r="AH51" i="22"/>
  <c r="X69" i="41"/>
  <c r="AG113" i="21"/>
  <c r="AB113" i="21"/>
  <c r="AE113" i="21"/>
  <c r="AE93" i="40"/>
  <c r="AN23" i="40"/>
  <c r="AO23" i="40"/>
  <c r="Y23" i="40"/>
  <c r="AD12" i="26"/>
  <c r="AB13" i="41"/>
  <c r="AL13" i="41"/>
  <c r="AM13" i="41"/>
  <c r="AC2" i="22"/>
  <c r="AO83" i="22"/>
  <c r="AC165" i="41"/>
  <c r="AF165" i="41"/>
  <c r="AN165" i="41"/>
  <c r="AG81" i="26"/>
  <c r="AH119" i="23"/>
  <c r="AM119" i="23"/>
  <c r="W119" i="23"/>
  <c r="X120" i="26"/>
  <c r="AL120" i="26"/>
  <c r="AB120" i="26"/>
  <c r="AI120" i="26"/>
  <c r="AN120" i="26"/>
  <c r="AH146" i="26"/>
  <c r="AB146" i="26"/>
  <c r="X146" i="26"/>
  <c r="AN146" i="26"/>
  <c r="AA127" i="26"/>
  <c r="Y127" i="26"/>
  <c r="AH127" i="26"/>
  <c r="AC127" i="26"/>
  <c r="AG127" i="26"/>
  <c r="AN14" i="40"/>
  <c r="AE77" i="26"/>
  <c r="AF77" i="26"/>
  <c r="AI138" i="40"/>
  <c r="AE137" i="28"/>
  <c r="AC137" i="28"/>
  <c r="AM137" i="28"/>
  <c r="AO137" i="28"/>
  <c r="AB150" i="42"/>
  <c r="Y150" i="42"/>
  <c r="AI171" i="25"/>
  <c r="AD171" i="25"/>
  <c r="W171" i="25"/>
  <c r="AK171" i="25"/>
  <c r="AM99" i="42"/>
  <c r="Y99" i="42"/>
  <c r="AH99" i="42"/>
  <c r="AJ74" i="23"/>
  <c r="AO74" i="23"/>
  <c r="AM74" i="23"/>
  <c r="X74" i="23"/>
  <c r="Y128" i="23"/>
  <c r="AA128" i="23"/>
  <c r="AN128" i="23"/>
  <c r="AN36" i="28"/>
  <c r="AC36" i="28"/>
  <c r="AF36" i="28"/>
  <c r="AD45" i="26"/>
  <c r="Y45" i="26"/>
  <c r="Z45" i="26"/>
  <c r="AE154" i="28"/>
  <c r="Z139" i="40"/>
  <c r="AJ139" i="40"/>
  <c r="Z58" i="26"/>
  <c r="AO58" i="26"/>
  <c r="AG58" i="26"/>
  <c r="AI58" i="26"/>
  <c r="Y75" i="42"/>
  <c r="AK160" i="28"/>
  <c r="AL160" i="28"/>
  <c r="X160" i="28"/>
  <c r="W51" i="23"/>
  <c r="AD51" i="23"/>
  <c r="AA15" i="23"/>
  <c r="AC15" i="23"/>
  <c r="AL79" i="23"/>
  <c r="X84" i="21"/>
  <c r="AA84" i="21"/>
  <c r="AB84" i="21"/>
  <c r="AO84" i="21"/>
  <c r="Y84" i="21"/>
  <c r="AG101" i="21"/>
  <c r="AC101" i="21"/>
  <c r="AH101" i="21"/>
  <c r="Z101" i="21"/>
  <c r="Y101" i="21"/>
  <c r="AI83" i="25"/>
  <c r="AA83" i="25"/>
  <c r="AH83" i="25"/>
  <c r="AO83" i="25"/>
  <c r="AH108" i="28"/>
  <c r="Y108" i="28"/>
  <c r="AK8" i="40"/>
  <c r="Y8" i="40"/>
  <c r="Z8" i="40"/>
  <c r="AF8" i="40"/>
  <c r="Z151" i="42"/>
  <c r="AO38" i="40"/>
  <c r="AK21" i="28"/>
  <c r="Z21" i="28"/>
  <c r="AL170" i="26"/>
  <c r="AN170" i="26"/>
  <c r="AE58" i="40"/>
  <c r="AM58" i="40"/>
  <c r="AB67" i="42"/>
  <c r="AJ67" i="42"/>
  <c r="AE40" i="19"/>
  <c r="AK40" i="19"/>
  <c r="AG88" i="42"/>
  <c r="AK25" i="28"/>
  <c r="AO6" i="40"/>
  <c r="Y6" i="40"/>
  <c r="X156" i="28"/>
  <c r="AD156" i="28"/>
  <c r="AM153" i="23"/>
  <c r="AB153" i="23"/>
  <c r="X153" i="23"/>
  <c r="AI153" i="23"/>
  <c r="AD118" i="41"/>
  <c r="AN162" i="41"/>
  <c r="AN134" i="41"/>
  <c r="AD61" i="22"/>
  <c r="AI61" i="22"/>
  <c r="AN61" i="22"/>
  <c r="W66" i="23"/>
  <c r="AK66" i="23"/>
  <c r="AI66" i="23"/>
  <c r="AA66" i="23"/>
  <c r="AH66" i="23"/>
  <c r="AK128" i="21"/>
  <c r="AG128" i="21"/>
  <c r="X128" i="21"/>
  <c r="Y128" i="21"/>
  <c r="AA128" i="21"/>
  <c r="AE53" i="21"/>
  <c r="AI53" i="21"/>
  <c r="Z53" i="21"/>
  <c r="Z121" i="23"/>
  <c r="AO29" i="26"/>
  <c r="X29" i="26"/>
  <c r="AL29" i="26"/>
  <c r="AO176" i="23"/>
  <c r="AL86" i="26"/>
  <c r="AJ86" i="26"/>
  <c r="AK86" i="26"/>
  <c r="AO25" i="42"/>
  <c r="AA3" i="28"/>
  <c r="AF14" i="42"/>
  <c r="AG172" i="40"/>
  <c r="AN172" i="40"/>
  <c r="AI170" i="42"/>
  <c r="AO170" i="42"/>
  <c r="AK170" i="42"/>
  <c r="AH15" i="19"/>
  <c r="AG130" i="41"/>
  <c r="AL124" i="41"/>
  <c r="AB32" i="40"/>
  <c r="AL107" i="21"/>
  <c r="AC107" i="21"/>
  <c r="AM107" i="21"/>
  <c r="AL126" i="26"/>
  <c r="AK126" i="26"/>
  <c r="AJ126" i="26"/>
  <c r="AJ52" i="19"/>
  <c r="W52" i="19"/>
  <c r="Y52" i="19"/>
  <c r="AN61" i="42"/>
  <c r="AC61" i="42"/>
  <c r="AG61" i="42"/>
  <c r="AB61" i="42"/>
  <c r="AJ61" i="42"/>
  <c r="W108" i="40"/>
  <c r="AK108" i="40"/>
  <c r="Y108" i="40"/>
  <c r="AC27" i="26"/>
  <c r="AL27" i="26"/>
  <c r="AM78" i="41"/>
  <c r="X78" i="41"/>
  <c r="AJ78" i="41"/>
  <c r="AC78" i="41"/>
  <c r="AG78" i="41"/>
  <c r="W160" i="22"/>
  <c r="AE160" i="22"/>
  <c r="AM18" i="26"/>
  <c r="W18" i="26"/>
  <c r="AE18" i="26"/>
  <c r="AD18" i="26"/>
  <c r="AJ18" i="26"/>
  <c r="AM159" i="22"/>
  <c r="AD159" i="22"/>
  <c r="AN159" i="22"/>
  <c r="AM75" i="23"/>
  <c r="AE113" i="40"/>
  <c r="AJ113" i="40"/>
  <c r="AJ13" i="26"/>
  <c r="AO46" i="19"/>
  <c r="AA46" i="19"/>
  <c r="AI46" i="19"/>
  <c r="AJ90" i="42"/>
  <c r="AH90" i="42"/>
  <c r="AD90" i="42"/>
  <c r="AN59" i="21"/>
  <c r="AB59" i="21"/>
  <c r="AD59" i="21"/>
  <c r="AJ8" i="42"/>
  <c r="AE8" i="42"/>
  <c r="AN8" i="42"/>
  <c r="AO96" i="40"/>
  <c r="W96" i="40"/>
  <c r="AF73" i="26"/>
  <c r="AI60" i="40"/>
  <c r="AN60" i="40"/>
  <c r="AJ60" i="40"/>
  <c r="AM47" i="42"/>
  <c r="AI47" i="42"/>
  <c r="AL47" i="42"/>
  <c r="Z47" i="42"/>
  <c r="AA115" i="28"/>
  <c r="AG115" i="28"/>
  <c r="AD115" i="28"/>
  <c r="W166" i="28"/>
  <c r="AJ166" i="28"/>
  <c r="AE166" i="28"/>
  <c r="AG16" i="42"/>
  <c r="Z16" i="42"/>
  <c r="AM16" i="42"/>
  <c r="AB33" i="40"/>
  <c r="X33" i="40"/>
  <c r="AM33" i="40"/>
  <c r="AC33" i="40"/>
  <c r="AA33" i="40"/>
  <c r="AH69" i="21"/>
  <c r="AM69" i="21"/>
  <c r="AB69" i="21"/>
  <c r="X69" i="21"/>
  <c r="AJ69" i="21"/>
  <c r="Z129" i="42"/>
  <c r="AB129" i="42"/>
  <c r="AJ129" i="42"/>
  <c r="AL129" i="42"/>
  <c r="AK129" i="42"/>
  <c r="AO50" i="40"/>
  <c r="AK50" i="40"/>
  <c r="AD50" i="40"/>
  <c r="W50" i="40"/>
  <c r="Z50" i="40"/>
  <c r="AE146" i="21"/>
  <c r="AJ146" i="21"/>
  <c r="Z146" i="21"/>
  <c r="AL72" i="21"/>
  <c r="AF72" i="21"/>
  <c r="W143" i="23"/>
  <c r="AE143" i="23"/>
  <c r="AC143" i="23"/>
  <c r="AJ167" i="42"/>
  <c r="Z167" i="42"/>
  <c r="AM142" i="41"/>
  <c r="AK142" i="41"/>
  <c r="AD100" i="23"/>
  <c r="AJ100" i="23"/>
  <c r="AB100" i="23"/>
  <c r="Y100" i="23"/>
  <c r="Z100" i="23"/>
  <c r="AJ74" i="26"/>
  <c r="AO74" i="26"/>
  <c r="AH74" i="26"/>
  <c r="AD92" i="22"/>
  <c r="W92" i="22"/>
  <c r="AF92" i="22"/>
  <c r="AI92" i="22"/>
  <c r="AK99" i="26"/>
  <c r="AO8" i="28"/>
  <c r="AB8" i="28"/>
  <c r="Y82" i="26"/>
  <c r="AE82" i="26"/>
  <c r="AL96" i="41"/>
  <c r="AC96" i="41"/>
  <c r="AI96" i="41"/>
  <c r="Z77" i="22"/>
  <c r="Y77" i="22"/>
  <c r="AN77" i="22"/>
  <c r="AJ85" i="26"/>
  <c r="AL85" i="26"/>
  <c r="X82" i="28"/>
  <c r="AI82" i="28"/>
  <c r="AC82" i="28"/>
  <c r="AK82" i="28"/>
  <c r="AM82" i="28"/>
  <c r="AD22" i="23"/>
  <c r="AC22" i="23"/>
  <c r="Z22" i="23"/>
  <c r="AN22" i="23"/>
  <c r="X22" i="23"/>
  <c r="X115" i="26"/>
  <c r="AO115" i="26"/>
  <c r="AO71" i="23"/>
  <c r="AK71" i="23"/>
  <c r="AF71" i="23"/>
  <c r="Z87" i="40"/>
  <c r="AI87" i="40"/>
  <c r="AA87" i="40"/>
  <c r="Y87" i="40"/>
  <c r="Z114" i="28"/>
  <c r="Y114" i="28"/>
  <c r="AB114" i="28"/>
  <c r="AN114" i="28"/>
  <c r="AH75" i="22"/>
  <c r="AN58" i="21"/>
  <c r="W54" i="40"/>
  <c r="AL54" i="40"/>
  <c r="AB54" i="40"/>
  <c r="X54" i="40"/>
  <c r="AF104" i="28"/>
  <c r="AA104" i="28"/>
  <c r="AI104" i="28"/>
  <c r="AM153" i="28"/>
  <c r="X153" i="28"/>
  <c r="AI153" i="28"/>
  <c r="AH153" i="28"/>
  <c r="Z153" i="28"/>
  <c r="AA158" i="42"/>
  <c r="AB158" i="42"/>
  <c r="AG109" i="42"/>
  <c r="AH109" i="42"/>
  <c r="AF109" i="42"/>
  <c r="Z139" i="21"/>
  <c r="AM139" i="21"/>
  <c r="AI139" i="21"/>
  <c r="Z155" i="42"/>
  <c r="AD155" i="42"/>
  <c r="X155" i="42"/>
  <c r="Y10" i="42"/>
  <c r="AB37" i="23"/>
  <c r="AI8" i="23"/>
  <c r="Y8" i="23"/>
  <c r="AG138" i="21"/>
  <c r="AC39" i="23"/>
  <c r="AN39" i="23"/>
  <c r="AG39" i="23"/>
  <c r="W83" i="42"/>
  <c r="AM83" i="42"/>
  <c r="AN46" i="28"/>
  <c r="AC170" i="23"/>
  <c r="W170" i="23"/>
  <c r="AJ96" i="23"/>
  <c r="Z96" i="23"/>
  <c r="AM63" i="40"/>
  <c r="AN146" i="40"/>
  <c r="Z146" i="40"/>
  <c r="AG146" i="40"/>
  <c r="AF146" i="40"/>
  <c r="AL150" i="40"/>
  <c r="AG149" i="26"/>
  <c r="AE159" i="28"/>
  <c r="AM159" i="28"/>
  <c r="X41" i="42"/>
  <c r="AI41" i="42"/>
  <c r="Y41" i="42"/>
  <c r="AB41" i="42"/>
  <c r="AN129" i="21"/>
  <c r="AN105" i="23"/>
  <c r="AA105" i="23"/>
  <c r="AJ105" i="23"/>
  <c r="X80" i="40"/>
  <c r="AA143" i="42"/>
  <c r="AJ143" i="42"/>
  <c r="Y143" i="42"/>
  <c r="AF143" i="42"/>
  <c r="AH143" i="42"/>
  <c r="AD111" i="42"/>
  <c r="AF69" i="26"/>
  <c r="Z81" i="23"/>
  <c r="AC81" i="23"/>
  <c r="AO81" i="23"/>
  <c r="AD81" i="23"/>
  <c r="AO141" i="28"/>
  <c r="AF141" i="28"/>
  <c r="AD25" i="22"/>
  <c r="AI61" i="25"/>
  <c r="AC61" i="25"/>
  <c r="AB174" i="22"/>
  <c r="AJ174" i="22"/>
  <c r="AM78" i="42"/>
  <c r="AL78" i="42"/>
  <c r="AD78" i="42"/>
  <c r="AH78" i="42"/>
  <c r="AE15" i="22"/>
  <c r="AM15" i="22"/>
  <c r="AI15" i="22"/>
  <c r="AD67" i="40"/>
  <c r="AL67" i="40"/>
  <c r="AN67" i="40"/>
  <c r="AH67" i="40"/>
  <c r="AM67" i="40"/>
  <c r="AE55" i="28"/>
  <c r="AN55" i="28"/>
  <c r="AJ55" i="28"/>
  <c r="AJ67" i="21"/>
  <c r="Z67" i="21"/>
  <c r="AG67" i="21"/>
  <c r="AF67" i="21"/>
  <c r="X51" i="28"/>
  <c r="Z51" i="28"/>
  <c r="AK51" i="28"/>
  <c r="AL51" i="28"/>
  <c r="AF51" i="28"/>
  <c r="AB31" i="40"/>
  <c r="AN31" i="40"/>
  <c r="AM155" i="28"/>
  <c r="W155" i="28"/>
  <c r="AB128" i="28"/>
  <c r="AJ128" i="28"/>
  <c r="AF128" i="28"/>
  <c r="AO128" i="28"/>
  <c r="X128" i="28"/>
  <c r="AK32" i="40"/>
  <c r="AN32" i="40"/>
  <c r="X32" i="40"/>
  <c r="Z32" i="40"/>
  <c r="AJ84" i="40"/>
  <c r="AM84" i="40"/>
  <c r="Y11" i="19"/>
  <c r="W11" i="19"/>
  <c r="AL11" i="19"/>
  <c r="Y41" i="19"/>
  <c r="Z41" i="19"/>
  <c r="AN41" i="19"/>
  <c r="AA41" i="19"/>
  <c r="AF41" i="19"/>
  <c r="AJ60" i="42"/>
  <c r="AN60" i="42"/>
  <c r="AA60" i="42"/>
  <c r="AJ125" i="22"/>
  <c r="AA125" i="22"/>
  <c r="X125" i="22"/>
  <c r="Z125" i="22"/>
  <c r="AN125" i="22"/>
  <c r="X78" i="23"/>
  <c r="AG78" i="23"/>
  <c r="AC141" i="40"/>
  <c r="AM141" i="40"/>
  <c r="Z141" i="40"/>
  <c r="AG53" i="40"/>
  <c r="AN171" i="40"/>
  <c r="AB136" i="21"/>
  <c r="Y114" i="40"/>
  <c r="AK114" i="40"/>
  <c r="AG41" i="40"/>
  <c r="AE41" i="40"/>
  <c r="Y41" i="40"/>
  <c r="AJ41" i="40"/>
  <c r="AI123" i="40"/>
  <c r="AE123" i="40"/>
  <c r="AN123" i="40"/>
  <c r="Y123" i="40"/>
  <c r="AJ23" i="19"/>
  <c r="AE34" i="28"/>
  <c r="AM167" i="21"/>
  <c r="AC167" i="21"/>
  <c r="AG167" i="21"/>
  <c r="AK167" i="21"/>
  <c r="AF167" i="21"/>
  <c r="AF169" i="26"/>
  <c r="AJ169" i="26"/>
  <c r="AI147" i="40"/>
  <c r="AM147" i="40"/>
  <c r="AA147" i="40"/>
  <c r="AK153" i="21"/>
  <c r="AL153" i="21"/>
  <c r="AI92" i="42"/>
  <c r="AJ134" i="23"/>
  <c r="AI134" i="23"/>
  <c r="AE78" i="40"/>
  <c r="X78" i="40"/>
  <c r="AG78" i="40"/>
  <c r="AH78" i="40"/>
  <c r="AO171" i="42"/>
  <c r="AM171" i="42"/>
  <c r="AD171" i="42"/>
  <c r="AA171" i="42"/>
  <c r="W148" i="26"/>
  <c r="AN148" i="26"/>
  <c r="AE127" i="23"/>
  <c r="AD127" i="23"/>
  <c r="AM37" i="42"/>
  <c r="AE37" i="42"/>
  <c r="AK168" i="23"/>
  <c r="AB168" i="23"/>
  <c r="Y168" i="23"/>
  <c r="AH168" i="23"/>
  <c r="AC119" i="26"/>
  <c r="AD107" i="21"/>
  <c r="AA107" i="21"/>
  <c r="AO107" i="21"/>
  <c r="AB92" i="28"/>
  <c r="Z92" i="28"/>
  <c r="W92" i="28"/>
  <c r="Y149" i="40"/>
  <c r="X149" i="40"/>
  <c r="AG149" i="40"/>
  <c r="AI149" i="40"/>
  <c r="AJ149" i="40"/>
  <c r="AC149" i="40"/>
  <c r="AF149" i="40"/>
  <c r="AL149" i="40"/>
  <c r="X162" i="23"/>
  <c r="AK162" i="23"/>
  <c r="AD162" i="23"/>
  <c r="AC162" i="23"/>
  <c r="AA60" i="28"/>
  <c r="AG60" i="28"/>
  <c r="AC60" i="28"/>
  <c r="AK42" i="40"/>
  <c r="W105" i="21"/>
  <c r="AH105" i="21"/>
  <c r="Z105" i="21"/>
  <c r="AB120" i="23"/>
  <c r="Y120" i="21"/>
  <c r="AG45" i="28"/>
  <c r="AJ45" i="28"/>
  <c r="AD45" i="28"/>
  <c r="X63" i="28"/>
  <c r="AK132" i="28"/>
  <c r="AN132" i="28"/>
  <c r="Z132" i="28"/>
  <c r="AJ132" i="28"/>
  <c r="Z52" i="19"/>
  <c r="AH52" i="19"/>
  <c r="AK52" i="19"/>
  <c r="AN52" i="19"/>
  <c r="Y43" i="25"/>
  <c r="AC43" i="25"/>
  <c r="AJ43" i="25"/>
  <c r="AI43" i="25"/>
  <c r="AI170" i="41"/>
  <c r="AH61" i="42"/>
  <c r="W61" i="42"/>
  <c r="AD61" i="42"/>
  <c r="AL61" i="42"/>
  <c r="AM61" i="42"/>
  <c r="AA49" i="28"/>
  <c r="AD108" i="40"/>
  <c r="AM108" i="40"/>
  <c r="AJ108" i="40"/>
  <c r="AK132" i="23"/>
  <c r="AH27" i="26"/>
  <c r="AM27" i="26"/>
  <c r="AF78" i="41"/>
  <c r="AI78" i="41"/>
  <c r="X46" i="19"/>
  <c r="AL46" i="19"/>
  <c r="Z46" i="19"/>
  <c r="Z8" i="42"/>
  <c r="Y8" i="42"/>
  <c r="AC8" i="42"/>
  <c r="AJ73" i="26"/>
  <c r="AD47" i="42"/>
  <c r="AF47" i="42"/>
  <c r="Y47" i="42"/>
  <c r="AB47" i="42"/>
  <c r="AN47" i="42"/>
  <c r="AJ115" i="28"/>
  <c r="AH115" i="28"/>
  <c r="AL115" i="28"/>
  <c r="AM166" i="28"/>
  <c r="AN166" i="28"/>
  <c r="AO166" i="28"/>
  <c r="AC50" i="40"/>
  <c r="AO72" i="21"/>
  <c r="W72" i="21"/>
  <c r="AM100" i="23"/>
  <c r="X100" i="23"/>
  <c r="AC100" i="23"/>
  <c r="AA100" i="23"/>
  <c r="W100" i="23"/>
  <c r="AI74" i="26"/>
  <c r="Z74" i="26"/>
  <c r="AL74" i="26"/>
  <c r="AN74" i="26"/>
  <c r="Y115" i="26"/>
  <c r="AA115" i="26"/>
  <c r="AE71" i="23"/>
  <c r="AD71" i="23"/>
  <c r="AC71" i="23"/>
  <c r="AE114" i="28"/>
  <c r="AC114" i="28"/>
  <c r="AH114" i="28"/>
  <c r="AI114" i="28"/>
  <c r="AE75" i="22"/>
  <c r="AG63" i="21"/>
  <c r="AB109" i="42"/>
  <c r="AN109" i="42"/>
  <c r="Z109" i="42"/>
  <c r="AL37" i="23"/>
  <c r="AA39" i="23"/>
  <c r="AE39" i="23"/>
  <c r="AB39" i="23"/>
  <c r="X39" i="23"/>
  <c r="AC63" i="40"/>
  <c r="Y149" i="26"/>
  <c r="AO105" i="23"/>
  <c r="Y105" i="23"/>
  <c r="Y80" i="40"/>
  <c r="AG143" i="42"/>
  <c r="AI143" i="42"/>
  <c r="AM143" i="42"/>
  <c r="X143" i="42"/>
  <c r="AN143" i="42"/>
  <c r="AG174" i="22"/>
  <c r="AL174" i="22"/>
  <c r="AH67" i="21"/>
  <c r="W67" i="21"/>
  <c r="AC67" i="21"/>
  <c r="AL67" i="21"/>
  <c r="AA67" i="21"/>
  <c r="AI51" i="28"/>
  <c r="Y51" i="28"/>
  <c r="AH51" i="28"/>
  <c r="W51" i="28"/>
  <c r="AD51" i="28"/>
  <c r="AO31" i="40"/>
  <c r="AE31" i="40"/>
  <c r="AK128" i="28"/>
  <c r="AG128" i="28"/>
  <c r="Z128" i="28"/>
  <c r="AC128" i="28"/>
  <c r="AN128" i="28"/>
  <c r="AA32" i="40"/>
  <c r="W32" i="40"/>
  <c r="Y32" i="40"/>
  <c r="AE32" i="40"/>
  <c r="AM11" i="19"/>
  <c r="Z11" i="19"/>
  <c r="X11" i="19"/>
  <c r="AK136" i="21"/>
  <c r="AO41" i="40"/>
  <c r="AB41" i="40"/>
  <c r="AD41" i="40"/>
  <c r="AM41" i="40"/>
  <c r="AA41" i="40"/>
  <c r="AH123" i="40"/>
  <c r="AL123" i="40"/>
  <c r="AD123" i="40"/>
  <c r="AO123" i="40"/>
  <c r="AJ123" i="40"/>
  <c r="Z167" i="21"/>
  <c r="X167" i="21"/>
  <c r="AO167" i="21"/>
  <c r="AL167" i="21"/>
  <c r="W167" i="21"/>
  <c r="Z169" i="26"/>
  <c r="AG169" i="26"/>
  <c r="AE153" i="21"/>
  <c r="AJ153" i="21"/>
  <c r="AE168" i="23"/>
  <c r="AI119" i="26"/>
  <c r="AG107" i="21"/>
  <c r="AB107" i="21"/>
  <c r="AF107" i="21"/>
  <c r="AG64" i="28"/>
  <c r="AM64" i="28"/>
  <c r="W64" i="28"/>
  <c r="AL64" i="28"/>
  <c r="AN64" i="28"/>
  <c r="AB149" i="40"/>
  <c r="AI126" i="26"/>
  <c r="AK109" i="22"/>
  <c r="Z162" i="23"/>
  <c r="AM162" i="23"/>
  <c r="AO162" i="23"/>
  <c r="AN162" i="23"/>
  <c r="AG162" i="23"/>
  <c r="Z60" i="28"/>
  <c r="AE60" i="28"/>
  <c r="AN60" i="28"/>
  <c r="AM42" i="40"/>
  <c r="AL9" i="42"/>
  <c r="AF9" i="42"/>
  <c r="AD9" i="42"/>
  <c r="AJ9" i="42"/>
  <c r="AE105" i="21"/>
  <c r="X105" i="21"/>
  <c r="AD105" i="21"/>
  <c r="AF105" i="21"/>
  <c r="AD120" i="23"/>
  <c r="AO117" i="40"/>
  <c r="AB117" i="40"/>
  <c r="AN117" i="40"/>
  <c r="AA117" i="40"/>
  <c r="AK117" i="40"/>
  <c r="W157" i="21"/>
  <c r="AB157" i="21"/>
  <c r="W120" i="21"/>
  <c r="AC154" i="21"/>
  <c r="X154" i="21"/>
  <c r="AA154" i="21"/>
  <c r="W23" i="42"/>
  <c r="Z110" i="28"/>
  <c r="AG110" i="28"/>
  <c r="Y45" i="28"/>
  <c r="AA45" i="28"/>
  <c r="AI45" i="28"/>
  <c r="AN45" i="28"/>
  <c r="AH63" i="28"/>
  <c r="AH132" i="28"/>
  <c r="AO132" i="28"/>
  <c r="AI132" i="28"/>
  <c r="AM132" i="28"/>
  <c r="AB132" i="28"/>
  <c r="AL52" i="19"/>
  <c r="AD52" i="19"/>
  <c r="AM52" i="19"/>
  <c r="AN43" i="25"/>
  <c r="W43" i="25"/>
  <c r="AO43" i="25"/>
  <c r="AM43" i="25"/>
  <c r="AB43" i="25"/>
  <c r="AN170" i="41"/>
  <c r="AA61" i="42"/>
  <c r="Z61" i="42"/>
  <c r="AF61" i="42"/>
  <c r="AO61" i="42"/>
  <c r="AC108" i="40"/>
  <c r="Z108" i="40"/>
  <c r="AF108" i="40"/>
  <c r="AA108" i="40"/>
  <c r="Z132" i="23"/>
  <c r="AJ27" i="26"/>
  <c r="Y27" i="26"/>
  <c r="AL117" i="21"/>
  <c r="AE78" i="41"/>
  <c r="AB78" i="41"/>
  <c r="W78" i="41"/>
  <c r="AK160" i="22"/>
  <c r="AK18" i="26"/>
  <c r="AL159" i="22"/>
  <c r="AK75" i="23"/>
  <c r="W13" i="26"/>
  <c r="Y46" i="19"/>
  <c r="W46" i="19"/>
  <c r="AD46" i="19"/>
  <c r="AN46" i="19"/>
  <c r="Y59" i="21"/>
  <c r="AK59" i="21"/>
  <c r="AH8" i="42"/>
  <c r="AM8" i="42"/>
  <c r="X8" i="42"/>
  <c r="AA8" i="42"/>
  <c r="AO73" i="26"/>
  <c r="AD60" i="40"/>
  <c r="Y60" i="40"/>
  <c r="AG47" i="42"/>
  <c r="AK47" i="42"/>
  <c r="AA47" i="42"/>
  <c r="AE47" i="42"/>
  <c r="AJ47" i="42"/>
  <c r="X115" i="28"/>
  <c r="AO115" i="28"/>
  <c r="AB115" i="28"/>
  <c r="AM115" i="28"/>
  <c r="AK166" i="28"/>
  <c r="AF166" i="28"/>
  <c r="AA166" i="28"/>
  <c r="AB166" i="28"/>
  <c r="AO33" i="40"/>
  <c r="AH33" i="40"/>
  <c r="AJ33" i="40"/>
  <c r="AE69" i="21"/>
  <c r="AC69" i="21"/>
  <c r="AG69" i="21"/>
  <c r="AC129" i="42"/>
  <c r="AI50" i="40"/>
  <c r="AJ50" i="40"/>
  <c r="AC146" i="21"/>
  <c r="AG72" i="21"/>
  <c r="Z72" i="21"/>
  <c r="AG100" i="23"/>
  <c r="AI100" i="23"/>
  <c r="AO100" i="23"/>
  <c r="AL100" i="23"/>
  <c r="AD74" i="26"/>
  <c r="AM74" i="26"/>
  <c r="X74" i="26"/>
  <c r="W74" i="26"/>
  <c r="AI99" i="26"/>
  <c r="AB77" i="22"/>
  <c r="AA77" i="22"/>
  <c r="AH85" i="26"/>
  <c r="Y85" i="26"/>
  <c r="Z85" i="26"/>
  <c r="Y82" i="28"/>
  <c r="AM115" i="26"/>
  <c r="AE115" i="26"/>
  <c r="AN115" i="26"/>
  <c r="X71" i="23"/>
  <c r="AA71" i="23"/>
  <c r="AL71" i="23"/>
  <c r="AN71" i="23"/>
  <c r="AK114" i="28"/>
  <c r="W114" i="28"/>
  <c r="AA114" i="28"/>
  <c r="X75" i="22"/>
  <c r="AE104" i="28"/>
  <c r="AK104" i="28"/>
  <c r="AC63" i="21"/>
  <c r="AA153" i="28"/>
  <c r="AE109" i="42"/>
  <c r="W109" i="42"/>
  <c r="AO109" i="42"/>
  <c r="AD109" i="42"/>
  <c r="AG37" i="23"/>
  <c r="AK39" i="23"/>
  <c r="AF39" i="23"/>
  <c r="AD39" i="23"/>
  <c r="AM39" i="23"/>
  <c r="AJ63" i="40"/>
  <c r="AL146" i="40"/>
  <c r="X146" i="40"/>
  <c r="AA146" i="40"/>
  <c r="AN150" i="40"/>
  <c r="AN149" i="26"/>
  <c r="AO41" i="42"/>
  <c r="AN41" i="42"/>
  <c r="AD41" i="42"/>
  <c r="AH129" i="21"/>
  <c r="AL105" i="23"/>
  <c r="AI105" i="23"/>
  <c r="W80" i="40"/>
  <c r="AL143" i="42"/>
  <c r="AO143" i="42"/>
  <c r="AD143" i="42"/>
  <c r="AK143" i="42"/>
  <c r="Z143" i="42"/>
  <c r="AF111" i="42"/>
  <c r="AO69" i="26"/>
  <c r="AN61" i="25"/>
  <c r="X61" i="25"/>
  <c r="AH174" i="22"/>
  <c r="AK174" i="22"/>
  <c r="AM174" i="22"/>
  <c r="AK78" i="42"/>
  <c r="AI78" i="42"/>
  <c r="AN15" i="22"/>
  <c r="X15" i="22"/>
  <c r="AE67" i="21"/>
  <c r="AI67" i="21"/>
  <c r="AO67" i="21"/>
  <c r="AB67" i="21"/>
  <c r="Y67" i="21"/>
  <c r="AM51" i="28"/>
  <c r="AG51" i="28"/>
  <c r="AN51" i="28"/>
  <c r="AB51" i="28"/>
  <c r="AL31" i="40"/>
  <c r="AC31" i="40"/>
  <c r="AE128" i="28"/>
  <c r="AL128" i="28"/>
  <c r="AA128" i="28"/>
  <c r="AH128" i="28"/>
  <c r="AG32" i="40"/>
  <c r="AF32" i="40"/>
  <c r="AM32" i="40"/>
  <c r="AJ32" i="40"/>
  <c r="AH32" i="40"/>
  <c r="AK11" i="19"/>
  <c r="AN11" i="19"/>
  <c r="AO11" i="19"/>
  <c r="AF11" i="19"/>
  <c r="AA136" i="21"/>
  <c r="X41" i="40"/>
  <c r="Z41" i="40"/>
  <c r="AN41" i="40"/>
  <c r="AH41" i="40"/>
  <c r="AF41" i="40"/>
  <c r="AF123" i="40"/>
  <c r="AM123" i="40"/>
  <c r="W123" i="40"/>
  <c r="Z123" i="40"/>
  <c r="AB123" i="40"/>
  <c r="AE167" i="21"/>
  <c r="Y167" i="21"/>
  <c r="AD167" i="21"/>
  <c r="AA167" i="21"/>
  <c r="AN169" i="26"/>
  <c r="AD169" i="26"/>
  <c r="AL169" i="26"/>
  <c r="AC153" i="21"/>
  <c r="Y153" i="21"/>
  <c r="AL119" i="26"/>
  <c r="AA126" i="26"/>
  <c r="AJ29" i="23"/>
  <c r="AC29" i="23"/>
  <c r="AE29" i="23"/>
  <c r="X29" i="23"/>
  <c r="W54" i="28"/>
  <c r="Z54" i="28"/>
  <c r="AA54" i="28"/>
  <c r="AI54" i="28"/>
  <c r="AC54" i="28"/>
  <c r="AO22" i="40"/>
  <c r="AJ22" i="40"/>
  <c r="AH22" i="40"/>
  <c r="AF22" i="40"/>
  <c r="AG13" i="19"/>
  <c r="AE13" i="19"/>
  <c r="W125" i="21"/>
  <c r="AL125" i="21"/>
  <c r="AJ125" i="21"/>
  <c r="AB125" i="21"/>
  <c r="AG125" i="21"/>
  <c r="AI104" i="40"/>
  <c r="Y104" i="40"/>
  <c r="Z146" i="28"/>
  <c r="X146" i="28"/>
  <c r="AL146" i="28"/>
  <c r="AO146" i="28"/>
  <c r="AM37" i="28"/>
  <c r="AH37" i="28"/>
  <c r="AE37" i="28"/>
  <c r="AC37" i="28"/>
  <c r="AG37" i="28"/>
  <c r="AE20" i="28"/>
  <c r="AC173" i="26"/>
  <c r="AE173" i="26"/>
  <c r="AC174" i="42"/>
  <c r="AI174" i="42"/>
  <c r="AG174" i="42"/>
  <c r="AI59" i="42"/>
  <c r="AF59" i="42"/>
  <c r="AB59" i="42"/>
  <c r="AH59" i="42"/>
  <c r="AK59" i="42"/>
  <c r="AD175" i="26"/>
  <c r="AJ91" i="23"/>
  <c r="AH91" i="23"/>
  <c r="AO133" i="42"/>
  <c r="AN124" i="21"/>
  <c r="AI124" i="21"/>
  <c r="AF124" i="21"/>
  <c r="Y124" i="21"/>
  <c r="AG124" i="21"/>
  <c r="AA52" i="23"/>
  <c r="AI52" i="23"/>
  <c r="AB52" i="23"/>
  <c r="AH52" i="23"/>
  <c r="AH88" i="28"/>
  <c r="AK46" i="42"/>
  <c r="Y46" i="42"/>
  <c r="X119" i="21"/>
  <c r="AI119" i="21"/>
  <c r="Z119" i="21"/>
  <c r="AK11" i="40"/>
  <c r="AD11" i="40"/>
  <c r="AM11" i="40"/>
  <c r="AN84" i="26"/>
  <c r="Z84" i="26"/>
  <c r="AL115" i="23"/>
  <c r="AI115" i="23"/>
  <c r="AO115" i="23"/>
  <c r="Z52" i="27"/>
  <c r="AN52" i="27"/>
  <c r="AL176" i="21"/>
  <c r="AB43" i="42"/>
  <c r="AK43" i="42"/>
  <c r="AH43" i="42"/>
  <c r="AM43" i="42"/>
  <c r="AA62" i="40"/>
  <c r="X61" i="28"/>
  <c r="AA61" i="28"/>
  <c r="AG61" i="28"/>
  <c r="AL61" i="28"/>
  <c r="AH61" i="28"/>
  <c r="AI167" i="22"/>
  <c r="AD121" i="28"/>
  <c r="AB121" i="28"/>
  <c r="X121" i="28"/>
  <c r="AL121" i="28"/>
  <c r="AE121" i="28"/>
  <c r="Y126" i="21"/>
  <c r="AK126" i="21"/>
  <c r="X126" i="21"/>
  <c r="AN126" i="21"/>
  <c r="AH126" i="21"/>
  <c r="Z72" i="42"/>
  <c r="AK72" i="42"/>
  <c r="AB175" i="42"/>
  <c r="AD101" i="23"/>
  <c r="AE101" i="23"/>
  <c r="Z101" i="23"/>
  <c r="AB101" i="23"/>
  <c r="AC101" i="23"/>
  <c r="AD57" i="21"/>
  <c r="X57" i="21"/>
  <c r="AO57" i="21"/>
  <c r="AG57" i="21"/>
  <c r="AK57" i="21"/>
  <c r="AL89" i="21"/>
  <c r="AK89" i="21"/>
  <c r="AN123" i="42"/>
  <c r="W19" i="40"/>
  <c r="X19" i="40"/>
  <c r="AE19" i="40"/>
  <c r="AA80" i="42"/>
  <c r="AH80" i="42"/>
  <c r="AL80" i="42"/>
  <c r="AE80" i="42"/>
  <c r="AL26" i="19"/>
  <c r="W26" i="19"/>
  <c r="AN26" i="19"/>
  <c r="AO26" i="19"/>
  <c r="Y142" i="42"/>
  <c r="AO142" i="42"/>
  <c r="AF141" i="21"/>
  <c r="AL141" i="21"/>
  <c r="Z106" i="42"/>
  <c r="AO106" i="42"/>
  <c r="AJ106" i="42"/>
  <c r="AC39" i="40"/>
  <c r="AI39" i="40"/>
  <c r="W133" i="23"/>
  <c r="AJ133" i="23"/>
  <c r="AA133" i="23"/>
  <c r="AO133" i="23"/>
  <c r="AF133" i="23"/>
  <c r="AK164" i="28"/>
  <c r="X164" i="28"/>
  <c r="W109" i="21"/>
  <c r="AF40" i="26"/>
  <c r="AO40" i="26"/>
  <c r="AM40" i="26"/>
  <c r="AL83" i="21"/>
  <c r="AI83" i="21"/>
  <c r="AD142" i="26"/>
  <c r="AI142" i="26"/>
  <c r="AB29" i="23"/>
  <c r="AF29" i="23"/>
  <c r="AL29" i="23"/>
  <c r="AG29" i="23"/>
  <c r="AO29" i="23"/>
  <c r="AI172" i="26"/>
  <c r="AH54" i="28"/>
  <c r="AM54" i="28"/>
  <c r="AE54" i="28"/>
  <c r="AD54" i="28"/>
  <c r="AG54" i="28"/>
  <c r="AF42" i="41"/>
  <c r="Z22" i="40"/>
  <c r="AE22" i="40"/>
  <c r="AN22" i="40"/>
  <c r="AC22" i="40"/>
  <c r="X13" i="19"/>
  <c r="AJ13" i="19"/>
  <c r="AI125" i="21"/>
  <c r="AH125" i="21"/>
  <c r="AC125" i="21"/>
  <c r="AM125" i="21"/>
  <c r="AE125" i="21"/>
  <c r="AH104" i="40"/>
  <c r="W104" i="40"/>
  <c r="AK146" i="28"/>
  <c r="AN146" i="28"/>
  <c r="AH146" i="28"/>
  <c r="AF146" i="28"/>
  <c r="AD146" i="28"/>
  <c r="AK37" i="28"/>
  <c r="AN37" i="28"/>
  <c r="X37" i="28"/>
  <c r="AF37" i="28"/>
  <c r="AM20" i="28"/>
  <c r="AJ173" i="26"/>
  <c r="AL173" i="26"/>
  <c r="AL174" i="42"/>
  <c r="AE174" i="42"/>
  <c r="Z174" i="42"/>
  <c r="AG59" i="42"/>
  <c r="AE59" i="42"/>
  <c r="AL59" i="42"/>
  <c r="X59" i="42"/>
  <c r="AC59" i="42"/>
  <c r="AA62" i="42"/>
  <c r="AD159" i="23"/>
  <c r="Y175" i="26"/>
  <c r="Z175" i="26"/>
  <c r="AM175" i="26"/>
  <c r="AB91" i="23"/>
  <c r="Z91" i="23"/>
  <c r="AI133" i="42"/>
  <c r="AA124" i="21"/>
  <c r="W124" i="21"/>
  <c r="AC124" i="21"/>
  <c r="AM124" i="21"/>
  <c r="AJ52" i="23"/>
  <c r="AF52" i="23"/>
  <c r="AO52" i="23"/>
  <c r="AE52" i="23"/>
  <c r="Y52" i="23"/>
  <c r="AF88" i="28"/>
  <c r="AB88" i="28"/>
  <c r="AL46" i="42"/>
  <c r="AE46" i="42"/>
  <c r="AO119" i="21"/>
  <c r="AA119" i="21"/>
  <c r="AG119" i="21"/>
  <c r="X11" i="40"/>
  <c r="AH11" i="40"/>
  <c r="AA11" i="40"/>
  <c r="AH84" i="26"/>
  <c r="AM84" i="26"/>
  <c r="AE84" i="26"/>
  <c r="AB115" i="23"/>
  <c r="AD115" i="23"/>
  <c r="W115" i="23"/>
  <c r="AM52" i="27"/>
  <c r="AA52" i="27"/>
  <c r="AO176" i="21"/>
  <c r="AF43" i="42"/>
  <c r="AI43" i="42"/>
  <c r="Z43" i="42"/>
  <c r="AF62" i="40"/>
  <c r="Z61" i="28"/>
  <c r="AB61" i="28"/>
  <c r="AD61" i="28"/>
  <c r="AE61" i="28"/>
  <c r="AC167" i="22"/>
  <c r="W152" i="23"/>
  <c r="AM121" i="28"/>
  <c r="AA121" i="28"/>
  <c r="W121" i="28"/>
  <c r="AI121" i="28"/>
  <c r="AJ121" i="28"/>
  <c r="AE126" i="21"/>
  <c r="AJ126" i="21"/>
  <c r="AO126" i="21"/>
  <c r="AM126" i="21"/>
  <c r="AL126" i="21"/>
  <c r="AO72" i="42"/>
  <c r="AA72" i="42"/>
  <c r="AI175" i="42"/>
  <c r="W175" i="42"/>
  <c r="W101" i="23"/>
  <c r="AL101" i="23"/>
  <c r="AN101" i="23"/>
  <c r="AH101" i="23"/>
  <c r="AI101" i="23"/>
  <c r="AH57" i="21"/>
  <c r="W57" i="21"/>
  <c r="AI57" i="21"/>
  <c r="AL57" i="21"/>
  <c r="AB89" i="21"/>
  <c r="AA89" i="21"/>
  <c r="AH123" i="42"/>
  <c r="AC19" i="40"/>
  <c r="AK19" i="40"/>
  <c r="Z19" i="40"/>
  <c r="AO80" i="42"/>
  <c r="AM80" i="42"/>
  <c r="X80" i="42"/>
  <c r="AN80" i="42"/>
  <c r="Z26" i="19"/>
  <c r="X26" i="19"/>
  <c r="AE26" i="19"/>
  <c r="AM142" i="42"/>
  <c r="AJ142" i="42"/>
  <c r="AF54" i="21"/>
  <c r="AO141" i="21"/>
  <c r="AH141" i="21"/>
  <c r="AJ141" i="21"/>
  <c r="AM106" i="42"/>
  <c r="AL106" i="42"/>
  <c r="AA106" i="42"/>
  <c r="AE106" i="42"/>
  <c r="AD39" i="40"/>
  <c r="Z39" i="40"/>
  <c r="X39" i="40"/>
  <c r="X133" i="23"/>
  <c r="AM133" i="23"/>
  <c r="AN133" i="23"/>
  <c r="AH133" i="23"/>
  <c r="W122" i="40"/>
  <c r="AL164" i="28"/>
  <c r="AJ164" i="28"/>
  <c r="AE151" i="40"/>
  <c r="AL109" i="21"/>
  <c r="AA40" i="26"/>
  <c r="AI40" i="26"/>
  <c r="AC40" i="26"/>
  <c r="AJ44" i="40"/>
  <c r="AH44" i="40"/>
  <c r="Z98" i="23"/>
  <c r="X98" i="23"/>
  <c r="AG98" i="23"/>
  <c r="AA98" i="23"/>
  <c r="AK98" i="23"/>
  <c r="AN98" i="23"/>
  <c r="AJ98" i="23"/>
  <c r="AC98" i="23"/>
  <c r="AD98" i="23"/>
  <c r="W98" i="23"/>
  <c r="AI98" i="23"/>
  <c r="Z125" i="21"/>
  <c r="AA125" i="21"/>
  <c r="X125" i="21"/>
  <c r="AD37" i="28"/>
  <c r="AI11" i="40"/>
  <c r="W40" i="26"/>
  <c r="Y40" i="26"/>
  <c r="AH40" i="26"/>
  <c r="AK40" i="26"/>
  <c r="Y125" i="21"/>
  <c r="AI37" i="28"/>
  <c r="AB37" i="28"/>
  <c r="Z59" i="42"/>
  <c r="AH46" i="42"/>
  <c r="W46" i="42"/>
  <c r="AL119" i="21"/>
  <c r="AO11" i="40"/>
  <c r="AK121" i="28"/>
  <c r="AC126" i="21"/>
  <c r="AD126" i="21"/>
  <c r="Y141" i="21"/>
  <c r="AH106" i="42"/>
  <c r="AK106" i="42"/>
  <c r="W111" i="23"/>
  <c r="AC111" i="23"/>
  <c r="AH111" i="23"/>
  <c r="AG111" i="23"/>
  <c r="AM111" i="23"/>
  <c r="AO111" i="23"/>
  <c r="AE111" i="23"/>
  <c r="AI111" i="23"/>
  <c r="X111" i="23"/>
  <c r="AJ111" i="23"/>
  <c r="AD111" i="23"/>
  <c r="Z111" i="23"/>
  <c r="AH52" i="26"/>
  <c r="AJ52" i="26"/>
  <c r="AM52" i="26"/>
  <c r="AL52" i="26"/>
  <c r="AG52" i="26"/>
  <c r="AE52" i="26"/>
  <c r="AO52" i="26"/>
  <c r="AI150" i="26"/>
  <c r="AB150" i="26"/>
  <c r="AL150" i="26"/>
  <c r="AF90" i="23"/>
  <c r="AI90" i="23"/>
  <c r="AG90" i="23"/>
  <c r="Y90" i="23"/>
  <c r="AB90" i="23"/>
  <c r="AC90" i="23"/>
  <c r="AN90" i="23"/>
  <c r="W90" i="23"/>
  <c r="AL90" i="23"/>
  <c r="AH90" i="23"/>
  <c r="AM164" i="21"/>
  <c r="AI164" i="21"/>
  <c r="AK164" i="21"/>
  <c r="X164" i="21"/>
  <c r="AJ164" i="21"/>
  <c r="AF164" i="21"/>
  <c r="AA164" i="21"/>
  <c r="AD164" i="21"/>
  <c r="AO49" i="25"/>
  <c r="AK18" i="28"/>
  <c r="AB18" i="28"/>
  <c r="X18" i="28"/>
  <c r="AM18" i="28"/>
  <c r="Z18" i="28"/>
  <c r="AL18" i="28"/>
  <c r="AC18" i="28"/>
  <c r="AN18" i="28"/>
  <c r="AH18" i="28"/>
  <c r="AD18" i="28"/>
  <c r="AA18" i="28"/>
  <c r="AF5" i="40"/>
  <c r="X5" i="40"/>
  <c r="AL5" i="40"/>
  <c r="AI5" i="40"/>
  <c r="AE5" i="40"/>
  <c r="AO64" i="40"/>
  <c r="AA64" i="40"/>
  <c r="AJ64" i="40"/>
  <c r="W64" i="40"/>
  <c r="AI64" i="40"/>
  <c r="AD7" i="26"/>
  <c r="AE7" i="26"/>
  <c r="AB7" i="26"/>
  <c r="Z122" i="28"/>
  <c r="AI122" i="28"/>
  <c r="AC122" i="28"/>
  <c r="AL38" i="23"/>
  <c r="Z38" i="23"/>
  <c r="X71" i="40"/>
  <c r="AH71" i="40"/>
  <c r="AO71" i="40"/>
  <c r="X128" i="26"/>
  <c r="AC128" i="26"/>
  <c r="AG128" i="26"/>
  <c r="AH10" i="28"/>
  <c r="W10" i="28"/>
  <c r="AC110" i="42"/>
  <c r="AO86" i="42"/>
  <c r="AG97" i="28"/>
  <c r="Z97" i="28"/>
  <c r="AN97" i="28"/>
  <c r="W97" i="28"/>
  <c r="AM102" i="26"/>
  <c r="Y102" i="26"/>
  <c r="X102" i="26"/>
  <c r="AK91" i="40"/>
  <c r="AD91" i="40"/>
  <c r="AL91" i="40"/>
  <c r="AO87" i="26"/>
  <c r="W87" i="26"/>
  <c r="AK87" i="26"/>
  <c r="X87" i="26"/>
  <c r="AH87" i="26"/>
  <c r="AF148" i="28"/>
  <c r="X14" i="23"/>
  <c r="W14" i="23"/>
  <c r="AE14" i="23"/>
  <c r="AL14" i="23"/>
  <c r="AH14" i="23"/>
  <c r="W89" i="42"/>
  <c r="AJ126" i="22"/>
  <c r="AH126" i="22"/>
  <c r="AE126" i="22"/>
  <c r="Y126" i="22"/>
  <c r="AN41" i="26"/>
  <c r="AC41" i="26"/>
  <c r="AJ76" i="21"/>
  <c r="W76" i="21"/>
  <c r="AL76" i="21"/>
  <c r="AI150" i="28"/>
  <c r="AB150" i="28"/>
  <c r="AK150" i="28"/>
  <c r="Y150" i="28"/>
  <c r="X144" i="42"/>
  <c r="AL144" i="42"/>
  <c r="AM144" i="42"/>
  <c r="X118" i="28"/>
  <c r="AF16" i="40"/>
  <c r="AD16" i="40"/>
  <c r="AI52" i="26"/>
  <c r="AB52" i="26"/>
  <c r="X101" i="28"/>
  <c r="AC101" i="28"/>
  <c r="AO101" i="28"/>
  <c r="AB101" i="28"/>
  <c r="W101" i="28"/>
  <c r="AF101" i="28"/>
  <c r="AJ101" i="28"/>
  <c r="Y101" i="28"/>
  <c r="AE101" i="28"/>
  <c r="AI101" i="28"/>
  <c r="AM101" i="28"/>
  <c r="W113" i="26"/>
  <c r="AJ113" i="26"/>
  <c r="Y113" i="26"/>
  <c r="AF113" i="26"/>
  <c r="AH113" i="26"/>
  <c r="AK113" i="26"/>
  <c r="AG113" i="26"/>
  <c r="AD113" i="26"/>
  <c r="X113" i="26"/>
  <c r="AE113" i="26"/>
  <c r="AM113" i="26"/>
  <c r="AH125" i="42"/>
  <c r="AI20" i="26"/>
  <c r="AA20" i="26"/>
  <c r="Z20" i="26"/>
  <c r="AN30" i="26"/>
  <c r="Y30" i="26"/>
  <c r="AD30" i="26"/>
  <c r="AN166" i="26"/>
  <c r="AG166" i="26"/>
  <c r="AE166" i="26"/>
  <c r="AJ166" i="26"/>
  <c r="Z166" i="26"/>
  <c r="W166" i="26"/>
  <c r="AL166" i="26"/>
  <c r="AC166" i="26"/>
  <c r="AF18" i="28"/>
  <c r="AE97" i="28"/>
  <c r="AG87" i="26"/>
  <c r="AA87" i="26"/>
  <c r="AF87" i="26"/>
  <c r="AC87" i="26"/>
  <c r="AJ87" i="26"/>
  <c r="X76" i="21"/>
  <c r="AA76" i="21"/>
  <c r="AI76" i="21"/>
  <c r="AE76" i="21"/>
  <c r="AE16" i="40"/>
  <c r="AC16" i="40"/>
  <c r="AN16" i="40"/>
  <c r="Z16" i="40"/>
  <c r="X16" i="40"/>
  <c r="AL16" i="40"/>
  <c r="AH16" i="40"/>
  <c r="AM16" i="40"/>
  <c r="AI16" i="40"/>
  <c r="AO16" i="40"/>
  <c r="AD52" i="26"/>
  <c r="AA52" i="26"/>
  <c r="AE150" i="26"/>
  <c r="AM158" i="28"/>
  <c r="Y158" i="28"/>
  <c r="AK158" i="28"/>
  <c r="AH164" i="21"/>
  <c r="W49" i="25"/>
  <c r="AJ49" i="25"/>
  <c r="AE49" i="25"/>
  <c r="AK49" i="25"/>
  <c r="AH49" i="25"/>
  <c r="AL49" i="25"/>
  <c r="AI49" i="25"/>
  <c r="W18" i="28"/>
  <c r="AM5" i="40"/>
  <c r="W5" i="40"/>
  <c r="AK5" i="40"/>
  <c r="AB5" i="40"/>
  <c r="AG64" i="40"/>
  <c r="AB64" i="40"/>
  <c r="Y64" i="40"/>
  <c r="AL64" i="40"/>
  <c r="Z7" i="26"/>
  <c r="AB122" i="28"/>
  <c r="AG122" i="28"/>
  <c r="AA128" i="26"/>
  <c r="W128" i="26"/>
  <c r="AI128" i="26"/>
  <c r="AF128" i="26"/>
  <c r="AB10" i="28"/>
  <c r="AL10" i="28"/>
  <c r="AM10" i="28"/>
  <c r="W110" i="42"/>
  <c r="AC86" i="42"/>
  <c r="AK97" i="28"/>
  <c r="AM97" i="28"/>
  <c r="AH97" i="28"/>
  <c r="AO97" i="28"/>
  <c r="AO91" i="40"/>
  <c r="AD87" i="26"/>
  <c r="AM87" i="26"/>
  <c r="AE87" i="26"/>
  <c r="AB87" i="26"/>
  <c r="Z76" i="21"/>
  <c r="AM76" i="21"/>
  <c r="AF76" i="21"/>
  <c r="AK76" i="21"/>
  <c r="AL150" i="28"/>
  <c r="Z52" i="26"/>
  <c r="AF52" i="26"/>
  <c r="AJ125" i="42"/>
  <c r="AC125" i="42"/>
  <c r="AA125" i="42"/>
  <c r="AF125" i="42"/>
  <c r="AD125" i="42"/>
  <c r="Z151" i="26"/>
  <c r="AO151" i="26"/>
  <c r="AL151" i="26"/>
  <c r="AN151" i="26"/>
  <c r="AE151" i="26"/>
  <c r="AE20" i="26"/>
  <c r="AO150" i="26"/>
  <c r="AK90" i="23"/>
  <c r="X90" i="23"/>
  <c r="AE30" i="26"/>
  <c r="AL164" i="21"/>
  <c r="AG164" i="21"/>
  <c r="AB166" i="26"/>
  <c r="Y18" i="28"/>
  <c r="AK96" i="22"/>
  <c r="AF61" i="40"/>
  <c r="AO53" i="42"/>
  <c r="Y9" i="28"/>
  <c r="AE128" i="42"/>
  <c r="X64" i="42"/>
  <c r="AF95" i="23"/>
  <c r="AA95" i="23"/>
  <c r="AC95" i="23"/>
  <c r="AK51" i="19"/>
  <c r="Y51" i="19"/>
  <c r="AC51" i="19"/>
  <c r="AA154" i="26"/>
  <c r="AO154" i="26"/>
  <c r="AE94" i="26"/>
  <c r="AJ94" i="26"/>
  <c r="AC94" i="26"/>
  <c r="AN94" i="26"/>
  <c r="AJ138" i="42"/>
  <c r="Y102" i="23"/>
  <c r="AB102" i="23"/>
  <c r="AJ102" i="23"/>
  <c r="AK102" i="23"/>
  <c r="AA96" i="42"/>
  <c r="W96" i="42"/>
  <c r="AM137" i="26"/>
  <c r="AI137" i="26"/>
  <c r="Z143" i="26"/>
  <c r="W3" i="26"/>
  <c r="AO3" i="26"/>
  <c r="X3" i="26"/>
  <c r="AD3" i="26"/>
  <c r="AI149" i="42"/>
  <c r="AK149" i="42"/>
  <c r="Z149" i="42"/>
  <c r="AD162" i="28"/>
  <c r="AD98" i="40"/>
  <c r="AJ31" i="28"/>
  <c r="AM137" i="41"/>
  <c r="AG19" i="28"/>
  <c r="Z48" i="23"/>
  <c r="AA114" i="42"/>
  <c r="AI61" i="40"/>
  <c r="Y94" i="26"/>
  <c r="Z94" i="26"/>
  <c r="Y159" i="25"/>
  <c r="AH159" i="25"/>
  <c r="AO159" i="25"/>
  <c r="AK159" i="25"/>
  <c r="AJ135" i="40"/>
  <c r="AB135" i="40"/>
  <c r="W162" i="40"/>
  <c r="AH162" i="40"/>
  <c r="AI112" i="41"/>
  <c r="AD112" i="41"/>
  <c r="AL70" i="21"/>
  <c r="Z70" i="21"/>
  <c r="AN70" i="21"/>
  <c r="AI96" i="22"/>
  <c r="Y61" i="40"/>
  <c r="AD61" i="40"/>
  <c r="Z53" i="42"/>
  <c r="AI159" i="40"/>
  <c r="AK159" i="40"/>
  <c r="Z124" i="42"/>
  <c r="AG124" i="42"/>
  <c r="AA9" i="28"/>
  <c r="AO128" i="42"/>
  <c r="AI37" i="19"/>
  <c r="AA37" i="19"/>
  <c r="AE37" i="19"/>
  <c r="AK37" i="19"/>
  <c r="AL37" i="19"/>
  <c r="Y64" i="42"/>
  <c r="Z64" i="42"/>
  <c r="AD64" i="42"/>
  <c r="AF64" i="42"/>
  <c r="AG64" i="42"/>
  <c r="AG95" i="23"/>
  <c r="AJ95" i="23"/>
  <c r="AG51" i="19"/>
  <c r="AN51" i="19"/>
  <c r="AC154" i="26"/>
  <c r="AG154" i="26"/>
  <c r="AL154" i="26"/>
  <c r="AL94" i="26"/>
  <c r="AO94" i="26"/>
  <c r="AM94" i="26"/>
  <c r="AD94" i="26"/>
  <c r="AN31" i="23"/>
  <c r="X102" i="23"/>
  <c r="AH102" i="23"/>
  <c r="W102" i="23"/>
  <c r="Z96" i="42"/>
  <c r="AJ96" i="42"/>
  <c r="AF127" i="21"/>
  <c r="AH137" i="26"/>
  <c r="Z137" i="26"/>
  <c r="AE143" i="26"/>
  <c r="AE3" i="26"/>
  <c r="AF3" i="26"/>
  <c r="AL3" i="26"/>
  <c r="Y99" i="28"/>
  <c r="W99" i="28"/>
  <c r="AO99" i="28"/>
  <c r="AJ99" i="28"/>
  <c r="Z11" i="22"/>
  <c r="AE11" i="22"/>
  <c r="AA11" i="22"/>
  <c r="AB24" i="26"/>
  <c r="AC24" i="26"/>
  <c r="AM24" i="26"/>
  <c r="AO24" i="26"/>
  <c r="W35" i="19"/>
  <c r="AO35" i="19"/>
  <c r="AK35" i="19"/>
  <c r="AH35" i="19"/>
  <c r="AJ35" i="19"/>
  <c r="X149" i="42"/>
  <c r="AO149" i="42"/>
  <c r="AF149" i="42"/>
  <c r="AN149" i="42"/>
  <c r="W40" i="28"/>
  <c r="AD40" i="28"/>
  <c r="AN99" i="22"/>
  <c r="AM99" i="22"/>
  <c r="X99" i="22"/>
  <c r="AC79" i="42"/>
  <c r="AL79" i="42"/>
  <c r="W79" i="42"/>
  <c r="AI79" i="42"/>
  <c r="AC162" i="28"/>
  <c r="Y98" i="40"/>
  <c r="X98" i="40"/>
  <c r="Z98" i="40"/>
  <c r="AI95" i="40"/>
  <c r="AO95" i="40"/>
  <c r="AF95" i="40"/>
  <c r="AA95" i="40"/>
  <c r="AA133" i="26"/>
  <c r="AO54" i="41"/>
  <c r="AL47" i="26"/>
  <c r="AC14" i="28"/>
  <c r="AM14" i="28"/>
  <c r="AE14" i="28"/>
  <c r="AL14" i="28"/>
  <c r="AN5" i="42"/>
  <c r="X5" i="42"/>
  <c r="AO31" i="28"/>
  <c r="X161" i="40"/>
  <c r="AM177" i="28"/>
  <c r="X177" i="28"/>
  <c r="W137" i="41"/>
  <c r="X165" i="28"/>
  <c r="AG165" i="28"/>
  <c r="AL159" i="25"/>
  <c r="AJ159" i="25"/>
  <c r="AG159" i="25"/>
  <c r="AF159" i="25"/>
  <c r="AA159" i="25"/>
  <c r="AM174" i="40"/>
  <c r="AF112" i="40"/>
  <c r="X112" i="40"/>
  <c r="Y112" i="40"/>
  <c r="AK112" i="40"/>
  <c r="AA112" i="40"/>
  <c r="AL49" i="42"/>
  <c r="X49" i="42"/>
  <c r="AB49" i="42"/>
  <c r="Z49" i="42"/>
  <c r="AG49" i="42"/>
  <c r="AG135" i="40"/>
  <c r="AC135" i="40"/>
  <c r="AE162" i="40"/>
  <c r="X162" i="40"/>
  <c r="AK145" i="23"/>
  <c r="AC114" i="42"/>
  <c r="AM114" i="42"/>
  <c r="AL114" i="42"/>
  <c r="AH114" i="42"/>
  <c r="W114" i="42"/>
  <c r="AD94" i="28"/>
  <c r="AA94" i="28"/>
  <c r="Z94" i="28"/>
  <c r="X94" i="28"/>
  <c r="Y112" i="41"/>
  <c r="AB86" i="28"/>
  <c r="AJ70" i="21"/>
  <c r="X70" i="21"/>
  <c r="AD70" i="21"/>
  <c r="AI70" i="21"/>
  <c r="AE96" i="22"/>
  <c r="AD5" i="28"/>
  <c r="AB61" i="40"/>
  <c r="AE53" i="42"/>
  <c r="AL159" i="40"/>
  <c r="Z159" i="40"/>
  <c r="AL9" i="28"/>
  <c r="X128" i="42"/>
  <c r="W37" i="19"/>
  <c r="Y37" i="19"/>
  <c r="AC37" i="19"/>
  <c r="X37" i="19"/>
  <c r="AG37" i="19"/>
  <c r="AH64" i="42"/>
  <c r="AK64" i="42"/>
  <c r="AL64" i="42"/>
  <c r="AA64" i="42"/>
  <c r="Y95" i="23"/>
  <c r="AK95" i="23"/>
  <c r="AO51" i="19"/>
  <c r="W51" i="19"/>
  <c r="AI154" i="26"/>
  <c r="Y154" i="26"/>
  <c r="AB94" i="26"/>
  <c r="W94" i="26"/>
  <c r="AH94" i="26"/>
  <c r="AF94" i="26"/>
  <c r="AM31" i="23"/>
  <c r="AN138" i="42"/>
  <c r="AF102" i="23"/>
  <c r="AI102" i="23"/>
  <c r="AE102" i="23"/>
  <c r="AJ131" i="40"/>
  <c r="AC96" i="42"/>
  <c r="AO96" i="42"/>
  <c r="AC127" i="21"/>
  <c r="AL137" i="26"/>
  <c r="AO137" i="26"/>
  <c r="AM143" i="26"/>
  <c r="Z3" i="26"/>
  <c r="AM3" i="26"/>
  <c r="AN3" i="26"/>
  <c r="AM99" i="28"/>
  <c r="AA99" i="28"/>
  <c r="AL99" i="28"/>
  <c r="AC99" i="28"/>
  <c r="X11" i="22"/>
  <c r="AL11" i="22"/>
  <c r="AF11" i="22"/>
  <c r="AK11" i="22"/>
  <c r="AK24" i="26"/>
  <c r="Y24" i="26"/>
  <c r="AG24" i="26"/>
  <c r="AN35" i="19"/>
  <c r="Y35" i="19"/>
  <c r="AA35" i="19"/>
  <c r="AF35" i="19"/>
  <c r="X35" i="19"/>
  <c r="AD149" i="42"/>
  <c r="AL149" i="42"/>
  <c r="AA149" i="42"/>
  <c r="AJ149" i="42"/>
  <c r="AM40" i="28"/>
  <c r="AO40" i="28"/>
  <c r="AG99" i="22"/>
  <c r="AL99" i="22"/>
  <c r="AD99" i="22"/>
  <c r="Y99" i="22"/>
  <c r="AA79" i="42"/>
  <c r="AJ79" i="42"/>
  <c r="AN79" i="42"/>
  <c r="AB162" i="28"/>
  <c r="AH98" i="40"/>
  <c r="AC98" i="40"/>
  <c r="AL98" i="40"/>
  <c r="AJ95" i="40"/>
  <c r="Z95" i="40"/>
  <c r="AH95" i="40"/>
  <c r="Z133" i="26"/>
  <c r="AI54" i="41"/>
  <c r="W77" i="23"/>
  <c r="AG91" i="21"/>
  <c r="AG47" i="26"/>
  <c r="AB14" i="28"/>
  <c r="W14" i="28"/>
  <c r="AN14" i="28"/>
  <c r="AE5" i="42"/>
  <c r="AD5" i="42"/>
  <c r="AK31" i="28"/>
  <c r="AG137" i="41"/>
  <c r="X48" i="23"/>
  <c r="AB165" i="28"/>
  <c r="AF165" i="28"/>
  <c r="AB159" i="25"/>
  <c r="AI159" i="25"/>
  <c r="AM159" i="25"/>
  <c r="Z159" i="25"/>
  <c r="AF9" i="26"/>
  <c r="AE174" i="40"/>
  <c r="Z112" i="40"/>
  <c r="W112" i="40"/>
  <c r="AB112" i="40"/>
  <c r="AM112" i="40"/>
  <c r="W49" i="42"/>
  <c r="AD49" i="42"/>
  <c r="AA49" i="42"/>
  <c r="AJ49" i="42"/>
  <c r="AD135" i="40"/>
  <c r="AF135" i="40"/>
  <c r="AG162" i="40"/>
  <c r="AI162" i="40"/>
  <c r="AL145" i="23"/>
  <c r="AF114" i="42"/>
  <c r="AO114" i="42"/>
  <c r="Y114" i="42"/>
  <c r="AI114" i="42"/>
  <c r="AM68" i="28"/>
  <c r="AA68" i="28"/>
  <c r="X68" i="28"/>
  <c r="W68" i="28"/>
  <c r="AL85" i="42"/>
  <c r="X13" i="42"/>
  <c r="AE13" i="42"/>
  <c r="Z13" i="42"/>
  <c r="AG13" i="42"/>
  <c r="AI13" i="42"/>
  <c r="AH118" i="42"/>
  <c r="AE3" i="42"/>
  <c r="W137" i="23"/>
  <c r="AB133" i="21"/>
  <c r="Z133" i="21"/>
  <c r="AC9" i="23"/>
  <c r="AF9" i="23"/>
  <c r="AC36" i="42"/>
  <c r="AO78" i="25"/>
  <c r="Z78" i="25"/>
  <c r="AC78" i="25"/>
  <c r="Y78" i="25"/>
  <c r="AA78" i="25"/>
  <c r="AK175" i="23"/>
  <c r="X175" i="23"/>
  <c r="AA175" i="23"/>
  <c r="AN175" i="23"/>
  <c r="AI175" i="23"/>
  <c r="AB48" i="19"/>
  <c r="X4" i="40"/>
  <c r="AB4" i="40"/>
  <c r="AB126" i="40"/>
  <c r="AG126" i="40"/>
  <c r="AE126" i="40"/>
  <c r="AN55" i="21"/>
  <c r="AD55" i="21"/>
  <c r="AF55" i="21"/>
  <c r="AB55" i="21"/>
  <c r="AB97" i="40"/>
  <c r="W97" i="40"/>
  <c r="AF97" i="40"/>
  <c r="AN97" i="40"/>
  <c r="AC97" i="40"/>
  <c r="AA32" i="22"/>
  <c r="AG32" i="22"/>
  <c r="AD130" i="22"/>
  <c r="W28" i="19"/>
  <c r="Z63" i="26"/>
  <c r="AN63" i="26"/>
  <c r="AC63" i="26"/>
  <c r="AB59" i="23"/>
  <c r="Z59" i="23"/>
  <c r="AD59" i="23"/>
  <c r="AG59" i="23"/>
  <c r="AE59" i="23"/>
  <c r="Z99" i="21"/>
  <c r="AC99" i="21"/>
  <c r="W99" i="21"/>
  <c r="AN99" i="21"/>
  <c r="AE99" i="21"/>
  <c r="AG59" i="28"/>
  <c r="AC59" i="28"/>
  <c r="AJ59" i="28"/>
  <c r="AL174" i="23"/>
  <c r="X174" i="23"/>
  <c r="AA93" i="42"/>
  <c r="AK93" i="42"/>
  <c r="AM77" i="28"/>
  <c r="W77" i="28"/>
  <c r="AK77" i="28"/>
  <c r="AB77" i="28"/>
  <c r="AA77" i="28"/>
  <c r="Y25" i="26"/>
  <c r="AH25" i="26"/>
  <c r="AO122" i="21"/>
  <c r="AE122" i="21"/>
  <c r="AM122" i="21"/>
  <c r="X122" i="21"/>
  <c r="Y169" i="42"/>
  <c r="AE169" i="42"/>
  <c r="AC169" i="42"/>
  <c r="AG169" i="42"/>
  <c r="AF39" i="28"/>
  <c r="AH25" i="40"/>
  <c r="Y155" i="21"/>
  <c r="AB155" i="21"/>
  <c r="W155" i="21"/>
  <c r="AA155" i="21"/>
  <c r="AM77" i="40"/>
  <c r="AO38" i="26"/>
  <c r="X136" i="28"/>
  <c r="Y136" i="28"/>
  <c r="AK136" i="28"/>
  <c r="AF136" i="28"/>
  <c r="AD136" i="28"/>
  <c r="AK106" i="26"/>
  <c r="Z88" i="23"/>
  <c r="AK88" i="23"/>
  <c r="AF88" i="23"/>
  <c r="X88" i="23"/>
  <c r="AH116" i="21"/>
  <c r="AD116" i="21"/>
  <c r="AC151" i="28"/>
  <c r="AH175" i="40"/>
  <c r="AF175" i="40"/>
  <c r="AO175" i="40"/>
  <c r="AI175" i="40"/>
  <c r="X175" i="40"/>
  <c r="AN65" i="42"/>
  <c r="AM65" i="42"/>
  <c r="Z65" i="42"/>
  <c r="AB65" i="42"/>
  <c r="AM45" i="19"/>
  <c r="AF45" i="19"/>
  <c r="AI45" i="19"/>
  <c r="AH104" i="21"/>
  <c r="AG104" i="21"/>
  <c r="Z104" i="21"/>
  <c r="AM104" i="21"/>
  <c r="Y104" i="21"/>
  <c r="AB66" i="26"/>
  <c r="AK66" i="26"/>
  <c r="AD66" i="26"/>
  <c r="W109" i="28"/>
  <c r="AD15" i="42"/>
  <c r="AD141" i="42"/>
  <c r="AJ141" i="42"/>
  <c r="AE141" i="42"/>
  <c r="Z141" i="42"/>
  <c r="AO118" i="40"/>
  <c r="AK118" i="40"/>
  <c r="Z118" i="40"/>
  <c r="AD94" i="42"/>
  <c r="AC94" i="42"/>
  <c r="AG94" i="42"/>
  <c r="AO94" i="42"/>
  <c r="AH94" i="42"/>
  <c r="AF111" i="26"/>
  <c r="X111" i="26"/>
  <c r="AA43" i="41"/>
  <c r="Y43" i="41"/>
  <c r="AF43" i="41"/>
  <c r="AI43" i="41"/>
  <c r="AG46" i="40"/>
  <c r="X46" i="40"/>
  <c r="W46" i="40"/>
  <c r="AM46" i="40"/>
  <c r="AN46" i="40"/>
  <c r="AJ112" i="21"/>
  <c r="AM112" i="21"/>
  <c r="AG112" i="21"/>
  <c r="Y112" i="21"/>
  <c r="AL112" i="21"/>
  <c r="AO30" i="23"/>
  <c r="Y30" i="23"/>
  <c r="AK30" i="23"/>
  <c r="AM30" i="23"/>
  <c r="AC30" i="23"/>
  <c r="AA147" i="42"/>
  <c r="AF147" i="42"/>
  <c r="AN147" i="42"/>
  <c r="AJ147" i="42"/>
  <c r="AJ112" i="28"/>
  <c r="W112" i="28"/>
  <c r="AJ89" i="40"/>
  <c r="Z28" i="23"/>
  <c r="AJ78" i="21"/>
  <c r="AE69" i="40"/>
  <c r="X69" i="40"/>
  <c r="AM69" i="40"/>
  <c r="AD69" i="40"/>
  <c r="AE18" i="19"/>
  <c r="AB18" i="19"/>
  <c r="W18" i="19"/>
  <c r="AA18" i="19"/>
  <c r="AD18" i="19"/>
  <c r="AM18" i="19"/>
  <c r="AO18" i="19"/>
  <c r="Y18" i="19"/>
  <c r="X18" i="19"/>
  <c r="AK18" i="19"/>
  <c r="AC18" i="19"/>
  <c r="AH18" i="19"/>
  <c r="AG18" i="19"/>
  <c r="AJ18" i="19"/>
  <c r="AF18" i="19"/>
  <c r="AM55" i="40"/>
  <c r="AJ55" i="40"/>
  <c r="AN55" i="40"/>
  <c r="AC55" i="40"/>
  <c r="AE55" i="40"/>
  <c r="AO55" i="40"/>
  <c r="AH55" i="40"/>
  <c r="AG55" i="40"/>
  <c r="AD55" i="40"/>
  <c r="Z55" i="40"/>
  <c r="AI55" i="40"/>
  <c r="AB73" i="23"/>
  <c r="AJ73" i="23"/>
  <c r="Y73" i="23"/>
  <c r="AK73" i="23"/>
  <c r="AL73" i="23"/>
  <c r="W73" i="23"/>
  <c r="AA73" i="23"/>
  <c r="Z73" i="23"/>
  <c r="AE73" i="23"/>
  <c r="AD73" i="23"/>
  <c r="AG73" i="23"/>
  <c r="AO73" i="23"/>
  <c r="AC73" i="23"/>
  <c r="AF73" i="23"/>
  <c r="AN73" i="23"/>
  <c r="W3" i="42"/>
  <c r="AO133" i="21"/>
  <c r="AM126" i="40"/>
  <c r="AG97" i="40"/>
  <c r="AJ97" i="40"/>
  <c r="AL32" i="22"/>
  <c r="AA130" i="22"/>
  <c r="AG28" i="19"/>
  <c r="AH93" i="42"/>
  <c r="Y77" i="28"/>
  <c r="AM28" i="23"/>
  <c r="AB28" i="23"/>
  <c r="AC28" i="23"/>
  <c r="AF28" i="23"/>
  <c r="AO28" i="23"/>
  <c r="AN28" i="23"/>
  <c r="AK28" i="23"/>
  <c r="AE28" i="23"/>
  <c r="AL28" i="23"/>
  <c r="AH28" i="23"/>
  <c r="AH73" i="23"/>
  <c r="AL45" i="19"/>
  <c r="AE45" i="19"/>
  <c r="Y45" i="19"/>
  <c r="AG45" i="19"/>
  <c r="AC104" i="21"/>
  <c r="X104" i="21"/>
  <c r="AD104" i="21"/>
  <c r="AA104" i="21"/>
  <c r="AI104" i="21"/>
  <c r="Y66" i="26"/>
  <c r="AA66" i="26"/>
  <c r="AA109" i="28"/>
  <c r="AJ15" i="42"/>
  <c r="W141" i="42"/>
  <c r="AK141" i="42"/>
  <c r="AA141" i="42"/>
  <c r="AA118" i="40"/>
  <c r="AM118" i="40"/>
  <c r="AF118" i="40"/>
  <c r="W118" i="40"/>
  <c r="AA94" i="42"/>
  <c r="W94" i="42"/>
  <c r="AN94" i="42"/>
  <c r="Z94" i="42"/>
  <c r="AJ111" i="26"/>
  <c r="AL111" i="26"/>
  <c r="AM111" i="26"/>
  <c r="AJ43" i="41"/>
  <c r="W43" i="41"/>
  <c r="AG43" i="41"/>
  <c r="AC43" i="41"/>
  <c r="AH43" i="41"/>
  <c r="Z46" i="40"/>
  <c r="AF46" i="40"/>
  <c r="AO46" i="40"/>
  <c r="AH46" i="40"/>
  <c r="AA112" i="21"/>
  <c r="AO112" i="21"/>
  <c r="AN112" i="21"/>
  <c r="AE112" i="21"/>
  <c r="AA46" i="25"/>
  <c r="AK46" i="25"/>
  <c r="AE30" i="23"/>
  <c r="AH30" i="23"/>
  <c r="AL30" i="23"/>
  <c r="AI30" i="23"/>
  <c r="AD30" i="23"/>
  <c r="AM26" i="23"/>
  <c r="AB147" i="42"/>
  <c r="AL147" i="42"/>
  <c r="AE147" i="42"/>
  <c r="AI28" i="23"/>
  <c r="Y28" i="23"/>
  <c r="AA28" i="23"/>
  <c r="AI73" i="23"/>
  <c r="AC102" i="28"/>
  <c r="AK68" i="28"/>
  <c r="AD68" i="28"/>
  <c r="AF68" i="28"/>
  <c r="AO85" i="42"/>
  <c r="AK13" i="42"/>
  <c r="AL13" i="42"/>
  <c r="AA13" i="42"/>
  <c r="Y13" i="42"/>
  <c r="AM13" i="42"/>
  <c r="Z118" i="42"/>
  <c r="AF3" i="42"/>
  <c r="AD137" i="23"/>
  <c r="AK133" i="21"/>
  <c r="Y133" i="21"/>
  <c r="AG9" i="23"/>
  <c r="AM9" i="23"/>
  <c r="X36" i="42"/>
  <c r="X78" i="25"/>
  <c r="AM78" i="25"/>
  <c r="AG78" i="25"/>
  <c r="AN78" i="25"/>
  <c r="AI78" i="25"/>
  <c r="AH175" i="23"/>
  <c r="AB175" i="23"/>
  <c r="AE175" i="23"/>
  <c r="W175" i="23"/>
  <c r="AO175" i="23"/>
  <c r="AH48" i="19"/>
  <c r="AO48" i="19"/>
  <c r="AG4" i="40"/>
  <c r="AD4" i="40"/>
  <c r="AE152" i="21"/>
  <c r="Z126" i="40"/>
  <c r="AF126" i="40"/>
  <c r="AK126" i="40"/>
  <c r="X55" i="21"/>
  <c r="AK55" i="21"/>
  <c r="AE55" i="21"/>
  <c r="Z97" i="40"/>
  <c r="AK97" i="40"/>
  <c r="AO97" i="40"/>
  <c r="AE97" i="40"/>
  <c r="AD97" i="40"/>
  <c r="X32" i="22"/>
  <c r="AJ32" i="22"/>
  <c r="AN130" i="22"/>
  <c r="X63" i="26"/>
  <c r="AK63" i="26"/>
  <c r="AI63" i="26"/>
  <c r="AH59" i="23"/>
  <c r="Y59" i="23"/>
  <c r="AF59" i="23"/>
  <c r="AO59" i="23"/>
  <c r="AB99" i="21"/>
  <c r="AH99" i="21"/>
  <c r="AK99" i="21"/>
  <c r="AL99" i="21"/>
  <c r="AO99" i="21"/>
  <c r="AH59" i="28"/>
  <c r="AI59" i="28"/>
  <c r="AN174" i="23"/>
  <c r="W174" i="23"/>
  <c r="AB93" i="42"/>
  <c r="AN93" i="42"/>
  <c r="AL93" i="42"/>
  <c r="AE77" i="28"/>
  <c r="AG77" i="28"/>
  <c r="AO77" i="28"/>
  <c r="AI77" i="28"/>
  <c r="AL77" i="28"/>
  <c r="AL25" i="26"/>
  <c r="AD25" i="26"/>
  <c r="AI122" i="21"/>
  <c r="W122" i="21"/>
  <c r="AG122" i="21"/>
  <c r="Y122" i="21"/>
  <c r="AA122" i="21"/>
  <c r="AB169" i="42"/>
  <c r="AI169" i="42"/>
  <c r="AA169" i="42"/>
  <c r="X39" i="28"/>
  <c r="AC25" i="40"/>
  <c r="AM155" i="21"/>
  <c r="AE155" i="21"/>
  <c r="AF155" i="21"/>
  <c r="AD15" i="28"/>
  <c r="Y15" i="28"/>
  <c r="AO77" i="40"/>
  <c r="AN38" i="26"/>
  <c r="AA136" i="28"/>
  <c r="AC136" i="28"/>
  <c r="AG136" i="28"/>
  <c r="AB136" i="28"/>
  <c r="AM136" i="28"/>
  <c r="AL106" i="26"/>
  <c r="AH88" i="23"/>
  <c r="AO88" i="23"/>
  <c r="AG88" i="23"/>
  <c r="AI88" i="23"/>
  <c r="AL116" i="21"/>
  <c r="Y116" i="21"/>
  <c r="AG116" i="21"/>
  <c r="AO151" i="28"/>
  <c r="AB175" i="40"/>
  <c r="W175" i="40"/>
  <c r="AD175" i="40"/>
  <c r="Z175" i="40"/>
  <c r="AE175" i="40"/>
  <c r="Y65" i="42"/>
  <c r="AA65" i="42"/>
  <c r="AJ65" i="42"/>
  <c r="AE65" i="42"/>
  <c r="Z45" i="19"/>
  <c r="AD45" i="19"/>
  <c r="W45" i="19"/>
  <c r="AA45" i="19"/>
  <c r="AE104" i="21"/>
  <c r="AJ104" i="21"/>
  <c r="AB104" i="21"/>
  <c r="AK104" i="21"/>
  <c r="AE66" i="26"/>
  <c r="W66" i="26"/>
  <c r="AM141" i="42"/>
  <c r="AG141" i="42"/>
  <c r="AC141" i="42"/>
  <c r="AE112" i="28"/>
  <c r="AN112" i="28"/>
  <c r="AB112" i="28"/>
  <c r="AK112" i="28"/>
  <c r="X112" i="28"/>
  <c r="Z112" i="28"/>
  <c r="AM112" i="28"/>
  <c r="W89" i="40"/>
  <c r="AK89" i="40"/>
  <c r="AA89" i="40"/>
  <c r="AC89" i="40"/>
  <c r="AD89" i="40"/>
  <c r="AM89" i="40"/>
  <c r="X28" i="23"/>
  <c r="AG28" i="23"/>
  <c r="AL78" i="21"/>
  <c r="AH78" i="21"/>
  <c r="AI78" i="21"/>
  <c r="AG78" i="21"/>
  <c r="AO78" i="21"/>
  <c r="AK78" i="21"/>
  <c r="AE134" i="42"/>
  <c r="AL134" i="42"/>
  <c r="W134" i="42"/>
  <c r="AH134" i="42"/>
  <c r="AF134" i="42"/>
  <c r="AM134" i="42"/>
  <c r="AG140" i="23"/>
  <c r="AO140" i="23"/>
  <c r="AD140" i="23"/>
  <c r="AE140" i="23"/>
  <c r="AA140" i="23"/>
  <c r="AL140" i="23"/>
  <c r="AK140" i="23"/>
  <c r="W140" i="23"/>
  <c r="AC140" i="23"/>
  <c r="Z140" i="23"/>
  <c r="AB140" i="23"/>
  <c r="AN140" i="23"/>
  <c r="AF55" i="40"/>
  <c r="AI24" i="23"/>
  <c r="AJ24" i="23"/>
  <c r="AA24" i="23"/>
  <c r="AO24" i="23"/>
  <c r="W24" i="23"/>
  <c r="AK24" i="23"/>
  <c r="AM24" i="23"/>
  <c r="AN24" i="23"/>
  <c r="AG24" i="23"/>
  <c r="AF24" i="23"/>
  <c r="Z24" i="23"/>
  <c r="Y24" i="23"/>
  <c r="X24" i="23"/>
  <c r="AD24" i="23"/>
  <c r="AB24" i="23"/>
  <c r="AM73" i="23"/>
  <c r="AH28" i="26"/>
  <c r="AM28" i="26"/>
  <c r="AC28" i="26"/>
  <c r="Z139" i="42"/>
  <c r="AK139" i="42"/>
  <c r="Y139" i="42"/>
  <c r="AG139" i="42"/>
  <c r="AE139" i="42"/>
  <c r="AO163" i="26"/>
  <c r="AK32" i="28"/>
  <c r="AA32" i="28"/>
  <c r="AJ70" i="23"/>
  <c r="AH170" i="21"/>
  <c r="AD170" i="21"/>
  <c r="Y170" i="21"/>
  <c r="AB170" i="21"/>
  <c r="AO149" i="23"/>
  <c r="AN149" i="23"/>
  <c r="AK149" i="23"/>
  <c r="AI36" i="23"/>
  <c r="Z62" i="22"/>
  <c r="AK73" i="42"/>
  <c r="AO73" i="42"/>
  <c r="AL73" i="42"/>
  <c r="AF73" i="42"/>
  <c r="AA73" i="42"/>
  <c r="Z121" i="40"/>
  <c r="AC3" i="22"/>
  <c r="W3" i="22"/>
  <c r="AD19" i="26"/>
  <c r="AL19" i="26"/>
  <c r="AC19" i="26"/>
  <c r="Z19" i="26"/>
  <c r="W19" i="26"/>
  <c r="AJ105" i="28"/>
  <c r="AA105" i="28"/>
  <c r="AN105" i="28"/>
  <c r="AH105" i="28"/>
  <c r="AL105" i="28"/>
  <c r="AA167" i="40"/>
  <c r="AJ16" i="28"/>
  <c r="AB16" i="28"/>
  <c r="AB120" i="28"/>
  <c r="AE120" i="28"/>
  <c r="AF120" i="28"/>
  <c r="W113" i="42"/>
  <c r="Z113" i="42"/>
  <c r="AA113" i="42"/>
  <c r="X113" i="42"/>
  <c r="AI113" i="42"/>
  <c r="AG113" i="42"/>
  <c r="AF113" i="42"/>
  <c r="AE113" i="42"/>
  <c r="AC113" i="42"/>
  <c r="AL113" i="42"/>
  <c r="AJ113" i="42"/>
  <c r="AB113" i="42"/>
  <c r="X3" i="22"/>
  <c r="AH3" i="22"/>
  <c r="AK28" i="42"/>
  <c r="AB28" i="26"/>
  <c r="AF28" i="26"/>
  <c r="AD139" i="42"/>
  <c r="AI139" i="42"/>
  <c r="AL139" i="42"/>
  <c r="AB139" i="42"/>
  <c r="AB32" i="28"/>
  <c r="AG32" i="28"/>
  <c r="AF32" i="28"/>
  <c r="AA70" i="23"/>
  <c r="AE170" i="21"/>
  <c r="AK170" i="21"/>
  <c r="AO170" i="21"/>
  <c r="Y149" i="23"/>
  <c r="AH149" i="23"/>
  <c r="AG36" i="23"/>
  <c r="AA62" i="22"/>
  <c r="AB62" i="22"/>
  <c r="Y73" i="42"/>
  <c r="AI73" i="42"/>
  <c r="AH73" i="42"/>
  <c r="AM73" i="42"/>
  <c r="AD73" i="42"/>
  <c r="AO3" i="22"/>
  <c r="Z3" i="22"/>
  <c r="AF3" i="22"/>
  <c r="AO19" i="26"/>
  <c r="AK19" i="26"/>
  <c r="AN19" i="26"/>
  <c r="AE19" i="26"/>
  <c r="AI105" i="28"/>
  <c r="AM105" i="28"/>
  <c r="AK105" i="28"/>
  <c r="X105" i="28"/>
  <c r="AH167" i="40"/>
  <c r="X16" i="28"/>
  <c r="AL16" i="28"/>
  <c r="AL120" i="28"/>
  <c r="AM120" i="28"/>
  <c r="Y162" i="26"/>
  <c r="Z89" i="23"/>
  <c r="AJ89" i="23"/>
  <c r="AC89" i="23"/>
  <c r="AH89" i="23"/>
  <c r="AC130" i="26"/>
  <c r="AF130" i="26"/>
  <c r="AN130" i="26"/>
  <c r="X114" i="21"/>
  <c r="AB114" i="21"/>
  <c r="AN114" i="21"/>
  <c r="AH114" i="21"/>
  <c r="X58" i="22"/>
  <c r="AG58" i="22"/>
  <c r="AI58" i="22"/>
  <c r="AJ58" i="22"/>
  <c r="AB103" i="42"/>
  <c r="AG103" i="42"/>
  <c r="AJ103" i="42"/>
  <c r="Z103" i="42"/>
  <c r="W30" i="19"/>
  <c r="AM30" i="19"/>
  <c r="AH30" i="19"/>
  <c r="AL30" i="19"/>
  <c r="AE163" i="28"/>
  <c r="AO163" i="28"/>
  <c r="AI163" i="28"/>
  <c r="AL163" i="28"/>
  <c r="AN163" i="28"/>
  <c r="Z163" i="28"/>
  <c r="AB163" i="28"/>
  <c r="AH163" i="28"/>
  <c r="AE43" i="23"/>
  <c r="AL43" i="23"/>
  <c r="AK43" i="23"/>
  <c r="AH43" i="23"/>
  <c r="AG43" i="23"/>
  <c r="AA43" i="23"/>
  <c r="AF43" i="23"/>
  <c r="AJ43" i="23"/>
  <c r="X43" i="23"/>
  <c r="AC43" i="23"/>
  <c r="AI43" i="23"/>
  <c r="AM43" i="23"/>
  <c r="AO43" i="23"/>
  <c r="AK164" i="25"/>
  <c r="X56" i="28"/>
  <c r="AB56" i="28"/>
  <c r="Y56" i="28"/>
  <c r="AF87" i="22"/>
  <c r="AA87" i="22"/>
  <c r="Z161" i="21"/>
  <c r="AD161" i="21"/>
  <c r="X161" i="21"/>
  <c r="AC161" i="21"/>
  <c r="AG161" i="21"/>
  <c r="W79" i="21"/>
  <c r="AA79" i="21"/>
  <c r="AN79" i="21"/>
  <c r="AF79" i="21"/>
  <c r="X79" i="21"/>
  <c r="Y116" i="40"/>
  <c r="AM116" i="40"/>
  <c r="AG116" i="40"/>
  <c r="X116" i="40"/>
  <c r="AI72" i="40"/>
  <c r="AC72" i="40"/>
  <c r="Z72" i="40"/>
  <c r="AL72" i="40"/>
  <c r="AN72" i="40"/>
  <c r="Z7" i="19"/>
  <c r="AH7" i="19"/>
  <c r="AA7" i="19"/>
  <c r="AB7" i="19"/>
  <c r="AB177" i="26"/>
  <c r="AH177" i="26"/>
  <c r="W42" i="42"/>
  <c r="AG21" i="23"/>
  <c r="AE89" i="23"/>
  <c r="AM89" i="23"/>
  <c r="AO58" i="22"/>
  <c r="AH58" i="22"/>
  <c r="AK36" i="26"/>
  <c r="AD164" i="25"/>
  <c r="AM56" i="28"/>
  <c r="W56" i="28"/>
  <c r="AL56" i="28"/>
  <c r="AD87" i="22"/>
  <c r="Z87" i="22"/>
  <c r="AB161" i="21"/>
  <c r="AI161" i="21"/>
  <c r="AA161" i="21"/>
  <c r="AL161" i="21"/>
  <c r="AJ161" i="21"/>
  <c r="AG79" i="21"/>
  <c r="AK79" i="21"/>
  <c r="AB79" i="21"/>
  <c r="Z79" i="21"/>
  <c r="AC79" i="21"/>
  <c r="AD116" i="40"/>
  <c r="AI116" i="40"/>
  <c r="AN116" i="40"/>
  <c r="Z116" i="40"/>
  <c r="AC116" i="40"/>
  <c r="AM72" i="40"/>
  <c r="AG72" i="40"/>
  <c r="W72" i="40"/>
  <c r="Y72" i="40"/>
  <c r="AO72" i="40"/>
  <c r="AG7" i="19"/>
  <c r="AI7" i="19"/>
  <c r="X7" i="19"/>
  <c r="AJ7" i="19"/>
  <c r="AD7" i="19"/>
  <c r="AD177" i="26"/>
  <c r="AL177" i="26"/>
  <c r="AB158" i="26"/>
  <c r="AG42" i="42"/>
  <c r="AO42" i="42"/>
  <c r="AB42" i="42"/>
  <c r="AD42" i="42"/>
  <c r="AH21" i="23"/>
  <c r="AK21" i="23"/>
  <c r="AH168" i="26"/>
  <c r="AB168" i="26"/>
  <c r="Z168" i="26"/>
  <c r="AH110" i="23"/>
  <c r="AB110" i="23"/>
  <c r="AO162" i="26"/>
  <c r="AG162" i="26"/>
  <c r="AC162" i="26"/>
  <c r="Y89" i="23"/>
  <c r="AO89" i="23"/>
  <c r="AL89" i="23"/>
  <c r="W89" i="23"/>
  <c r="AB14" i="26"/>
  <c r="AE130" i="26"/>
  <c r="AB130" i="26"/>
  <c r="AJ129" i="28"/>
  <c r="AE129" i="28"/>
  <c r="Z114" i="21"/>
  <c r="AK114" i="21"/>
  <c r="AO114" i="21"/>
  <c r="AC114" i="21"/>
  <c r="AJ44" i="19"/>
  <c r="AC44" i="19"/>
  <c r="AH44" i="19"/>
  <c r="AD44" i="19"/>
  <c r="AA58" i="22"/>
  <c r="AN58" i="22"/>
  <c r="AK58" i="22"/>
  <c r="Y58" i="22"/>
  <c r="AI103" i="42"/>
  <c r="AM103" i="42"/>
  <c r="AN103" i="42"/>
  <c r="AI30" i="19"/>
  <c r="AG30" i="19"/>
  <c r="X30" i="19"/>
  <c r="AO30" i="19"/>
  <c r="AN84" i="23"/>
  <c r="AO84" i="23"/>
  <c r="AG84" i="23"/>
  <c r="AI32" i="26"/>
  <c r="AM32" i="26"/>
  <c r="AO32" i="26"/>
  <c r="AF168" i="40"/>
  <c r="AB168" i="40"/>
  <c r="AK168" i="40"/>
  <c r="AG164" i="42"/>
  <c r="AC164" i="42"/>
  <c r="AH126" i="42"/>
  <c r="AL126" i="42"/>
  <c r="AD126" i="42"/>
  <c r="AK126" i="42"/>
  <c r="AG126" i="42"/>
  <c r="AI36" i="26"/>
  <c r="AN36" i="26"/>
  <c r="AA36" i="26"/>
  <c r="W36" i="26"/>
  <c r="AD36" i="26"/>
  <c r="AE134" i="21"/>
  <c r="W164" i="25"/>
  <c r="AC56" i="28"/>
  <c r="AI56" i="28"/>
  <c r="Z56" i="28"/>
  <c r="AE56" i="28"/>
  <c r="Y119" i="42"/>
  <c r="X119" i="42"/>
  <c r="Z60" i="26"/>
  <c r="AN60" i="26"/>
  <c r="AE74" i="28"/>
  <c r="AJ74" i="28"/>
  <c r="AB109" i="40"/>
  <c r="W109" i="40"/>
  <c r="AN109" i="40"/>
  <c r="AJ109" i="40"/>
  <c r="AA109" i="40"/>
  <c r="AD90" i="26"/>
  <c r="W90" i="26"/>
  <c r="Y87" i="22"/>
  <c r="AB87" i="22"/>
  <c r="AN87" i="22"/>
  <c r="Y4" i="42"/>
  <c r="AA4" i="42"/>
  <c r="AC163" i="21"/>
  <c r="AO163" i="21"/>
  <c r="AI163" i="21"/>
  <c r="AL163" i="21"/>
  <c r="Z163" i="21"/>
  <c r="AH161" i="21"/>
  <c r="AE161" i="21"/>
  <c r="AF161" i="21"/>
  <c r="AN161" i="21"/>
  <c r="AM161" i="21"/>
  <c r="Y79" i="21"/>
  <c r="AI79" i="21"/>
  <c r="AO79" i="21"/>
  <c r="AH79" i="21"/>
  <c r="AD137" i="21"/>
  <c r="X137" i="21"/>
  <c r="AA137" i="21"/>
  <c r="AL137" i="21"/>
  <c r="X90" i="21"/>
  <c r="AN90" i="21"/>
  <c r="Z90" i="21"/>
  <c r="AJ90" i="21"/>
  <c r="AI90" i="21"/>
  <c r="W116" i="40"/>
  <c r="AH116" i="40"/>
  <c r="AO116" i="40"/>
  <c r="AB116" i="40"/>
  <c r="AL116" i="40"/>
  <c r="AF72" i="40"/>
  <c r="AK72" i="40"/>
  <c r="AH72" i="40"/>
  <c r="AD72" i="40"/>
  <c r="AO7" i="19"/>
  <c r="W7" i="19"/>
  <c r="AC7" i="19"/>
  <c r="AF7" i="19"/>
  <c r="AL7" i="19"/>
  <c r="Z177" i="26"/>
  <c r="AA177" i="26"/>
  <c r="AK177" i="26"/>
  <c r="AM58" i="28"/>
  <c r="AH67" i="23"/>
  <c r="Y67" i="23"/>
  <c r="Z67" i="23"/>
  <c r="X158" i="26"/>
  <c r="AH42" i="42"/>
  <c r="AN42" i="42"/>
  <c r="AF42" i="42"/>
  <c r="AI42" i="42"/>
  <c r="AJ42" i="42"/>
  <c r="Z21" i="23"/>
  <c r="AJ21" i="23"/>
  <c r="Y21" i="23"/>
  <c r="AC168" i="26"/>
  <c r="AE168" i="26"/>
  <c r="AN168" i="26"/>
  <c r="AK168" i="26"/>
  <c r="X110" i="23"/>
  <c r="Y110" i="23"/>
  <c r="AK16" i="22"/>
  <c r="AH16" i="22"/>
  <c r="AF16" i="22"/>
  <c r="AN162" i="26"/>
  <c r="W162" i="26"/>
  <c r="AB162" i="26"/>
  <c r="AN89" i="23"/>
  <c r="X89" i="23"/>
  <c r="AK89" i="23"/>
  <c r="AB89" i="23"/>
  <c r="AA14" i="26"/>
  <c r="AC14" i="26"/>
  <c r="X14" i="26"/>
  <c r="AL14" i="26"/>
  <c r="AH14" i="26"/>
  <c r="Z130" i="26"/>
  <c r="AG130" i="26"/>
  <c r="AM129" i="28"/>
  <c r="W129" i="28"/>
  <c r="AH129" i="28"/>
  <c r="AL114" i="21"/>
  <c r="AI114" i="21"/>
  <c r="AF114" i="21"/>
  <c r="AN44" i="19"/>
  <c r="Y44" i="19"/>
  <c r="AB44" i="19"/>
  <c r="AO44" i="19"/>
  <c r="AM11" i="26"/>
  <c r="AJ11" i="26"/>
  <c r="Z58" i="22"/>
  <c r="AL58" i="22"/>
  <c r="AF58" i="22"/>
  <c r="AC58" i="22"/>
  <c r="Z7" i="28"/>
  <c r="AO7" i="28"/>
  <c r="AO79" i="28"/>
  <c r="Y79" i="28"/>
  <c r="AF79" i="28"/>
  <c r="AE103" i="42"/>
  <c r="AK103" i="42"/>
  <c r="AD103" i="42"/>
  <c r="AO103" i="42"/>
  <c r="Y30" i="19"/>
  <c r="AE30" i="19"/>
  <c r="AC30" i="19"/>
  <c r="AC84" i="23"/>
  <c r="Z84" i="23"/>
  <c r="AJ84" i="23"/>
  <c r="W84" i="23"/>
  <c r="AJ145" i="41"/>
  <c r="AD145" i="41"/>
  <c r="AL145" i="41"/>
  <c r="AC145" i="41"/>
  <c r="AO145" i="41"/>
  <c r="AK96" i="21"/>
  <c r="AA96" i="21"/>
  <c r="AJ96" i="21"/>
  <c r="AB96" i="21"/>
  <c r="AD85" i="21"/>
  <c r="W85" i="21"/>
  <c r="AL85" i="21"/>
  <c r="AA85" i="21"/>
  <c r="X85" i="21"/>
  <c r="AG85" i="21"/>
  <c r="AO85" i="21"/>
  <c r="Y85" i="21"/>
  <c r="AF85" i="21"/>
  <c r="AJ163" i="28"/>
  <c r="AD163" i="28"/>
  <c r="AB43" i="23"/>
  <c r="Z43" i="23"/>
  <c r="AI160" i="42"/>
  <c r="AD163" i="42"/>
  <c r="AC163" i="42"/>
  <c r="X163" i="42"/>
  <c r="AE163" i="42"/>
  <c r="AK58" i="24"/>
  <c r="AH157" i="28"/>
  <c r="AL14" i="19"/>
  <c r="AN65" i="28"/>
  <c r="AM22" i="26"/>
  <c r="Z22" i="26"/>
  <c r="AA22" i="26"/>
  <c r="AB22" i="26"/>
  <c r="X22" i="26"/>
  <c r="AG148" i="21"/>
  <c r="Z23" i="28"/>
  <c r="AI23" i="28"/>
  <c r="AO23" i="28"/>
  <c r="Y23" i="28"/>
  <c r="X23" i="28"/>
  <c r="W110" i="26"/>
  <c r="AO110" i="26"/>
  <c r="Z110" i="26"/>
  <c r="AA110" i="26"/>
  <c r="AO80" i="21"/>
  <c r="AD80" i="21"/>
  <c r="AE80" i="21"/>
  <c r="AA80" i="21"/>
  <c r="W80" i="21"/>
  <c r="X108" i="42"/>
  <c r="AK108" i="42"/>
  <c r="AF108" i="42"/>
  <c r="AC108" i="42"/>
  <c r="AF121" i="21"/>
  <c r="AM121" i="21"/>
  <c r="Z8" i="19"/>
  <c r="AI8" i="19"/>
  <c r="X8" i="19"/>
  <c r="AH8" i="19"/>
  <c r="AM8" i="19"/>
  <c r="AK137" i="42"/>
  <c r="AH137" i="42"/>
  <c r="AH2" i="19"/>
  <c r="AI2" i="19"/>
  <c r="AI77" i="42"/>
  <c r="AB77" i="42"/>
  <c r="X77" i="42"/>
  <c r="AJ77" i="42"/>
  <c r="AM77" i="42"/>
  <c r="AG77" i="42"/>
  <c r="AD77" i="42"/>
  <c r="AE77" i="42"/>
  <c r="AF112" i="42"/>
  <c r="AD112" i="42"/>
  <c r="AC112" i="42"/>
  <c r="AB112" i="42"/>
  <c r="AG112" i="42"/>
  <c r="AE112" i="42"/>
  <c r="AJ112" i="42"/>
  <c r="AN112" i="42"/>
  <c r="AH112" i="42"/>
  <c r="W112" i="42"/>
  <c r="AI112" i="42"/>
  <c r="AO112" i="42"/>
  <c r="AM112" i="42"/>
  <c r="AF141" i="26"/>
  <c r="Z160" i="42"/>
  <c r="AB163" i="42"/>
  <c r="AA163" i="42"/>
  <c r="AN163" i="42"/>
  <c r="AJ163" i="42"/>
  <c r="AC58" i="24"/>
  <c r="AA157" i="28"/>
  <c r="AJ14" i="19"/>
  <c r="AD65" i="28"/>
  <c r="Y84" i="42"/>
  <c r="AA84" i="42"/>
  <c r="AK84" i="42"/>
  <c r="W22" i="26"/>
  <c r="AF22" i="26"/>
  <c r="AJ22" i="26"/>
  <c r="AE22" i="26"/>
  <c r="AN22" i="26"/>
  <c r="AC107" i="28"/>
  <c r="AN107" i="28"/>
  <c r="AK76" i="42"/>
  <c r="AI76" i="42"/>
  <c r="Z76" i="42"/>
  <c r="X76" i="42"/>
  <c r="AM76" i="42"/>
  <c r="AO87" i="42"/>
  <c r="W74" i="40"/>
  <c r="AL74" i="40"/>
  <c r="AK41" i="23"/>
  <c r="AE148" i="21"/>
  <c r="AL23" i="28"/>
  <c r="AH23" i="28"/>
  <c r="AK23" i="28"/>
  <c r="AB23" i="28"/>
  <c r="X62" i="28"/>
  <c r="AC62" i="28"/>
  <c r="AG62" i="28"/>
  <c r="AL62" i="28"/>
  <c r="X110" i="26"/>
  <c r="Y110" i="26"/>
  <c r="AC110" i="26"/>
  <c r="AB110" i="26"/>
  <c r="AD110" i="26"/>
  <c r="AI80" i="21"/>
  <c r="Z80" i="21"/>
  <c r="X80" i="21"/>
  <c r="AN80" i="21"/>
  <c r="AG80" i="21"/>
  <c r="AO103" i="28"/>
  <c r="AO166" i="21"/>
  <c r="AL166" i="21"/>
  <c r="AG108" i="42"/>
  <c r="AM108" i="42"/>
  <c r="AL108" i="42"/>
  <c r="AN108" i="42"/>
  <c r="Y108" i="42"/>
  <c r="AD121" i="21"/>
  <c r="Y121" i="21"/>
  <c r="W121" i="21"/>
  <c r="AA20" i="42"/>
  <c r="AG20" i="42"/>
  <c r="AN20" i="42"/>
  <c r="AE20" i="42"/>
  <c r="AF20" i="42"/>
  <c r="AM20" i="42"/>
  <c r="AB20" i="42"/>
  <c r="AD20" i="42"/>
  <c r="AO20" i="42"/>
  <c r="AH20" i="42"/>
  <c r="AJ8" i="19"/>
  <c r="AG117" i="42"/>
  <c r="AF117" i="42"/>
  <c r="AK117" i="42"/>
  <c r="AI117" i="42"/>
  <c r="AM117" i="42"/>
  <c r="X117" i="42"/>
  <c r="W117" i="42"/>
  <c r="Z117" i="42"/>
  <c r="AD117" i="42"/>
  <c r="AL117" i="42"/>
  <c r="AM137" i="42"/>
  <c r="AJ2" i="19"/>
  <c r="AG2" i="19"/>
  <c r="AN12" i="41"/>
  <c r="W12" i="41"/>
  <c r="AH12" i="41"/>
  <c r="Z12" i="41"/>
  <c r="X12" i="41"/>
  <c r="AC12" i="41"/>
  <c r="AI12" i="41"/>
  <c r="AL12" i="41"/>
  <c r="AA12" i="41"/>
  <c r="AE12" i="41"/>
  <c r="AM12" i="41"/>
  <c r="Y12" i="41"/>
  <c r="AO12" i="41"/>
  <c r="AJ12" i="41"/>
  <c r="AB12" i="41"/>
  <c r="AM96" i="28"/>
  <c r="AD96" i="28"/>
  <c r="AC96" i="28"/>
  <c r="AH96" i="28"/>
  <c r="AG96" i="28"/>
  <c r="AB96" i="28"/>
  <c r="X96" i="28"/>
  <c r="Z96" i="28"/>
  <c r="AF96" i="28"/>
  <c r="AN96" i="28"/>
  <c r="AK96" i="28"/>
  <c r="AI96" i="28"/>
  <c r="Y96" i="28"/>
  <c r="AE96" i="28"/>
  <c r="W96" i="28"/>
  <c r="AK110" i="26"/>
  <c r="AO137" i="42"/>
  <c r="AL137" i="42"/>
  <c r="X137" i="42"/>
  <c r="AB137" i="42"/>
  <c r="Y137" i="42"/>
  <c r="AE137" i="42"/>
  <c r="AN137" i="42"/>
  <c r="AG137" i="42"/>
  <c r="AF137" i="42"/>
  <c r="W137" i="42"/>
  <c r="AD2" i="19"/>
  <c r="Z2" i="19"/>
  <c r="AL2" i="19"/>
  <c r="AC2" i="19"/>
  <c r="X2" i="19"/>
  <c r="AN2" i="19"/>
  <c r="AM2" i="19"/>
  <c r="AF2" i="19"/>
  <c r="AA2" i="19"/>
  <c r="AB2" i="19"/>
  <c r="AK106" i="23"/>
  <c r="AG106" i="23"/>
  <c r="AJ106" i="23"/>
  <c r="AH106" i="23"/>
  <c r="AO108" i="26"/>
  <c r="AG108" i="26"/>
  <c r="AB108" i="26"/>
  <c r="AI108" i="26"/>
  <c r="AL77" i="42"/>
  <c r="AD141" i="26"/>
  <c r="Z141" i="26"/>
  <c r="W141" i="26"/>
  <c r="AE141" i="26"/>
  <c r="AG141" i="26"/>
  <c r="AO141" i="26"/>
  <c r="X141" i="26"/>
  <c r="AC141" i="26"/>
  <c r="AJ141" i="26"/>
  <c r="AI141" i="26"/>
  <c r="AN141" i="26"/>
  <c r="Y141" i="26"/>
  <c r="AL141" i="26"/>
  <c r="AK141" i="26"/>
  <c r="AH141" i="26"/>
  <c r="AM44" i="28"/>
  <c r="X44" i="28"/>
  <c r="AC44" i="28"/>
  <c r="AN44" i="28"/>
  <c r="AB160" i="42"/>
  <c r="AG163" i="42"/>
  <c r="AM163" i="42"/>
  <c r="AF163" i="42"/>
  <c r="Z163" i="42"/>
  <c r="W163" i="42"/>
  <c r="AL58" i="24"/>
  <c r="X65" i="28"/>
  <c r="AL22" i="26"/>
  <c r="AC22" i="26"/>
  <c r="Y22" i="26"/>
  <c r="AG22" i="26"/>
  <c r="AJ76" i="42"/>
  <c r="AG76" i="42"/>
  <c r="AE76" i="42"/>
  <c r="W76" i="42"/>
  <c r="AK58" i="42"/>
  <c r="AF87" i="42"/>
  <c r="AF74" i="40"/>
  <c r="AO74" i="40"/>
  <c r="AE74" i="40"/>
  <c r="Z41" i="23"/>
  <c r="AL94" i="21"/>
  <c r="AA23" i="28"/>
  <c r="AJ23" i="28"/>
  <c r="AC23" i="28"/>
  <c r="AD23" i="28"/>
  <c r="AD62" i="28"/>
  <c r="Z62" i="28"/>
  <c r="AN62" i="28"/>
  <c r="AI62" i="28"/>
  <c r="AF62" i="28"/>
  <c r="AN110" i="26"/>
  <c r="AI110" i="26"/>
  <c r="AL110" i="26"/>
  <c r="AF110" i="26"/>
  <c r="AC80" i="21"/>
  <c r="AH80" i="21"/>
  <c r="AB80" i="21"/>
  <c r="AJ80" i="21"/>
  <c r="AF103" i="28"/>
  <c r="W69" i="28"/>
  <c r="AN69" i="28"/>
  <c r="Y166" i="21"/>
  <c r="AK166" i="21"/>
  <c r="AD166" i="21"/>
  <c r="Y145" i="40"/>
  <c r="AN142" i="23"/>
  <c r="AB36" i="19"/>
  <c r="X36" i="19"/>
  <c r="AJ36" i="19"/>
  <c r="AA36" i="19"/>
  <c r="AL4" i="28"/>
  <c r="AK4" i="28"/>
  <c r="W4" i="28"/>
  <c r="AA4" i="28"/>
  <c r="AE108" i="42"/>
  <c r="AB108" i="42"/>
  <c r="AI108" i="42"/>
  <c r="W108" i="42"/>
  <c r="AD108" i="42"/>
  <c r="AK121" i="21"/>
  <c r="AA121" i="21"/>
  <c r="W165" i="21"/>
  <c r="AN165" i="21"/>
  <c r="AB165" i="21"/>
  <c r="AC165" i="21"/>
  <c r="AK165" i="21"/>
  <c r="Y165" i="21"/>
  <c r="AE165" i="21"/>
  <c r="Z165" i="21"/>
  <c r="AK20" i="42"/>
  <c r="Z20" i="42"/>
  <c r="W169" i="21"/>
  <c r="AH169" i="21"/>
  <c r="Y169" i="21"/>
  <c r="AF169" i="21"/>
  <c r="AE169" i="21"/>
  <c r="AB169" i="21"/>
  <c r="AD169" i="21"/>
  <c r="AK169" i="21"/>
  <c r="AJ169" i="21"/>
  <c r="AN169" i="21"/>
  <c r="AL8" i="19"/>
  <c r="AG8" i="19"/>
  <c r="AE117" i="42"/>
  <c r="AJ117" i="42"/>
  <c r="AA137" i="42"/>
  <c r="AD137" i="42"/>
  <c r="Z137" i="42"/>
  <c r="AK2" i="19"/>
  <c r="W2" i="19"/>
  <c r="Z125" i="23"/>
  <c r="AO125" i="23"/>
  <c r="AB125" i="23"/>
  <c r="W125" i="23"/>
  <c r="AI92" i="40"/>
  <c r="AE92" i="40"/>
  <c r="AJ92" i="40"/>
  <c r="AM92" i="40"/>
  <c r="AL92" i="40"/>
  <c r="AG92" i="40"/>
  <c r="AK92" i="40"/>
  <c r="AA92" i="40"/>
  <c r="Z92" i="40"/>
  <c r="AO92" i="40"/>
  <c r="X92" i="40"/>
  <c r="AB92" i="40"/>
  <c r="AH92" i="40"/>
  <c r="AD92" i="40"/>
  <c r="AN92" i="40"/>
  <c r="AK77" i="42"/>
  <c r="AK12" i="41"/>
  <c r="AK42" i="23"/>
  <c r="AN42" i="23"/>
  <c r="AJ42" i="23"/>
  <c r="AD42" i="23"/>
  <c r="W42" i="23"/>
  <c r="AB42" i="23"/>
  <c r="AO42" i="23"/>
  <c r="Y42" i="23"/>
  <c r="AF42" i="23"/>
  <c r="AI42" i="23"/>
  <c r="AE42" i="23"/>
  <c r="AL112" i="42"/>
  <c r="AO96" i="28"/>
  <c r="AB141" i="26"/>
  <c r="AF159" i="21"/>
  <c r="AN159" i="21"/>
  <c r="AL159" i="21"/>
  <c r="AO159" i="21"/>
  <c r="AF10" i="23"/>
  <c r="AO10" i="23"/>
  <c r="AN27" i="42"/>
  <c r="AD145" i="28"/>
  <c r="AM131" i="42"/>
  <c r="AD59" i="40"/>
  <c r="AO72" i="26"/>
  <c r="AD173" i="42"/>
  <c r="AI113" i="23"/>
  <c r="AC113" i="23"/>
  <c r="AO79" i="26"/>
  <c r="AF87" i="21"/>
  <c r="AC87" i="21"/>
  <c r="AM87" i="21"/>
  <c r="AE61" i="23"/>
  <c r="W61" i="23"/>
  <c r="AO61" i="23"/>
  <c r="AJ61" i="23"/>
  <c r="AE159" i="21"/>
  <c r="AA159" i="21"/>
  <c r="AI159" i="21"/>
  <c r="Y159" i="21"/>
  <c r="AH159" i="21"/>
  <c r="AE10" i="23"/>
  <c r="AC10" i="23"/>
  <c r="AO27" i="42"/>
  <c r="X145" i="28"/>
  <c r="AG100" i="21"/>
  <c r="Z47" i="28"/>
  <c r="AG131" i="42"/>
  <c r="AK59" i="40"/>
  <c r="W59" i="40"/>
  <c r="AN72" i="26"/>
  <c r="AA113" i="23"/>
  <c r="W113" i="23"/>
  <c r="X113" i="23"/>
  <c r="AL79" i="26"/>
  <c r="Y87" i="21"/>
  <c r="AC61" i="23"/>
  <c r="AI61" i="23"/>
  <c r="AM61" i="23"/>
  <c r="AL61" i="23"/>
  <c r="AD32" i="42"/>
  <c r="AH87" i="21"/>
  <c r="W87" i="21"/>
  <c r="Z61" i="23"/>
  <c r="AD61" i="23"/>
  <c r="Y61" i="23"/>
  <c r="AG61" i="23"/>
  <c r="AE32" i="42"/>
  <c r="AE99" i="41"/>
  <c r="AD48" i="22"/>
  <c r="AL171" i="22"/>
  <c r="AB110" i="22"/>
  <c r="AN78" i="22"/>
  <c r="AO99" i="41"/>
  <c r="AG87" i="41"/>
  <c r="AO87" i="41"/>
  <c r="AO123" i="22"/>
  <c r="Y166" i="22"/>
  <c r="AH8" i="26"/>
  <c r="AB171" i="41"/>
  <c r="AM171" i="22"/>
  <c r="AH171" i="22"/>
  <c r="AC116" i="22"/>
  <c r="AM41" i="22"/>
  <c r="W41" i="22"/>
  <c r="AG41" i="22"/>
  <c r="AA58" i="41"/>
  <c r="AM110" i="22"/>
  <c r="AJ110" i="22"/>
  <c r="AH167" i="41"/>
  <c r="AC167" i="41"/>
  <c r="AJ147" i="41"/>
  <c r="AO147" i="41"/>
  <c r="AI147" i="41"/>
  <c r="AL56" i="41"/>
  <c r="AH66" i="41"/>
  <c r="AJ66" i="41"/>
  <c r="AE4" i="22"/>
  <c r="AF127" i="22"/>
  <c r="AJ127" i="22"/>
  <c r="AD75" i="41"/>
  <c r="AC75" i="41"/>
  <c r="X129" i="41"/>
  <c r="AH150" i="41"/>
  <c r="AO19" i="23"/>
  <c r="W19" i="23"/>
  <c r="Y19" i="23"/>
  <c r="AK114" i="41"/>
  <c r="Y78" i="22"/>
  <c r="AO84" i="41"/>
  <c r="AI89" i="41"/>
  <c r="Y89" i="41"/>
  <c r="AC89" i="41"/>
  <c r="AK165" i="22"/>
  <c r="AH165" i="22"/>
  <c r="AO33" i="22"/>
  <c r="AG9" i="22"/>
  <c r="AH9" i="22"/>
  <c r="AG152" i="41"/>
  <c r="AC24" i="28"/>
  <c r="AB24" i="28"/>
  <c r="AH82" i="23"/>
  <c r="W82" i="23"/>
  <c r="AH171" i="21"/>
  <c r="AJ54" i="42"/>
  <c r="AE54" i="42"/>
  <c r="AE91" i="22"/>
  <c r="AH91" i="22"/>
  <c r="X91" i="22"/>
  <c r="AB136" i="41"/>
  <c r="AH136" i="41"/>
  <c r="W138" i="41"/>
  <c r="AG177" i="22"/>
  <c r="AE162" i="22"/>
  <c r="W61" i="41"/>
  <c r="X124" i="22"/>
  <c r="AF60" i="22"/>
  <c r="AE75" i="28"/>
  <c r="AB75" i="26"/>
  <c r="AD75" i="26"/>
  <c r="AM175" i="41"/>
  <c r="AI134" i="26"/>
  <c r="AA94" i="40"/>
  <c r="W146" i="41"/>
  <c r="AO155" i="41"/>
  <c r="AH87" i="23"/>
  <c r="W87" i="23"/>
  <c r="Z87" i="23"/>
  <c r="X106" i="40"/>
  <c r="AB110" i="41"/>
  <c r="AN53" i="22"/>
  <c r="AF52" i="22"/>
  <c r="AD52" i="22"/>
  <c r="AK100" i="41"/>
  <c r="Y91" i="28"/>
  <c r="AA91" i="28"/>
  <c r="AH165" i="26"/>
  <c r="W71" i="21"/>
  <c r="AH71" i="21"/>
  <c r="X71" i="21"/>
  <c r="AC157" i="41"/>
  <c r="Y157" i="41"/>
  <c r="Z157" i="41"/>
  <c r="W101" i="22"/>
  <c r="AG101" i="22"/>
  <c r="AM173" i="21"/>
  <c r="AG173" i="21"/>
  <c r="AB45" i="22"/>
  <c r="AC15" i="26"/>
  <c r="AD138" i="23"/>
  <c r="AL138" i="23"/>
  <c r="AF52" i="42"/>
  <c r="AH154" i="40"/>
  <c r="Y13" i="40"/>
  <c r="W69" i="41"/>
  <c r="AD38" i="40"/>
  <c r="AB79" i="22"/>
  <c r="X118" i="41"/>
  <c r="AE12" i="28"/>
  <c r="X122" i="23"/>
  <c r="AA63" i="40"/>
  <c r="AI111" i="42"/>
  <c r="AB176" i="21"/>
  <c r="X26" i="26"/>
  <c r="AH86" i="42"/>
  <c r="Z89" i="42"/>
  <c r="AM152" i="40"/>
  <c r="AI152" i="40"/>
  <c r="AE83" i="40"/>
  <c r="X83" i="40"/>
  <c r="AB83" i="40"/>
  <c r="W96" i="22"/>
  <c r="Y133" i="28"/>
  <c r="AC138" i="42"/>
  <c r="Z138" i="42"/>
  <c r="AI127" i="21"/>
  <c r="AN82" i="42"/>
  <c r="AD19" i="28"/>
  <c r="AC19" i="28"/>
  <c r="AO19" i="28"/>
  <c r="AN48" i="23"/>
  <c r="AO48" i="23"/>
  <c r="AH64" i="21"/>
  <c r="AK64" i="21"/>
  <c r="AN64" i="21"/>
  <c r="AF137" i="23"/>
  <c r="AK28" i="19"/>
  <c r="AO28" i="19"/>
  <c r="AC109" i="28"/>
  <c r="Z95" i="28"/>
  <c r="AC95" i="28"/>
  <c r="AM95" i="28"/>
  <c r="W60" i="21"/>
  <c r="AO69" i="40"/>
  <c r="X168" i="28"/>
  <c r="AA148" i="21"/>
  <c r="AG125" i="23"/>
  <c r="AL77" i="21"/>
  <c r="AG114" i="41"/>
  <c r="AI165" i="22"/>
  <c r="AE9" i="22"/>
  <c r="AD82" i="23"/>
  <c r="AN99" i="41"/>
  <c r="AI173" i="22"/>
  <c r="AM166" i="22"/>
  <c r="AI8" i="26"/>
  <c r="AM48" i="22"/>
  <c r="AB171" i="22"/>
  <c r="X11" i="28"/>
  <c r="AL11" i="28"/>
  <c r="AH41" i="22"/>
  <c r="AK110" i="22"/>
  <c r="AD110" i="22"/>
  <c r="AM167" i="41"/>
  <c r="Y147" i="41"/>
  <c r="AC66" i="41"/>
  <c r="AC127" i="22"/>
  <c r="AF129" i="41"/>
  <c r="AJ150" i="41"/>
  <c r="AJ19" i="23"/>
  <c r="AM114" i="41"/>
  <c r="W139" i="22"/>
  <c r="X89" i="41"/>
  <c r="AJ89" i="41"/>
  <c r="AC165" i="22"/>
  <c r="AM165" i="22"/>
  <c r="AC33" i="22"/>
  <c r="AD33" i="22"/>
  <c r="AC9" i="22"/>
  <c r="AO152" i="41"/>
  <c r="AJ24" i="28"/>
  <c r="AN24" i="28"/>
  <c r="AF176" i="41"/>
  <c r="X176" i="41"/>
  <c r="Y82" i="23"/>
  <c r="AB82" i="23"/>
  <c r="AG171" i="21"/>
  <c r="AO136" i="41"/>
  <c r="AB138" i="41"/>
  <c r="AM177" i="22"/>
  <c r="AN162" i="22"/>
  <c r="AH162" i="22"/>
  <c r="AB124" i="22"/>
  <c r="AN124" i="22"/>
  <c r="AM124" i="22"/>
  <c r="AK37" i="26"/>
  <c r="AG37" i="26"/>
  <c r="AI75" i="26"/>
  <c r="AH32" i="41"/>
  <c r="AK175" i="41"/>
  <c r="AJ134" i="26"/>
  <c r="W134" i="26"/>
  <c r="AL94" i="40"/>
  <c r="AH94" i="40"/>
  <c r="AG94" i="40"/>
  <c r="AM146" i="41"/>
  <c r="AO146" i="41"/>
  <c r="Y155" i="41"/>
  <c r="AM87" i="23"/>
  <c r="AC106" i="40"/>
  <c r="AF106" i="40"/>
  <c r="AJ110" i="41"/>
  <c r="AM35" i="22"/>
  <c r="AL97" i="22"/>
  <c r="AM53" i="22"/>
  <c r="AO52" i="22"/>
  <c r="W52" i="22"/>
  <c r="AL100" i="41"/>
  <c r="AF91" i="28"/>
  <c r="AF165" i="26"/>
  <c r="AD71" i="21"/>
  <c r="AF14" i="41"/>
  <c r="W14" i="41"/>
  <c r="AM157" i="41"/>
  <c r="AJ101" i="22"/>
  <c r="AK173" i="21"/>
  <c r="X173" i="21"/>
  <c r="AK101" i="40"/>
  <c r="Y45" i="22"/>
  <c r="AI45" i="22"/>
  <c r="AN15" i="26"/>
  <c r="AB107" i="26"/>
  <c r="AO151" i="21"/>
  <c r="AO6" i="22"/>
  <c r="AE6" i="22"/>
  <c r="AK136" i="22"/>
  <c r="AO136" i="22"/>
  <c r="W136" i="22"/>
  <c r="W165" i="23"/>
  <c r="AF47" i="23"/>
  <c r="AJ76" i="26"/>
  <c r="AH169" i="40"/>
  <c r="AF95" i="42"/>
  <c r="AG106" i="21"/>
  <c r="AL106" i="21"/>
  <c r="Y106" i="21"/>
  <c r="AD75" i="42"/>
  <c r="AN25" i="19"/>
  <c r="Y63" i="28"/>
  <c r="AF72" i="23"/>
  <c r="W72" i="23"/>
  <c r="AC72" i="23"/>
  <c r="AG49" i="28"/>
  <c r="X49" i="28"/>
  <c r="AK63" i="21"/>
  <c r="AF68" i="26"/>
  <c r="AF148" i="22"/>
  <c r="AD148" i="22"/>
  <c r="X148" i="22"/>
  <c r="AJ148" i="22"/>
  <c r="Z148" i="22"/>
  <c r="AH125" i="41"/>
  <c r="AC125" i="41"/>
  <c r="AL125" i="41"/>
  <c r="AN125" i="41"/>
  <c r="Y99" i="41"/>
  <c r="AJ99" i="41"/>
  <c r="Z99" i="41"/>
  <c r="AI99" i="41"/>
  <c r="AK99" i="41"/>
  <c r="AL50" i="41"/>
  <c r="AJ50" i="41"/>
  <c r="AH50" i="41"/>
  <c r="AC50" i="41"/>
  <c r="AD50" i="41"/>
  <c r="Z87" i="41"/>
  <c r="AD87" i="41"/>
  <c r="AC87" i="41"/>
  <c r="AA87" i="41"/>
  <c r="AH87" i="41"/>
  <c r="AF151" i="41"/>
  <c r="Y151" i="41"/>
  <c r="AO151" i="41"/>
  <c r="AI151" i="41"/>
  <c r="AH151" i="41"/>
  <c r="AD101" i="41"/>
  <c r="Z101" i="41"/>
  <c r="AC101" i="41"/>
  <c r="AG101" i="41"/>
  <c r="AK173" i="22"/>
  <c r="AJ173" i="22"/>
  <c r="AF173" i="22"/>
  <c r="AO173" i="22"/>
  <c r="W173" i="22"/>
  <c r="AD123" i="22"/>
  <c r="AM123" i="22"/>
  <c r="AK123" i="22"/>
  <c r="W123" i="22"/>
  <c r="X65" i="22"/>
  <c r="AL65" i="22"/>
  <c r="AG65" i="22"/>
  <c r="AD65" i="22"/>
  <c r="AC46" i="22"/>
  <c r="AH46" i="22"/>
  <c r="AI46" i="22"/>
  <c r="W46" i="22"/>
  <c r="AN46" i="22"/>
  <c r="AJ166" i="22"/>
  <c r="AB166" i="22"/>
  <c r="Z166" i="22"/>
  <c r="AH166" i="22"/>
  <c r="AE166" i="22"/>
  <c r="AG8" i="26"/>
  <c r="AD8" i="26"/>
  <c r="AC8" i="26"/>
  <c r="X8" i="26"/>
  <c r="AN8" i="26"/>
  <c r="AL104" i="22"/>
  <c r="AJ104" i="22"/>
  <c r="AK104" i="22"/>
  <c r="AG104" i="22"/>
  <c r="AM104" i="22"/>
  <c r="AC171" i="41"/>
  <c r="AH171" i="41"/>
  <c r="AN171" i="41"/>
  <c r="AG171" i="41"/>
  <c r="AF171" i="41"/>
  <c r="AG48" i="22"/>
  <c r="W48" i="22"/>
  <c r="AF48" i="22"/>
  <c r="AO48" i="22"/>
  <c r="AB48" i="22"/>
  <c r="AK113" i="22"/>
  <c r="AB113" i="22"/>
  <c r="AO113" i="22"/>
  <c r="AI113" i="22"/>
  <c r="AE113" i="22"/>
  <c r="AA171" i="22"/>
  <c r="AF171" i="22"/>
  <c r="W171" i="22"/>
  <c r="AI171" i="22"/>
  <c r="AB11" i="28"/>
  <c r="Y11" i="28"/>
  <c r="AF11" i="28"/>
  <c r="AN11" i="28"/>
  <c r="AK11" i="28"/>
  <c r="X143" i="41"/>
  <c r="AA143" i="41"/>
  <c r="AK143" i="41"/>
  <c r="W143" i="41"/>
  <c r="AJ143" i="41"/>
  <c r="Z116" i="22"/>
  <c r="AG116" i="22"/>
  <c r="AA116" i="22"/>
  <c r="AD116" i="22"/>
  <c r="AE41" i="22"/>
  <c r="Y41" i="22"/>
  <c r="AD41" i="22"/>
  <c r="Z41" i="22"/>
  <c r="AN41" i="22"/>
  <c r="X141" i="22"/>
  <c r="W141" i="22"/>
  <c r="Z141" i="22"/>
  <c r="AO141" i="22"/>
  <c r="AM141" i="22"/>
  <c r="AJ58" i="41"/>
  <c r="AB58" i="41"/>
  <c r="AI58" i="41"/>
  <c r="AO58" i="41"/>
  <c r="AN58" i="41"/>
  <c r="AA110" i="22"/>
  <c r="AE110" i="22"/>
  <c r="AF110" i="22"/>
  <c r="Z110" i="22"/>
  <c r="W110" i="22"/>
  <c r="AA167" i="41"/>
  <c r="Z167" i="41"/>
  <c r="AO167" i="41"/>
  <c r="X167" i="41"/>
  <c r="AI167" i="41"/>
  <c r="AD147" i="41"/>
  <c r="AN147" i="41"/>
  <c r="AC147" i="41"/>
  <c r="Z147" i="41"/>
  <c r="AM147" i="41"/>
  <c r="AI156" i="41"/>
  <c r="X156" i="41"/>
  <c r="AE156" i="41"/>
  <c r="AO156" i="41"/>
  <c r="AM139" i="41"/>
  <c r="AJ139" i="41"/>
  <c r="AH139" i="41"/>
  <c r="AO139" i="41"/>
  <c r="AE56" i="41"/>
  <c r="AB56" i="41"/>
  <c r="AH56" i="41"/>
  <c r="AG56" i="41"/>
  <c r="AF88" i="22"/>
  <c r="AB88" i="22"/>
  <c r="Z88" i="22"/>
  <c r="AI88" i="22"/>
  <c r="AN88" i="22"/>
  <c r="AA9" i="19"/>
  <c r="AD9" i="19"/>
  <c r="AK9" i="19"/>
  <c r="AN9" i="19"/>
  <c r="AE9" i="19"/>
  <c r="AM117" i="22"/>
  <c r="AG117" i="22"/>
  <c r="AK117" i="22"/>
  <c r="AJ117" i="22"/>
  <c r="AL117" i="22"/>
  <c r="AD72" i="22"/>
  <c r="AI72" i="22"/>
  <c r="Y72" i="22"/>
  <c r="AC72" i="22"/>
  <c r="AB45" i="41"/>
  <c r="AF45" i="41"/>
  <c r="AM45" i="41"/>
  <c r="AN45" i="41"/>
  <c r="AK66" i="41"/>
  <c r="AO66" i="41"/>
  <c r="AM66" i="41"/>
  <c r="X66" i="41"/>
  <c r="AF66" i="41"/>
  <c r="AC12" i="22"/>
  <c r="AG12" i="22"/>
  <c r="AB12" i="22"/>
  <c r="Z12" i="22"/>
  <c r="AI12" i="22"/>
  <c r="AJ4" i="22"/>
  <c r="AK4" i="22"/>
  <c r="W4" i="22"/>
  <c r="AG4" i="22"/>
  <c r="AL4" i="22"/>
  <c r="AC8" i="22"/>
  <c r="X8" i="22"/>
  <c r="AI8" i="22"/>
  <c r="AB8" i="22"/>
  <c r="AO127" i="22"/>
  <c r="AH127" i="22"/>
  <c r="AI127" i="22"/>
  <c r="AK127" i="22"/>
  <c r="Y127" i="22"/>
  <c r="W75" i="41"/>
  <c r="AA75" i="41"/>
  <c r="AG75" i="41"/>
  <c r="Z75" i="41"/>
  <c r="AO75" i="41"/>
  <c r="AK7" i="41"/>
  <c r="AB7" i="41"/>
  <c r="AJ7" i="41"/>
  <c r="Y7" i="41"/>
  <c r="AM7" i="41"/>
  <c r="Y129" i="41"/>
  <c r="AO129" i="41"/>
  <c r="AL129" i="41"/>
  <c r="AC129" i="41"/>
  <c r="AM129" i="41"/>
  <c r="X93" i="21"/>
  <c r="AJ93" i="21"/>
  <c r="AL93" i="21"/>
  <c r="AA93" i="21"/>
  <c r="W31" i="42"/>
  <c r="AB31" i="42"/>
  <c r="AH31" i="42"/>
  <c r="AL31" i="42"/>
  <c r="AG31" i="42"/>
  <c r="AL150" i="41"/>
  <c r="Y150" i="41"/>
  <c r="AK150" i="41"/>
  <c r="AB150" i="41"/>
  <c r="X150" i="41"/>
  <c r="AN108" i="22"/>
  <c r="AE108" i="22"/>
  <c r="Z108" i="22"/>
  <c r="Y108" i="22"/>
  <c r="AJ108" i="22"/>
  <c r="AH41" i="41"/>
  <c r="Z41" i="41"/>
  <c r="AF41" i="41"/>
  <c r="AI41" i="41"/>
  <c r="AL119" i="41"/>
  <c r="AN39" i="41"/>
  <c r="X39" i="41"/>
  <c r="AI39" i="41"/>
  <c r="AO39" i="41"/>
  <c r="AB39" i="41"/>
  <c r="AF19" i="23"/>
  <c r="Z19" i="23"/>
  <c r="AK19" i="23"/>
  <c r="AI19" i="23"/>
  <c r="X19" i="23"/>
  <c r="AN42" i="22"/>
  <c r="W42" i="22"/>
  <c r="Y42" i="22"/>
  <c r="AB42" i="22"/>
  <c r="AK42" i="22"/>
  <c r="Y27" i="40"/>
  <c r="AK27" i="40"/>
  <c r="AB27" i="40"/>
  <c r="AL27" i="40"/>
  <c r="AM27" i="40"/>
  <c r="AB15" i="41"/>
  <c r="AF15" i="41"/>
  <c r="AK15" i="41"/>
  <c r="AA15" i="41"/>
  <c r="AE114" i="41"/>
  <c r="AB114" i="41"/>
  <c r="AJ114" i="41"/>
  <c r="Z114" i="41"/>
  <c r="X114" i="41"/>
  <c r="AE139" i="22"/>
  <c r="AO139" i="22"/>
  <c r="AB139" i="22"/>
  <c r="AL139" i="22"/>
  <c r="AG139" i="22"/>
  <c r="AD78" i="22"/>
  <c r="AK78" i="22"/>
  <c r="AG78" i="22"/>
  <c r="AJ78" i="22"/>
  <c r="AM78" i="22"/>
  <c r="AK22" i="22"/>
  <c r="AJ22" i="22"/>
  <c r="AC22" i="22"/>
  <c r="X22" i="22"/>
  <c r="AL109" i="41"/>
  <c r="AN109" i="41"/>
  <c r="AA109" i="41"/>
  <c r="AB109" i="41"/>
  <c r="AC84" i="41"/>
  <c r="AB84" i="41"/>
  <c r="AE84" i="41"/>
  <c r="AJ84" i="41"/>
  <c r="AO2" i="41"/>
  <c r="AH2" i="41"/>
  <c r="W2" i="41"/>
  <c r="Z2" i="41"/>
  <c r="AM2" i="41"/>
  <c r="AN89" i="41"/>
  <c r="AK89" i="41"/>
  <c r="AF89" i="41"/>
  <c r="AG89" i="41"/>
  <c r="AH127" i="41"/>
  <c r="AF127" i="41"/>
  <c r="AO127" i="41"/>
  <c r="X127" i="41"/>
  <c r="AK127" i="41"/>
  <c r="AD35" i="41"/>
  <c r="Z35" i="41"/>
  <c r="Y35" i="41"/>
  <c r="AB35" i="41"/>
  <c r="AL35" i="41"/>
  <c r="AL165" i="22"/>
  <c r="AJ165" i="22"/>
  <c r="AG165" i="22"/>
  <c r="AA165" i="22"/>
  <c r="AB165" i="22"/>
  <c r="AL122" i="41"/>
  <c r="W122" i="41"/>
  <c r="AE122" i="41"/>
  <c r="Z122" i="41"/>
  <c r="AB122" i="41"/>
  <c r="AF33" i="22"/>
  <c r="AH33" i="22"/>
  <c r="AA33" i="22"/>
  <c r="AL33" i="22"/>
  <c r="X33" i="22"/>
  <c r="X150" i="22"/>
  <c r="AM150" i="22"/>
  <c r="AL150" i="22"/>
  <c r="AN150" i="22"/>
  <c r="AD150" i="22"/>
  <c r="AJ9" i="22"/>
  <c r="AF9" i="22"/>
  <c r="AN9" i="22"/>
  <c r="AB9" i="22"/>
  <c r="AA9" i="22"/>
  <c r="AF152" i="41"/>
  <c r="Z152" i="41"/>
  <c r="AE152" i="41"/>
  <c r="Y152" i="41"/>
  <c r="AL152" i="41"/>
  <c r="AM24" i="28"/>
  <c r="AG24" i="28"/>
  <c r="AK24" i="28"/>
  <c r="Z24" i="28"/>
  <c r="AD24" i="28"/>
  <c r="AE97" i="42"/>
  <c r="AJ97" i="42"/>
  <c r="AO97" i="42"/>
  <c r="AA97" i="42"/>
  <c r="AB176" i="41"/>
  <c r="AM176" i="41"/>
  <c r="AK176" i="41"/>
  <c r="AC176" i="41"/>
  <c r="AI82" i="23"/>
  <c r="AN82" i="23"/>
  <c r="X82" i="23"/>
  <c r="AM82" i="23"/>
  <c r="AK82" i="23"/>
  <c r="AK171" i="21"/>
  <c r="AC171" i="21"/>
  <c r="AE171" i="21"/>
  <c r="W171" i="21"/>
  <c r="AM171" i="21"/>
  <c r="AM54" i="42"/>
  <c r="AF54" i="42"/>
  <c r="AA54" i="42"/>
  <c r="AD54" i="42"/>
  <c r="AC54" i="42"/>
  <c r="AM133" i="41"/>
  <c r="AO133" i="41"/>
  <c r="Y133" i="41"/>
  <c r="Z133" i="41"/>
  <c r="AA133" i="41"/>
  <c r="AE9" i="41"/>
  <c r="AG9" i="41"/>
  <c r="AI9" i="41"/>
  <c r="AA9" i="41"/>
  <c r="W9" i="41"/>
  <c r="Z21" i="41"/>
  <c r="AF21" i="41"/>
  <c r="AD21" i="41"/>
  <c r="AG21" i="41"/>
  <c r="AO21" i="41"/>
  <c r="AM103" i="22"/>
  <c r="AO103" i="22"/>
  <c r="AH103" i="22"/>
  <c r="W103" i="22"/>
  <c r="AI103" i="22"/>
  <c r="AJ157" i="22"/>
  <c r="AN157" i="22"/>
  <c r="AF157" i="22"/>
  <c r="AH157" i="22"/>
  <c r="AD92" i="26"/>
  <c r="AN92" i="26"/>
  <c r="X92" i="26"/>
  <c r="AK92" i="26"/>
  <c r="AM92" i="26"/>
  <c r="AJ91" i="22"/>
  <c r="AI91" i="22"/>
  <c r="AB91" i="22"/>
  <c r="AN91" i="22"/>
  <c r="AL91" i="22"/>
  <c r="AA136" i="41"/>
  <c r="AK136" i="41"/>
  <c r="AG136" i="41"/>
  <c r="Z136" i="41"/>
  <c r="AE136" i="41"/>
  <c r="AM138" i="41"/>
  <c r="AH138" i="41"/>
  <c r="AA138" i="41"/>
  <c r="X138" i="41"/>
  <c r="AG138" i="41"/>
  <c r="AA168" i="41"/>
  <c r="AJ168" i="41"/>
  <c r="AE168" i="41"/>
  <c r="AC168" i="41"/>
  <c r="W168" i="41"/>
  <c r="AE177" i="22"/>
  <c r="W177" i="22"/>
  <c r="AI177" i="22"/>
  <c r="AA177" i="22"/>
  <c r="AI162" i="22"/>
  <c r="AO162" i="22"/>
  <c r="Z162" i="22"/>
  <c r="AC162" i="22"/>
  <c r="AF162" i="22"/>
  <c r="AF72" i="41"/>
  <c r="AA72" i="41"/>
  <c r="Y72" i="41"/>
  <c r="AK72" i="41"/>
  <c r="AI72" i="41"/>
  <c r="X60" i="41"/>
  <c r="AH60" i="41"/>
  <c r="AC60" i="41"/>
  <c r="AB60" i="41"/>
  <c r="AN60" i="41"/>
  <c r="AJ61" i="41"/>
  <c r="AO61" i="41"/>
  <c r="AI61" i="41"/>
  <c r="AK61" i="41"/>
  <c r="AH124" i="22"/>
  <c r="AG124" i="22"/>
  <c r="W124" i="22"/>
  <c r="Y124" i="22"/>
  <c r="AI124" i="22"/>
  <c r="AF160" i="23"/>
  <c r="Y160" i="23"/>
  <c r="AN160" i="23"/>
  <c r="AH160" i="23"/>
  <c r="AE37" i="26"/>
  <c r="AC37" i="26"/>
  <c r="AA37" i="26"/>
  <c r="AN37" i="26"/>
  <c r="AO37" i="26"/>
  <c r="W134" i="40"/>
  <c r="AJ134" i="40"/>
  <c r="AF134" i="40"/>
  <c r="AG134" i="40"/>
  <c r="AM134" i="40"/>
  <c r="AC88" i="26"/>
  <c r="AN88" i="26"/>
  <c r="AI88" i="26"/>
  <c r="AB88" i="26"/>
  <c r="AJ88" i="26"/>
  <c r="AI70" i="22"/>
  <c r="AE70" i="22"/>
  <c r="Y70" i="22"/>
  <c r="W70" i="22"/>
  <c r="AA60" i="22"/>
  <c r="AM60" i="22"/>
  <c r="AB60" i="22"/>
  <c r="AH60" i="22"/>
  <c r="W60" i="22"/>
  <c r="AG67" i="41"/>
  <c r="AK67" i="41"/>
  <c r="AM67" i="41"/>
  <c r="AO67" i="41"/>
  <c r="AD67" i="41"/>
  <c r="AH75" i="28"/>
  <c r="AK75" i="28"/>
  <c r="Y75" i="28"/>
  <c r="AA75" i="28"/>
  <c r="AG75" i="28"/>
  <c r="AJ124" i="23"/>
  <c r="W124" i="23"/>
  <c r="AE124" i="23"/>
  <c r="AK124" i="23"/>
  <c r="AB116" i="42"/>
  <c r="AI116" i="42"/>
  <c r="AE116" i="42"/>
  <c r="AM116" i="42"/>
  <c r="Z117" i="26"/>
  <c r="AJ117" i="26"/>
  <c r="AI117" i="26"/>
  <c r="AH117" i="26"/>
  <c r="X88" i="40"/>
  <c r="AD88" i="40"/>
  <c r="AL88" i="40"/>
  <c r="AH88" i="40"/>
  <c r="AK21" i="19"/>
  <c r="AM21" i="19"/>
  <c r="AN21" i="19"/>
  <c r="Y21" i="19"/>
  <c r="AF21" i="19"/>
  <c r="AF86" i="21"/>
  <c r="AE86" i="21"/>
  <c r="AD86" i="21"/>
  <c r="Z86" i="21"/>
  <c r="AG86" i="21"/>
  <c r="AM120" i="42"/>
  <c r="AB120" i="42"/>
  <c r="AK120" i="42"/>
  <c r="AF120" i="42"/>
  <c r="AJ120" i="42"/>
  <c r="Y75" i="26"/>
  <c r="AN75" i="26"/>
  <c r="AG75" i="26"/>
  <c r="AL75" i="26"/>
  <c r="Z75" i="26"/>
  <c r="Y32" i="41"/>
  <c r="AG32" i="41"/>
  <c r="AM32" i="41"/>
  <c r="AF32" i="41"/>
  <c r="AE32" i="41"/>
  <c r="AN74" i="41"/>
  <c r="AD74" i="41"/>
  <c r="AL74" i="41"/>
  <c r="AA74" i="41"/>
  <c r="W74" i="41"/>
  <c r="AJ175" i="41"/>
  <c r="AL175" i="41"/>
  <c r="AA175" i="41"/>
  <c r="AI175" i="41"/>
  <c r="AN175" i="41"/>
  <c r="AD158" i="41"/>
  <c r="AC158" i="41"/>
  <c r="W158" i="41"/>
  <c r="AM158" i="41"/>
  <c r="AL134" i="26"/>
  <c r="AA134" i="26"/>
  <c r="AK134" i="26"/>
  <c r="AH134" i="26"/>
  <c r="AE134" i="26"/>
  <c r="AJ159" i="41"/>
  <c r="AI159" i="41"/>
  <c r="AO159" i="41"/>
  <c r="AD159" i="41"/>
  <c r="AL14" i="22"/>
  <c r="AN14" i="22"/>
  <c r="AD14" i="22"/>
  <c r="AJ14" i="22"/>
  <c r="AK94" i="40"/>
  <c r="AE94" i="40"/>
  <c r="AM94" i="40"/>
  <c r="Y94" i="40"/>
  <c r="AC94" i="40"/>
  <c r="AE63" i="41"/>
  <c r="AB63" i="41"/>
  <c r="AH63" i="41"/>
  <c r="AF63" i="41"/>
  <c r="AA63" i="41"/>
  <c r="AG146" i="41"/>
  <c r="AI146" i="41"/>
  <c r="AN146" i="41"/>
  <c r="AD146" i="41"/>
  <c r="AK146" i="41"/>
  <c r="AM153" i="41"/>
  <c r="AI153" i="41"/>
  <c r="AB153" i="41"/>
  <c r="AL153" i="41"/>
  <c r="AF155" i="41"/>
  <c r="AH155" i="41"/>
  <c r="W155" i="41"/>
  <c r="AD155" i="41"/>
  <c r="AJ155" i="41"/>
  <c r="AA87" i="23"/>
  <c r="X87" i="23"/>
  <c r="AK87" i="23"/>
  <c r="AO87" i="23"/>
  <c r="AD87" i="23"/>
  <c r="AF23" i="41"/>
  <c r="Y23" i="41"/>
  <c r="AK23" i="41"/>
  <c r="AD23" i="41"/>
  <c r="X23" i="41"/>
  <c r="AL106" i="40"/>
  <c r="AE106" i="40"/>
  <c r="AK106" i="40"/>
  <c r="AJ106" i="40"/>
  <c r="AG106" i="40"/>
  <c r="AC110" i="41"/>
  <c r="AL110" i="41"/>
  <c r="AK110" i="41"/>
  <c r="Z110" i="41"/>
  <c r="AN110" i="41"/>
  <c r="AO10" i="19"/>
  <c r="AI10" i="19"/>
  <c r="AH10" i="19"/>
  <c r="AM10" i="19"/>
  <c r="AH35" i="22"/>
  <c r="AA35" i="22"/>
  <c r="AG35" i="22"/>
  <c r="AF35" i="22"/>
  <c r="AL35" i="22"/>
  <c r="AM51" i="41"/>
  <c r="AE51" i="41"/>
  <c r="Z51" i="41"/>
  <c r="AG51" i="41"/>
  <c r="AM97" i="22"/>
  <c r="AJ97" i="22"/>
  <c r="AO97" i="22"/>
  <c r="AG97" i="22"/>
  <c r="Z97" i="22"/>
  <c r="AA53" i="22"/>
  <c r="AK53" i="22"/>
  <c r="AI53" i="22"/>
  <c r="AH53" i="22"/>
  <c r="AO53" i="22"/>
  <c r="AL52" i="22"/>
  <c r="Y52" i="22"/>
  <c r="AN52" i="22"/>
  <c r="AK52" i="22"/>
  <c r="Z52" i="22"/>
  <c r="AC28" i="40"/>
  <c r="AM28" i="40"/>
  <c r="AB28" i="40"/>
  <c r="AL28" i="40"/>
  <c r="AN28" i="40"/>
  <c r="AB100" i="41"/>
  <c r="AE100" i="41"/>
  <c r="AM100" i="41"/>
  <c r="AI100" i="41"/>
  <c r="AD100" i="41"/>
  <c r="AI91" i="28"/>
  <c r="AD91" i="28"/>
  <c r="AE91" i="28"/>
  <c r="AK91" i="28"/>
  <c r="W91" i="28"/>
  <c r="AG165" i="26"/>
  <c r="AN165" i="26"/>
  <c r="AJ165" i="26"/>
  <c r="AO165" i="26"/>
  <c r="AI165" i="26"/>
  <c r="AO71" i="21"/>
  <c r="AB71" i="21"/>
  <c r="AL71" i="21"/>
  <c r="Z71" i="21"/>
  <c r="Y71" i="21"/>
  <c r="AB34" i="40"/>
  <c r="AI34" i="40"/>
  <c r="AG34" i="40"/>
  <c r="Z34" i="40"/>
  <c r="AD34" i="40"/>
  <c r="AG5" i="19"/>
  <c r="AM5" i="19"/>
  <c r="AH5" i="19"/>
  <c r="AA5" i="19"/>
  <c r="AN121" i="41"/>
  <c r="AH121" i="41"/>
  <c r="AJ121" i="41"/>
  <c r="AM121" i="41"/>
  <c r="AG121" i="41"/>
  <c r="AM37" i="41"/>
  <c r="AC37" i="41"/>
  <c r="AL37" i="41"/>
  <c r="AG37" i="41"/>
  <c r="AO14" i="41"/>
  <c r="AI14" i="41"/>
  <c r="AB14" i="41"/>
  <c r="AG14" i="41"/>
  <c r="Y14" i="41"/>
  <c r="AF4" i="41"/>
  <c r="AK4" i="41"/>
  <c r="AO4" i="41"/>
  <c r="AN4" i="41"/>
  <c r="AB4" i="41"/>
  <c r="W21" i="42"/>
  <c r="AL21" i="42"/>
  <c r="AJ21" i="42"/>
  <c r="AA21" i="42"/>
  <c r="Y161" i="23"/>
  <c r="W161" i="23"/>
  <c r="AI161" i="23"/>
  <c r="AC161" i="23"/>
  <c r="AM161" i="23"/>
  <c r="AJ157" i="41"/>
  <c r="X157" i="41"/>
  <c r="AD157" i="41"/>
  <c r="AB157" i="41"/>
  <c r="AA157" i="41"/>
  <c r="AN101" i="22"/>
  <c r="X101" i="22"/>
  <c r="AK101" i="22"/>
  <c r="AB101" i="22"/>
  <c r="AC101" i="22"/>
  <c r="Y173" i="21"/>
  <c r="AO173" i="21"/>
  <c r="AE173" i="21"/>
  <c r="AA173" i="21"/>
  <c r="AF173" i="21"/>
  <c r="Z135" i="42"/>
  <c r="AD135" i="42"/>
  <c r="AL135" i="42"/>
  <c r="AF135" i="42"/>
  <c r="AH135" i="42"/>
  <c r="AA101" i="40"/>
  <c r="AB101" i="40"/>
  <c r="AE101" i="40"/>
  <c r="X101" i="40"/>
  <c r="AC101" i="40"/>
  <c r="AJ54" i="23"/>
  <c r="AM54" i="23"/>
  <c r="AN54" i="23"/>
  <c r="AG54" i="23"/>
  <c r="AC54" i="23"/>
  <c r="AC45" i="22"/>
  <c r="AN45" i="22"/>
  <c r="Z45" i="22"/>
  <c r="AO45" i="22"/>
  <c r="X45" i="22"/>
  <c r="AF142" i="28"/>
  <c r="W142" i="28"/>
  <c r="Z142" i="28"/>
  <c r="AE142" i="28"/>
  <c r="AA142" i="28"/>
  <c r="AJ67" i="25"/>
  <c r="AE67" i="25"/>
  <c r="AB67" i="25"/>
  <c r="AD67" i="25"/>
  <c r="AA67" i="25"/>
  <c r="AD98" i="42"/>
  <c r="AE98" i="42"/>
  <c r="AB98" i="42"/>
  <c r="AM98" i="42"/>
  <c r="AN167" i="28"/>
  <c r="AJ167" i="28"/>
  <c r="AB167" i="28"/>
  <c r="W167" i="28"/>
  <c r="AF167" i="28"/>
  <c r="AD133" i="40"/>
  <c r="AK133" i="40"/>
  <c r="AM133" i="40"/>
  <c r="X133" i="40"/>
  <c r="AG133" i="40"/>
  <c r="W51" i="42"/>
  <c r="AE51" i="42"/>
  <c r="AF51" i="42"/>
  <c r="AI51" i="42"/>
  <c r="X51" i="42"/>
  <c r="AJ12" i="40"/>
  <c r="Z12" i="40"/>
  <c r="AO12" i="40"/>
  <c r="W12" i="40"/>
  <c r="AH12" i="40"/>
  <c r="AI15" i="26"/>
  <c r="W15" i="26"/>
  <c r="Z15" i="26"/>
  <c r="AG15" i="26"/>
  <c r="AO15" i="26"/>
  <c r="AH147" i="21"/>
  <c r="AM147" i="21"/>
  <c r="AD147" i="21"/>
  <c r="AK147" i="21"/>
  <c r="AE147" i="21"/>
  <c r="AH11" i="23"/>
  <c r="AO11" i="23"/>
  <c r="W11" i="23"/>
  <c r="Y11" i="23"/>
  <c r="AB16" i="41"/>
  <c r="AM16" i="41"/>
  <c r="Y16" i="41"/>
  <c r="AK16" i="41"/>
  <c r="AI174" i="41"/>
  <c r="AJ174" i="41"/>
  <c r="AE174" i="41"/>
  <c r="AM174" i="41"/>
  <c r="AO174" i="41"/>
  <c r="AF111" i="22"/>
  <c r="AM111" i="22"/>
  <c r="AL111" i="22"/>
  <c r="X111" i="22"/>
  <c r="AG4" i="23"/>
  <c r="AF4" i="23"/>
  <c r="AH4" i="23"/>
  <c r="AJ4" i="23"/>
  <c r="AO4" i="23"/>
  <c r="AC85" i="22"/>
  <c r="AA85" i="22"/>
  <c r="AN85" i="22"/>
  <c r="AG85" i="22"/>
  <c r="Z85" i="22"/>
  <c r="AK73" i="41"/>
  <c r="AG73" i="41"/>
  <c r="W73" i="41"/>
  <c r="AL73" i="41"/>
  <c r="AD48" i="41"/>
  <c r="AF48" i="41"/>
  <c r="AG48" i="41"/>
  <c r="AO48" i="41"/>
  <c r="AK48" i="41"/>
  <c r="AF2" i="26"/>
  <c r="AN2" i="26"/>
  <c r="AG2" i="26"/>
  <c r="Y2" i="26"/>
  <c r="AI2" i="26"/>
  <c r="AK19" i="19"/>
  <c r="AJ19" i="19"/>
  <c r="AG19" i="19"/>
  <c r="W19" i="19"/>
  <c r="AB19" i="19"/>
  <c r="AE20" i="40"/>
  <c r="AD20" i="40"/>
  <c r="X20" i="40"/>
  <c r="W20" i="40"/>
  <c r="AN73" i="21"/>
  <c r="AF73" i="21"/>
  <c r="AH73" i="21"/>
  <c r="AG73" i="21"/>
  <c r="AA138" i="23"/>
  <c r="AK138" i="23"/>
  <c r="X138" i="23"/>
  <c r="AI138" i="23"/>
  <c r="AA97" i="26"/>
  <c r="AD97" i="26"/>
  <c r="AE97" i="26"/>
  <c r="AF97" i="26"/>
  <c r="W97" i="26"/>
  <c r="AE68" i="42"/>
  <c r="AK68" i="42"/>
  <c r="AF68" i="42"/>
  <c r="AI68" i="42"/>
  <c r="W68" i="42"/>
  <c r="AH107" i="26"/>
  <c r="AF107" i="26"/>
  <c r="AA107" i="26"/>
  <c r="AO107" i="26"/>
  <c r="AH70" i="42"/>
  <c r="AK70" i="42"/>
  <c r="Z70" i="42"/>
  <c r="AO70" i="42"/>
  <c r="AL70" i="42"/>
  <c r="AN68" i="22"/>
  <c r="AH68" i="22"/>
  <c r="AK68" i="22"/>
  <c r="AG68" i="22"/>
  <c r="AA68" i="22"/>
  <c r="AB44" i="26"/>
  <c r="AF44" i="26"/>
  <c r="AO44" i="26"/>
  <c r="AC44" i="26"/>
  <c r="AJ44" i="26"/>
  <c r="Z22" i="28"/>
  <c r="AD22" i="28"/>
  <c r="AH22" i="28"/>
  <c r="AM22" i="28"/>
  <c r="AC22" i="28"/>
  <c r="AG29" i="28"/>
  <c r="X29" i="28"/>
  <c r="AA29" i="28"/>
  <c r="AL29" i="28"/>
  <c r="Y29" i="28"/>
  <c r="AB132" i="40"/>
  <c r="AK132" i="40"/>
  <c r="AG132" i="40"/>
  <c r="Z132" i="40"/>
  <c r="X132" i="40"/>
  <c r="AC2" i="23"/>
  <c r="AJ2" i="23"/>
  <c r="AI2" i="23"/>
  <c r="Z2" i="23"/>
  <c r="AD2" i="23"/>
  <c r="AF22" i="19"/>
  <c r="AK22" i="19"/>
  <c r="AN22" i="19"/>
  <c r="AC22" i="19"/>
  <c r="Z48" i="42"/>
  <c r="W48" i="42"/>
  <c r="AO48" i="42"/>
  <c r="AJ48" i="42"/>
  <c r="AG21" i="40"/>
  <c r="AM21" i="40"/>
  <c r="AB21" i="40"/>
  <c r="AK21" i="40"/>
  <c r="AD21" i="40"/>
  <c r="AM126" i="41"/>
  <c r="AB126" i="41"/>
  <c r="AJ126" i="41"/>
  <c r="X126" i="41"/>
  <c r="AF126" i="41"/>
  <c r="AI154" i="22"/>
  <c r="AM154" i="22"/>
  <c r="AO154" i="22"/>
  <c r="AL154" i="22"/>
  <c r="AH47" i="41"/>
  <c r="AN47" i="41"/>
  <c r="AE47" i="41"/>
  <c r="AG47" i="41"/>
  <c r="Y47" i="41"/>
  <c r="W82" i="41"/>
  <c r="Z82" i="41"/>
  <c r="AL82" i="41"/>
  <c r="AG82" i="41"/>
  <c r="Y82" i="41"/>
  <c r="AJ115" i="42"/>
  <c r="AG115" i="42"/>
  <c r="Y115" i="42"/>
  <c r="X115" i="42"/>
  <c r="AK115" i="42"/>
  <c r="AM33" i="41"/>
  <c r="AK33" i="41"/>
  <c r="AH33" i="41"/>
  <c r="AE33" i="41"/>
  <c r="AO33" i="41"/>
  <c r="AJ44" i="22"/>
  <c r="AE44" i="22"/>
  <c r="AD44" i="22"/>
  <c r="AB44" i="22"/>
  <c r="X44" i="22"/>
  <c r="AF8" i="41"/>
  <c r="X8" i="41"/>
  <c r="AL8" i="41"/>
  <c r="AD8" i="41"/>
  <c r="AH8" i="41"/>
  <c r="AN151" i="21"/>
  <c r="Z151" i="21"/>
  <c r="W151" i="21"/>
  <c r="X151" i="21"/>
  <c r="AO119" i="22"/>
  <c r="AF119" i="22"/>
  <c r="AG119" i="22"/>
  <c r="AE119" i="22"/>
  <c r="X119" i="22"/>
  <c r="AA135" i="23"/>
  <c r="Y135" i="23"/>
  <c r="AO135" i="23"/>
  <c r="W135" i="23"/>
  <c r="AG76" i="40"/>
  <c r="AL76" i="40"/>
  <c r="W76" i="40"/>
  <c r="AJ76" i="40"/>
  <c r="AH76" i="40"/>
  <c r="Y170" i="28"/>
  <c r="AB170" i="28"/>
  <c r="AF170" i="28"/>
  <c r="AA170" i="28"/>
  <c r="AK170" i="28"/>
  <c r="AC174" i="26"/>
  <c r="AK174" i="26"/>
  <c r="AN174" i="26"/>
  <c r="AO174" i="26"/>
  <c r="AO166" i="41"/>
  <c r="AI166" i="41"/>
  <c r="W166" i="41"/>
  <c r="AC166" i="41"/>
  <c r="AF166" i="41"/>
  <c r="AM6" i="22"/>
  <c r="X6" i="22"/>
  <c r="AF6" i="22"/>
  <c r="Y6" i="22"/>
  <c r="AE136" i="22"/>
  <c r="AL136" i="22"/>
  <c r="AJ136" i="22"/>
  <c r="AA136" i="22"/>
  <c r="AM136" i="22"/>
  <c r="AM132" i="41"/>
  <c r="AN132" i="41"/>
  <c r="AB132" i="41"/>
  <c r="AO132" i="41"/>
  <c r="AE132" i="41"/>
  <c r="AD38" i="41"/>
  <c r="AB38" i="41"/>
  <c r="X38" i="41"/>
  <c r="AK38" i="41"/>
  <c r="W38" i="41"/>
  <c r="Z161" i="22"/>
  <c r="AJ161" i="22"/>
  <c r="AB161" i="22"/>
  <c r="AG161" i="22"/>
  <c r="AE165" i="23"/>
  <c r="AB165" i="23"/>
  <c r="AD165" i="23"/>
  <c r="AJ165" i="23"/>
  <c r="AO130" i="40"/>
  <c r="AI130" i="40"/>
  <c r="AD130" i="40"/>
  <c r="Z130" i="40"/>
  <c r="AB106" i="41"/>
  <c r="AJ106" i="41"/>
  <c r="AF106" i="41"/>
  <c r="AL106" i="41"/>
  <c r="AI106" i="41"/>
  <c r="AE22" i="42"/>
  <c r="AD22" i="42"/>
  <c r="Y22" i="42"/>
  <c r="AO22" i="42"/>
  <c r="AN82" i="22"/>
  <c r="AD82" i="22"/>
  <c r="AC82" i="22"/>
  <c r="X82" i="22"/>
  <c r="Z82" i="22"/>
  <c r="AB145" i="22"/>
  <c r="AI145" i="22"/>
  <c r="AA145" i="22"/>
  <c r="Y145" i="22"/>
  <c r="AL145" i="22"/>
  <c r="AF66" i="42"/>
  <c r="Z66" i="42"/>
  <c r="AK66" i="42"/>
  <c r="AL66" i="42"/>
  <c r="AB66" i="42"/>
  <c r="AB10" i="22"/>
  <c r="AD10" i="22"/>
  <c r="AF10" i="22"/>
  <c r="X10" i="22"/>
  <c r="AG6" i="26"/>
  <c r="AJ6" i="26"/>
  <c r="Z6" i="26"/>
  <c r="X6" i="26"/>
  <c r="AN6" i="26"/>
  <c r="AG47" i="23"/>
  <c r="AN47" i="23"/>
  <c r="AH47" i="23"/>
  <c r="AJ47" i="23"/>
  <c r="AL33" i="19"/>
  <c r="AF33" i="19"/>
  <c r="Y33" i="19"/>
  <c r="AG33" i="19"/>
  <c r="AH33" i="19"/>
  <c r="AH139" i="23"/>
  <c r="AJ139" i="23"/>
  <c r="AL139" i="23"/>
  <c r="AM139" i="23"/>
  <c r="Z139" i="23"/>
  <c r="AF71" i="26"/>
  <c r="AA71" i="26"/>
  <c r="Z71" i="26"/>
  <c r="AM71" i="26"/>
  <c r="AH135" i="41"/>
  <c r="AJ135" i="41"/>
  <c r="W135" i="41"/>
  <c r="AC135" i="41"/>
  <c r="X135" i="41"/>
  <c r="AK60" i="23"/>
  <c r="AI60" i="23"/>
  <c r="Y111" i="41"/>
  <c r="AC111" i="41"/>
  <c r="AK111" i="41"/>
  <c r="W111" i="41"/>
  <c r="AO111" i="41"/>
  <c r="AK175" i="28"/>
  <c r="AD175" i="28"/>
  <c r="AG175" i="28"/>
  <c r="W175" i="28"/>
  <c r="AH175" i="28"/>
  <c r="AK144" i="28"/>
  <c r="W144" i="28"/>
  <c r="AO144" i="28"/>
  <c r="AE144" i="28"/>
  <c r="AA70" i="41"/>
  <c r="AB70" i="41"/>
  <c r="AM70" i="41"/>
  <c r="W70" i="41"/>
  <c r="AI118" i="22"/>
  <c r="X118" i="22"/>
  <c r="AM118" i="22"/>
  <c r="AK118" i="22"/>
  <c r="AJ143" i="28"/>
  <c r="AF143" i="28"/>
  <c r="Y143" i="28"/>
  <c r="AA143" i="28"/>
  <c r="W22" i="41"/>
  <c r="Z22" i="41"/>
  <c r="AE22" i="41"/>
  <c r="X22" i="41"/>
  <c r="AG22" i="41"/>
  <c r="AC29" i="22"/>
  <c r="AH29" i="22"/>
  <c r="W29" i="22"/>
  <c r="AD29" i="22"/>
  <c r="AF45" i="23"/>
  <c r="AL45" i="23"/>
  <c r="AE45" i="23"/>
  <c r="AD45" i="23"/>
  <c r="AO45" i="23"/>
  <c r="AE94" i="23"/>
  <c r="AI94" i="23"/>
  <c r="AL94" i="23"/>
  <c r="AJ94" i="23"/>
  <c r="AN94" i="23"/>
  <c r="AE47" i="19"/>
  <c r="AJ47" i="19"/>
  <c r="Y47" i="19"/>
  <c r="W47" i="19"/>
  <c r="AK88" i="21"/>
  <c r="AG88" i="21"/>
  <c r="AF88" i="21"/>
  <c r="AM88" i="21"/>
  <c r="AD88" i="21"/>
  <c r="AO40" i="42"/>
  <c r="AJ40" i="42"/>
  <c r="AI40" i="42"/>
  <c r="AC40" i="42"/>
  <c r="AC109" i="23"/>
  <c r="AO109" i="23"/>
  <c r="AL109" i="23"/>
  <c r="AM109" i="23"/>
  <c r="AC131" i="28"/>
  <c r="AJ131" i="28"/>
  <c r="AE131" i="28"/>
  <c r="AI131" i="28"/>
  <c r="AH85" i="23"/>
  <c r="AB85" i="23"/>
  <c r="AO85" i="23"/>
  <c r="AC85" i="23"/>
  <c r="AD159" i="42"/>
  <c r="AK159" i="42"/>
  <c r="X159" i="42"/>
  <c r="AG159" i="42"/>
  <c r="AF159" i="42"/>
  <c r="X139" i="26"/>
  <c r="Z139" i="26"/>
  <c r="AB139" i="26"/>
  <c r="Y139" i="26"/>
  <c r="AC20" i="41"/>
  <c r="AM20" i="41"/>
  <c r="AL20" i="41"/>
  <c r="AH20" i="41"/>
  <c r="AK20" i="41"/>
  <c r="AI39" i="19"/>
  <c r="AB39" i="19"/>
  <c r="Z39" i="19"/>
  <c r="W39" i="19"/>
  <c r="AO39" i="19"/>
  <c r="AE27" i="41"/>
  <c r="AB27" i="41"/>
  <c r="AG27" i="41"/>
  <c r="AO27" i="41"/>
  <c r="AO29" i="19"/>
  <c r="AF29" i="19"/>
  <c r="Y29" i="19"/>
  <c r="AN29" i="19"/>
  <c r="AH29" i="19"/>
  <c r="AD65" i="40"/>
  <c r="AI65" i="40"/>
  <c r="AC65" i="40"/>
  <c r="AL65" i="40"/>
  <c r="AC140" i="22"/>
  <c r="AJ140" i="22"/>
  <c r="AH140" i="22"/>
  <c r="AO140" i="22"/>
  <c r="AG140" i="22"/>
  <c r="AJ76" i="28"/>
  <c r="AM76" i="28"/>
  <c r="AO76" i="28"/>
  <c r="W76" i="28"/>
  <c r="X56" i="22"/>
  <c r="AJ56" i="22"/>
  <c r="Z56" i="22"/>
  <c r="AF56" i="22"/>
  <c r="AK56" i="22"/>
  <c r="AG172" i="22"/>
  <c r="AH172" i="22"/>
  <c r="AF172" i="22"/>
  <c r="AI172" i="22"/>
  <c r="AL172" i="22"/>
  <c r="AJ81" i="40"/>
  <c r="AA81" i="40"/>
  <c r="AB81" i="40"/>
  <c r="AL81" i="40"/>
  <c r="X81" i="40"/>
  <c r="AG92" i="21"/>
  <c r="AO92" i="21"/>
  <c r="AD92" i="21"/>
  <c r="Y92" i="21"/>
  <c r="AM92" i="21"/>
  <c r="AA161" i="28"/>
  <c r="AE161" i="28"/>
  <c r="W161" i="28"/>
  <c r="Y161" i="28"/>
  <c r="AA132" i="22"/>
  <c r="AN132" i="22"/>
  <c r="AM132" i="22"/>
  <c r="X132" i="22"/>
  <c r="AH132" i="22"/>
  <c r="AD44" i="23"/>
  <c r="Z44" i="23"/>
  <c r="AH44" i="23"/>
  <c r="AA44" i="23"/>
  <c r="AN44" i="23"/>
  <c r="W76" i="26"/>
  <c r="AF76" i="26"/>
  <c r="AL76" i="26"/>
  <c r="AH76" i="26"/>
  <c r="AD76" i="26"/>
  <c r="AL166" i="40"/>
  <c r="Z166" i="40"/>
  <c r="AF166" i="40"/>
  <c r="AD166" i="40"/>
  <c r="W166" i="40"/>
  <c r="AM155" i="40"/>
  <c r="X155" i="40"/>
  <c r="AF155" i="40"/>
  <c r="AB155" i="40"/>
  <c r="AO155" i="40"/>
  <c r="AJ153" i="26"/>
  <c r="AA153" i="26"/>
  <c r="AM153" i="26"/>
  <c r="AL153" i="26"/>
  <c r="AD153" i="26"/>
  <c r="AM90" i="28"/>
  <c r="Y90" i="28"/>
  <c r="AL90" i="28"/>
  <c r="AA90" i="28"/>
  <c r="W90" i="28"/>
  <c r="AN128" i="22"/>
  <c r="W128" i="22"/>
  <c r="Z128" i="22"/>
  <c r="AM128" i="22"/>
  <c r="AE128" i="22"/>
  <c r="AI117" i="28"/>
  <c r="W117" i="28"/>
  <c r="AH117" i="28"/>
  <c r="AG117" i="28"/>
  <c r="AF117" i="28"/>
  <c r="AD169" i="40"/>
  <c r="X169" i="40"/>
  <c r="AI169" i="40"/>
  <c r="AO169" i="40"/>
  <c r="AN169" i="40"/>
  <c r="AI95" i="42"/>
  <c r="AG95" i="42"/>
  <c r="Y95" i="42"/>
  <c r="AL95" i="42"/>
  <c r="AO173" i="28"/>
  <c r="AL173" i="28"/>
  <c r="AE173" i="28"/>
  <c r="AN173" i="28"/>
  <c r="AM173" i="28"/>
  <c r="W55" i="23"/>
  <c r="Z55" i="23"/>
  <c r="AN55" i="23"/>
  <c r="AL55" i="23"/>
  <c r="AJ55" i="23"/>
  <c r="AJ4" i="19"/>
  <c r="AN4" i="19"/>
  <c r="AK4" i="19"/>
  <c r="AC4" i="19"/>
  <c r="X80" i="25"/>
  <c r="AE80" i="25"/>
  <c r="Y80" i="25"/>
  <c r="W80" i="25"/>
  <c r="AD2" i="40"/>
  <c r="AB2" i="40"/>
  <c r="AO2" i="40"/>
  <c r="AF2" i="40"/>
  <c r="W153" i="22"/>
  <c r="AE153" i="22"/>
  <c r="AF153" i="22"/>
  <c r="Z153" i="22"/>
  <c r="AB71" i="42"/>
  <c r="X47" i="22"/>
  <c r="Z47" i="22"/>
  <c r="AE47" i="22"/>
  <c r="Y47" i="22"/>
  <c r="AH149" i="41"/>
  <c r="W149" i="41"/>
  <c r="AL149" i="41"/>
  <c r="X149" i="41"/>
  <c r="AL140" i="41"/>
  <c r="AC140" i="41"/>
  <c r="AJ140" i="41"/>
  <c r="AI140" i="41"/>
  <c r="Z140" i="41"/>
  <c r="Z94" i="22"/>
  <c r="AB94" i="22"/>
  <c r="AK94" i="22"/>
  <c r="AD94" i="22"/>
  <c r="AI94" i="22"/>
  <c r="AB62" i="21"/>
  <c r="X62" i="21"/>
  <c r="Y62" i="21"/>
  <c r="AE62" i="21"/>
  <c r="AA97" i="21"/>
  <c r="X97" i="21"/>
  <c r="AG97" i="21"/>
  <c r="AO97" i="21"/>
  <c r="AL156" i="22"/>
  <c r="Y156" i="22"/>
  <c r="X156" i="22"/>
  <c r="AJ156" i="22"/>
  <c r="AG83" i="28"/>
  <c r="AD83" i="28"/>
  <c r="AL83" i="28"/>
  <c r="AE83" i="28"/>
  <c r="X83" i="28"/>
  <c r="W27" i="28"/>
  <c r="AM27" i="28"/>
  <c r="AB27" i="28"/>
  <c r="AK27" i="28"/>
  <c r="AO27" i="28"/>
  <c r="AO142" i="40"/>
  <c r="X142" i="40"/>
  <c r="AJ142" i="40"/>
  <c r="AK142" i="40"/>
  <c r="Z142" i="40"/>
  <c r="AI52" i="42"/>
  <c r="AH52" i="42"/>
  <c r="Z52" i="42"/>
  <c r="AO52" i="42"/>
  <c r="AK52" i="42"/>
  <c r="AL44" i="41"/>
  <c r="AE44" i="41"/>
  <c r="AO44" i="41"/>
  <c r="AM44" i="41"/>
  <c r="AI44" i="41"/>
  <c r="AN39" i="26"/>
  <c r="AE39" i="26"/>
  <c r="AI39" i="26"/>
  <c r="AM39" i="26"/>
  <c r="AL39" i="26"/>
  <c r="AH82" i="40"/>
  <c r="AN82" i="40"/>
  <c r="AG82" i="40"/>
  <c r="AB82" i="40"/>
  <c r="AA130" i="42"/>
  <c r="AI130" i="42"/>
  <c r="W130" i="42"/>
  <c r="AC130" i="42"/>
  <c r="W128" i="40"/>
  <c r="AM128" i="40"/>
  <c r="AB128" i="40"/>
  <c r="AH128" i="40"/>
  <c r="AD87" i="28"/>
  <c r="AO87" i="28"/>
  <c r="Z87" i="28"/>
  <c r="AG87" i="28"/>
  <c r="AL140" i="21"/>
  <c r="Y140" i="21"/>
  <c r="AA140" i="21"/>
  <c r="AH140" i="21"/>
  <c r="AF140" i="21"/>
  <c r="AA11" i="42"/>
  <c r="AG11" i="42"/>
  <c r="AE11" i="42"/>
  <c r="AF11" i="42"/>
  <c r="W11" i="42"/>
  <c r="AE54" i="26"/>
  <c r="AK54" i="26"/>
  <c r="AM54" i="26"/>
  <c r="Y54" i="26"/>
  <c r="AI176" i="28"/>
  <c r="AL176" i="28"/>
  <c r="AF176" i="28"/>
  <c r="Y176" i="28"/>
  <c r="AA176" i="28"/>
  <c r="AC10" i="40"/>
  <c r="AH10" i="40"/>
  <c r="AD10" i="40"/>
  <c r="X10" i="40"/>
  <c r="W10" i="40"/>
  <c r="AG106" i="28"/>
  <c r="Y106" i="28"/>
  <c r="AN106" i="28"/>
  <c r="AK106" i="28"/>
  <c r="AH106" i="28"/>
  <c r="AG104" i="25"/>
  <c r="AB104" i="25"/>
  <c r="AO104" i="25"/>
  <c r="AH104" i="25"/>
  <c r="AE104" i="25"/>
  <c r="AB34" i="41"/>
  <c r="AI34" i="41"/>
  <c r="AN34" i="41"/>
  <c r="AO34" i="41"/>
  <c r="AE34" i="41"/>
  <c r="AK85" i="41"/>
  <c r="W85" i="41"/>
  <c r="AN85" i="41"/>
  <c r="AF85" i="41"/>
  <c r="AA85" i="41"/>
  <c r="AB172" i="42"/>
  <c r="AM172" i="42"/>
  <c r="AI172" i="42"/>
  <c r="AA172" i="42"/>
  <c r="AE122" i="22"/>
  <c r="AO122" i="22"/>
  <c r="AG122" i="22"/>
  <c r="AA122" i="22"/>
  <c r="AN122" i="22"/>
  <c r="AA35" i="26"/>
  <c r="AI35" i="26"/>
  <c r="AL35" i="26"/>
  <c r="AJ35" i="26"/>
  <c r="AD35" i="26"/>
  <c r="AF76" i="41"/>
  <c r="Y76" i="41"/>
  <c r="AN76" i="41"/>
  <c r="AE76" i="41"/>
  <c r="AM76" i="41"/>
  <c r="AO120" i="40"/>
  <c r="AI120" i="40"/>
  <c r="AC120" i="40"/>
  <c r="Y120" i="40"/>
  <c r="Z120" i="40"/>
  <c r="AE50" i="22"/>
  <c r="AC50" i="22"/>
  <c r="AG50" i="22"/>
  <c r="AK50" i="22"/>
  <c r="AJ50" i="22"/>
  <c r="AO57" i="40"/>
  <c r="AF57" i="40"/>
  <c r="AN57" i="40"/>
  <c r="AD57" i="40"/>
  <c r="AI73" i="40"/>
  <c r="AA73" i="40"/>
  <c r="AB73" i="40"/>
  <c r="X73" i="40"/>
  <c r="X158" i="40"/>
  <c r="AE158" i="40"/>
  <c r="AA158" i="40"/>
  <c r="AJ158" i="40"/>
  <c r="AH158" i="40"/>
  <c r="Z90" i="41"/>
  <c r="AF90" i="41"/>
  <c r="Y90" i="41"/>
  <c r="AC90" i="41"/>
  <c r="AL90" i="41"/>
  <c r="AK26" i="41"/>
  <c r="AF26" i="41"/>
  <c r="AH26" i="41"/>
  <c r="AD26" i="41"/>
  <c r="AM26" i="41"/>
  <c r="AH73" i="22"/>
  <c r="AK73" i="22"/>
  <c r="AJ73" i="22"/>
  <c r="Z73" i="22"/>
  <c r="AF115" i="22"/>
  <c r="AO115" i="22"/>
  <c r="AK115" i="22"/>
  <c r="X115" i="22"/>
  <c r="X161" i="26"/>
  <c r="AD161" i="26"/>
  <c r="AB161" i="26"/>
  <c r="AH161" i="26"/>
  <c r="W161" i="26"/>
  <c r="AC82" i="21"/>
  <c r="AO82" i="21"/>
  <c r="AB82" i="21"/>
  <c r="AM82" i="21"/>
  <c r="AC31" i="22"/>
  <c r="AD31" i="22"/>
  <c r="AN31" i="22"/>
  <c r="AE31" i="22"/>
  <c r="AG31" i="22"/>
  <c r="AM12" i="19"/>
  <c r="AK12" i="19"/>
  <c r="AI12" i="19"/>
  <c r="AH12" i="19"/>
  <c r="AG30" i="22"/>
  <c r="AD30" i="22"/>
  <c r="AI30" i="22"/>
  <c r="Z30" i="22"/>
  <c r="AF30" i="22"/>
  <c r="AO86" i="23"/>
  <c r="AG86" i="23"/>
  <c r="AK86" i="23"/>
  <c r="AN86" i="23"/>
  <c r="AB86" i="23"/>
  <c r="AC151" i="22"/>
  <c r="AO151" i="22"/>
  <c r="AI151" i="22"/>
  <c r="AL151" i="22"/>
  <c r="AF151" i="22"/>
  <c r="AE136" i="42"/>
  <c r="AC136" i="42"/>
  <c r="AN136" i="42"/>
  <c r="AB136" i="42"/>
  <c r="Y136" i="42"/>
  <c r="Z147" i="26"/>
  <c r="AC147" i="26"/>
  <c r="AL147" i="26"/>
  <c r="AD147" i="26"/>
  <c r="W144" i="41"/>
  <c r="AD144" i="41"/>
  <c r="AI144" i="41"/>
  <c r="AF144" i="41"/>
  <c r="AA84" i="22"/>
  <c r="AJ84" i="22"/>
  <c r="W84" i="22"/>
  <c r="AO84" i="22"/>
  <c r="AG84" i="22"/>
  <c r="AO104" i="41"/>
  <c r="AE104" i="41"/>
  <c r="AA104" i="41"/>
  <c r="AM104" i="41"/>
  <c r="AG104" i="41"/>
  <c r="AK30" i="41"/>
  <c r="AO30" i="41"/>
  <c r="Y30" i="41"/>
  <c r="AN30" i="41"/>
  <c r="AE30" i="41"/>
  <c r="AC10" i="41"/>
  <c r="AM10" i="41"/>
  <c r="X115" i="41"/>
  <c r="Y115" i="41"/>
  <c r="AB115" i="41"/>
  <c r="AJ115" i="41"/>
  <c r="AJ18" i="41"/>
  <c r="X18" i="41"/>
  <c r="W18" i="41"/>
  <c r="AM18" i="41"/>
  <c r="Z18" i="41"/>
  <c r="AH141" i="41"/>
  <c r="AD141" i="41"/>
  <c r="X141" i="41"/>
  <c r="AA141" i="41"/>
  <c r="Y141" i="41"/>
  <c r="AO102" i="42"/>
  <c r="AD102" i="42"/>
  <c r="AC102" i="42"/>
  <c r="X102" i="42"/>
  <c r="AJ102" i="42"/>
  <c r="AO111" i="28"/>
  <c r="AJ111" i="28"/>
  <c r="AM111" i="28"/>
  <c r="AH111" i="28"/>
  <c r="AB111" i="28"/>
  <c r="AL155" i="23"/>
  <c r="AH155" i="23"/>
  <c r="X155" i="23"/>
  <c r="AI155" i="23"/>
  <c r="AN155" i="23"/>
  <c r="AM106" i="21"/>
  <c r="AA106" i="21"/>
  <c r="AB106" i="21"/>
  <c r="AJ106" i="21"/>
  <c r="AF106" i="21"/>
  <c r="AJ38" i="19"/>
  <c r="AK38" i="19"/>
  <c r="AG38" i="19"/>
  <c r="AD38" i="19"/>
  <c r="Y98" i="21"/>
  <c r="AA98" i="21"/>
  <c r="AG98" i="21"/>
  <c r="AK98" i="21"/>
  <c r="AK157" i="26"/>
  <c r="AF157" i="26"/>
  <c r="AH157" i="26"/>
  <c r="AD157" i="26"/>
  <c r="AL157" i="26"/>
  <c r="AE28" i="22"/>
  <c r="AN28" i="22"/>
  <c r="AM28" i="22"/>
  <c r="AC28" i="22"/>
  <c r="AI105" i="40"/>
  <c r="AC105" i="40"/>
  <c r="AN105" i="40"/>
  <c r="Z105" i="40"/>
  <c r="Z23" i="22"/>
  <c r="AA23" i="22"/>
  <c r="AJ23" i="22"/>
  <c r="AM23" i="22"/>
  <c r="AK23" i="22"/>
  <c r="AF42" i="28"/>
  <c r="AC42" i="28"/>
  <c r="AG42" i="28"/>
  <c r="AM42" i="28"/>
  <c r="AD42" i="28"/>
  <c r="AO152" i="28"/>
  <c r="AG152" i="28"/>
  <c r="AC152" i="28"/>
  <c r="AJ152" i="28"/>
  <c r="AF59" i="41"/>
  <c r="AL59" i="41"/>
  <c r="AM59" i="41"/>
  <c r="AG59" i="41"/>
  <c r="AL94" i="41"/>
  <c r="AJ94" i="41"/>
  <c r="AH94" i="41"/>
  <c r="AA94" i="41"/>
  <c r="AD94" i="41"/>
  <c r="AO59" i="22"/>
  <c r="AM59" i="22"/>
  <c r="AJ59" i="22"/>
  <c r="Y59" i="22"/>
  <c r="AI59" i="22"/>
  <c r="AN9" i="40"/>
  <c r="AK9" i="40"/>
  <c r="AD9" i="40"/>
  <c r="AB9" i="40"/>
  <c r="AF9" i="40"/>
  <c r="AE89" i="22"/>
  <c r="AF89" i="22"/>
  <c r="AI89" i="22"/>
  <c r="W89" i="22"/>
  <c r="W34" i="22"/>
  <c r="AJ34" i="22"/>
  <c r="AA34" i="22"/>
  <c r="AI34" i="22"/>
  <c r="Y67" i="28"/>
  <c r="AG67" i="28"/>
  <c r="Z67" i="28"/>
  <c r="AB67" i="28"/>
  <c r="AM67" i="28"/>
  <c r="AF129" i="26"/>
  <c r="AM129" i="26"/>
  <c r="W129" i="26"/>
  <c r="AB129" i="26"/>
  <c r="AN129" i="26"/>
  <c r="AC102" i="22"/>
  <c r="X102" i="22"/>
  <c r="AO102" i="22"/>
  <c r="Y102" i="22"/>
  <c r="AJ102" i="22"/>
  <c r="X177" i="21"/>
  <c r="AC177" i="21"/>
  <c r="Y177" i="21"/>
  <c r="Z177" i="21"/>
  <c r="AK177" i="21"/>
  <c r="AE86" i="22"/>
  <c r="W86" i="22"/>
  <c r="AA86" i="22"/>
  <c r="AI86" i="22"/>
  <c r="AN86" i="22"/>
  <c r="AG48" i="26"/>
  <c r="AA48" i="26"/>
  <c r="AI48" i="26"/>
  <c r="X48" i="26"/>
  <c r="AJ48" i="26"/>
  <c r="Z107" i="42"/>
  <c r="AM107" i="42"/>
  <c r="AC107" i="42"/>
  <c r="AE107" i="42"/>
  <c r="AA107" i="42"/>
  <c r="AL131" i="21"/>
  <c r="AJ131" i="21"/>
  <c r="AB131" i="21"/>
  <c r="AF131" i="21"/>
  <c r="Z131" i="21"/>
  <c r="AI34" i="23"/>
  <c r="W34" i="23"/>
  <c r="AO34" i="23"/>
  <c r="AN34" i="23"/>
  <c r="AD34" i="23"/>
  <c r="Z27" i="19"/>
  <c r="AD27" i="19"/>
  <c r="AM27" i="19"/>
  <c r="AF27" i="19"/>
  <c r="AN27" i="19"/>
  <c r="W63" i="42"/>
  <c r="AE63" i="42"/>
  <c r="X63" i="42"/>
  <c r="AO63" i="42"/>
  <c r="AI63" i="42"/>
  <c r="AO45" i="40"/>
  <c r="AI45" i="40"/>
  <c r="W45" i="40"/>
  <c r="AA45" i="40"/>
  <c r="AG45" i="40"/>
  <c r="AH132" i="26"/>
  <c r="AB132" i="26"/>
  <c r="AF132" i="26"/>
  <c r="AK132" i="26"/>
  <c r="AC132" i="26"/>
  <c r="AH93" i="26"/>
  <c r="AN93" i="26"/>
  <c r="AG93" i="26"/>
  <c r="Z93" i="26"/>
  <c r="AE93" i="26"/>
  <c r="Z24" i="40"/>
  <c r="AH24" i="40"/>
  <c r="AI24" i="40"/>
  <c r="AE24" i="40"/>
  <c r="AA103" i="40"/>
  <c r="AE103" i="40"/>
  <c r="AO103" i="40"/>
  <c r="W103" i="40"/>
  <c r="AL103" i="40"/>
  <c r="AE121" i="42"/>
  <c r="AJ121" i="42"/>
  <c r="AH121" i="42"/>
  <c r="W121" i="42"/>
  <c r="AF121" i="42"/>
  <c r="AH78" i="28"/>
  <c r="AF78" i="28"/>
  <c r="AB78" i="28"/>
  <c r="AJ78" i="28"/>
  <c r="AD48" i="40"/>
  <c r="AM48" i="40"/>
  <c r="AC48" i="40"/>
  <c r="AO48" i="40"/>
  <c r="AI48" i="40"/>
  <c r="AG116" i="28"/>
  <c r="AH116" i="28"/>
  <c r="X176" i="40"/>
  <c r="AB176" i="40"/>
  <c r="AD176" i="40"/>
  <c r="AH176" i="40"/>
  <c r="AE138" i="28"/>
  <c r="AO138" i="28"/>
  <c r="AL138" i="28"/>
  <c r="Y138" i="28"/>
  <c r="AK138" i="28"/>
  <c r="AE35" i="28"/>
  <c r="AO35" i="28"/>
  <c r="W35" i="28"/>
  <c r="X35" i="28"/>
  <c r="Z35" i="28"/>
  <c r="AB170" i="40"/>
  <c r="AH170" i="40"/>
  <c r="Z170" i="40"/>
  <c r="AM170" i="40"/>
  <c r="AJ177" i="42"/>
  <c r="AH177" i="42"/>
  <c r="AK177" i="42"/>
  <c r="AE177" i="42"/>
  <c r="AI177" i="42"/>
  <c r="AJ93" i="23"/>
  <c r="AE93" i="23"/>
  <c r="AK93" i="23"/>
  <c r="AM93" i="23"/>
  <c r="AO93" i="23"/>
  <c r="AD70" i="28"/>
  <c r="AI70" i="28"/>
  <c r="AK70" i="28"/>
  <c r="AN70" i="28"/>
  <c r="AK154" i="40"/>
  <c r="AM154" i="40"/>
  <c r="W154" i="40"/>
  <c r="AL154" i="40"/>
  <c r="AG157" i="40"/>
  <c r="W157" i="40"/>
  <c r="AB157" i="40"/>
  <c r="AI157" i="40"/>
  <c r="AA157" i="40"/>
  <c r="AJ109" i="26"/>
  <c r="AG109" i="26"/>
  <c r="AN109" i="26"/>
  <c r="AM109" i="26"/>
  <c r="AC13" i="40"/>
  <c r="AB13" i="40"/>
  <c r="W13" i="40"/>
  <c r="AA13" i="40"/>
  <c r="AF13" i="40"/>
  <c r="AE145" i="26"/>
  <c r="AL145" i="26"/>
  <c r="AJ145" i="26"/>
  <c r="AO145" i="26"/>
  <c r="AC145" i="26"/>
  <c r="AK95" i="26"/>
  <c r="AB95" i="26"/>
  <c r="AJ95" i="26"/>
  <c r="AN95" i="26"/>
  <c r="Y95" i="26"/>
  <c r="AD163" i="40"/>
  <c r="AJ163" i="40"/>
  <c r="AN163" i="40"/>
  <c r="AF163" i="40"/>
  <c r="Y163" i="40"/>
  <c r="AA100" i="42"/>
  <c r="Y100" i="42"/>
  <c r="AN100" i="42"/>
  <c r="AB100" i="42"/>
  <c r="AG167" i="23"/>
  <c r="AN167" i="23"/>
  <c r="AB167" i="23"/>
  <c r="AC167" i="23"/>
  <c r="AK167" i="23"/>
  <c r="AG40" i="22"/>
  <c r="X40" i="22"/>
  <c r="AJ40" i="22"/>
  <c r="Z40" i="22"/>
  <c r="AK40" i="22"/>
  <c r="W164" i="22"/>
  <c r="AE164" i="22"/>
  <c r="AK164" i="22"/>
  <c r="AB164" i="22"/>
  <c r="X157" i="42"/>
  <c r="AD157" i="42"/>
  <c r="AF157" i="42"/>
  <c r="AJ157" i="42"/>
  <c r="AB148" i="41"/>
  <c r="Z148" i="41"/>
  <c r="AK148" i="41"/>
  <c r="AM148" i="41"/>
  <c r="AI148" i="41"/>
  <c r="AE69" i="23"/>
  <c r="Z69" i="23"/>
  <c r="AC69" i="23"/>
  <c r="W69" i="23"/>
  <c r="AN69" i="23"/>
  <c r="AH68" i="21"/>
  <c r="AA68" i="21"/>
  <c r="AC68" i="21"/>
  <c r="AK98" i="26"/>
  <c r="AG98" i="26"/>
  <c r="Y98" i="26"/>
  <c r="AB98" i="26"/>
  <c r="AH17" i="23"/>
  <c r="W17" i="23"/>
  <c r="Z17" i="23"/>
  <c r="AG17" i="23"/>
  <c r="AF17" i="23"/>
  <c r="W137" i="22"/>
  <c r="AL137" i="22"/>
  <c r="AF137" i="22"/>
  <c r="Z137" i="22"/>
  <c r="AC137" i="22"/>
  <c r="W140" i="28"/>
  <c r="AH140" i="28"/>
  <c r="Z140" i="28"/>
  <c r="AD140" i="28"/>
  <c r="AF140" i="28"/>
  <c r="AM56" i="23"/>
  <c r="AE56" i="23"/>
  <c r="Y56" i="23"/>
  <c r="AG56" i="23"/>
  <c r="AB173" i="40"/>
  <c r="AI173" i="40"/>
  <c r="AA173" i="40"/>
  <c r="Y173" i="40"/>
  <c r="AJ173" i="40"/>
  <c r="AC39" i="22"/>
  <c r="AH39" i="22"/>
  <c r="AD39" i="22"/>
  <c r="AK39" i="22"/>
  <c r="AO122" i="42"/>
  <c r="Y122" i="42"/>
  <c r="AH122" i="42"/>
  <c r="Z122" i="42"/>
  <c r="AC122" i="42"/>
  <c r="AE168" i="22"/>
  <c r="AB168" i="22"/>
  <c r="Y168" i="22"/>
  <c r="AN168" i="22"/>
  <c r="AJ168" i="22"/>
  <c r="AL51" i="25"/>
  <c r="AC51" i="25"/>
  <c r="AD51" i="25"/>
  <c r="AO51" i="25"/>
  <c r="AN51" i="25"/>
  <c r="AB17" i="22"/>
  <c r="AI17" i="22"/>
  <c r="AA17" i="22"/>
  <c r="AK17" i="22"/>
  <c r="AE17" i="22"/>
  <c r="AK71" i="41"/>
  <c r="AI71" i="41"/>
  <c r="X71" i="41"/>
  <c r="AL71" i="41"/>
  <c r="Z71" i="41"/>
  <c r="AH71" i="22"/>
  <c r="AA71" i="22"/>
  <c r="AG71" i="22"/>
  <c r="AB71" i="22"/>
  <c r="AM71" i="22"/>
  <c r="AF17" i="26"/>
  <c r="AL17" i="26"/>
  <c r="W17" i="26"/>
  <c r="AD17" i="26"/>
  <c r="AG17" i="26"/>
  <c r="Y30" i="28"/>
  <c r="AN30" i="28"/>
  <c r="AE30" i="28"/>
  <c r="W30" i="28"/>
  <c r="AI30" i="28"/>
  <c r="AH123" i="26"/>
  <c r="AM123" i="26"/>
  <c r="AN123" i="26"/>
  <c r="W123" i="26"/>
  <c r="Y123" i="26"/>
  <c r="AI142" i="21"/>
  <c r="AE142" i="21"/>
  <c r="W142" i="21"/>
  <c r="AG142" i="21"/>
  <c r="AF142" i="21"/>
  <c r="AI11" i="41"/>
  <c r="AA11" i="41"/>
  <c r="AO11" i="41"/>
  <c r="AH11" i="41"/>
  <c r="W11" i="41"/>
  <c r="AA97" i="23"/>
  <c r="AH97" i="23"/>
  <c r="AG97" i="23"/>
  <c r="W97" i="23"/>
  <c r="Y97" i="23"/>
  <c r="Z53" i="41"/>
  <c r="AE53" i="41"/>
  <c r="AJ53" i="41"/>
  <c r="AC53" i="41"/>
  <c r="AG53" i="41"/>
  <c r="Y112" i="23"/>
  <c r="Z112" i="23"/>
  <c r="AH112" i="23"/>
  <c r="AA112" i="23"/>
  <c r="AL83" i="41"/>
  <c r="Z83" i="41"/>
  <c r="AG83" i="41"/>
  <c r="AM83" i="41"/>
  <c r="AI129" i="22"/>
  <c r="AA129" i="22"/>
  <c r="Y129" i="22"/>
  <c r="AM129" i="22"/>
  <c r="Z129" i="22"/>
  <c r="AJ128" i="41"/>
  <c r="AO128" i="41"/>
  <c r="AB128" i="41"/>
  <c r="AF128" i="41"/>
  <c r="Y34" i="42"/>
  <c r="AE34" i="42"/>
  <c r="AO34" i="42"/>
  <c r="AA34" i="42"/>
  <c r="X34" i="42"/>
  <c r="AM64" i="41"/>
  <c r="Y64" i="41"/>
  <c r="AJ64" i="41"/>
  <c r="Z64" i="41"/>
  <c r="AG64" i="41"/>
  <c r="AO145" i="42"/>
  <c r="AM145" i="42"/>
  <c r="AJ145" i="42"/>
  <c r="W145" i="42"/>
  <c r="AM171" i="23"/>
  <c r="AD171" i="23"/>
  <c r="AF171" i="23"/>
  <c r="AL171" i="23"/>
  <c r="AC70" i="26"/>
  <c r="AH70" i="26"/>
  <c r="AL70" i="26"/>
  <c r="AM70" i="26"/>
  <c r="AB70" i="26"/>
  <c r="AJ100" i="28"/>
  <c r="AC100" i="28"/>
  <c r="AG100" i="28"/>
  <c r="AB100" i="28"/>
  <c r="AI135" i="22"/>
  <c r="AG135" i="22"/>
  <c r="AA135" i="22"/>
  <c r="AN135" i="22"/>
  <c r="AD148" i="42"/>
  <c r="AG148" i="42"/>
  <c r="AL148" i="42"/>
  <c r="AK148" i="42"/>
  <c r="AH52" i="41"/>
  <c r="AN52" i="41"/>
  <c r="AO52" i="41"/>
  <c r="AJ52" i="41"/>
  <c r="AC176" i="22"/>
  <c r="W176" i="22"/>
  <c r="Y176" i="22"/>
  <c r="AE176" i="22"/>
  <c r="AF176" i="22"/>
  <c r="AB154" i="41"/>
  <c r="AM154" i="41"/>
  <c r="AI154" i="41"/>
  <c r="AF154" i="41"/>
  <c r="AD154" i="41"/>
  <c r="AM81" i="21"/>
  <c r="AK81" i="21"/>
  <c r="AC81" i="21"/>
  <c r="AL81" i="21"/>
  <c r="AD47" i="40"/>
  <c r="Y47" i="40"/>
  <c r="AA47" i="40"/>
  <c r="AO47" i="40"/>
  <c r="AG47" i="40"/>
  <c r="AG172" i="41"/>
  <c r="AC172" i="41"/>
  <c r="AH172" i="41"/>
  <c r="W172" i="41"/>
  <c r="AO172" i="41"/>
  <c r="AB51" i="22"/>
  <c r="AJ51" i="22"/>
  <c r="AI51" i="22"/>
  <c r="AM51" i="22"/>
  <c r="Y51" i="22"/>
  <c r="AF69" i="41"/>
  <c r="AN69" i="41"/>
  <c r="AO69" i="41"/>
  <c r="Y69" i="41"/>
  <c r="AO113" i="21"/>
  <c r="AD113" i="21"/>
  <c r="AA113" i="21"/>
  <c r="W113" i="21"/>
  <c r="AI113" i="21"/>
  <c r="AG93" i="40"/>
  <c r="AL93" i="40"/>
  <c r="AI93" i="40"/>
  <c r="AM93" i="40"/>
  <c r="X93" i="40"/>
  <c r="W23" i="40"/>
  <c r="AL23" i="40"/>
  <c r="AI23" i="40"/>
  <c r="X23" i="40"/>
  <c r="AM23" i="40"/>
  <c r="AA12" i="26"/>
  <c r="AK12" i="26"/>
  <c r="AL12" i="26"/>
  <c r="AE12" i="26"/>
  <c r="AI12" i="26"/>
  <c r="Y13" i="41"/>
  <c r="W13" i="41"/>
  <c r="X13" i="41"/>
  <c r="Z13" i="41"/>
  <c r="AE13" i="41"/>
  <c r="AI2" i="22"/>
  <c r="AJ2" i="22"/>
  <c r="Y2" i="22"/>
  <c r="AE2" i="22"/>
  <c r="X2" i="22"/>
  <c r="AH83" i="22"/>
  <c r="AF83" i="22"/>
  <c r="AN83" i="22"/>
  <c r="AE83" i="22"/>
  <c r="AD165" i="41"/>
  <c r="AJ165" i="41"/>
  <c r="AH165" i="41"/>
  <c r="AI165" i="41"/>
  <c r="AE165" i="41"/>
  <c r="AK81" i="26"/>
  <c r="AL81" i="26"/>
  <c r="AB81" i="26"/>
  <c r="AO81" i="26"/>
  <c r="AC81" i="26"/>
  <c r="AG119" i="23"/>
  <c r="AL119" i="23"/>
  <c r="AA119" i="23"/>
  <c r="AK119" i="23"/>
  <c r="AC119" i="23"/>
  <c r="AF14" i="40"/>
  <c r="AE14" i="40"/>
  <c r="AI14" i="40"/>
  <c r="AL14" i="40"/>
  <c r="AH14" i="40"/>
  <c r="AB77" i="26"/>
  <c r="AI77" i="26"/>
  <c r="AD77" i="26"/>
  <c r="AK77" i="26"/>
  <c r="AL77" i="26"/>
  <c r="AJ33" i="28"/>
  <c r="AF33" i="28"/>
  <c r="AI33" i="28"/>
  <c r="AD33" i="28"/>
  <c r="Y33" i="28"/>
  <c r="AN138" i="40"/>
  <c r="AO138" i="40"/>
  <c r="AK138" i="40"/>
  <c r="AE138" i="40"/>
  <c r="AG138" i="40"/>
  <c r="AI150" i="42"/>
  <c r="AL150" i="42"/>
  <c r="W150" i="42"/>
  <c r="AG150" i="42"/>
  <c r="AH150" i="42"/>
  <c r="AF171" i="25"/>
  <c r="Z171" i="25"/>
  <c r="AH171" i="25"/>
  <c r="AE171" i="25"/>
  <c r="AM171" i="25"/>
  <c r="Y62" i="41"/>
  <c r="AH62" i="41"/>
  <c r="AN62" i="41"/>
  <c r="X62" i="41"/>
  <c r="AL99" i="42"/>
  <c r="AC99" i="42"/>
  <c r="AF99" i="42"/>
  <c r="AG99" i="42"/>
  <c r="AB99" i="42"/>
  <c r="AF74" i="23"/>
  <c r="AA74" i="23"/>
  <c r="Y74" i="23"/>
  <c r="Z74" i="23"/>
  <c r="AF128" i="23"/>
  <c r="Z128" i="23"/>
  <c r="X128" i="23"/>
  <c r="AI128" i="23"/>
  <c r="AK128" i="23"/>
  <c r="AK111" i="21"/>
  <c r="AJ111" i="21"/>
  <c r="AB111" i="21"/>
  <c r="W111" i="21"/>
  <c r="AN111" i="21"/>
  <c r="AJ36" i="28"/>
  <c r="AK36" i="28"/>
  <c r="AI36" i="28"/>
  <c r="AE36" i="28"/>
  <c r="AO45" i="26"/>
  <c r="AN45" i="26"/>
  <c r="AG45" i="26"/>
  <c r="AF45" i="26"/>
  <c r="AE45" i="26"/>
  <c r="AN154" i="28"/>
  <c r="AK154" i="28"/>
  <c r="AH154" i="28"/>
  <c r="AG154" i="28"/>
  <c r="Z154" i="28"/>
  <c r="AD139" i="40"/>
  <c r="W139" i="40"/>
  <c r="AF139" i="40"/>
  <c r="Y139" i="40"/>
  <c r="AN139" i="40"/>
  <c r="AI75" i="42"/>
  <c r="AB75" i="42"/>
  <c r="AH75" i="42"/>
  <c r="AN75" i="42"/>
  <c r="AI160" i="28"/>
  <c r="AC160" i="28"/>
  <c r="AJ160" i="28"/>
  <c r="AN160" i="28"/>
  <c r="Z160" i="28"/>
  <c r="AO51" i="23"/>
  <c r="AM51" i="23"/>
  <c r="AC51" i="23"/>
  <c r="AB51" i="23"/>
  <c r="Y51" i="23"/>
  <c r="AJ15" i="23"/>
  <c r="AO15" i="23"/>
  <c r="Z15" i="23"/>
  <c r="AI15" i="23"/>
  <c r="AF15" i="23"/>
  <c r="AB79" i="23"/>
  <c r="AC79" i="23"/>
  <c r="AE79" i="23"/>
  <c r="W79" i="23"/>
  <c r="AF79" i="23"/>
  <c r="AM149" i="21"/>
  <c r="AF149" i="21"/>
  <c r="AH149" i="21"/>
  <c r="AI149" i="21"/>
  <c r="AA149" i="21"/>
  <c r="AM83" i="25"/>
  <c r="AF83" i="25"/>
  <c r="X83" i="25"/>
  <c r="AJ83" i="25"/>
  <c r="Y83" i="25"/>
  <c r="AI108" i="28"/>
  <c r="AF108" i="28"/>
  <c r="AE108" i="28"/>
  <c r="AD108" i="28"/>
  <c r="X108" i="28"/>
  <c r="AJ151" i="42"/>
  <c r="Y151" i="42"/>
  <c r="AG151" i="42"/>
  <c r="AN151" i="42"/>
  <c r="W151" i="42"/>
  <c r="AK38" i="40"/>
  <c r="AL38" i="40"/>
  <c r="AC38" i="40"/>
  <c r="AM38" i="40"/>
  <c r="W38" i="40"/>
  <c r="AJ21" i="28"/>
  <c r="AM21" i="28"/>
  <c r="AO21" i="28"/>
  <c r="Y21" i="28"/>
  <c r="AF21" i="28"/>
  <c r="W170" i="26"/>
  <c r="AJ170" i="26"/>
  <c r="AB170" i="26"/>
  <c r="AG170" i="26"/>
  <c r="AA170" i="26"/>
  <c r="X58" i="40"/>
  <c r="AD58" i="40"/>
  <c r="AA58" i="40"/>
  <c r="AC58" i="40"/>
  <c r="AI58" i="40"/>
  <c r="X67" i="42"/>
  <c r="Y67" i="42"/>
  <c r="W67" i="42"/>
  <c r="AN67" i="42"/>
  <c r="AO67" i="42"/>
  <c r="AN79" i="22"/>
  <c r="W79" i="22"/>
  <c r="AE79" i="22"/>
  <c r="AK79" i="22"/>
  <c r="X79" i="22"/>
  <c r="Z25" i="28"/>
  <c r="AI25" i="28"/>
  <c r="W25" i="28"/>
  <c r="AF25" i="28"/>
  <c r="AM6" i="40"/>
  <c r="AE6" i="40"/>
  <c r="W6" i="40"/>
  <c r="Z6" i="40"/>
  <c r="AL6" i="40"/>
  <c r="AD152" i="42"/>
  <c r="AI152" i="42"/>
  <c r="Y152" i="42"/>
  <c r="AH152" i="42"/>
  <c r="AC152" i="42"/>
  <c r="AL156" i="28"/>
  <c r="AJ156" i="28"/>
  <c r="AF156" i="28"/>
  <c r="W156" i="28"/>
  <c r="AN156" i="28"/>
  <c r="AE81" i="41"/>
  <c r="AA81" i="41"/>
  <c r="AC81" i="41"/>
  <c r="X81" i="41"/>
  <c r="AF81" i="41"/>
  <c r="AM118" i="41"/>
  <c r="AC118" i="41"/>
  <c r="W118" i="41"/>
  <c r="Z118" i="41"/>
  <c r="AF176" i="26"/>
  <c r="AO176" i="26"/>
  <c r="AC176" i="26"/>
  <c r="Z176" i="26"/>
  <c r="AD162" i="41"/>
  <c r="AL162" i="41"/>
  <c r="AK162" i="41"/>
  <c r="AG162" i="41"/>
  <c r="AE134" i="41"/>
  <c r="AG134" i="41"/>
  <c r="AO134" i="41"/>
  <c r="AD134" i="41"/>
  <c r="Y134" i="41"/>
  <c r="X50" i="42"/>
  <c r="AE50" i="42"/>
  <c r="AO50" i="42"/>
  <c r="AI50" i="42"/>
  <c r="AN50" i="42"/>
  <c r="AC61" i="22"/>
  <c r="AO61" i="22"/>
  <c r="AL61" i="22"/>
  <c r="X61" i="22"/>
  <c r="AD53" i="21"/>
  <c r="AG53" i="21"/>
  <c r="AL53" i="21"/>
  <c r="AA53" i="21"/>
  <c r="AN121" i="23"/>
  <c r="AO121" i="23"/>
  <c r="AA121" i="23"/>
  <c r="AL121" i="23"/>
  <c r="AN41" i="28"/>
  <c r="AJ41" i="28"/>
  <c r="AI41" i="28"/>
  <c r="AL41" i="28"/>
  <c r="AN29" i="26"/>
  <c r="W29" i="26"/>
  <c r="AG29" i="26"/>
  <c r="AK29" i="26"/>
  <c r="AC29" i="26"/>
  <c r="AL172" i="21"/>
  <c r="AA172" i="21"/>
  <c r="AK172" i="21"/>
  <c r="AI172" i="21"/>
  <c r="AH172" i="21"/>
  <c r="W176" i="23"/>
  <c r="AL176" i="23"/>
  <c r="Z176" i="23"/>
  <c r="AK176" i="23"/>
  <c r="AA176" i="23"/>
  <c r="AH86" i="26"/>
  <c r="AF86" i="26"/>
  <c r="AO86" i="26"/>
  <c r="X86" i="26"/>
  <c r="AG25" i="42"/>
  <c r="AI25" i="42"/>
  <c r="AH25" i="42"/>
  <c r="AF25" i="42"/>
  <c r="AK25" i="42"/>
  <c r="AI3" i="28"/>
  <c r="AO3" i="28"/>
  <c r="AL3" i="28"/>
  <c r="W3" i="28"/>
  <c r="X3" i="28"/>
  <c r="AN14" i="42"/>
  <c r="AM14" i="42"/>
  <c r="Y14" i="42"/>
  <c r="AI14" i="42"/>
  <c r="AL14" i="42"/>
  <c r="AA172" i="40"/>
  <c r="AB172" i="40"/>
  <c r="AI172" i="40"/>
  <c r="AC172" i="40"/>
  <c r="AL172" i="40"/>
  <c r="AB170" i="42"/>
  <c r="AD170" i="42"/>
  <c r="Z170" i="42"/>
  <c r="AJ170" i="42"/>
  <c r="W170" i="42"/>
  <c r="AH25" i="19"/>
  <c r="AI25" i="19"/>
  <c r="AC25" i="19"/>
  <c r="Z25" i="19"/>
  <c r="W25" i="19"/>
  <c r="Z147" i="28"/>
  <c r="AN147" i="28"/>
  <c r="AK147" i="28"/>
  <c r="AJ147" i="28"/>
  <c r="AC147" i="28"/>
  <c r="AM15" i="19"/>
  <c r="AE15" i="19"/>
  <c r="AK15" i="19"/>
  <c r="AJ15" i="19"/>
  <c r="AC15" i="19"/>
  <c r="AJ32" i="19"/>
  <c r="AN32" i="19"/>
  <c r="AA32" i="19"/>
  <c r="X32" i="19"/>
  <c r="Y32" i="19"/>
  <c r="AF175" i="21"/>
  <c r="W175" i="21"/>
  <c r="AI175" i="21"/>
  <c r="AH175" i="21"/>
  <c r="X175" i="21"/>
  <c r="AK130" i="41"/>
  <c r="AH130" i="41"/>
  <c r="W130" i="41"/>
  <c r="AD130" i="41"/>
  <c r="AO130" i="41"/>
  <c r="AH109" i="22"/>
  <c r="Z109" i="22"/>
  <c r="AN109" i="22"/>
  <c r="AD109" i="22"/>
  <c r="X109" i="22"/>
  <c r="W60" i="28"/>
  <c r="AM60" i="28"/>
  <c r="AI60" i="28"/>
  <c r="X60" i="28"/>
  <c r="AJ60" i="28"/>
  <c r="AF42" i="40"/>
  <c r="AC42" i="40"/>
  <c r="AL42" i="40"/>
  <c r="AI42" i="40"/>
  <c r="AB9" i="42"/>
  <c r="Y9" i="42"/>
  <c r="W9" i="42"/>
  <c r="AE9" i="42"/>
  <c r="AG105" i="21"/>
  <c r="AK105" i="21"/>
  <c r="AI105" i="21"/>
  <c r="AC105" i="21"/>
  <c r="AJ67" i="22"/>
  <c r="AI67" i="22"/>
  <c r="AH67" i="22"/>
  <c r="Y67" i="22"/>
  <c r="AA67" i="22"/>
  <c r="AA120" i="23"/>
  <c r="AG120" i="23"/>
  <c r="AJ120" i="23"/>
  <c r="X120" i="23"/>
  <c r="W120" i="23"/>
  <c r="Z157" i="21"/>
  <c r="AF157" i="21"/>
  <c r="AM157" i="21"/>
  <c r="AA157" i="21"/>
  <c r="AO157" i="21"/>
  <c r="AC120" i="21"/>
  <c r="AG120" i="21"/>
  <c r="X120" i="21"/>
  <c r="AO120" i="21"/>
  <c r="X23" i="42"/>
  <c r="AE23" i="42"/>
  <c r="AA23" i="42"/>
  <c r="AL23" i="42"/>
  <c r="AI23" i="42"/>
  <c r="X110" i="28"/>
  <c r="Y110" i="28"/>
  <c r="AD110" i="28"/>
  <c r="AB110" i="28"/>
  <c r="AF110" i="28"/>
  <c r="AE3" i="19"/>
  <c r="AL3" i="19"/>
  <c r="AH3" i="19"/>
  <c r="X3" i="19"/>
  <c r="AO3" i="19"/>
  <c r="X45" i="28"/>
  <c r="AB45" i="28"/>
  <c r="AK45" i="28"/>
  <c r="AH45" i="28"/>
  <c r="AM45" i="28"/>
  <c r="AC35" i="40"/>
  <c r="AA35" i="40"/>
  <c r="Y35" i="40"/>
  <c r="AB35" i="40"/>
  <c r="AN35" i="40"/>
  <c r="AB85" i="28"/>
  <c r="W85" i="28"/>
  <c r="AJ85" i="28"/>
  <c r="AN85" i="28"/>
  <c r="AE85" i="28"/>
  <c r="Z63" i="28"/>
  <c r="AK63" i="28"/>
  <c r="AG63" i="28"/>
  <c r="AM63" i="28"/>
  <c r="AE63" i="28"/>
  <c r="AO124" i="41"/>
  <c r="X124" i="41"/>
  <c r="AA124" i="41"/>
  <c r="AH124" i="41"/>
  <c r="AK124" i="41"/>
  <c r="AN50" i="25"/>
  <c r="AA50" i="25"/>
  <c r="Y50" i="25"/>
  <c r="AF50" i="25"/>
  <c r="AB50" i="25"/>
  <c r="AC29" i="42"/>
  <c r="X29" i="42"/>
  <c r="W29" i="42"/>
  <c r="AL29" i="42"/>
  <c r="AE29" i="42"/>
  <c r="AN27" i="23"/>
  <c r="AD27" i="23"/>
  <c r="AA27" i="23"/>
  <c r="AF27" i="23"/>
  <c r="AI27" i="23"/>
  <c r="AH80" i="28"/>
  <c r="AA80" i="28"/>
  <c r="AM80" i="28"/>
  <c r="X80" i="28"/>
  <c r="AF80" i="28"/>
  <c r="AB72" i="23"/>
  <c r="AI72" i="23"/>
  <c r="AH72" i="23"/>
  <c r="AM72" i="23"/>
  <c r="AK72" i="23"/>
  <c r="AK42" i="26"/>
  <c r="Y42" i="26"/>
  <c r="AL42" i="26"/>
  <c r="AG42" i="26"/>
  <c r="AK56" i="42"/>
  <c r="Y56" i="42"/>
  <c r="AO56" i="42"/>
  <c r="AA56" i="42"/>
  <c r="W56" i="42"/>
  <c r="AE52" i="19"/>
  <c r="AF52" i="19"/>
  <c r="AB52" i="19"/>
  <c r="AG52" i="19"/>
  <c r="AC52" i="19"/>
  <c r="AA170" i="41"/>
  <c r="AL170" i="41"/>
  <c r="Y170" i="41"/>
  <c r="W170" i="41"/>
  <c r="AL49" i="28"/>
  <c r="AN49" i="28"/>
  <c r="AI49" i="28"/>
  <c r="W49" i="28"/>
  <c r="AB108" i="40"/>
  <c r="AN108" i="40"/>
  <c r="AG108" i="40"/>
  <c r="AH108" i="40"/>
  <c r="AL108" i="40"/>
  <c r="AH132" i="23"/>
  <c r="AI56" i="40"/>
  <c r="AF56" i="40"/>
  <c r="Z56" i="40"/>
  <c r="AM56" i="40"/>
  <c r="AL56" i="40"/>
  <c r="AE27" i="26"/>
  <c r="AG27" i="26"/>
  <c r="W27" i="26"/>
  <c r="AD27" i="26"/>
  <c r="AI27" i="26"/>
  <c r="AN78" i="41"/>
  <c r="AJ160" i="22"/>
  <c r="AD160" i="22"/>
  <c r="AC160" i="22"/>
  <c r="AB160" i="22"/>
  <c r="AL160" i="22"/>
  <c r="AC159" i="22"/>
  <c r="AO159" i="22"/>
  <c r="AK159" i="22"/>
  <c r="AA159" i="22"/>
  <c r="X159" i="22"/>
  <c r="AA156" i="23"/>
  <c r="AK156" i="23"/>
  <c r="AC156" i="23"/>
  <c r="AN156" i="23"/>
  <c r="AG156" i="23"/>
  <c r="AL75" i="23"/>
  <c r="AC75" i="23"/>
  <c r="AD75" i="23"/>
  <c r="AO75" i="23"/>
  <c r="AL113" i="40"/>
  <c r="AN113" i="40"/>
  <c r="AM113" i="40"/>
  <c r="X113" i="40"/>
  <c r="AF113" i="40"/>
  <c r="AB157" i="23"/>
  <c r="X157" i="23"/>
  <c r="AF157" i="23"/>
  <c r="AD157" i="23"/>
  <c r="AM157" i="23"/>
  <c r="AK13" i="26"/>
  <c r="AN13" i="26"/>
  <c r="Y13" i="26"/>
  <c r="AD13" i="26"/>
  <c r="Z13" i="26"/>
  <c r="AN3" i="23"/>
  <c r="AE3" i="23"/>
  <c r="AL3" i="23"/>
  <c r="AF3" i="23"/>
  <c r="AK46" i="19"/>
  <c r="AH46" i="19"/>
  <c r="AE46" i="19"/>
  <c r="AJ46" i="19"/>
  <c r="AC46" i="19"/>
  <c r="AK90" i="42"/>
  <c r="AE90" i="42"/>
  <c r="Y90" i="42"/>
  <c r="AG90" i="42"/>
  <c r="X90" i="42"/>
  <c r="AJ59" i="21"/>
  <c r="AI59" i="21"/>
  <c r="AH59" i="21"/>
  <c r="AA59" i="21"/>
  <c r="X59" i="21"/>
  <c r="AF8" i="42"/>
  <c r="AB8" i="42"/>
  <c r="W8" i="42"/>
  <c r="AL8" i="42"/>
  <c r="AG8" i="42"/>
  <c r="AM96" i="40"/>
  <c r="Y96" i="40"/>
  <c r="AK96" i="40"/>
  <c r="AA96" i="40"/>
  <c r="AC96" i="40"/>
  <c r="AK177" i="23"/>
  <c r="AG177" i="23"/>
  <c r="Y177" i="23"/>
  <c r="AA177" i="23"/>
  <c r="AF177" i="23"/>
  <c r="AK73" i="26"/>
  <c r="Y73" i="26"/>
  <c r="AM73" i="26"/>
  <c r="AL73" i="26"/>
  <c r="AF55" i="42"/>
  <c r="AM55" i="42"/>
  <c r="AJ55" i="42"/>
  <c r="W55" i="42"/>
  <c r="AK55" i="42"/>
  <c r="AA60" i="40"/>
  <c r="AM60" i="40"/>
  <c r="AH60" i="40"/>
  <c r="AG60" i="40"/>
  <c r="W60" i="40"/>
  <c r="Z115" i="28"/>
  <c r="W115" i="28"/>
  <c r="AF115" i="28"/>
  <c r="AI115" i="28"/>
  <c r="AN115" i="28"/>
  <c r="AI166" i="28"/>
  <c r="AL166" i="28"/>
  <c r="AD166" i="28"/>
  <c r="AC166" i="28"/>
  <c r="Z166" i="28"/>
  <c r="AN72" i="28"/>
  <c r="Y72" i="28"/>
  <c r="AO72" i="28"/>
  <c r="AF72" i="28"/>
  <c r="AG72" i="28"/>
  <c r="AC16" i="42"/>
  <c r="AE16" i="42"/>
  <c r="AJ16" i="42"/>
  <c r="X16" i="42"/>
  <c r="AG50" i="40"/>
  <c r="AO146" i="21"/>
  <c r="AG146" i="21"/>
  <c r="W146" i="21"/>
  <c r="AK146" i="21"/>
  <c r="AM146" i="21"/>
  <c r="AN125" i="26"/>
  <c r="AE125" i="26"/>
  <c r="Y125" i="26"/>
  <c r="AK125" i="26"/>
  <c r="AF125" i="26"/>
  <c r="X12" i="28"/>
  <c r="AF12" i="28"/>
  <c r="W12" i="28"/>
  <c r="AJ12" i="28"/>
  <c r="AA72" i="21"/>
  <c r="AN72" i="21"/>
  <c r="AH72" i="21"/>
  <c r="AE72" i="21"/>
  <c r="AM72" i="21"/>
  <c r="AO143" i="23"/>
  <c r="AI143" i="23"/>
  <c r="AD143" i="23"/>
  <c r="AG143" i="23"/>
  <c r="AH143" i="23"/>
  <c r="AA167" i="42"/>
  <c r="AH167" i="42"/>
  <c r="AE167" i="42"/>
  <c r="AI167" i="42"/>
  <c r="AL167" i="42"/>
  <c r="X91" i="26"/>
  <c r="AF91" i="26"/>
  <c r="AM91" i="26"/>
  <c r="Y91" i="26"/>
  <c r="W142" i="41"/>
  <c r="AO142" i="41"/>
  <c r="AB142" i="41"/>
  <c r="AH142" i="41"/>
  <c r="AF142" i="41"/>
  <c r="AC74" i="26"/>
  <c r="AB74" i="26"/>
  <c r="AE74" i="26"/>
  <c r="AF74" i="26"/>
  <c r="AE92" i="22"/>
  <c r="AL92" i="22"/>
  <c r="AJ92" i="22"/>
  <c r="AM92" i="22"/>
  <c r="AG99" i="26"/>
  <c r="AF99" i="26"/>
  <c r="AN99" i="26"/>
  <c r="AB99" i="26"/>
  <c r="AO99" i="26"/>
  <c r="X8" i="28"/>
  <c r="AA8" i="28"/>
  <c r="AK8" i="28"/>
  <c r="Z8" i="28"/>
  <c r="AM8" i="28"/>
  <c r="X25" i="41"/>
  <c r="AL25" i="41"/>
  <c r="AN25" i="41"/>
  <c r="AH25" i="41"/>
  <c r="W25" i="41"/>
  <c r="AC82" i="26"/>
  <c r="Z82" i="26"/>
  <c r="AO82" i="26"/>
  <c r="AK82" i="26"/>
  <c r="AJ82" i="26"/>
  <c r="AI71" i="28"/>
  <c r="AB71" i="28"/>
  <c r="AK71" i="28"/>
  <c r="AD71" i="28"/>
  <c r="AM71" i="28"/>
  <c r="AN96" i="41"/>
  <c r="AJ96" i="41"/>
  <c r="AD96" i="41"/>
  <c r="AF96" i="41"/>
  <c r="AA96" i="41"/>
  <c r="AF77" i="22"/>
  <c r="AD77" i="22"/>
  <c r="AM77" i="22"/>
  <c r="AJ77" i="22"/>
  <c r="AG77" i="22"/>
  <c r="AC85" i="26"/>
  <c r="AF85" i="26"/>
  <c r="X85" i="26"/>
  <c r="AM85" i="26"/>
  <c r="AN85" i="26"/>
  <c r="AJ20" i="19"/>
  <c r="AN20" i="19"/>
  <c r="X20" i="19"/>
  <c r="AG20" i="19"/>
  <c r="AK115" i="26"/>
  <c r="W115" i="26"/>
  <c r="AH115" i="26"/>
  <c r="AI115" i="26"/>
  <c r="AB115" i="26"/>
  <c r="AL49" i="22"/>
  <c r="AA49" i="22"/>
  <c r="X49" i="22"/>
  <c r="AI49" i="22"/>
  <c r="AH49" i="22"/>
  <c r="AJ71" i="23"/>
  <c r="AI71" i="23"/>
  <c r="AH71" i="23"/>
  <c r="W71" i="23"/>
  <c r="AB71" i="23"/>
  <c r="X114" i="28"/>
  <c r="AO114" i="28"/>
  <c r="AM114" i="28"/>
  <c r="AG114" i="28"/>
  <c r="Y75" i="22"/>
  <c r="AJ75" i="22"/>
  <c r="AF75" i="22"/>
  <c r="AG75" i="22"/>
  <c r="AD162" i="21"/>
  <c r="X162" i="21"/>
  <c r="Y162" i="21"/>
  <c r="AN162" i="21"/>
  <c r="AM162" i="21"/>
  <c r="AM58" i="21"/>
  <c r="AB58" i="21"/>
  <c r="AJ58" i="21"/>
  <c r="AG58" i="21"/>
  <c r="Y58" i="21"/>
  <c r="AE54" i="40"/>
  <c r="AM54" i="40"/>
  <c r="AK54" i="40"/>
  <c r="Y54" i="40"/>
  <c r="X104" i="28"/>
  <c r="AJ104" i="28"/>
  <c r="AL104" i="28"/>
  <c r="AC104" i="28"/>
  <c r="AJ99" i="40"/>
  <c r="AH99" i="40"/>
  <c r="W99" i="40"/>
  <c r="AD99" i="40"/>
  <c r="AE99" i="40"/>
  <c r="W63" i="21"/>
  <c r="AO63" i="21"/>
  <c r="AI63" i="21"/>
  <c r="AB63" i="21"/>
  <c r="AN63" i="21"/>
  <c r="AI158" i="42"/>
  <c r="AE158" i="42"/>
  <c r="AG158" i="42"/>
  <c r="W158" i="42"/>
  <c r="AM158" i="42"/>
  <c r="AK109" i="42"/>
  <c r="AJ109" i="42"/>
  <c r="AI109" i="42"/>
  <c r="AA109" i="42"/>
  <c r="AL109" i="42"/>
  <c r="AO139" i="21"/>
  <c r="Y139" i="21"/>
  <c r="AF139" i="21"/>
  <c r="W139" i="21"/>
  <c r="X139" i="21"/>
  <c r="X17" i="19"/>
  <c r="AH17" i="19"/>
  <c r="AL17" i="19"/>
  <c r="AC17" i="19"/>
  <c r="AJ17" i="19"/>
  <c r="AN155" i="42"/>
  <c r="AO155" i="42"/>
  <c r="AI155" i="42"/>
  <c r="AJ155" i="42"/>
  <c r="Y155" i="42"/>
  <c r="AB10" i="42"/>
  <c r="Z10" i="42"/>
  <c r="AD10" i="42"/>
  <c r="AF10" i="42"/>
  <c r="AH10" i="42"/>
  <c r="AM37" i="23"/>
  <c r="AO37" i="23"/>
  <c r="AN37" i="23"/>
  <c r="AD37" i="23"/>
  <c r="AO2" i="42"/>
  <c r="AB2" i="42"/>
  <c r="AJ2" i="42"/>
  <c r="X2" i="42"/>
  <c r="AG2" i="42"/>
  <c r="AN8" i="23"/>
  <c r="AK8" i="23"/>
  <c r="W8" i="23"/>
  <c r="AJ8" i="23"/>
  <c r="Z8" i="23"/>
  <c r="AD135" i="26"/>
  <c r="AN135" i="26"/>
  <c r="AE135" i="26"/>
  <c r="AF135" i="26"/>
  <c r="AM135" i="26"/>
  <c r="Z138" i="21"/>
  <c r="AC138" i="21"/>
  <c r="AH138" i="21"/>
  <c r="AD138" i="21"/>
  <c r="Y39" i="23"/>
  <c r="AH39" i="23"/>
  <c r="AJ39" i="23"/>
  <c r="AO39" i="23"/>
  <c r="AN83" i="42"/>
  <c r="Z83" i="42"/>
  <c r="AG83" i="42"/>
  <c r="X83" i="42"/>
  <c r="AB83" i="42"/>
  <c r="AC136" i="40"/>
  <c r="AD136" i="40"/>
  <c r="X136" i="40"/>
  <c r="AI136" i="40"/>
  <c r="AN136" i="40"/>
  <c r="AB122" i="23"/>
  <c r="AM122" i="23"/>
  <c r="Y122" i="23"/>
  <c r="AG122" i="23"/>
  <c r="AE122" i="23"/>
  <c r="AB46" i="28"/>
  <c r="AC46" i="28"/>
  <c r="AG46" i="28"/>
  <c r="W46" i="28"/>
  <c r="AF170" i="23"/>
  <c r="AD170" i="23"/>
  <c r="AH170" i="23"/>
  <c r="AI170" i="23"/>
  <c r="Z170" i="23"/>
  <c r="AK96" i="23"/>
  <c r="W96" i="23"/>
  <c r="AI96" i="23"/>
  <c r="AO96" i="23"/>
  <c r="AA96" i="23"/>
  <c r="AD63" i="40"/>
  <c r="AI63" i="40"/>
  <c r="AB63" i="40"/>
  <c r="AH63" i="40"/>
  <c r="AE18" i="23"/>
  <c r="AM18" i="23"/>
  <c r="W18" i="23"/>
  <c r="AJ18" i="23"/>
  <c r="AL18" i="23"/>
  <c r="AJ68" i="26"/>
  <c r="X68" i="26"/>
  <c r="AB68" i="26"/>
  <c r="AE68" i="26"/>
  <c r="Z68" i="26"/>
  <c r="Z45" i="42"/>
  <c r="AK45" i="42"/>
  <c r="AD45" i="42"/>
  <c r="AO45" i="42"/>
  <c r="AL45" i="42"/>
  <c r="AB146" i="40"/>
  <c r="AC146" i="40"/>
  <c r="AK146" i="40"/>
  <c r="AI146" i="40"/>
  <c r="Y150" i="40"/>
  <c r="Z150" i="40"/>
  <c r="AH150" i="40"/>
  <c r="W150" i="40"/>
  <c r="AE149" i="26"/>
  <c r="X149" i="26"/>
  <c r="AA149" i="26"/>
  <c r="AK149" i="26"/>
  <c r="Z159" i="28"/>
  <c r="AB159" i="28"/>
  <c r="AG159" i="28"/>
  <c r="AO159" i="28"/>
  <c r="AA159" i="28"/>
  <c r="AF41" i="42"/>
  <c r="AA41" i="42"/>
  <c r="AL41" i="42"/>
  <c r="AK41" i="42"/>
  <c r="W41" i="42"/>
  <c r="AK129" i="21"/>
  <c r="AJ129" i="21"/>
  <c r="AM129" i="21"/>
  <c r="X129" i="21"/>
  <c r="AF105" i="23"/>
  <c r="AH105" i="23"/>
  <c r="Z105" i="23"/>
  <c r="W105" i="23"/>
  <c r="AM80" i="40"/>
  <c r="AB80" i="40"/>
  <c r="AK80" i="40"/>
  <c r="AF80" i="40"/>
  <c r="AD80" i="40"/>
  <c r="AB74" i="42"/>
  <c r="AK74" i="42"/>
  <c r="Z74" i="42"/>
  <c r="AF74" i="42"/>
  <c r="AC111" i="42"/>
  <c r="AG111" i="42"/>
  <c r="AE111" i="42"/>
  <c r="AJ111" i="42"/>
  <c r="AM111" i="42"/>
  <c r="Z69" i="26"/>
  <c r="AC69" i="26"/>
  <c r="AI69" i="26"/>
  <c r="AE69" i="26"/>
  <c r="AD69" i="26"/>
  <c r="AA141" i="28"/>
  <c r="AL141" i="28"/>
  <c r="AN141" i="28"/>
  <c r="Z141" i="28"/>
  <c r="X141" i="28"/>
  <c r="W5" i="23"/>
  <c r="AN5" i="23"/>
  <c r="AF5" i="23"/>
  <c r="AL5" i="23"/>
  <c r="Y5" i="23"/>
  <c r="Y25" i="22"/>
  <c r="AL25" i="22"/>
  <c r="W25" i="22"/>
  <c r="X25" i="22"/>
  <c r="AA163" i="41"/>
  <c r="AB163" i="41"/>
  <c r="Z163" i="41"/>
  <c r="AO163" i="41"/>
  <c r="Y163" i="41"/>
  <c r="AE61" i="25"/>
  <c r="AL61" i="25"/>
  <c r="AO61" i="25"/>
  <c r="Z61" i="25"/>
  <c r="AG61" i="25"/>
  <c r="AC174" i="22"/>
  <c r="AO174" i="22"/>
  <c r="AF174" i="22"/>
  <c r="AA174" i="22"/>
  <c r="W174" i="22"/>
  <c r="AJ78" i="42"/>
  <c r="AE78" i="42"/>
  <c r="X78" i="42"/>
  <c r="AC78" i="42"/>
  <c r="AF78" i="42"/>
  <c r="W15" i="22"/>
  <c r="Y15" i="22"/>
  <c r="AC15" i="22"/>
  <c r="AH15" i="22"/>
  <c r="AF15" i="22"/>
  <c r="AG119" i="40"/>
  <c r="AL119" i="40"/>
  <c r="AO119" i="40"/>
  <c r="AC119" i="40"/>
  <c r="AM119" i="40"/>
  <c r="AD55" i="28"/>
  <c r="AF55" i="28"/>
  <c r="Y55" i="28"/>
  <c r="AC55" i="28"/>
  <c r="AM55" i="28"/>
  <c r="AH31" i="40"/>
  <c r="AI31" i="40"/>
  <c r="AD31" i="40"/>
  <c r="Z31" i="40"/>
  <c r="X31" i="40"/>
  <c r="Z155" i="28"/>
  <c r="AD155" i="28"/>
  <c r="AK155" i="28"/>
  <c r="AI155" i="28"/>
  <c r="AB155" i="28"/>
  <c r="AD32" i="40"/>
  <c r="AH84" i="40"/>
  <c r="AG84" i="40"/>
  <c r="AE84" i="40"/>
  <c r="AB84" i="40"/>
  <c r="AO84" i="40"/>
  <c r="AL34" i="26"/>
  <c r="AI34" i="26"/>
  <c r="Y34" i="26"/>
  <c r="X34" i="26"/>
  <c r="AH11" i="19"/>
  <c r="AG11" i="19"/>
  <c r="AB11" i="19"/>
  <c r="AI11" i="19"/>
  <c r="AA11" i="19"/>
  <c r="Y60" i="42"/>
  <c r="AG60" i="42"/>
  <c r="AM60" i="42"/>
  <c r="AE60" i="42"/>
  <c r="AO60" i="42"/>
  <c r="AJ78" i="23"/>
  <c r="AM78" i="23"/>
  <c r="AO78" i="23"/>
  <c r="Y78" i="23"/>
  <c r="AM96" i="26"/>
  <c r="AH96" i="26"/>
  <c r="W96" i="26"/>
  <c r="AN96" i="26"/>
  <c r="AO96" i="26"/>
  <c r="AJ141" i="40"/>
  <c r="X141" i="40"/>
  <c r="AA141" i="40"/>
  <c r="AG141" i="40"/>
  <c r="W141" i="40"/>
  <c r="AD53" i="40"/>
  <c r="AL53" i="40"/>
  <c r="W53" i="40"/>
  <c r="AH53" i="40"/>
  <c r="AO53" i="40"/>
  <c r="AD171" i="40"/>
  <c r="Z171" i="40"/>
  <c r="AH171" i="40"/>
  <c r="AC171" i="40"/>
  <c r="X171" i="40"/>
  <c r="AJ136" i="21"/>
  <c r="AM136" i="21"/>
  <c r="AG136" i="21"/>
  <c r="AD136" i="21"/>
  <c r="AC136" i="21"/>
  <c r="AL46" i="23"/>
  <c r="Z46" i="23"/>
  <c r="AI46" i="23"/>
  <c r="AE46" i="23"/>
  <c r="AG46" i="23"/>
  <c r="AJ114" i="40"/>
  <c r="AI114" i="40"/>
  <c r="AG114" i="40"/>
  <c r="W114" i="40"/>
  <c r="X114" i="40"/>
  <c r="X116" i="26"/>
  <c r="AF116" i="26"/>
  <c r="AI116" i="26"/>
  <c r="AB116" i="26"/>
  <c r="AE116" i="26"/>
  <c r="W23" i="19"/>
  <c r="AA23" i="19"/>
  <c r="AM23" i="19"/>
  <c r="AG23" i="19"/>
  <c r="AI23" i="19"/>
  <c r="X34" i="28"/>
  <c r="AB34" i="28"/>
  <c r="Y34" i="28"/>
  <c r="W34" i="28"/>
  <c r="X169" i="26"/>
  <c r="AK169" i="26"/>
  <c r="AO169" i="26"/>
  <c r="AB169" i="26"/>
  <c r="AC169" i="26"/>
  <c r="AL147" i="40"/>
  <c r="AE147" i="40"/>
  <c r="AF147" i="40"/>
  <c r="AJ147" i="40"/>
  <c r="AG147" i="40"/>
  <c r="AN153" i="21"/>
  <c r="AI153" i="21"/>
  <c r="AA153" i="21"/>
  <c r="AF153" i="21"/>
  <c r="AB153" i="21"/>
  <c r="AC92" i="42"/>
  <c r="X92" i="42"/>
  <c r="AH92" i="42"/>
  <c r="W92" i="42"/>
  <c r="AN92" i="42"/>
  <c r="AB134" i="23"/>
  <c r="AE134" i="23"/>
  <c r="W134" i="23"/>
  <c r="AN134" i="23"/>
  <c r="Z134" i="23"/>
  <c r="AI78" i="40"/>
  <c r="W78" i="40"/>
  <c r="AL78" i="40"/>
  <c r="Z78" i="40"/>
  <c r="AJ78" i="40"/>
  <c r="AG148" i="26"/>
  <c r="Z148" i="26"/>
  <c r="AH148" i="26"/>
  <c r="AL148" i="26"/>
  <c r="Y148" i="26"/>
  <c r="AA127" i="23"/>
  <c r="X127" i="23"/>
  <c r="Z127" i="23"/>
  <c r="AI127" i="23"/>
  <c r="W127" i="23"/>
  <c r="W37" i="42"/>
  <c r="AO37" i="42"/>
  <c r="Y37" i="42"/>
  <c r="Z37" i="42"/>
  <c r="AK37" i="42"/>
  <c r="AF50" i="23"/>
  <c r="AC50" i="23"/>
  <c r="AJ50" i="23"/>
  <c r="AL50" i="23"/>
  <c r="AM50" i="23"/>
  <c r="AA163" i="23"/>
  <c r="AO163" i="23"/>
  <c r="AM163" i="23"/>
  <c r="Y163" i="23"/>
  <c r="AA168" i="23"/>
  <c r="AI174" i="28"/>
  <c r="AN174" i="28"/>
  <c r="AO174" i="28"/>
  <c r="AH174" i="28"/>
  <c r="Z174" i="28"/>
  <c r="AO119" i="26"/>
  <c r="Z119" i="26"/>
  <c r="AA119" i="26"/>
  <c r="X119" i="26"/>
  <c r="AN114" i="23"/>
  <c r="AJ114" i="23"/>
  <c r="AM114" i="23"/>
  <c r="AH114" i="23"/>
  <c r="Z114" i="23"/>
  <c r="AJ107" i="21"/>
  <c r="AH107" i="21"/>
  <c r="W107" i="21"/>
  <c r="AI107" i="21"/>
  <c r="AE107" i="21"/>
  <c r="AJ92" i="28"/>
  <c r="AH92" i="28"/>
  <c r="AA92" i="28"/>
  <c r="AG92" i="28"/>
  <c r="AL92" i="28"/>
  <c r="Z83" i="21"/>
  <c r="AD83" i="21"/>
  <c r="AE83" i="21"/>
  <c r="X83" i="21"/>
  <c r="AK83" i="21"/>
  <c r="Z64" i="28"/>
  <c r="AE64" i="28"/>
  <c r="AJ64" i="28"/>
  <c r="AC64" i="28"/>
  <c r="AH64" i="28"/>
  <c r="AN142" i="26"/>
  <c r="AO142" i="26"/>
  <c r="AH142" i="26"/>
  <c r="AK142" i="26"/>
  <c r="AJ142" i="26"/>
  <c r="AM149" i="40"/>
  <c r="AD149" i="40"/>
  <c r="W149" i="40"/>
  <c r="Z149" i="40"/>
  <c r="AE149" i="40"/>
  <c r="Z126" i="26"/>
  <c r="AC126" i="26"/>
  <c r="Y126" i="26"/>
  <c r="AN126" i="26"/>
  <c r="W126" i="26"/>
  <c r="AL172" i="26"/>
  <c r="AJ172" i="26"/>
  <c r="AC172" i="26"/>
  <c r="Z172" i="26"/>
  <c r="Z177" i="40"/>
  <c r="AJ177" i="40"/>
  <c r="AA177" i="40"/>
  <c r="AF177" i="40"/>
  <c r="W177" i="40"/>
  <c r="AH156" i="21"/>
  <c r="Z156" i="21"/>
  <c r="AC156" i="21"/>
  <c r="AO156" i="21"/>
  <c r="AF156" i="21"/>
  <c r="AL116" i="23"/>
  <c r="AJ116" i="23"/>
  <c r="AG116" i="23"/>
  <c r="AE116" i="23"/>
  <c r="AH116" i="23"/>
  <c r="AH42" i="41"/>
  <c r="AO42" i="41"/>
  <c r="X42" i="41"/>
  <c r="W42" i="41"/>
  <c r="Z42" i="41"/>
  <c r="AG62" i="26"/>
  <c r="AN62" i="26"/>
  <c r="AO62" i="26"/>
  <c r="AM62" i="26"/>
  <c r="AH62" i="26"/>
  <c r="AL22" i="40"/>
  <c r="X22" i="40"/>
  <c r="AA22" i="40"/>
  <c r="AM22" i="40"/>
  <c r="AM13" i="19"/>
  <c r="AA13" i="19"/>
  <c r="Z13" i="19"/>
  <c r="W13" i="19"/>
  <c r="AN13" i="19"/>
  <c r="AD143" i="21"/>
  <c r="AH143" i="21"/>
  <c r="Y143" i="21"/>
  <c r="AF143" i="21"/>
  <c r="AG143" i="21"/>
  <c r="AK125" i="21"/>
  <c r="AK104" i="40"/>
  <c r="AL104" i="40"/>
  <c r="AG104" i="40"/>
  <c r="AO104" i="40"/>
  <c r="AC104" i="40"/>
  <c r="AF24" i="19"/>
  <c r="AL24" i="19"/>
  <c r="AM24" i="19"/>
  <c r="AO24" i="19"/>
  <c r="AD24" i="19"/>
  <c r="AA37" i="28"/>
  <c r="AL37" i="28"/>
  <c r="AF20" i="28"/>
  <c r="Y20" i="28"/>
  <c r="AO20" i="28"/>
  <c r="AI20" i="28"/>
  <c r="AH173" i="26"/>
  <c r="W173" i="26"/>
  <c r="AI173" i="26"/>
  <c r="AG173" i="26"/>
  <c r="AK173" i="26"/>
  <c r="AN158" i="23"/>
  <c r="AA158" i="23"/>
  <c r="AH158" i="23"/>
  <c r="AC158" i="23"/>
  <c r="AJ158" i="23"/>
  <c r="AF174" i="42"/>
  <c r="AB174" i="42"/>
  <c r="Y174" i="42"/>
  <c r="AA174" i="42"/>
  <c r="W174" i="42"/>
  <c r="AH131" i="23"/>
  <c r="AB131" i="23"/>
  <c r="AC131" i="23"/>
  <c r="AF131" i="23"/>
  <c r="AO131" i="23"/>
  <c r="AI62" i="42"/>
  <c r="X62" i="42"/>
  <c r="AK62" i="42"/>
  <c r="AG62" i="42"/>
  <c r="AB159" i="23"/>
  <c r="AN159" i="23"/>
  <c r="AJ159" i="23"/>
  <c r="X159" i="23"/>
  <c r="AL175" i="26"/>
  <c r="AE175" i="26"/>
  <c r="AF175" i="26"/>
  <c r="AC175" i="26"/>
  <c r="Y91" i="23"/>
  <c r="AN91" i="23"/>
  <c r="AC91" i="23"/>
  <c r="AE91" i="23"/>
  <c r="AA91" i="23"/>
  <c r="AF133" i="42"/>
  <c r="AG133" i="42"/>
  <c r="AN133" i="42"/>
  <c r="W133" i="42"/>
  <c r="AJ133" i="42"/>
  <c r="AF168" i="42"/>
  <c r="AA168" i="42"/>
  <c r="AH168" i="42"/>
  <c r="Z168" i="42"/>
  <c r="Y168" i="42"/>
  <c r="AC88" i="28"/>
  <c r="Y88" i="28"/>
  <c r="X88" i="28"/>
  <c r="AI88" i="28"/>
  <c r="AD88" i="28"/>
  <c r="AG46" i="42"/>
  <c r="AI46" i="42"/>
  <c r="AA46" i="42"/>
  <c r="AN46" i="42"/>
  <c r="AC46" i="42"/>
  <c r="AC119" i="21"/>
  <c r="W119" i="21"/>
  <c r="AB119" i="21"/>
  <c r="Y119" i="21"/>
  <c r="AH119" i="21"/>
  <c r="Z11" i="40"/>
  <c r="AJ11" i="40"/>
  <c r="AE11" i="40"/>
  <c r="AF11" i="40"/>
  <c r="AF144" i="21"/>
  <c r="AO144" i="21"/>
  <c r="AK144" i="21"/>
  <c r="AJ144" i="21"/>
  <c r="AD144" i="21"/>
  <c r="AF84" i="26"/>
  <c r="AC84" i="26"/>
  <c r="AO84" i="26"/>
  <c r="AL84" i="26"/>
  <c r="AA84" i="26"/>
  <c r="Z66" i="40"/>
  <c r="AD66" i="40"/>
  <c r="AE66" i="40"/>
  <c r="AF66" i="40"/>
  <c r="AL66" i="40"/>
  <c r="AM115" i="23"/>
  <c r="AH115" i="23"/>
  <c r="AA115" i="23"/>
  <c r="Y115" i="23"/>
  <c r="AJ115" i="23"/>
  <c r="X52" i="27"/>
  <c r="AI52" i="27"/>
  <c r="AC52" i="27"/>
  <c r="AF52" i="27"/>
  <c r="AB52" i="27"/>
  <c r="AF102" i="40"/>
  <c r="W102" i="40"/>
  <c r="AE102" i="40"/>
  <c r="AO102" i="40"/>
  <c r="AC176" i="21"/>
  <c r="AD176" i="21"/>
  <c r="W176" i="21"/>
  <c r="AE176" i="21"/>
  <c r="AA176" i="21"/>
  <c r="AG43" i="42"/>
  <c r="AL43" i="42"/>
  <c r="AA43" i="42"/>
  <c r="Y43" i="42"/>
  <c r="AD43" i="42"/>
  <c r="AO62" i="40"/>
  <c r="AC62" i="40"/>
  <c r="X62" i="40"/>
  <c r="AL62" i="40"/>
  <c r="W62" i="40"/>
  <c r="AL164" i="41"/>
  <c r="AM164" i="41"/>
  <c r="AB164" i="41"/>
  <c r="AD164" i="41"/>
  <c r="AF167" i="22"/>
  <c r="AA167" i="22"/>
  <c r="AB167" i="22"/>
  <c r="AH167" i="22"/>
  <c r="AK167" i="22"/>
  <c r="AC6" i="19"/>
  <c r="AG6" i="19"/>
  <c r="AF6" i="19"/>
  <c r="AE6" i="19"/>
  <c r="Y72" i="42"/>
  <c r="AE72" i="42"/>
  <c r="AC72" i="42"/>
  <c r="AD72" i="42"/>
  <c r="AJ72" i="42"/>
  <c r="AD175" i="42"/>
  <c r="X92" i="23"/>
  <c r="AO92" i="23"/>
  <c r="Y92" i="23"/>
  <c r="AG92" i="23"/>
  <c r="AL92" i="23"/>
  <c r="W103" i="23"/>
  <c r="X103" i="23"/>
  <c r="AM103" i="23"/>
  <c r="AN103" i="23"/>
  <c r="AA103" i="23"/>
  <c r="AF152" i="26"/>
  <c r="X152" i="26"/>
  <c r="AM152" i="26"/>
  <c r="AD152" i="26"/>
  <c r="AE152" i="26"/>
  <c r="Y89" i="21"/>
  <c r="AO89" i="21"/>
  <c r="AD89" i="21"/>
  <c r="AM89" i="21"/>
  <c r="AJ93" i="28"/>
  <c r="AC93" i="28"/>
  <c r="AE93" i="28"/>
  <c r="AK93" i="28"/>
  <c r="AO123" i="42"/>
  <c r="AL123" i="42"/>
  <c r="AJ123" i="42"/>
  <c r="X123" i="42"/>
  <c r="AI123" i="42"/>
  <c r="AL127" i="42"/>
  <c r="AD127" i="42"/>
  <c r="AH127" i="42"/>
  <c r="X127" i="42"/>
  <c r="AF127" i="42"/>
  <c r="Y122" i="26"/>
  <c r="AI122" i="26"/>
  <c r="AH122" i="26"/>
  <c r="W122" i="26"/>
  <c r="Z122" i="26"/>
  <c r="AH19" i="40"/>
  <c r="AJ19" i="40"/>
  <c r="AI19" i="40"/>
  <c r="AG19" i="40"/>
  <c r="AB19" i="40"/>
  <c r="Y80" i="42"/>
  <c r="AG80" i="42"/>
  <c r="AB80" i="42"/>
  <c r="AC80" i="42"/>
  <c r="AF26" i="19"/>
  <c r="AH26" i="19"/>
  <c r="Y26" i="19"/>
  <c r="AG26" i="19"/>
  <c r="AK26" i="19"/>
  <c r="AH142" i="42"/>
  <c r="Z142" i="42"/>
  <c r="AG142" i="42"/>
  <c r="AC142" i="42"/>
  <c r="AE142" i="42"/>
  <c r="AN23" i="23"/>
  <c r="AJ23" i="23"/>
  <c r="AK23" i="23"/>
  <c r="AF23" i="23"/>
  <c r="AM23" i="23"/>
  <c r="AH4" i="26"/>
  <c r="AE4" i="26"/>
  <c r="X4" i="26"/>
  <c r="AC4" i="26"/>
  <c r="AN4" i="26"/>
  <c r="X141" i="21"/>
  <c r="AM141" i="21"/>
  <c r="AK141" i="21"/>
  <c r="AA141" i="21"/>
  <c r="AD141" i="21"/>
  <c r="AO37" i="40"/>
  <c r="AE37" i="40"/>
  <c r="AD37" i="40"/>
  <c r="AJ37" i="40"/>
  <c r="AI37" i="40"/>
  <c r="AG106" i="42"/>
  <c r="AD106" i="42"/>
  <c r="Y106" i="42"/>
  <c r="AI106" i="42"/>
  <c r="AG39" i="40"/>
  <c r="AM39" i="40"/>
  <c r="AA39" i="40"/>
  <c r="AB122" i="40"/>
  <c r="AJ122" i="40"/>
  <c r="AC122" i="40"/>
  <c r="AA122" i="40"/>
  <c r="AD122" i="40"/>
  <c r="AM164" i="28"/>
  <c r="Y164" i="28"/>
  <c r="AI164" i="28"/>
  <c r="W164" i="28"/>
  <c r="Z164" i="28"/>
  <c r="AK151" i="40"/>
  <c r="AJ151" i="40"/>
  <c r="AI151" i="40"/>
  <c r="AO151" i="40"/>
  <c r="AM109" i="21"/>
  <c r="AG109" i="21"/>
  <c r="AE109" i="21"/>
  <c r="AI109" i="21"/>
  <c r="X109" i="21"/>
  <c r="AM26" i="26"/>
  <c r="AF26" i="26"/>
  <c r="AE26" i="26"/>
  <c r="AO26" i="26"/>
  <c r="AB26" i="26"/>
  <c r="AN40" i="26"/>
  <c r="AE40" i="26"/>
  <c r="X40" i="26"/>
  <c r="AL40" i="26"/>
  <c r="AB40" i="26"/>
  <c r="AO44" i="40"/>
  <c r="Y44" i="40"/>
  <c r="AD44" i="40"/>
  <c r="Z44" i="40"/>
  <c r="Z49" i="19"/>
  <c r="AK49" i="19"/>
  <c r="AM49" i="19"/>
  <c r="AF49" i="19"/>
  <c r="AG49" i="19"/>
  <c r="AL98" i="23"/>
  <c r="AE98" i="23"/>
  <c r="Y98" i="23"/>
  <c r="AF98" i="23"/>
  <c r="AM7" i="26"/>
  <c r="AI7" i="26"/>
  <c r="X7" i="26"/>
  <c r="AA7" i="26"/>
  <c r="AN7" i="26"/>
  <c r="AF122" i="28"/>
  <c r="AL122" i="28"/>
  <c r="W122" i="28"/>
  <c r="AJ122" i="28"/>
  <c r="AD122" i="28"/>
  <c r="AB111" i="23"/>
  <c r="Y111" i="23"/>
  <c r="AL111" i="23"/>
  <c r="AK111" i="23"/>
  <c r="AI38" i="23"/>
  <c r="X38" i="23"/>
  <c r="AC38" i="23"/>
  <c r="AH38" i="23"/>
  <c r="AB38" i="23"/>
  <c r="AF143" i="40"/>
  <c r="AL143" i="40"/>
  <c r="AO143" i="40"/>
  <c r="AD143" i="40"/>
  <c r="AB143" i="40"/>
  <c r="W71" i="40"/>
  <c r="AM71" i="40"/>
  <c r="AF71" i="40"/>
  <c r="AJ71" i="40"/>
  <c r="AI71" i="40"/>
  <c r="AM128" i="26"/>
  <c r="AH128" i="26"/>
  <c r="AE128" i="26"/>
  <c r="AJ128" i="26"/>
  <c r="AD128" i="26"/>
  <c r="AI144" i="23"/>
  <c r="X144" i="23"/>
  <c r="AD144" i="23"/>
  <c r="Y144" i="23"/>
  <c r="AK144" i="23"/>
  <c r="AF10" i="28"/>
  <c r="X10" i="28"/>
  <c r="Y10" i="28"/>
  <c r="Z10" i="28"/>
  <c r="AE10" i="28"/>
  <c r="AA110" i="42"/>
  <c r="AO110" i="42"/>
  <c r="X110" i="42"/>
  <c r="AK110" i="42"/>
  <c r="AI110" i="42"/>
  <c r="AN86" i="42"/>
  <c r="AI86" i="42"/>
  <c r="Y86" i="42"/>
  <c r="AA86" i="42"/>
  <c r="AM86" i="42"/>
  <c r="Y97" i="28"/>
  <c r="AJ16" i="26"/>
  <c r="AG16" i="26"/>
  <c r="Y16" i="26"/>
  <c r="AE16" i="26"/>
  <c r="Z16" i="26"/>
  <c r="AL102" i="26"/>
  <c r="W102" i="26"/>
  <c r="AN102" i="26"/>
  <c r="AC102" i="26"/>
  <c r="AE102" i="26"/>
  <c r="AH91" i="40"/>
  <c r="AG91" i="40"/>
  <c r="AB91" i="40"/>
  <c r="AN91" i="40"/>
  <c r="X91" i="40"/>
  <c r="AB148" i="28"/>
  <c r="X148" i="28"/>
  <c r="Z148" i="28"/>
  <c r="AI148" i="28"/>
  <c r="AE148" i="28"/>
  <c r="X89" i="42"/>
  <c r="AC89" i="42"/>
  <c r="AI89" i="42"/>
  <c r="AB89" i="42"/>
  <c r="AA126" i="22"/>
  <c r="AF126" i="22"/>
  <c r="AI126" i="22"/>
  <c r="X126" i="22"/>
  <c r="W152" i="40"/>
  <c r="AA152" i="40"/>
  <c r="AH152" i="40"/>
  <c r="AN152" i="40"/>
  <c r="AL41" i="26"/>
  <c r="AK41" i="26"/>
  <c r="AD41" i="26"/>
  <c r="AJ41" i="26"/>
  <c r="AF41" i="26"/>
  <c r="AN76" i="21"/>
  <c r="AH76" i="21"/>
  <c r="AB76" i="21"/>
  <c r="AG76" i="21"/>
  <c r="AD150" i="28"/>
  <c r="Z144" i="42"/>
  <c r="AI144" i="42"/>
  <c r="Y144" i="42"/>
  <c r="W144" i="42"/>
  <c r="AG144" i="42"/>
  <c r="AO130" i="23"/>
  <c r="Y130" i="23"/>
  <c r="AH130" i="23"/>
  <c r="AF130" i="23"/>
  <c r="W118" i="28"/>
  <c r="AE118" i="28"/>
  <c r="AD118" i="28"/>
  <c r="Y118" i="28"/>
  <c r="AK52" i="26"/>
  <c r="AN52" i="26"/>
  <c r="X52" i="26"/>
  <c r="Y52" i="26"/>
  <c r="AC52" i="26"/>
  <c r="AI125" i="42"/>
  <c r="Y125" i="42"/>
  <c r="X125" i="42"/>
  <c r="AB125" i="42"/>
  <c r="AK125" i="42"/>
  <c r="AE57" i="42"/>
  <c r="AB57" i="42"/>
  <c r="AK57" i="42"/>
  <c r="AG57" i="42"/>
  <c r="AD57" i="42"/>
  <c r="X151" i="26"/>
  <c r="AK151" i="26"/>
  <c r="AG151" i="26"/>
  <c r="W151" i="26"/>
  <c r="AM151" i="26"/>
  <c r="AF31" i="19"/>
  <c r="AI31" i="19"/>
  <c r="AE31" i="19"/>
  <c r="AA31" i="19"/>
  <c r="Y31" i="19"/>
  <c r="AM164" i="40"/>
  <c r="X164" i="40"/>
  <c r="AK164" i="40"/>
  <c r="Z164" i="40"/>
  <c r="AG20" i="26"/>
  <c r="X20" i="26"/>
  <c r="AO20" i="26"/>
  <c r="AM20" i="26"/>
  <c r="AH24" i="42"/>
  <c r="AO24" i="42"/>
  <c r="Y24" i="42"/>
  <c r="AF24" i="42"/>
  <c r="Y150" i="26"/>
  <c r="AJ150" i="26"/>
  <c r="Z150" i="26"/>
  <c r="AG150" i="26"/>
  <c r="W150" i="26"/>
  <c r="W30" i="26"/>
  <c r="AI30" i="26"/>
  <c r="AC30" i="26"/>
  <c r="AF30" i="26"/>
  <c r="AD158" i="28"/>
  <c r="AA158" i="28"/>
  <c r="W158" i="28"/>
  <c r="AE158" i="28"/>
  <c r="AO158" i="28"/>
  <c r="Y164" i="21"/>
  <c r="AN164" i="21"/>
  <c r="Z164" i="21"/>
  <c r="W164" i="21"/>
  <c r="AO164" i="21"/>
  <c r="AA166" i="26"/>
  <c r="X166" i="26"/>
  <c r="AK166" i="26"/>
  <c r="AI166" i="26"/>
  <c r="AO166" i="26"/>
  <c r="AE153" i="40"/>
  <c r="AH153" i="40"/>
  <c r="AK153" i="40"/>
  <c r="AJ153" i="40"/>
  <c r="AJ86" i="28"/>
  <c r="Z86" i="28"/>
  <c r="AA86" i="28"/>
  <c r="AO86" i="28"/>
  <c r="Z49" i="25"/>
  <c r="AC49" i="25"/>
  <c r="AB49" i="25"/>
  <c r="Y49" i="25"/>
  <c r="AD49" i="25"/>
  <c r="AN51" i="40"/>
  <c r="Z51" i="40"/>
  <c r="AE51" i="40"/>
  <c r="AL51" i="40"/>
  <c r="AG51" i="40"/>
  <c r="AG123" i="23"/>
  <c r="AD123" i="23"/>
  <c r="AM123" i="23"/>
  <c r="AJ123" i="23"/>
  <c r="AG18" i="28"/>
  <c r="AI18" i="28"/>
  <c r="AO18" i="28"/>
  <c r="AJ18" i="28"/>
  <c r="AE18" i="28"/>
  <c r="AB70" i="21"/>
  <c r="AH70" i="21"/>
  <c r="AK70" i="21"/>
  <c r="W70" i="21"/>
  <c r="AA70" i="21"/>
  <c r="AH83" i="40"/>
  <c r="Z83" i="40"/>
  <c r="AI83" i="40"/>
  <c r="AN83" i="40"/>
  <c r="AF83" i="40"/>
  <c r="AG96" i="22"/>
  <c r="AO96" i="22"/>
  <c r="Z96" i="22"/>
  <c r="Y96" i="22"/>
  <c r="AG5" i="28"/>
  <c r="AM5" i="28"/>
  <c r="W5" i="28"/>
  <c r="AJ5" i="28"/>
  <c r="AM80" i="23"/>
  <c r="AL80" i="23"/>
  <c r="AB80" i="23"/>
  <c r="AJ80" i="23"/>
  <c r="AD80" i="23"/>
  <c r="X61" i="40"/>
  <c r="W61" i="40"/>
  <c r="AE61" i="40"/>
  <c r="AO61" i="40"/>
  <c r="AK61" i="40"/>
  <c r="AI53" i="42"/>
  <c r="W53" i="42"/>
  <c r="AN53" i="42"/>
  <c r="AA53" i="42"/>
  <c r="AC53" i="42"/>
  <c r="AO159" i="40"/>
  <c r="AE159" i="40"/>
  <c r="AB159" i="40"/>
  <c r="W159" i="40"/>
  <c r="AD159" i="40"/>
  <c r="AD124" i="42"/>
  <c r="Y124" i="42"/>
  <c r="AJ124" i="42"/>
  <c r="AI124" i="42"/>
  <c r="AK9" i="28"/>
  <c r="Z9" i="28"/>
  <c r="AB9" i="28"/>
  <c r="AN9" i="28"/>
  <c r="AO9" i="28"/>
  <c r="AF95" i="41"/>
  <c r="AE95" i="41"/>
  <c r="Y95" i="41"/>
  <c r="AO95" i="41"/>
  <c r="AL95" i="41"/>
  <c r="Z24" i="22"/>
  <c r="AK24" i="22"/>
  <c r="AF24" i="22"/>
  <c r="X24" i="22"/>
  <c r="AI24" i="22"/>
  <c r="AI128" i="42"/>
  <c r="AN128" i="42"/>
  <c r="AG128" i="42"/>
  <c r="AD128" i="42"/>
  <c r="AA128" i="42"/>
  <c r="AM64" i="42"/>
  <c r="AA40" i="40"/>
  <c r="AM40" i="40"/>
  <c r="AL40" i="40"/>
  <c r="AB40" i="40"/>
  <c r="X40" i="40"/>
  <c r="AH95" i="23"/>
  <c r="AL95" i="23"/>
  <c r="AE95" i="23"/>
  <c r="AN95" i="23"/>
  <c r="W95" i="23"/>
  <c r="AM112" i="26"/>
  <c r="AH112" i="26"/>
  <c r="AF112" i="26"/>
  <c r="X112" i="26"/>
  <c r="AJ112" i="26"/>
  <c r="AJ56" i="21"/>
  <c r="AA56" i="21"/>
  <c r="AF56" i="21"/>
  <c r="X56" i="21"/>
  <c r="AM56" i="21"/>
  <c r="X51" i="19"/>
  <c r="AM51" i="19"/>
  <c r="AF51" i="19"/>
  <c r="Z51" i="19"/>
  <c r="AI51" i="19"/>
  <c r="AN154" i="26"/>
  <c r="Z154" i="26"/>
  <c r="AH154" i="26"/>
  <c r="X154" i="26"/>
  <c r="AB154" i="26"/>
  <c r="AA94" i="26"/>
  <c r="AI94" i="26"/>
  <c r="AK94" i="26"/>
  <c r="Z18" i="40"/>
  <c r="AE18" i="40"/>
  <c r="AD18" i="40"/>
  <c r="AI18" i="40"/>
  <c r="Z133" i="28"/>
  <c r="AM133" i="28"/>
  <c r="X133" i="28"/>
  <c r="AL133" i="28"/>
  <c r="W133" i="28"/>
  <c r="AJ31" i="23"/>
  <c r="AB138" i="42"/>
  <c r="AM138" i="42"/>
  <c r="AL138" i="42"/>
  <c r="AA138" i="42"/>
  <c r="AK138" i="42"/>
  <c r="AG102" i="23"/>
  <c r="AD102" i="23"/>
  <c r="AA102" i="23"/>
  <c r="Z102" i="23"/>
  <c r="AN102" i="23"/>
  <c r="AB131" i="40"/>
  <c r="AG131" i="40"/>
  <c r="AO131" i="40"/>
  <c r="W131" i="40"/>
  <c r="AA131" i="40"/>
  <c r="AM96" i="42"/>
  <c r="AI96" i="42"/>
  <c r="AB96" i="42"/>
  <c r="AF96" i="42"/>
  <c r="AE96" i="42"/>
  <c r="AM127" i="21"/>
  <c r="W127" i="21"/>
  <c r="X127" i="21"/>
  <c r="AK127" i="21"/>
  <c r="AK137" i="26"/>
  <c r="AN137" i="26"/>
  <c r="W137" i="26"/>
  <c r="AE137" i="26"/>
  <c r="AF137" i="26"/>
  <c r="AD143" i="26"/>
  <c r="AJ143" i="26"/>
  <c r="AK143" i="26"/>
  <c r="AO143" i="26"/>
  <c r="W143" i="26"/>
  <c r="AB3" i="26"/>
  <c r="AH3" i="26"/>
  <c r="AG3" i="26"/>
  <c r="AC3" i="26"/>
  <c r="AI3" i="26"/>
  <c r="AD99" i="28"/>
  <c r="Z99" i="28"/>
  <c r="AI99" i="28"/>
  <c r="AF99" i="28"/>
  <c r="AB110" i="21"/>
  <c r="AO110" i="21"/>
  <c r="AD110" i="21"/>
  <c r="X110" i="21"/>
  <c r="AK110" i="21"/>
  <c r="Y21" i="26"/>
  <c r="AH21" i="26"/>
  <c r="X21" i="26"/>
  <c r="Z21" i="26"/>
  <c r="AC21" i="26"/>
  <c r="AM11" i="22"/>
  <c r="Y11" i="22"/>
  <c r="W11" i="22"/>
  <c r="AC11" i="22"/>
  <c r="AI11" i="22"/>
  <c r="AH24" i="26"/>
  <c r="AI24" i="26"/>
  <c r="AL24" i="26"/>
  <c r="X24" i="26"/>
  <c r="AJ24" i="26"/>
  <c r="AO121" i="26"/>
  <c r="AH121" i="26"/>
  <c r="AN121" i="26"/>
  <c r="AE121" i="26"/>
  <c r="AE149" i="42"/>
  <c r="W149" i="42"/>
  <c r="AG149" i="42"/>
  <c r="AB149" i="42"/>
  <c r="AE40" i="28"/>
  <c r="AF40" i="28"/>
  <c r="AB40" i="28"/>
  <c r="AN40" i="28"/>
  <c r="Y40" i="28"/>
  <c r="AK6" i="23"/>
  <c r="AA6" i="23"/>
  <c r="AO6" i="23"/>
  <c r="Y6" i="23"/>
  <c r="AC6" i="23"/>
  <c r="AF99" i="22"/>
  <c r="Z99" i="22"/>
  <c r="W99" i="22"/>
  <c r="AO99" i="22"/>
  <c r="AC99" i="22"/>
  <c r="Z79" i="42"/>
  <c r="AE79" i="42"/>
  <c r="X79" i="42"/>
  <c r="AH79" i="42"/>
  <c r="AK79" i="42"/>
  <c r="AK162" i="28"/>
  <c r="AM162" i="28"/>
  <c r="Y162" i="28"/>
  <c r="AI162" i="28"/>
  <c r="W162" i="28"/>
  <c r="AM98" i="40"/>
  <c r="AA98" i="40"/>
  <c r="AO98" i="40"/>
  <c r="AG98" i="40"/>
  <c r="AE98" i="40"/>
  <c r="X95" i="40"/>
  <c r="AM95" i="40"/>
  <c r="AB95" i="40"/>
  <c r="AK95" i="40"/>
  <c r="AG95" i="40"/>
  <c r="AD155" i="26"/>
  <c r="AK155" i="26"/>
  <c r="Z155" i="26"/>
  <c r="AI155" i="26"/>
  <c r="AB155" i="26"/>
  <c r="AF133" i="26"/>
  <c r="AB133" i="26"/>
  <c r="AD133" i="26"/>
  <c r="AE133" i="26"/>
  <c r="AM54" i="41"/>
  <c r="AD54" i="41"/>
  <c r="AC54" i="41"/>
  <c r="X54" i="41"/>
  <c r="AB54" i="41"/>
  <c r="AB77" i="23"/>
  <c r="AF77" i="23"/>
  <c r="AC77" i="23"/>
  <c r="AJ77" i="23"/>
  <c r="AN77" i="23"/>
  <c r="AF91" i="21"/>
  <c r="AD91" i="21"/>
  <c r="AE91" i="21"/>
  <c r="Y91" i="21"/>
  <c r="AO110" i="40"/>
  <c r="AN110" i="40"/>
  <c r="AK110" i="40"/>
  <c r="AD110" i="40"/>
  <c r="AB110" i="40"/>
  <c r="X47" i="26"/>
  <c r="AI47" i="26"/>
  <c r="AF47" i="26"/>
  <c r="Y47" i="26"/>
  <c r="AB47" i="26"/>
  <c r="AA14" i="28"/>
  <c r="AO14" i="28"/>
  <c r="AJ14" i="28"/>
  <c r="Z14" i="28"/>
  <c r="AI14" i="28"/>
  <c r="AA53" i="26"/>
  <c r="Y53" i="26"/>
  <c r="AM53" i="26"/>
  <c r="AI53" i="26"/>
  <c r="AF5" i="42"/>
  <c r="AL5" i="42"/>
  <c r="AH5" i="42"/>
  <c r="Y5" i="42"/>
  <c r="W5" i="42"/>
  <c r="AK42" i="19"/>
  <c r="AH42" i="19"/>
  <c r="AF42" i="19"/>
  <c r="AL42" i="19"/>
  <c r="X42" i="19"/>
  <c r="AK144" i="40"/>
  <c r="AM144" i="40"/>
  <c r="Y144" i="40"/>
  <c r="AI144" i="40"/>
  <c r="AO144" i="40"/>
  <c r="AK65" i="26"/>
  <c r="AI65" i="26"/>
  <c r="AH65" i="26"/>
  <c r="AA65" i="26"/>
  <c r="AE65" i="26"/>
  <c r="AA82" i="42"/>
  <c r="AD82" i="42"/>
  <c r="AC82" i="42"/>
  <c r="AO82" i="42"/>
  <c r="AF82" i="42"/>
  <c r="AH31" i="28"/>
  <c r="AA31" i="28"/>
  <c r="AN31" i="28"/>
  <c r="AM31" i="28"/>
  <c r="AG31" i="28"/>
  <c r="AJ161" i="40"/>
  <c r="AI161" i="40"/>
  <c r="Y161" i="40"/>
  <c r="AD161" i="40"/>
  <c r="AF161" i="40"/>
  <c r="AG177" i="28"/>
  <c r="AC28" i="28"/>
  <c r="AL28" i="28"/>
  <c r="AO28" i="28"/>
  <c r="AE28" i="28"/>
  <c r="AB137" i="41"/>
  <c r="AN137" i="41"/>
  <c r="AH137" i="41"/>
  <c r="AE137" i="41"/>
  <c r="AK137" i="41"/>
  <c r="AI104" i="42"/>
  <c r="AO104" i="42"/>
  <c r="AE104" i="42"/>
  <c r="X104" i="42"/>
  <c r="AG104" i="42"/>
  <c r="AL19" i="42"/>
  <c r="AK19" i="42"/>
  <c r="AG19" i="42"/>
  <c r="Z19" i="42"/>
  <c r="Z172" i="23"/>
  <c r="AK172" i="23"/>
  <c r="AD172" i="23"/>
  <c r="AE172" i="23"/>
  <c r="Y172" i="23"/>
  <c r="X19" i="28"/>
  <c r="Y19" i="28"/>
  <c r="AB19" i="28"/>
  <c r="AM19" i="28"/>
  <c r="AK48" i="23"/>
  <c r="AH48" i="23"/>
  <c r="AD48" i="23"/>
  <c r="AC48" i="23"/>
  <c r="AK165" i="28"/>
  <c r="AN165" i="28"/>
  <c r="AJ165" i="28"/>
  <c r="W165" i="28"/>
  <c r="AO165" i="28"/>
  <c r="AN9" i="26"/>
  <c r="AJ9" i="26"/>
  <c r="AI9" i="26"/>
  <c r="AB9" i="26"/>
  <c r="X9" i="26"/>
  <c r="X174" i="40"/>
  <c r="Y174" i="40"/>
  <c r="AB174" i="40"/>
  <c r="AH174" i="40"/>
  <c r="AO174" i="40"/>
  <c r="AO156" i="42"/>
  <c r="AA156" i="42"/>
  <c r="AL156" i="42"/>
  <c r="AG156" i="42"/>
  <c r="Y156" i="42"/>
  <c r="AK135" i="40"/>
  <c r="X135" i="40"/>
  <c r="Z135" i="40"/>
  <c r="AE135" i="40"/>
  <c r="W135" i="40"/>
  <c r="AG43" i="28"/>
  <c r="AD43" i="28"/>
  <c r="AN43" i="28"/>
  <c r="Z43" i="28"/>
  <c r="AA162" i="40"/>
  <c r="AD162" i="40"/>
  <c r="AJ162" i="40"/>
  <c r="AN162" i="40"/>
  <c r="AC56" i="26"/>
  <c r="Z56" i="26"/>
  <c r="AA56" i="26"/>
  <c r="AK56" i="26"/>
  <c r="AB145" i="23"/>
  <c r="AO145" i="23"/>
  <c r="AG145" i="23"/>
  <c r="AC145" i="23"/>
  <c r="AE145" i="23"/>
  <c r="AE94" i="28"/>
  <c r="AK94" i="28"/>
  <c r="AJ94" i="28"/>
  <c r="AN94" i="28"/>
  <c r="X24" i="41"/>
  <c r="AD24" i="41"/>
  <c r="AN24" i="41"/>
  <c r="W24" i="41"/>
  <c r="Z24" i="41"/>
  <c r="AC64" i="21"/>
  <c r="AJ64" i="21"/>
  <c r="AF64" i="21"/>
  <c r="AD64" i="21"/>
  <c r="AL64" i="21"/>
  <c r="AH102" i="28"/>
  <c r="AO102" i="28"/>
  <c r="AB102" i="28"/>
  <c r="AE102" i="28"/>
  <c r="AD169" i="41"/>
  <c r="AE169" i="41"/>
  <c r="X169" i="41"/>
  <c r="AO169" i="41"/>
  <c r="AN169" i="41"/>
  <c r="AB101" i="42"/>
  <c r="Z101" i="42"/>
  <c r="AJ101" i="42"/>
  <c r="AK101" i="42"/>
  <c r="AD101" i="42"/>
  <c r="Z167" i="26"/>
  <c r="AL167" i="26"/>
  <c r="AB167" i="26"/>
  <c r="AN167" i="26"/>
  <c r="X167" i="26"/>
  <c r="AE68" i="28"/>
  <c r="AI68" i="28"/>
  <c r="AG68" i="28"/>
  <c r="AL68" i="28"/>
  <c r="AF156" i="40"/>
  <c r="AG156" i="40"/>
  <c r="AJ156" i="40"/>
  <c r="AL156" i="40"/>
  <c r="AM156" i="40"/>
  <c r="Y85" i="42"/>
  <c r="AI85" i="42"/>
  <c r="Z85" i="42"/>
  <c r="AN85" i="42"/>
  <c r="AH85" i="42"/>
  <c r="AD118" i="42"/>
  <c r="AF118" i="42"/>
  <c r="AO118" i="42"/>
  <c r="X118" i="42"/>
  <c r="AI118" i="42"/>
  <c r="AN101" i="26"/>
  <c r="AE101" i="26"/>
  <c r="AM101" i="26"/>
  <c r="X101" i="26"/>
  <c r="AO36" i="40"/>
  <c r="AN36" i="40"/>
  <c r="AI36" i="40"/>
  <c r="AJ36" i="40"/>
  <c r="AM36" i="40"/>
  <c r="AM3" i="42"/>
  <c r="AN3" i="42"/>
  <c r="AL3" i="42"/>
  <c r="AK3" i="42"/>
  <c r="AA137" i="23"/>
  <c r="X137" i="23"/>
  <c r="AI137" i="23"/>
  <c r="Y137" i="23"/>
  <c r="Z137" i="23"/>
  <c r="AO144" i="26"/>
  <c r="AF144" i="26"/>
  <c r="AC144" i="26"/>
  <c r="AJ144" i="26"/>
  <c r="AK144" i="26"/>
  <c r="AN133" i="21"/>
  <c r="AA133" i="21"/>
  <c r="AF133" i="21"/>
  <c r="AD133" i="21"/>
  <c r="AH133" i="21"/>
  <c r="AO150" i="23"/>
  <c r="AL150" i="23"/>
  <c r="AJ150" i="23"/>
  <c r="AN150" i="23"/>
  <c r="AO7" i="23"/>
  <c r="AJ7" i="23"/>
  <c r="AF7" i="23"/>
  <c r="Z7" i="23"/>
  <c r="AM7" i="23"/>
  <c r="Y9" i="23"/>
  <c r="AJ9" i="23"/>
  <c r="AK9" i="23"/>
  <c r="AH9" i="23"/>
  <c r="AA9" i="23"/>
  <c r="AM36" i="42"/>
  <c r="AF36" i="42"/>
  <c r="AJ36" i="42"/>
  <c r="AG36" i="42"/>
  <c r="AB36" i="42"/>
  <c r="AL48" i="19"/>
  <c r="AK48" i="19"/>
  <c r="Z48" i="19"/>
  <c r="AE48" i="19"/>
  <c r="AK4" i="40"/>
  <c r="AE4" i="40"/>
  <c r="W4" i="40"/>
  <c r="AN4" i="40"/>
  <c r="AC4" i="40"/>
  <c r="AD23" i="26"/>
  <c r="AG23" i="26"/>
  <c r="AC23" i="26"/>
  <c r="X23" i="26"/>
  <c r="AL23" i="26"/>
  <c r="AC152" i="21"/>
  <c r="AA152" i="21"/>
  <c r="AI152" i="21"/>
  <c r="X152" i="21"/>
  <c r="AJ152" i="21"/>
  <c r="W126" i="40"/>
  <c r="AO126" i="40"/>
  <c r="AC126" i="40"/>
  <c r="X126" i="40"/>
  <c r="AL126" i="40"/>
  <c r="AL55" i="21"/>
  <c r="AH55" i="21"/>
  <c r="AO55" i="21"/>
  <c r="Y55" i="21"/>
  <c r="AA55" i="21"/>
  <c r="X39" i="42"/>
  <c r="AM39" i="42"/>
  <c r="AO39" i="42"/>
  <c r="AH39" i="42"/>
  <c r="AN39" i="42"/>
  <c r="AK32" i="22"/>
  <c r="AF32" i="22"/>
  <c r="AI32" i="22"/>
  <c r="Z32" i="22"/>
  <c r="W32" i="22"/>
  <c r="AB166" i="23"/>
  <c r="AN166" i="23"/>
  <c r="AM166" i="23"/>
  <c r="W166" i="23"/>
  <c r="AD166" i="23"/>
  <c r="AJ130" i="22"/>
  <c r="X130" i="22"/>
  <c r="AL130" i="22"/>
  <c r="Z130" i="22"/>
  <c r="W130" i="22"/>
  <c r="AJ28" i="19"/>
  <c r="X28" i="19"/>
  <c r="AM28" i="19"/>
  <c r="AL28" i="19"/>
  <c r="AK38" i="28"/>
  <c r="AB38" i="28"/>
  <c r="AE38" i="28"/>
  <c r="AD38" i="28"/>
  <c r="AI38" i="28"/>
  <c r="AG63" i="26"/>
  <c r="AL63" i="26"/>
  <c r="AA63" i="26"/>
  <c r="AH63" i="26"/>
  <c r="W63" i="26"/>
  <c r="AE59" i="28"/>
  <c r="W59" i="28"/>
  <c r="AL59" i="28"/>
  <c r="AB59" i="28"/>
  <c r="AO59" i="28"/>
  <c r="AE174" i="23"/>
  <c r="AG174" i="23"/>
  <c r="AO174" i="23"/>
  <c r="AI174" i="23"/>
  <c r="Z174" i="23"/>
  <c r="AD93" i="42"/>
  <c r="Z93" i="42"/>
  <c r="AJ93" i="42"/>
  <c r="AI93" i="42"/>
  <c r="AF93" i="42"/>
  <c r="AO25" i="26"/>
  <c r="AF25" i="26"/>
  <c r="Z25" i="26"/>
  <c r="AE25" i="26"/>
  <c r="AJ25" i="26"/>
  <c r="Z25" i="23"/>
  <c r="AM25" i="23"/>
  <c r="AG25" i="23"/>
  <c r="AL25" i="23"/>
  <c r="AI25" i="23"/>
  <c r="W169" i="42"/>
  <c r="AJ169" i="42"/>
  <c r="AL169" i="42"/>
  <c r="AH169" i="42"/>
  <c r="Z169" i="42"/>
  <c r="AA39" i="28"/>
  <c r="AO39" i="28"/>
  <c r="AG39" i="28"/>
  <c r="AJ39" i="28"/>
  <c r="AL115" i="21"/>
  <c r="X115" i="21"/>
  <c r="Z115" i="21"/>
  <c r="AK115" i="21"/>
  <c r="AM115" i="21"/>
  <c r="AL25" i="40"/>
  <c r="X25" i="40"/>
  <c r="AK25" i="40"/>
  <c r="AA25" i="40"/>
  <c r="AI25" i="40"/>
  <c r="X90" i="22"/>
  <c r="AD90" i="22"/>
  <c r="AF90" i="22"/>
  <c r="AE90" i="22"/>
  <c r="AG90" i="22"/>
  <c r="AL155" i="21"/>
  <c r="AK155" i="21"/>
  <c r="AD155" i="21"/>
  <c r="AJ155" i="21"/>
  <c r="W79" i="40"/>
  <c r="AO79" i="40"/>
  <c r="AF79" i="40"/>
  <c r="X79" i="40"/>
  <c r="Y77" i="40"/>
  <c r="AN77" i="40"/>
  <c r="Z77" i="40"/>
  <c r="X77" i="40"/>
  <c r="AF77" i="40"/>
  <c r="AA150" i="21"/>
  <c r="AC150" i="21"/>
  <c r="AE150" i="21"/>
  <c r="AN150" i="21"/>
  <c r="AD150" i="21"/>
  <c r="AM38" i="26"/>
  <c r="AA38" i="26"/>
  <c r="Z38" i="26"/>
  <c r="AL38" i="26"/>
  <c r="AJ21" i="22"/>
  <c r="W21" i="22"/>
  <c r="AN21" i="22"/>
  <c r="AD21" i="22"/>
  <c r="AE21" i="22"/>
  <c r="AA106" i="26"/>
  <c r="Z106" i="26"/>
  <c r="Y106" i="26"/>
  <c r="AN106" i="26"/>
  <c r="AB88" i="23"/>
  <c r="W88" i="23"/>
  <c r="AD88" i="23"/>
  <c r="AE88" i="23"/>
  <c r="AA88" i="23"/>
  <c r="AK116" i="21"/>
  <c r="AN116" i="21"/>
  <c r="AM116" i="21"/>
  <c r="AO116" i="21"/>
  <c r="X116" i="21"/>
  <c r="AL40" i="41"/>
  <c r="AK151" i="28"/>
  <c r="AM151" i="28"/>
  <c r="AE151" i="28"/>
  <c r="AI151" i="28"/>
  <c r="AH151" i="28"/>
  <c r="AC138" i="26"/>
  <c r="AJ138" i="26"/>
  <c r="AO138" i="26"/>
  <c r="Y138" i="26"/>
  <c r="AB13" i="28"/>
  <c r="AA13" i="28"/>
  <c r="AH13" i="28"/>
  <c r="AJ13" i="28"/>
  <c r="Z13" i="28"/>
  <c r="AA139" i="28"/>
  <c r="AH139" i="28"/>
  <c r="AL139" i="28"/>
  <c r="Y139" i="28"/>
  <c r="AM139" i="28"/>
  <c r="AC45" i="19"/>
  <c r="AK45" i="19"/>
  <c r="AJ45" i="19"/>
  <c r="AB45" i="19"/>
  <c r="AN45" i="19"/>
  <c r="AD43" i="40"/>
  <c r="AC43" i="40"/>
  <c r="AO43" i="40"/>
  <c r="AF43" i="40"/>
  <c r="AB43" i="40"/>
  <c r="AM66" i="26"/>
  <c r="AJ66" i="26"/>
  <c r="AF66" i="26"/>
  <c r="AI66" i="26"/>
  <c r="AG66" i="26"/>
  <c r="AJ109" i="28"/>
  <c r="AL109" i="28"/>
  <c r="AB109" i="28"/>
  <c r="Z109" i="28"/>
  <c r="X109" i="28"/>
  <c r="W151" i="23"/>
  <c r="AF151" i="23"/>
  <c r="AA151" i="23"/>
  <c r="Z151" i="23"/>
  <c r="AB151" i="23"/>
  <c r="AA15" i="42"/>
  <c r="AF15" i="42"/>
  <c r="AE15" i="42"/>
  <c r="Z15" i="42"/>
  <c r="AN141" i="42"/>
  <c r="AB141" i="42"/>
  <c r="AF141" i="42"/>
  <c r="AH141" i="42"/>
  <c r="AL141" i="42"/>
  <c r="AB136" i="26"/>
  <c r="AE136" i="26"/>
  <c r="AJ136" i="26"/>
  <c r="W136" i="26"/>
  <c r="AJ118" i="40"/>
  <c r="Y118" i="40"/>
  <c r="AL118" i="40"/>
  <c r="X118" i="40"/>
  <c r="AG118" i="40"/>
  <c r="AD95" i="28"/>
  <c r="AJ95" i="28"/>
  <c r="AF95" i="28"/>
  <c r="AK95" i="28"/>
  <c r="AI95" i="28"/>
  <c r="AB111" i="26"/>
  <c r="AK111" i="26"/>
  <c r="AC111" i="26"/>
  <c r="Z111" i="26"/>
  <c r="AN111" i="26"/>
  <c r="Z16" i="23"/>
  <c r="AL16" i="23"/>
  <c r="AD16" i="23"/>
  <c r="AK16" i="23"/>
  <c r="AI16" i="23"/>
  <c r="AO60" i="21"/>
  <c r="AK60" i="21"/>
  <c r="AD60" i="21"/>
  <c r="AJ60" i="21"/>
  <c r="AC60" i="21"/>
  <c r="AI130" i="21"/>
  <c r="AO130" i="21"/>
  <c r="AB130" i="21"/>
  <c r="AJ130" i="21"/>
  <c r="Z130" i="21"/>
  <c r="AJ46" i="25"/>
  <c r="AE46" i="25"/>
  <c r="Y46" i="25"/>
  <c r="AD46" i="25"/>
  <c r="AN46" i="25"/>
  <c r="AJ26" i="23"/>
  <c r="W26" i="23"/>
  <c r="Y26" i="23"/>
  <c r="AF26" i="23"/>
  <c r="AI147" i="42"/>
  <c r="AO147" i="42"/>
  <c r="Z147" i="42"/>
  <c r="AK147" i="42"/>
  <c r="X147" i="42"/>
  <c r="AL112" i="28"/>
  <c r="AI112" i="28"/>
  <c r="AG112" i="28"/>
  <c r="Y112" i="28"/>
  <c r="AC112" i="28"/>
  <c r="Z145" i="21"/>
  <c r="AG145" i="21"/>
  <c r="AD145" i="21"/>
  <c r="AL145" i="21"/>
  <c r="AJ145" i="21"/>
  <c r="AH5" i="26"/>
  <c r="AM5" i="26"/>
  <c r="AI5" i="26"/>
  <c r="AO5" i="26"/>
  <c r="AL5" i="26"/>
  <c r="AK7" i="40"/>
  <c r="X7" i="40"/>
  <c r="AD7" i="40"/>
  <c r="AN7" i="40"/>
  <c r="AJ7" i="40"/>
  <c r="AH89" i="40"/>
  <c r="AG89" i="40"/>
  <c r="AB89" i="40"/>
  <c r="X89" i="40"/>
  <c r="Z89" i="40"/>
  <c r="AM78" i="21"/>
  <c r="AE78" i="21"/>
  <c r="AB78" i="21"/>
  <c r="X78" i="21"/>
  <c r="AD78" i="21"/>
  <c r="AO134" i="42"/>
  <c r="AI134" i="42"/>
  <c r="X134" i="42"/>
  <c r="AN134" i="42"/>
  <c r="AO28" i="42"/>
  <c r="AD28" i="42"/>
  <c r="AE28" i="42"/>
  <c r="AL28" i="42"/>
  <c r="AH28" i="42"/>
  <c r="AB70" i="40"/>
  <c r="AG70" i="40"/>
  <c r="Z70" i="40"/>
  <c r="AE70" i="40"/>
  <c r="AC70" i="40"/>
  <c r="Y103" i="21"/>
  <c r="AJ103" i="21"/>
  <c r="AH103" i="21"/>
  <c r="AA103" i="21"/>
  <c r="AI28" i="26"/>
  <c r="X28" i="26"/>
  <c r="AG28" i="26"/>
  <c r="AD28" i="26"/>
  <c r="AE28" i="26"/>
  <c r="AB32" i="23"/>
  <c r="AO32" i="23"/>
  <c r="AF32" i="23"/>
  <c r="AI32" i="23"/>
  <c r="AG32" i="23"/>
  <c r="AN139" i="42"/>
  <c r="AC163" i="26"/>
  <c r="AM134" i="28"/>
  <c r="AO134" i="28"/>
  <c r="Z134" i="28"/>
  <c r="AI134" i="28"/>
  <c r="AI66" i="28"/>
  <c r="AH66" i="28"/>
  <c r="AN66" i="28"/>
  <c r="AC66" i="28"/>
  <c r="AJ69" i="40"/>
  <c r="AK69" i="40"/>
  <c r="W69" i="40"/>
  <c r="AC69" i="40"/>
  <c r="Z32" i="28"/>
  <c r="AJ32" i="28"/>
  <c r="AD32" i="28"/>
  <c r="AO32" i="28"/>
  <c r="AE70" i="23"/>
  <c r="AM70" i="23"/>
  <c r="AH70" i="23"/>
  <c r="AF70" i="23"/>
  <c r="Z70" i="23"/>
  <c r="AA165" i="42"/>
  <c r="AD165" i="42"/>
  <c r="W165" i="42"/>
  <c r="Y165" i="42"/>
  <c r="AE165" i="42"/>
  <c r="AL170" i="21"/>
  <c r="AA170" i="21"/>
  <c r="AF170" i="21"/>
  <c r="AC170" i="21"/>
  <c r="AC125" i="40"/>
  <c r="AE125" i="40"/>
  <c r="AB125" i="40"/>
  <c r="AJ125" i="40"/>
  <c r="W125" i="40"/>
  <c r="AC149" i="23"/>
  <c r="AI149" i="23"/>
  <c r="AE149" i="23"/>
  <c r="AG149" i="23"/>
  <c r="AF149" i="23"/>
  <c r="AK36" i="23"/>
  <c r="Z36" i="23"/>
  <c r="AA36" i="23"/>
  <c r="Y36" i="23"/>
  <c r="AL36" i="23"/>
  <c r="AF62" i="22"/>
  <c r="AG62" i="22"/>
  <c r="AM62" i="22"/>
  <c r="W62" i="22"/>
  <c r="AJ62" i="22"/>
  <c r="AD111" i="40"/>
  <c r="AM111" i="40"/>
  <c r="AN111" i="40"/>
  <c r="AK111" i="40"/>
  <c r="AI111" i="40"/>
  <c r="AE140" i="40"/>
  <c r="W140" i="40"/>
  <c r="AK140" i="40"/>
  <c r="AC140" i="40"/>
  <c r="X140" i="40"/>
  <c r="AA43" i="19"/>
  <c r="AM43" i="19"/>
  <c r="AE43" i="19"/>
  <c r="AN43" i="19"/>
  <c r="AK43" i="19"/>
  <c r="AJ140" i="23"/>
  <c r="X140" i="23"/>
  <c r="AI140" i="23"/>
  <c r="AH140" i="23"/>
  <c r="W55" i="40"/>
  <c r="AK55" i="40"/>
  <c r="X55" i="40"/>
  <c r="AL55" i="40"/>
  <c r="AB55" i="40"/>
  <c r="AE48" i="28"/>
  <c r="AC48" i="28"/>
  <c r="AO48" i="28"/>
  <c r="AA48" i="28"/>
  <c r="AD121" i="40"/>
  <c r="AH121" i="40"/>
  <c r="W121" i="40"/>
  <c r="AK121" i="40"/>
  <c r="AA121" i="40"/>
  <c r="AB3" i="22"/>
  <c r="AN3" i="22"/>
  <c r="AK3" i="22"/>
  <c r="AD3" i="22"/>
  <c r="AA3" i="22"/>
  <c r="AB167" i="40"/>
  <c r="Y167" i="40"/>
  <c r="AN167" i="40"/>
  <c r="W167" i="40"/>
  <c r="AI167" i="40"/>
  <c r="AF16" i="28"/>
  <c r="AH16" i="28"/>
  <c r="AD16" i="28"/>
  <c r="W16" i="28"/>
  <c r="AE105" i="42"/>
  <c r="AG105" i="42"/>
  <c r="AD105" i="42"/>
  <c r="AA105" i="42"/>
  <c r="Y105" i="42"/>
  <c r="AA32" i="26"/>
  <c r="AF32" i="26"/>
  <c r="AH32" i="26"/>
  <c r="AL32" i="26"/>
  <c r="AB32" i="26"/>
  <c r="Y168" i="40"/>
  <c r="AN168" i="40"/>
  <c r="AE168" i="40"/>
  <c r="AG168" i="40"/>
  <c r="AD168" i="40"/>
  <c r="AK113" i="42"/>
  <c r="AD113" i="42"/>
  <c r="AM113" i="42"/>
  <c r="AN113" i="42"/>
  <c r="Z164" i="42"/>
  <c r="AF164" i="42"/>
  <c r="AH164" i="42"/>
  <c r="AK164" i="42"/>
  <c r="AE164" i="42"/>
  <c r="AL36" i="26"/>
  <c r="AC134" i="21"/>
  <c r="AL134" i="21"/>
  <c r="W134" i="21"/>
  <c r="AK134" i="21"/>
  <c r="Y119" i="28"/>
  <c r="AG119" i="28"/>
  <c r="X119" i="28"/>
  <c r="AM119" i="28"/>
  <c r="AL119" i="28"/>
  <c r="AH164" i="25"/>
  <c r="AG164" i="25"/>
  <c r="AF164" i="25"/>
  <c r="AE164" i="25"/>
  <c r="AB164" i="25"/>
  <c r="AD56" i="28"/>
  <c r="AA56" i="28"/>
  <c r="AG56" i="28"/>
  <c r="AH56" i="28"/>
  <c r="AK56" i="28"/>
  <c r="AE119" i="42"/>
  <c r="AN119" i="42"/>
  <c r="W119" i="42"/>
  <c r="AC119" i="42"/>
  <c r="AA119" i="42"/>
  <c r="AO60" i="26"/>
  <c r="AA60" i="26"/>
  <c r="AL60" i="26"/>
  <c r="AJ60" i="26"/>
  <c r="AH60" i="26"/>
  <c r="AA62" i="23"/>
  <c r="AG62" i="23"/>
  <c r="Z62" i="23"/>
  <c r="X62" i="23"/>
  <c r="AE62" i="23"/>
  <c r="AH74" i="28"/>
  <c r="AN74" i="28"/>
  <c r="AB74" i="28"/>
  <c r="AC74" i="28"/>
  <c r="AO74" i="28"/>
  <c r="AE90" i="26"/>
  <c r="AI90" i="26"/>
  <c r="AH90" i="26"/>
  <c r="AA90" i="26"/>
  <c r="AO90" i="26"/>
  <c r="AL87" i="22"/>
  <c r="AC87" i="22"/>
  <c r="W87" i="22"/>
  <c r="AM87" i="22"/>
  <c r="AO87" i="22"/>
  <c r="AB4" i="42"/>
  <c r="AK4" i="42"/>
  <c r="X4" i="42"/>
  <c r="AD4" i="42"/>
  <c r="AH4" i="42"/>
  <c r="AE163" i="21"/>
  <c r="AH137" i="21"/>
  <c r="AM137" i="21"/>
  <c r="AG137" i="21"/>
  <c r="AB137" i="21"/>
  <c r="W127" i="28"/>
  <c r="AF127" i="28"/>
  <c r="AB127" i="28"/>
  <c r="AM127" i="28"/>
  <c r="AI127" i="28"/>
  <c r="W68" i="23"/>
  <c r="AD68" i="23"/>
  <c r="AG68" i="23"/>
  <c r="AH68" i="23"/>
  <c r="AC68" i="23"/>
  <c r="AC177" i="26"/>
  <c r="W177" i="26"/>
  <c r="AJ177" i="26"/>
  <c r="AE177" i="26"/>
  <c r="AG177" i="26"/>
  <c r="AI58" i="28"/>
  <c r="Z58" i="28"/>
  <c r="AH58" i="28"/>
  <c r="AG58" i="28"/>
  <c r="AE58" i="28"/>
  <c r="W158" i="21"/>
  <c r="X158" i="21"/>
  <c r="AN158" i="21"/>
  <c r="AG158" i="21"/>
  <c r="AI158" i="21"/>
  <c r="AL123" i="28"/>
  <c r="AH123" i="28"/>
  <c r="AA123" i="28"/>
  <c r="AD123" i="28"/>
  <c r="Y123" i="28"/>
  <c r="AD126" i="23"/>
  <c r="AK126" i="23"/>
  <c r="AN126" i="23"/>
  <c r="AO126" i="23"/>
  <c r="AN67" i="23"/>
  <c r="AA67" i="23"/>
  <c r="AI67" i="23"/>
  <c r="AK67" i="23"/>
  <c r="AE67" i="23"/>
  <c r="AK158" i="26"/>
  <c r="AM158" i="26"/>
  <c r="AL158" i="26"/>
  <c r="AF158" i="26"/>
  <c r="AE158" i="26"/>
  <c r="AD21" i="23"/>
  <c r="AE21" i="23"/>
  <c r="AL21" i="23"/>
  <c r="AC21" i="23"/>
  <c r="X21" i="23"/>
  <c r="AG168" i="26"/>
  <c r="X168" i="26"/>
  <c r="AL168" i="26"/>
  <c r="Y168" i="26"/>
  <c r="AD168" i="26"/>
  <c r="AO110" i="23"/>
  <c r="Z110" i="23"/>
  <c r="AK110" i="23"/>
  <c r="AN110" i="23"/>
  <c r="AM110" i="23"/>
  <c r="AO86" i="40"/>
  <c r="AI86" i="40"/>
  <c r="AA86" i="40"/>
  <c r="AE86" i="40"/>
  <c r="AL86" i="40"/>
  <c r="AO16" i="22"/>
  <c r="AM16" i="22"/>
  <c r="AL16" i="22"/>
  <c r="AC16" i="22"/>
  <c r="AK162" i="26"/>
  <c r="AH162" i="26"/>
  <c r="AD162" i="26"/>
  <c r="AL162" i="26"/>
  <c r="AI162" i="26"/>
  <c r="AD89" i="23"/>
  <c r="AA89" i="23"/>
  <c r="AJ13" i="23"/>
  <c r="AH13" i="23"/>
  <c r="AM13" i="23"/>
  <c r="AD13" i="23"/>
  <c r="AE13" i="23"/>
  <c r="AJ64" i="23"/>
  <c r="AM64" i="23"/>
  <c r="AF64" i="23"/>
  <c r="AB64" i="23"/>
  <c r="Z64" i="23"/>
  <c r="Z14" i="26"/>
  <c r="AI130" i="26"/>
  <c r="AO130" i="26"/>
  <c r="AH130" i="26"/>
  <c r="AM130" i="26"/>
  <c r="AJ130" i="26"/>
  <c r="AD129" i="28"/>
  <c r="AO129" i="28"/>
  <c r="AA129" i="28"/>
  <c r="AL129" i="28"/>
  <c r="AK129" i="28"/>
  <c r="AG114" i="21"/>
  <c r="AE114" i="21"/>
  <c r="AM114" i="21"/>
  <c r="AA114" i="21"/>
  <c r="AA44" i="19"/>
  <c r="AL44" i="19"/>
  <c r="AE44" i="19"/>
  <c r="AF44" i="19"/>
  <c r="AH11" i="26"/>
  <c r="AB11" i="26"/>
  <c r="AI11" i="26"/>
  <c r="AD11" i="26"/>
  <c r="AA11" i="26"/>
  <c r="AD58" i="22"/>
  <c r="W58" i="22"/>
  <c r="AE58" i="22"/>
  <c r="AM7" i="28"/>
  <c r="AN7" i="28"/>
  <c r="AG7" i="28"/>
  <c r="Y7" i="28"/>
  <c r="AI7" i="28"/>
  <c r="AN79" i="28"/>
  <c r="W79" i="28"/>
  <c r="AK79" i="28"/>
  <c r="Z79" i="28"/>
  <c r="X103" i="42"/>
  <c r="AC103" i="42"/>
  <c r="AA103" i="42"/>
  <c r="Y103" i="42"/>
  <c r="AK30" i="19"/>
  <c r="AF30" i="19"/>
  <c r="AD30" i="19"/>
  <c r="Z30" i="19"/>
  <c r="AE84" i="23"/>
  <c r="X84" i="23"/>
  <c r="AB84" i="23"/>
  <c r="AK84" i="23"/>
  <c r="Y84" i="23"/>
  <c r="X33" i="26"/>
  <c r="AJ33" i="26"/>
  <c r="W33" i="26"/>
  <c r="AA33" i="26"/>
  <c r="AC33" i="26"/>
  <c r="AB85" i="21"/>
  <c r="AI85" i="21"/>
  <c r="AN85" i="21"/>
  <c r="AO107" i="40"/>
  <c r="AM163" i="28"/>
  <c r="W163" i="28"/>
  <c r="X163" i="28"/>
  <c r="AM17" i="42"/>
  <c r="X17" i="42"/>
  <c r="AK17" i="42"/>
  <c r="AC17" i="42"/>
  <c r="AL17" i="42"/>
  <c r="W55" i="26"/>
  <c r="AO55" i="26"/>
  <c r="X55" i="26"/>
  <c r="AF55" i="26"/>
  <c r="AK55" i="26"/>
  <c r="AN160" i="42"/>
  <c r="AD160" i="42"/>
  <c r="AE160" i="42"/>
  <c r="AA160" i="42"/>
  <c r="AC160" i="42"/>
  <c r="AH108" i="21"/>
  <c r="AG108" i="21"/>
  <c r="AK108" i="21"/>
  <c r="AD108" i="21"/>
  <c r="Z58" i="24"/>
  <c r="AI58" i="24"/>
  <c r="AH58" i="24"/>
  <c r="AA58" i="24"/>
  <c r="AM34" i="19"/>
  <c r="AG34" i="19"/>
  <c r="AE34" i="19"/>
  <c r="AJ34" i="19"/>
  <c r="AE157" i="28"/>
  <c r="AO157" i="28"/>
  <c r="AG157" i="28"/>
  <c r="AM157" i="28"/>
  <c r="W89" i="26"/>
  <c r="AF89" i="26"/>
  <c r="AL89" i="26"/>
  <c r="Y89" i="26"/>
  <c r="AA14" i="19"/>
  <c r="W14" i="19"/>
  <c r="AM14" i="19"/>
  <c r="AC14" i="19"/>
  <c r="AE14" i="19"/>
  <c r="Y131" i="26"/>
  <c r="AJ65" i="28"/>
  <c r="AG65" i="28"/>
  <c r="AA65" i="28"/>
  <c r="AB65" i="28"/>
  <c r="AK65" i="28"/>
  <c r="AJ160" i="41"/>
  <c r="AK160" i="41"/>
  <c r="X160" i="41"/>
  <c r="AI160" i="41"/>
  <c r="AF160" i="41"/>
  <c r="AD84" i="42"/>
  <c r="AM84" i="42"/>
  <c r="AC84" i="42"/>
  <c r="AF84" i="42"/>
  <c r="AB84" i="42"/>
  <c r="AE107" i="28"/>
  <c r="AJ107" i="28"/>
  <c r="AK107" i="28"/>
  <c r="AI107" i="28"/>
  <c r="AG107" i="28"/>
  <c r="AD76" i="42"/>
  <c r="AG87" i="42"/>
  <c r="AN87" i="42"/>
  <c r="AD87" i="42"/>
  <c r="AK87" i="42"/>
  <c r="AI87" i="42"/>
  <c r="X74" i="40"/>
  <c r="Z74" i="40"/>
  <c r="AH74" i="40"/>
  <c r="AA74" i="40"/>
  <c r="AG74" i="40"/>
  <c r="AE41" i="23"/>
  <c r="AC41" i="23"/>
  <c r="AB41" i="23"/>
  <c r="AI41" i="23"/>
  <c r="AJ68" i="40"/>
  <c r="AO68" i="40"/>
  <c r="AI68" i="40"/>
  <c r="AB68" i="40"/>
  <c r="AL68" i="40"/>
  <c r="AN129" i="40"/>
  <c r="W129" i="40"/>
  <c r="AI129" i="40"/>
  <c r="AD129" i="40"/>
  <c r="AC129" i="40"/>
  <c r="Z50" i="28"/>
  <c r="AN50" i="28"/>
  <c r="X50" i="28"/>
  <c r="AH50" i="28"/>
  <c r="AG50" i="28"/>
  <c r="AL168" i="28"/>
  <c r="AJ168" i="28"/>
  <c r="AO168" i="28"/>
  <c r="Z168" i="28"/>
  <c r="AI168" i="28"/>
  <c r="Y148" i="21"/>
  <c r="AC148" i="21"/>
  <c r="AB148" i="21"/>
  <c r="AI148" i="21"/>
  <c r="AH148" i="21"/>
  <c r="W94" i="21"/>
  <c r="AG94" i="21"/>
  <c r="AE23" i="28"/>
  <c r="AG23" i="28"/>
  <c r="Y62" i="28"/>
  <c r="AE110" i="26"/>
  <c r="AB103" i="28"/>
  <c r="W103" i="28"/>
  <c r="AI103" i="28"/>
  <c r="AG103" i="28"/>
  <c r="AM103" i="28"/>
  <c r="AA69" i="28"/>
  <c r="AB69" i="28"/>
  <c r="AE69" i="28"/>
  <c r="X69" i="28"/>
  <c r="AO69" i="28"/>
  <c r="W103" i="26"/>
  <c r="AC103" i="26"/>
  <c r="AH103" i="26"/>
  <c r="AK103" i="26"/>
  <c r="AA103" i="26"/>
  <c r="AC156" i="25"/>
  <c r="AI156" i="25"/>
  <c r="Y156" i="25"/>
  <c r="AE156" i="25"/>
  <c r="W166" i="21"/>
  <c r="AG166" i="21"/>
  <c r="AB166" i="21"/>
  <c r="AN166" i="21"/>
  <c r="AI166" i="21"/>
  <c r="AO145" i="40"/>
  <c r="AF145" i="40"/>
  <c r="X145" i="40"/>
  <c r="AG145" i="40"/>
  <c r="Z145" i="40"/>
  <c r="AF142" i="23"/>
  <c r="W142" i="23"/>
  <c r="AL142" i="23"/>
  <c r="X142" i="23"/>
  <c r="AD142" i="23"/>
  <c r="W36" i="19"/>
  <c r="AE121" i="21"/>
  <c r="AJ121" i="21"/>
  <c r="AO121" i="21"/>
  <c r="AB121" i="21"/>
  <c r="Z121" i="21"/>
  <c r="AD165" i="21"/>
  <c r="AE8" i="19"/>
  <c r="AC8" i="19"/>
  <c r="W8" i="19"/>
  <c r="AF8" i="19"/>
  <c r="AB8" i="19"/>
  <c r="AC117" i="42"/>
  <c r="AB117" i="42"/>
  <c r="AE49" i="41"/>
  <c r="Y106" i="23"/>
  <c r="AC106" i="23"/>
  <c r="AA106" i="23"/>
  <c r="AM106" i="23"/>
  <c r="Z64" i="22"/>
  <c r="AO64" i="22"/>
  <c r="AG64" i="22"/>
  <c r="AD64" i="22"/>
  <c r="AF64" i="22"/>
  <c r="AB159" i="21"/>
  <c r="AK108" i="26"/>
  <c r="AF108" i="26"/>
  <c r="Z108" i="26"/>
  <c r="AA108" i="26"/>
  <c r="W108" i="26"/>
  <c r="AL125" i="23"/>
  <c r="AF125" i="23"/>
  <c r="AC125" i="23"/>
  <c r="AN125" i="23"/>
  <c r="AM125" i="23"/>
  <c r="AD10" i="23"/>
  <c r="AK10" i="23"/>
  <c r="AI10" i="23"/>
  <c r="AH10" i="23"/>
  <c r="Z10" i="23"/>
  <c r="AM27" i="42"/>
  <c r="AC27" i="42"/>
  <c r="AG27" i="42"/>
  <c r="AI27" i="42"/>
  <c r="W27" i="42"/>
  <c r="AC100" i="26"/>
  <c r="Y100" i="26"/>
  <c r="AL100" i="26"/>
  <c r="AF100" i="26"/>
  <c r="AA100" i="26"/>
  <c r="AA77" i="21"/>
  <c r="X77" i="21"/>
  <c r="AG77" i="21"/>
  <c r="AF77" i="21"/>
  <c r="AO77" i="21"/>
  <c r="AN49" i="40"/>
  <c r="AC49" i="40"/>
  <c r="AG49" i="40"/>
  <c r="AH49" i="40"/>
  <c r="AM49" i="40"/>
  <c r="W77" i="42"/>
  <c r="AH77" i="42"/>
  <c r="Z77" i="42"/>
  <c r="AA77" i="42"/>
  <c r="AF77" i="42"/>
  <c r="AB117" i="23"/>
  <c r="AF117" i="23"/>
  <c r="AO117" i="23"/>
  <c r="AD117" i="23"/>
  <c r="AE117" i="23"/>
  <c r="AC145" i="28"/>
  <c r="Y145" i="28"/>
  <c r="AD118" i="23"/>
  <c r="AA118" i="23"/>
  <c r="AO118" i="23"/>
  <c r="Z118" i="23"/>
  <c r="X124" i="40"/>
  <c r="AE124" i="40"/>
  <c r="Z124" i="40"/>
  <c r="AO124" i="40"/>
  <c r="AA124" i="40"/>
  <c r="AM26" i="40"/>
  <c r="AH26" i="40"/>
  <c r="AO26" i="40"/>
  <c r="AB26" i="40"/>
  <c r="AI26" i="40"/>
  <c r="AD100" i="21"/>
  <c r="X47" i="28"/>
  <c r="AC42" i="23"/>
  <c r="Z42" i="23"/>
  <c r="AH42" i="23"/>
  <c r="AA149" i="28"/>
  <c r="AN149" i="28"/>
  <c r="AJ149" i="28"/>
  <c r="AC149" i="28"/>
  <c r="AI149" i="28"/>
  <c r="AK131" i="42"/>
  <c r="AO131" i="42"/>
  <c r="AL131" i="42"/>
  <c r="Y131" i="42"/>
  <c r="AI131" i="42"/>
  <c r="AE59" i="40"/>
  <c r="AC72" i="26"/>
  <c r="AH72" i="26"/>
  <c r="X72" i="26"/>
  <c r="Y72" i="26"/>
  <c r="AA112" i="42"/>
  <c r="AM113" i="23"/>
  <c r="AF113" i="23"/>
  <c r="AB113" i="23"/>
  <c r="AE113" i="23"/>
  <c r="AH113" i="23"/>
  <c r="AE44" i="28"/>
  <c r="AF44" i="28"/>
  <c r="Y44" i="28"/>
  <c r="AD44" i="28"/>
  <c r="AG44" i="28"/>
  <c r="AM79" i="26"/>
  <c r="AG79" i="26"/>
  <c r="AK79" i="26"/>
  <c r="AB79" i="26"/>
  <c r="AN79" i="26"/>
  <c r="AD87" i="21"/>
  <c r="AK87" i="21"/>
  <c r="AN87" i="21"/>
  <c r="AI87" i="21"/>
  <c r="AK61" i="23"/>
  <c r="AH61" i="23"/>
  <c r="AI166" i="22"/>
  <c r="AE11" i="28"/>
  <c r="AD167" i="41"/>
  <c r="AK147" i="41"/>
  <c r="AA4" i="22"/>
  <c r="AG150" i="41"/>
  <c r="AH19" i="23"/>
  <c r="AN139" i="22"/>
  <c r="AM99" i="41"/>
  <c r="AC99" i="41"/>
  <c r="AL87" i="41"/>
  <c r="AF87" i="41"/>
  <c r="AG166" i="22"/>
  <c r="AA166" i="22"/>
  <c r="AK8" i="26"/>
  <c r="AL8" i="26"/>
  <c r="Z171" i="41"/>
  <c r="AH48" i="22"/>
  <c r="Y48" i="22"/>
  <c r="AK48" i="22"/>
  <c r="AN171" i="22"/>
  <c r="AK171" i="22"/>
  <c r="AH11" i="28"/>
  <c r="AO11" i="28"/>
  <c r="AH110" i="22"/>
  <c r="AE167" i="41"/>
  <c r="AJ167" i="41"/>
  <c r="AO56" i="41"/>
  <c r="W66" i="41"/>
  <c r="AN4" i="22"/>
  <c r="AM4" i="22"/>
  <c r="AI4" i="22"/>
  <c r="AJ8" i="22"/>
  <c r="AH75" i="41"/>
  <c r="Y75" i="41"/>
  <c r="W129" i="41"/>
  <c r="AH129" i="41"/>
  <c r="AD150" i="41"/>
  <c r="AF150" i="41"/>
  <c r="AB19" i="23"/>
  <c r="Z27" i="40"/>
  <c r="AH114" i="41"/>
  <c r="AA114" i="41"/>
  <c r="AC139" i="22"/>
  <c r="AK139" i="22"/>
  <c r="Y139" i="22"/>
  <c r="AA78" i="22"/>
  <c r="AB78" i="22"/>
  <c r="Z78" i="22"/>
  <c r="AN165" i="22"/>
  <c r="AI33" i="22"/>
  <c r="AJ33" i="22"/>
  <c r="AD9" i="22"/>
  <c r="AL9" i="22"/>
  <c r="AD152" i="41"/>
  <c r="AM152" i="41"/>
  <c r="AF82" i="23"/>
  <c r="AA171" i="21"/>
  <c r="Z171" i="21"/>
  <c r="X54" i="42"/>
  <c r="AH54" i="42"/>
  <c r="Z91" i="22"/>
  <c r="AN136" i="41"/>
  <c r="AO138" i="41"/>
  <c r="AE138" i="41"/>
  <c r="AC177" i="22"/>
  <c r="AN177" i="22"/>
  <c r="AF177" i="22"/>
  <c r="AK162" i="22"/>
  <c r="AL162" i="22"/>
  <c r="Z124" i="22"/>
  <c r="AI37" i="26"/>
  <c r="AJ37" i="26"/>
  <c r="AM75" i="28"/>
  <c r="AO75" i="28"/>
  <c r="W75" i="28"/>
  <c r="X75" i="26"/>
  <c r="AM75" i="26"/>
  <c r="X32" i="41"/>
  <c r="AL32" i="41"/>
  <c r="AD32" i="41"/>
  <c r="W175" i="41"/>
  <c r="AD175" i="41"/>
  <c r="AG134" i="26"/>
  <c r="AO134" i="26"/>
  <c r="AD94" i="40"/>
  <c r="AF146" i="41"/>
  <c r="X155" i="41"/>
  <c r="AA155" i="41"/>
  <c r="Y106" i="40"/>
  <c r="X110" i="41"/>
  <c r="W110" i="41"/>
  <c r="W10" i="19"/>
  <c r="AB35" i="22"/>
  <c r="AJ35" i="22"/>
  <c r="AE35" i="22"/>
  <c r="X97" i="22"/>
  <c r="AD97" i="22"/>
  <c r="W97" i="22"/>
  <c r="W53" i="22"/>
  <c r="AC53" i="22"/>
  <c r="W100" i="41"/>
  <c r="AJ100" i="41"/>
  <c r="AL91" i="28"/>
  <c r="Z91" i="28"/>
  <c r="AA165" i="26"/>
  <c r="Y165" i="26"/>
  <c r="AA14" i="41"/>
  <c r="AH14" i="41"/>
  <c r="AD101" i="22"/>
  <c r="AA101" i="22"/>
  <c r="AD101" i="40"/>
  <c r="AN101" i="40"/>
  <c r="AJ101" i="40"/>
  <c r="AJ45" i="22"/>
  <c r="AL45" i="22"/>
  <c r="AO138" i="23"/>
  <c r="AF138" i="23"/>
  <c r="AL97" i="26"/>
  <c r="AK48" i="42"/>
  <c r="AH148" i="22"/>
  <c r="AI148" i="22"/>
  <c r="AA148" i="22"/>
  <c r="W148" i="22"/>
  <c r="AJ125" i="41"/>
  <c r="X125" i="41"/>
  <c r="Y125" i="41"/>
  <c r="AA125" i="41"/>
  <c r="AF125" i="41"/>
  <c r="AH99" i="41"/>
  <c r="X99" i="41"/>
  <c r="AL99" i="41"/>
  <c r="W99" i="41"/>
  <c r="AG99" i="41"/>
  <c r="AJ87" i="41"/>
  <c r="AK87" i="41"/>
  <c r="X87" i="41"/>
  <c r="AI87" i="41"/>
  <c r="Y87" i="41"/>
  <c r="AA173" i="22"/>
  <c r="AC173" i="22"/>
  <c r="Y173" i="22"/>
  <c r="AB173" i="22"/>
  <c r="AH173" i="22"/>
  <c r="Y123" i="22"/>
  <c r="AN123" i="22"/>
  <c r="AF123" i="22"/>
  <c r="Z123" i="22"/>
  <c r="AI123" i="22"/>
  <c r="AB65" i="22"/>
  <c r="AE65" i="22"/>
  <c r="AK65" i="22"/>
  <c r="Z65" i="22"/>
  <c r="AA65" i="22"/>
  <c r="AA46" i="22"/>
  <c r="AJ46" i="22"/>
  <c r="Y46" i="22"/>
  <c r="Z46" i="22"/>
  <c r="AL46" i="22"/>
  <c r="AK166" i="22"/>
  <c r="AD166" i="22"/>
  <c r="X166" i="22"/>
  <c r="AO166" i="22"/>
  <c r="AF166" i="22"/>
  <c r="AJ8" i="26"/>
  <c r="Y8" i="26"/>
  <c r="W8" i="26"/>
  <c r="AO8" i="26"/>
  <c r="AF8" i="26"/>
  <c r="AA171" i="41"/>
  <c r="AM171" i="41"/>
  <c r="AJ171" i="41"/>
  <c r="W171" i="41"/>
  <c r="X48" i="22"/>
  <c r="AJ48" i="22"/>
  <c r="AA48" i="22"/>
  <c r="AL48" i="22"/>
  <c r="AE48" i="22"/>
  <c r="X171" i="22"/>
  <c r="AD171" i="22"/>
  <c r="AJ171" i="22"/>
  <c r="AE171" i="22"/>
  <c r="Y171" i="22"/>
  <c r="Z11" i="28"/>
  <c r="AD11" i="28"/>
  <c r="AM11" i="28"/>
  <c r="AI11" i="28"/>
  <c r="AG11" i="28"/>
  <c r="AF143" i="41"/>
  <c r="AF116" i="22"/>
  <c r="AH116" i="22"/>
  <c r="W116" i="22"/>
  <c r="AK116" i="22"/>
  <c r="AO116" i="22"/>
  <c r="AF41" i="22"/>
  <c r="AJ41" i="22"/>
  <c r="AO41" i="22"/>
  <c r="AC41" i="22"/>
  <c r="AI41" i="22"/>
  <c r="Z58" i="41"/>
  <c r="AL58" i="41"/>
  <c r="AC58" i="41"/>
  <c r="AD58" i="41"/>
  <c r="Y110" i="22"/>
  <c r="AO110" i="22"/>
  <c r="X110" i="22"/>
  <c r="AI110" i="22"/>
  <c r="W167" i="41"/>
  <c r="AG167" i="41"/>
  <c r="AB167" i="41"/>
  <c r="Y167" i="41"/>
  <c r="AB147" i="41"/>
  <c r="AG147" i="41"/>
  <c r="AH147" i="41"/>
  <c r="X147" i="41"/>
  <c r="AF147" i="41"/>
  <c r="AL156" i="41"/>
  <c r="AF156" i="41"/>
  <c r="AB156" i="41"/>
  <c r="AK156" i="41"/>
  <c r="AN156" i="41"/>
  <c r="AC139" i="41"/>
  <c r="AK139" i="41"/>
  <c r="AF139" i="41"/>
  <c r="AL139" i="41"/>
  <c r="AI139" i="41"/>
  <c r="AA56" i="41"/>
  <c r="AJ56" i="41"/>
  <c r="AK56" i="41"/>
  <c r="AC56" i="41"/>
  <c r="AF56" i="41"/>
  <c r="AE72" i="22"/>
  <c r="AO72" i="22"/>
  <c r="AA72" i="22"/>
  <c r="X72" i="22"/>
  <c r="AF72" i="22"/>
  <c r="AA45" i="41"/>
  <c r="AO45" i="41"/>
  <c r="W45" i="41"/>
  <c r="AL45" i="41"/>
  <c r="Z45" i="41"/>
  <c r="Z66" i="41"/>
  <c r="AE66" i="41"/>
  <c r="AB66" i="41"/>
  <c r="AL66" i="41"/>
  <c r="AD66" i="41"/>
  <c r="AF4" i="22"/>
  <c r="Z4" i="22"/>
  <c r="AH4" i="22"/>
  <c r="AB4" i="22"/>
  <c r="AC4" i="22"/>
  <c r="AE8" i="22"/>
  <c r="AA8" i="22"/>
  <c r="AM8" i="22"/>
  <c r="AO8" i="22"/>
  <c r="AK8" i="22"/>
  <c r="W127" i="22"/>
  <c r="AB127" i="22"/>
  <c r="AE127" i="22"/>
  <c r="Z127" i="22"/>
  <c r="AI75" i="41"/>
  <c r="AN75" i="41"/>
  <c r="AM75" i="41"/>
  <c r="AK75" i="41"/>
  <c r="AE75" i="41"/>
  <c r="AI129" i="41"/>
  <c r="AK129" i="41"/>
  <c r="AG129" i="41"/>
  <c r="AN129" i="41"/>
  <c r="Z129" i="41"/>
  <c r="AO93" i="21"/>
  <c r="AB93" i="21"/>
  <c r="AD93" i="21"/>
  <c r="AI93" i="21"/>
  <c r="AH93" i="21"/>
  <c r="AI150" i="41"/>
  <c r="Z150" i="41"/>
  <c r="AN150" i="41"/>
  <c r="AC150" i="41"/>
  <c r="AO150" i="41"/>
  <c r="AN19" i="23"/>
  <c r="AL19" i="23"/>
  <c r="AE19" i="23"/>
  <c r="AA19" i="23"/>
  <c r="W27" i="40"/>
  <c r="AD27" i="40"/>
  <c r="AC27" i="40"/>
  <c r="AA27" i="40"/>
  <c r="AN15" i="41"/>
  <c r="AE15" i="41"/>
  <c r="AC15" i="41"/>
  <c r="W15" i="41"/>
  <c r="AI15" i="41"/>
  <c r="W114" i="41"/>
  <c r="AI114" i="41"/>
  <c r="Y114" i="41"/>
  <c r="AC114" i="41"/>
  <c r="AN114" i="41"/>
  <c r="AD139" i="22"/>
  <c r="AA139" i="22"/>
  <c r="Z139" i="22"/>
  <c r="AH139" i="22"/>
  <c r="X139" i="22"/>
  <c r="X78" i="22"/>
  <c r="AF78" i="22"/>
  <c r="AL78" i="22"/>
  <c r="AE78" i="22"/>
  <c r="AO78" i="22"/>
  <c r="Y22" i="22"/>
  <c r="AN22" i="22"/>
  <c r="AE22" i="22"/>
  <c r="AG22" i="22"/>
  <c r="AL22" i="22"/>
  <c r="Z84" i="41"/>
  <c r="AG84" i="41"/>
  <c r="AA84" i="41"/>
  <c r="AD84" i="41"/>
  <c r="X84" i="41"/>
  <c r="AF2" i="41"/>
  <c r="Y2" i="41"/>
  <c r="AD2" i="41"/>
  <c r="AI2" i="41"/>
  <c r="AA89" i="41"/>
  <c r="AD89" i="41"/>
  <c r="AB89" i="41"/>
  <c r="AM89" i="41"/>
  <c r="AO89" i="41"/>
  <c r="AD165" i="22"/>
  <c r="Y165" i="22"/>
  <c r="W165" i="22"/>
  <c r="AF165" i="22"/>
  <c r="AM122" i="41"/>
  <c r="Y122" i="41"/>
  <c r="X122" i="41"/>
  <c r="AH122" i="41"/>
  <c r="AE33" i="22"/>
  <c r="AB33" i="22"/>
  <c r="AN33" i="22"/>
  <c r="AG33" i="22"/>
  <c r="AO9" i="22"/>
  <c r="Z9" i="22"/>
  <c r="AK9" i="22"/>
  <c r="W9" i="22"/>
  <c r="AJ152" i="41"/>
  <c r="AN152" i="41"/>
  <c r="AA152" i="41"/>
  <c r="AH152" i="41"/>
  <c r="X152" i="41"/>
  <c r="W24" i="28"/>
  <c r="AL24" i="28"/>
  <c r="AE24" i="28"/>
  <c r="AH24" i="28"/>
  <c r="AI24" i="28"/>
  <c r="AB97" i="42"/>
  <c r="AL97" i="42"/>
  <c r="Y97" i="42"/>
  <c r="Z97" i="42"/>
  <c r="W97" i="42"/>
  <c r="AI176" i="41"/>
  <c r="AJ176" i="41"/>
  <c r="AE176" i="41"/>
  <c r="AN176" i="41"/>
  <c r="Y176" i="41"/>
  <c r="AO82" i="23"/>
  <c r="AA82" i="23"/>
  <c r="AG82" i="23"/>
  <c r="Z82" i="23"/>
  <c r="AB171" i="21"/>
  <c r="X171" i="21"/>
  <c r="AO171" i="21"/>
  <c r="AI171" i="21"/>
  <c r="Y171" i="21"/>
  <c r="AB54" i="42"/>
  <c r="AO54" i="42"/>
  <c r="W54" i="42"/>
  <c r="Y54" i="42"/>
  <c r="AK54" i="42"/>
  <c r="AH21" i="41"/>
  <c r="W21" i="41"/>
  <c r="AA21" i="41"/>
  <c r="AM21" i="41"/>
  <c r="X157" i="22"/>
  <c r="AK157" i="22"/>
  <c r="AD157" i="22"/>
  <c r="AE157" i="22"/>
  <c r="AB157" i="22"/>
  <c r="AA91" i="22"/>
  <c r="W91" i="22"/>
  <c r="AO91" i="22"/>
  <c r="AC91" i="22"/>
  <c r="AD91" i="22"/>
  <c r="W136" i="41"/>
  <c r="AI136" i="41"/>
  <c r="X136" i="41"/>
  <c r="Y136" i="41"/>
  <c r="AL136" i="41"/>
  <c r="AL138" i="41"/>
  <c r="AD138" i="41"/>
  <c r="AJ138" i="41"/>
  <c r="AN138" i="41"/>
  <c r="AC138" i="41"/>
  <c r="Z177" i="22"/>
  <c r="AK177" i="22"/>
  <c r="AH177" i="22"/>
  <c r="AD177" i="22"/>
  <c r="Y177" i="22"/>
  <c r="AD162" i="22"/>
  <c r="X162" i="22"/>
  <c r="AG162" i="22"/>
  <c r="Y162" i="22"/>
  <c r="AO72" i="41"/>
  <c r="X72" i="41"/>
  <c r="AE72" i="41"/>
  <c r="AD72" i="41"/>
  <c r="W60" i="41"/>
  <c r="AL60" i="41"/>
  <c r="AD60" i="41"/>
  <c r="Y60" i="41"/>
  <c r="AN61" i="41"/>
  <c r="AA61" i="41"/>
  <c r="AB61" i="41"/>
  <c r="AH61" i="41"/>
  <c r="Z61" i="41"/>
  <c r="AK124" i="22"/>
  <c r="AF124" i="22"/>
  <c r="AO124" i="22"/>
  <c r="AA124" i="22"/>
  <c r="AA160" i="23"/>
  <c r="AM160" i="23"/>
  <c r="AE160" i="23"/>
  <c r="AD160" i="23"/>
  <c r="AG160" i="23"/>
  <c r="AD37" i="26"/>
  <c r="X37" i="26"/>
  <c r="AM37" i="26"/>
  <c r="AL37" i="26"/>
  <c r="AB37" i="26"/>
  <c r="AH88" i="26"/>
  <c r="AE88" i="26"/>
  <c r="Y88" i="26"/>
  <c r="AM88" i="26"/>
  <c r="AM70" i="22"/>
  <c r="AL70" i="22"/>
  <c r="AG70" i="22"/>
  <c r="AB70" i="22"/>
  <c r="AN70" i="22"/>
  <c r="AC60" i="22"/>
  <c r="X60" i="22"/>
  <c r="AK60" i="22"/>
  <c r="Y60" i="22"/>
  <c r="AL75" i="28"/>
  <c r="AI75" i="28"/>
  <c r="Z75" i="28"/>
  <c r="AN75" i="28"/>
  <c r="AJ75" i="28"/>
  <c r="Y124" i="23"/>
  <c r="AN124" i="23"/>
  <c r="X124" i="23"/>
  <c r="AC124" i="23"/>
  <c r="Z124" i="23"/>
  <c r="Y116" i="42"/>
  <c r="AK116" i="42"/>
  <c r="AG116" i="42"/>
  <c r="X116" i="42"/>
  <c r="AC116" i="42"/>
  <c r="AN117" i="26"/>
  <c r="AB117" i="26"/>
  <c r="AA117" i="26"/>
  <c r="AD117" i="26"/>
  <c r="AC117" i="26"/>
  <c r="AB88" i="40"/>
  <c r="Z88" i="40"/>
  <c r="AJ88" i="40"/>
  <c r="AA88" i="40"/>
  <c r="W88" i="40"/>
  <c r="AO75" i="26"/>
  <c r="AJ75" i="26"/>
  <c r="AE75" i="26"/>
  <c r="W75" i="26"/>
  <c r="AN32" i="41"/>
  <c r="AK32" i="41"/>
  <c r="AJ32" i="41"/>
  <c r="AA32" i="41"/>
  <c r="AB32" i="41"/>
  <c r="AB175" i="41"/>
  <c r="Y175" i="41"/>
  <c r="AE175" i="41"/>
  <c r="Z175" i="41"/>
  <c r="AG175" i="41"/>
  <c r="AL158" i="41"/>
  <c r="AA158" i="41"/>
  <c r="AN158" i="41"/>
  <c r="AG158" i="41"/>
  <c r="AF158" i="41"/>
  <c r="AB134" i="26"/>
  <c r="X134" i="26"/>
  <c r="AD134" i="26"/>
  <c r="AM134" i="26"/>
  <c r="Z159" i="41"/>
  <c r="AM159" i="41"/>
  <c r="Y159" i="41"/>
  <c r="AC159" i="41"/>
  <c r="AK159" i="41"/>
  <c r="AF14" i="22"/>
  <c r="AB14" i="22"/>
  <c r="AA14" i="22"/>
  <c r="X14" i="22"/>
  <c r="Y14" i="22"/>
  <c r="AB94" i="40"/>
  <c r="W94" i="40"/>
  <c r="AI94" i="40"/>
  <c r="AO94" i="40"/>
  <c r="AG63" i="41"/>
  <c r="Y146" i="41"/>
  <c r="AE146" i="41"/>
  <c r="AB146" i="41"/>
  <c r="Z146" i="41"/>
  <c r="AL146" i="41"/>
  <c r="Z153" i="41"/>
  <c r="W153" i="41"/>
  <c r="AK153" i="41"/>
  <c r="Y153" i="41"/>
  <c r="AJ153" i="41"/>
  <c r="AG155" i="41"/>
  <c r="AE155" i="41"/>
  <c r="AI155" i="41"/>
  <c r="AN155" i="41"/>
  <c r="AK155" i="41"/>
  <c r="AN87" i="23"/>
  <c r="AL87" i="23"/>
  <c r="AJ87" i="23"/>
  <c r="AG87" i="23"/>
  <c r="AI87" i="23"/>
  <c r="AB106" i="40"/>
  <c r="AH106" i="40"/>
  <c r="AM106" i="40"/>
  <c r="AO106" i="40"/>
  <c r="AN106" i="40"/>
  <c r="AG110" i="41"/>
  <c r="AF110" i="41"/>
  <c r="AH110" i="41"/>
  <c r="AI110" i="41"/>
  <c r="AE110" i="41"/>
  <c r="AE10" i="19"/>
  <c r="AC10" i="19"/>
  <c r="AK10" i="19"/>
  <c r="X10" i="19"/>
  <c r="Y10" i="19"/>
  <c r="AI35" i="22"/>
  <c r="AO35" i="22"/>
  <c r="AN35" i="22"/>
  <c r="W35" i="22"/>
  <c r="Y35" i="22"/>
  <c r="AC97" i="22"/>
  <c r="AF97" i="22"/>
  <c r="AN97" i="22"/>
  <c r="AH97" i="22"/>
  <c r="Y97" i="22"/>
  <c r="AF53" i="22"/>
  <c r="AD53" i="22"/>
  <c r="AE53" i="22"/>
  <c r="AL53" i="22"/>
  <c r="AG53" i="22"/>
  <c r="AG52" i="22"/>
  <c r="X52" i="22"/>
  <c r="AH52" i="22"/>
  <c r="AM52" i="22"/>
  <c r="AC52" i="22"/>
  <c r="AE28" i="40"/>
  <c r="AJ28" i="40"/>
  <c r="W28" i="40"/>
  <c r="AD28" i="40"/>
  <c r="AN100" i="41"/>
  <c r="AH100" i="41"/>
  <c r="X100" i="41"/>
  <c r="AA100" i="41"/>
  <c r="AG100" i="41"/>
  <c r="AM91" i="28"/>
  <c r="X91" i="28"/>
  <c r="AO91" i="28"/>
  <c r="AJ91" i="28"/>
  <c r="W165" i="26"/>
  <c r="AD165" i="26"/>
  <c r="AM165" i="26"/>
  <c r="AB165" i="26"/>
  <c r="Z165" i="26"/>
  <c r="AI71" i="21"/>
  <c r="AF71" i="21"/>
  <c r="AN71" i="21"/>
  <c r="AE71" i="21"/>
  <c r="AK71" i="21"/>
  <c r="AA37" i="41"/>
  <c r="Z37" i="41"/>
  <c r="AO37" i="41"/>
  <c r="Y37" i="41"/>
  <c r="X37" i="41"/>
  <c r="AM14" i="41"/>
  <c r="AN14" i="41"/>
  <c r="AE14" i="41"/>
  <c r="AC14" i="41"/>
  <c r="Z14" i="41"/>
  <c r="AO21" i="42"/>
  <c r="AI21" i="42"/>
  <c r="X21" i="42"/>
  <c r="AH21" i="42"/>
  <c r="AM21" i="42"/>
  <c r="AA161" i="23"/>
  <c r="AG161" i="23"/>
  <c r="AO161" i="23"/>
  <c r="X161" i="23"/>
  <c r="AH161" i="23"/>
  <c r="AF157" i="41"/>
  <c r="AI157" i="41"/>
  <c r="AN157" i="41"/>
  <c r="AO157" i="41"/>
  <c r="W157" i="41"/>
  <c r="Z101" i="22"/>
  <c r="AH101" i="22"/>
  <c r="Y101" i="22"/>
  <c r="AE101" i="22"/>
  <c r="AD173" i="21"/>
  <c r="W173" i="21"/>
  <c r="AN173" i="21"/>
  <c r="AH173" i="21"/>
  <c r="AC173" i="21"/>
  <c r="AL101" i="40"/>
  <c r="AM101" i="40"/>
  <c r="AH101" i="40"/>
  <c r="AF101" i="40"/>
  <c r="AO101" i="40"/>
  <c r="AK45" i="22"/>
  <c r="AD45" i="22"/>
  <c r="AF45" i="22"/>
  <c r="AA45" i="22"/>
  <c r="AG45" i="22"/>
  <c r="AC167" i="28"/>
  <c r="AH167" i="28"/>
  <c r="AL167" i="28"/>
  <c r="AD167" i="28"/>
  <c r="AF133" i="40"/>
  <c r="AA133" i="40"/>
  <c r="AI133" i="40"/>
  <c r="Y133" i="40"/>
  <c r="AO133" i="40"/>
  <c r="AH51" i="42"/>
  <c r="AB51" i="42"/>
  <c r="AG51" i="42"/>
  <c r="AK51" i="42"/>
  <c r="AJ15" i="26"/>
  <c r="X15" i="26"/>
  <c r="AK15" i="26"/>
  <c r="AH15" i="26"/>
  <c r="Y15" i="26"/>
  <c r="AL147" i="21"/>
  <c r="AB147" i="21"/>
  <c r="AG147" i="21"/>
  <c r="W147" i="21"/>
  <c r="AC147" i="21"/>
  <c r="X16" i="41"/>
  <c r="AO16" i="41"/>
  <c r="AC16" i="41"/>
  <c r="AH16" i="41"/>
  <c r="AF16" i="41"/>
  <c r="AF174" i="41"/>
  <c r="Y174" i="41"/>
  <c r="AN174" i="41"/>
  <c r="AL174" i="41"/>
  <c r="AM85" i="22"/>
  <c r="X85" i="22"/>
  <c r="AB85" i="22"/>
  <c r="AJ85" i="22"/>
  <c r="AE85" i="22"/>
  <c r="Z73" i="41"/>
  <c r="AA73" i="41"/>
  <c r="AH73" i="41"/>
  <c r="AN73" i="41"/>
  <c r="AM73" i="41"/>
  <c r="AN48" i="41"/>
  <c r="Y48" i="41"/>
  <c r="AL48" i="41"/>
  <c r="AA48" i="41"/>
  <c r="AH48" i="41"/>
  <c r="AM2" i="26"/>
  <c r="AA2" i="26"/>
  <c r="AE2" i="26"/>
  <c r="Z2" i="26"/>
  <c r="AO19" i="19"/>
  <c r="AM19" i="19"/>
  <c r="AN19" i="19"/>
  <c r="AE19" i="19"/>
  <c r="AD19" i="19"/>
  <c r="AO20" i="40"/>
  <c r="AI20" i="40"/>
  <c r="AA20" i="40"/>
  <c r="AJ20" i="40"/>
  <c r="AH20" i="40"/>
  <c r="AL73" i="21"/>
  <c r="AA73" i="21"/>
  <c r="W73" i="21"/>
  <c r="AC73" i="21"/>
  <c r="Y73" i="21"/>
  <c r="AB138" i="23"/>
  <c r="AH138" i="23"/>
  <c r="AC138" i="23"/>
  <c r="AJ138" i="23"/>
  <c r="AG138" i="23"/>
  <c r="X97" i="26"/>
  <c r="AC97" i="26"/>
  <c r="AJ97" i="26"/>
  <c r="AM97" i="26"/>
  <c r="AO97" i="26"/>
  <c r="AL68" i="42"/>
  <c r="Y68" i="42"/>
  <c r="AB68" i="42"/>
  <c r="AC68" i="42"/>
  <c r="AE107" i="26"/>
  <c r="AM107" i="26"/>
  <c r="AJ107" i="26"/>
  <c r="Z107" i="26"/>
  <c r="X107" i="26"/>
  <c r="AF70" i="42"/>
  <c r="AG70" i="42"/>
  <c r="AN70" i="42"/>
  <c r="Y70" i="42"/>
  <c r="AA70" i="42"/>
  <c r="AL44" i="26"/>
  <c r="AK29" i="28"/>
  <c r="AO29" i="28"/>
  <c r="AF29" i="28"/>
  <c r="AD29" i="28"/>
  <c r="AI29" i="28"/>
  <c r="AF132" i="40"/>
  <c r="AM132" i="40"/>
  <c r="AC132" i="40"/>
  <c r="AJ132" i="40"/>
  <c r="X2" i="23"/>
  <c r="W2" i="23"/>
  <c r="AE2" i="23"/>
  <c r="AH2" i="23"/>
  <c r="Y2" i="23"/>
  <c r="X48" i="42"/>
  <c r="AA48" i="42"/>
  <c r="AF48" i="42"/>
  <c r="Y48" i="42"/>
  <c r="AG48" i="42"/>
  <c r="AE82" i="41"/>
  <c r="AB82" i="41"/>
  <c r="AN82" i="41"/>
  <c r="AJ82" i="41"/>
  <c r="AK82" i="41"/>
  <c r="AH115" i="42"/>
  <c r="AF115" i="42"/>
  <c r="Z115" i="42"/>
  <c r="W115" i="42"/>
  <c r="AJ33" i="41"/>
  <c r="AA33" i="41"/>
  <c r="Z33" i="41"/>
  <c r="AF33" i="41"/>
  <c r="AC33" i="41"/>
  <c r="AH44" i="22"/>
  <c r="Z44" i="22"/>
  <c r="Y44" i="22"/>
  <c r="W44" i="22"/>
  <c r="AL44" i="22"/>
  <c r="AK151" i="21"/>
  <c r="AD151" i="21"/>
  <c r="AH151" i="21"/>
  <c r="AA151" i="21"/>
  <c r="AJ151" i="21"/>
  <c r="Z119" i="22"/>
  <c r="AJ119" i="22"/>
  <c r="AL119" i="22"/>
  <c r="AB119" i="22"/>
  <c r="AM119" i="22"/>
  <c r="AN170" i="28"/>
  <c r="AL170" i="28"/>
  <c r="X170" i="28"/>
  <c r="AD170" i="28"/>
  <c r="AG170" i="28"/>
  <c r="AL6" i="22"/>
  <c r="AK6" i="22"/>
  <c r="AN6" i="22"/>
  <c r="AH6" i="22"/>
  <c r="AC6" i="22"/>
  <c r="AH136" i="22"/>
  <c r="X136" i="22"/>
  <c r="Y136" i="22"/>
  <c r="AD136" i="22"/>
  <c r="Z136" i="22"/>
  <c r="AD132" i="41"/>
  <c r="AI132" i="41"/>
  <c r="AG132" i="41"/>
  <c r="AA132" i="41"/>
  <c r="AC132" i="41"/>
  <c r="AO38" i="41"/>
  <c r="AN38" i="41"/>
  <c r="AH38" i="41"/>
  <c r="AM38" i="41"/>
  <c r="AI165" i="23"/>
  <c r="AG165" i="23"/>
  <c r="AH165" i="23"/>
  <c r="AK165" i="23"/>
  <c r="X165" i="23"/>
  <c r="AO82" i="22"/>
  <c r="Y82" i="22"/>
  <c r="AM82" i="22"/>
  <c r="AE82" i="22"/>
  <c r="AM145" i="22"/>
  <c r="X145" i="22"/>
  <c r="W145" i="22"/>
  <c r="AJ145" i="22"/>
  <c r="AK145" i="22"/>
  <c r="X66" i="42"/>
  <c r="AA66" i="42"/>
  <c r="AN66" i="42"/>
  <c r="AD66" i="42"/>
  <c r="AI66" i="42"/>
  <c r="Y6" i="26"/>
  <c r="AO6" i="26"/>
  <c r="AK6" i="26"/>
  <c r="AF6" i="26"/>
  <c r="AD6" i="26"/>
  <c r="AD47" i="23"/>
  <c r="Z47" i="23"/>
  <c r="Y47" i="23"/>
  <c r="AB47" i="23"/>
  <c r="AM47" i="23"/>
  <c r="AO139" i="23"/>
  <c r="AE139" i="23"/>
  <c r="AF139" i="23"/>
  <c r="AN139" i="23"/>
  <c r="AE135" i="41"/>
  <c r="AM135" i="41"/>
  <c r="AG135" i="41"/>
  <c r="AI135" i="41"/>
  <c r="AF111" i="41"/>
  <c r="Z111" i="41"/>
  <c r="AE111" i="41"/>
  <c r="AA111" i="41"/>
  <c r="AL175" i="28"/>
  <c r="W118" i="22"/>
  <c r="AO118" i="22"/>
  <c r="AC118" i="22"/>
  <c r="AN118" i="22"/>
  <c r="Y118" i="22"/>
  <c r="AB22" i="41"/>
  <c r="AH22" i="41"/>
  <c r="AJ22" i="41"/>
  <c r="Y22" i="41"/>
  <c r="AD22" i="41"/>
  <c r="AI45" i="23"/>
  <c r="W45" i="23"/>
  <c r="AB45" i="23"/>
  <c r="AA45" i="23"/>
  <c r="AK94" i="23"/>
  <c r="AO94" i="23"/>
  <c r="AA94" i="23"/>
  <c r="X94" i="23"/>
  <c r="Y94" i="23"/>
  <c r="AO88" i="21"/>
  <c r="AH88" i="21"/>
  <c r="AE88" i="21"/>
  <c r="AC88" i="21"/>
  <c r="AJ88" i="21"/>
  <c r="AF131" i="28"/>
  <c r="AM131" i="28"/>
  <c r="AG131" i="28"/>
  <c r="AL131" i="28"/>
  <c r="X131" i="28"/>
  <c r="AG85" i="23"/>
  <c r="AD85" i="23"/>
  <c r="X85" i="23"/>
  <c r="AE85" i="23"/>
  <c r="Y85" i="23"/>
  <c r="AO159" i="42"/>
  <c r="AE159" i="42"/>
  <c r="AH159" i="42"/>
  <c r="AC159" i="42"/>
  <c r="AB159" i="42"/>
  <c r="AF139" i="26"/>
  <c r="AC139" i="26"/>
  <c r="AG139" i="26"/>
  <c r="AN139" i="26"/>
  <c r="AH139" i="26"/>
  <c r="AE20" i="41"/>
  <c r="AN20" i="41"/>
  <c r="AB20" i="41"/>
  <c r="AD20" i="41"/>
  <c r="AJ20" i="41"/>
  <c r="AM39" i="19"/>
  <c r="X39" i="19"/>
  <c r="AD39" i="19"/>
  <c r="AG39" i="19"/>
  <c r="AA27" i="41"/>
  <c r="AC27" i="41"/>
  <c r="AF27" i="41"/>
  <c r="AL27" i="41"/>
  <c r="AD27" i="41"/>
  <c r="AC29" i="19"/>
  <c r="AA65" i="40"/>
  <c r="AM65" i="40"/>
  <c r="AJ65" i="40"/>
  <c r="AB65" i="40"/>
  <c r="AN65" i="40"/>
  <c r="AM140" i="22"/>
  <c r="AI140" i="22"/>
  <c r="X140" i="22"/>
  <c r="AL140" i="22"/>
  <c r="AA140" i="22"/>
  <c r="AH76" i="28"/>
  <c r="AA76" i="28"/>
  <c r="AD76" i="28"/>
  <c r="AI76" i="28"/>
  <c r="AF76" i="28"/>
  <c r="AN56" i="22"/>
  <c r="AG56" i="22"/>
  <c r="Y56" i="22"/>
  <c r="AO56" i="22"/>
  <c r="AC56" i="22"/>
  <c r="AC172" i="22"/>
  <c r="AM172" i="22"/>
  <c r="AK172" i="22"/>
  <c r="AJ172" i="22"/>
  <c r="Z172" i="22"/>
  <c r="Z81" i="40"/>
  <c r="AN81" i="40"/>
  <c r="AF81" i="40"/>
  <c r="AM81" i="40"/>
  <c r="AK81" i="40"/>
  <c r="AF132" i="22"/>
  <c r="AI132" i="22"/>
  <c r="AG132" i="22"/>
  <c r="AL132" i="22"/>
  <c r="AB132" i="22"/>
  <c r="AB44" i="23"/>
  <c r="AF44" i="23"/>
  <c r="AK44" i="23"/>
  <c r="AO44" i="23"/>
  <c r="AM44" i="23"/>
  <c r="AA76" i="26"/>
  <c r="Y76" i="26"/>
  <c r="AG76" i="26"/>
  <c r="AI76" i="26"/>
  <c r="AK76" i="26"/>
  <c r="AO166" i="40"/>
  <c r="AC166" i="40"/>
  <c r="AB166" i="40"/>
  <c r="AE166" i="40"/>
  <c r="AK166" i="40"/>
  <c r="AI155" i="40"/>
  <c r="AD155" i="40"/>
  <c r="AL155" i="40"/>
  <c r="AH155" i="40"/>
  <c r="Z155" i="40"/>
  <c r="AO153" i="26"/>
  <c r="AC153" i="26"/>
  <c r="AG153" i="26"/>
  <c r="AB153" i="26"/>
  <c r="AI90" i="28"/>
  <c r="AK90" i="28"/>
  <c r="AJ90" i="28"/>
  <c r="AE90" i="28"/>
  <c r="AC117" i="28"/>
  <c r="AA117" i="28"/>
  <c r="X117" i="28"/>
  <c r="AJ117" i="28"/>
  <c r="Z169" i="40"/>
  <c r="AA169" i="40"/>
  <c r="W169" i="40"/>
  <c r="AM169" i="40"/>
  <c r="AF169" i="40"/>
  <c r="AO95" i="42"/>
  <c r="AK95" i="42"/>
  <c r="AB95" i="42"/>
  <c r="Z95" i="42"/>
  <c r="AJ95" i="42"/>
  <c r="X173" i="28"/>
  <c r="AI173" i="28"/>
  <c r="W173" i="28"/>
  <c r="AB173" i="28"/>
  <c r="AG173" i="28"/>
  <c r="AG94" i="22"/>
  <c r="AJ94" i="22"/>
  <c r="AA94" i="22"/>
  <c r="AN94" i="22"/>
  <c r="AO94" i="22"/>
  <c r="AK97" i="21"/>
  <c r="AM97" i="21"/>
  <c r="AD97" i="21"/>
  <c r="AJ97" i="21"/>
  <c r="Z97" i="21"/>
  <c r="AE27" i="28"/>
  <c r="Y27" i="28"/>
  <c r="AI27" i="28"/>
  <c r="AA27" i="28"/>
  <c r="AH27" i="28"/>
  <c r="W142" i="40"/>
  <c r="Y142" i="40"/>
  <c r="AF142" i="40"/>
  <c r="AG142" i="40"/>
  <c r="W52" i="42"/>
  <c r="AC52" i="42"/>
  <c r="X52" i="42"/>
  <c r="AN52" i="42"/>
  <c r="Y52" i="42"/>
  <c r="AN44" i="41"/>
  <c r="AK44" i="41"/>
  <c r="AB44" i="41"/>
  <c r="AA44" i="41"/>
  <c r="AH44" i="41"/>
  <c r="AK82" i="40"/>
  <c r="Z82" i="40"/>
  <c r="W82" i="40"/>
  <c r="Y82" i="40"/>
  <c r="AJ82" i="40"/>
  <c r="AJ128" i="40"/>
  <c r="AE128" i="40"/>
  <c r="AA128" i="40"/>
  <c r="AN128" i="40"/>
  <c r="X128" i="40"/>
  <c r="AO140" i="21"/>
  <c r="AI140" i="21"/>
  <c r="AJ140" i="21"/>
  <c r="AD140" i="21"/>
  <c r="AB11" i="42"/>
  <c r="AN11" i="42"/>
  <c r="AM11" i="42"/>
  <c r="AL11" i="42"/>
  <c r="Z11" i="42"/>
  <c r="AN54" i="26"/>
  <c r="AA54" i="26"/>
  <c r="AF54" i="26"/>
  <c r="AJ54" i="26"/>
  <c r="X54" i="26"/>
  <c r="Z176" i="28"/>
  <c r="AG176" i="28"/>
  <c r="AD176" i="28"/>
  <c r="AH176" i="28"/>
  <c r="AG10" i="40"/>
  <c r="AK10" i="40"/>
  <c r="AN10" i="40"/>
  <c r="Z10" i="40"/>
  <c r="AI106" i="28"/>
  <c r="AB106" i="28"/>
  <c r="AL106" i="28"/>
  <c r="AA106" i="28"/>
  <c r="AC104" i="25"/>
  <c r="Y104" i="25"/>
  <c r="AK104" i="25"/>
  <c r="AJ104" i="25"/>
  <c r="Z104" i="25"/>
  <c r="AA34" i="41"/>
  <c r="AG34" i="41"/>
  <c r="AF34" i="41"/>
  <c r="AD34" i="41"/>
  <c r="AE85" i="41"/>
  <c r="AB85" i="41"/>
  <c r="X85" i="41"/>
  <c r="Z85" i="41"/>
  <c r="Y172" i="42"/>
  <c r="AJ172" i="42"/>
  <c r="W172" i="42"/>
  <c r="AD172" i="42"/>
  <c r="AE172" i="42"/>
  <c r="W35" i="26"/>
  <c r="Y35" i="26"/>
  <c r="Z35" i="26"/>
  <c r="AH35" i="26"/>
  <c r="AJ76" i="41"/>
  <c r="AA76" i="41"/>
  <c r="AI76" i="41"/>
  <c r="W76" i="41"/>
  <c r="AN120" i="40"/>
  <c r="AL120" i="40"/>
  <c r="AF120" i="40"/>
  <c r="AA120" i="40"/>
  <c r="AD50" i="22"/>
  <c r="AN50" i="22"/>
  <c r="AM50" i="22"/>
  <c r="AF50" i="22"/>
  <c r="AA90" i="41"/>
  <c r="AO90" i="41"/>
  <c r="W90" i="41"/>
  <c r="AG90" i="41"/>
  <c r="AI90" i="41"/>
  <c r="AJ26" i="41"/>
  <c r="AB26" i="41"/>
  <c r="AI26" i="41"/>
  <c r="Z26" i="41"/>
  <c r="AL26" i="41"/>
  <c r="Y161" i="26"/>
  <c r="AJ161" i="26"/>
  <c r="AO161" i="26"/>
  <c r="AK161" i="26"/>
  <c r="AD82" i="21"/>
  <c r="AG82" i="21"/>
  <c r="AE82" i="21"/>
  <c r="AK82" i="21"/>
  <c r="AN82" i="21"/>
  <c r="AB31" i="22"/>
  <c r="AL12" i="19"/>
  <c r="AF12" i="19"/>
  <c r="AO12" i="19"/>
  <c r="AD12" i="19"/>
  <c r="Y12" i="19"/>
  <c r="AC30" i="22"/>
  <c r="AL30" i="22"/>
  <c r="Y30" i="22"/>
  <c r="AH30" i="22"/>
  <c r="W30" i="22"/>
  <c r="AI86" i="23"/>
  <c r="AN151" i="22"/>
  <c r="AH151" i="22"/>
  <c r="X151" i="22"/>
  <c r="AJ151" i="22"/>
  <c r="W136" i="42"/>
  <c r="AA136" i="42"/>
  <c r="AL136" i="42"/>
  <c r="AJ136" i="42"/>
  <c r="AG136" i="42"/>
  <c r="AA144" i="41"/>
  <c r="AE144" i="41"/>
  <c r="AB144" i="41"/>
  <c r="AJ144" i="41"/>
  <c r="AO144" i="41"/>
  <c r="AE84" i="22"/>
  <c r="AM84" i="22"/>
  <c r="Z84" i="22"/>
  <c r="AI84" i="22"/>
  <c r="AF115" i="41"/>
  <c r="AE115" i="41"/>
  <c r="AA115" i="41"/>
  <c r="Z115" i="41"/>
  <c r="AG115" i="41"/>
  <c r="AG18" i="41"/>
  <c r="AB18" i="41"/>
  <c r="AF18" i="41"/>
  <c r="AK18" i="41"/>
  <c r="AE18" i="41"/>
  <c r="Z141" i="41"/>
  <c r="AL141" i="41"/>
  <c r="AN141" i="41"/>
  <c r="AE141" i="41"/>
  <c r="AF102" i="42"/>
  <c r="AA102" i="42"/>
  <c r="AH102" i="42"/>
  <c r="AK102" i="42"/>
  <c r="AI111" i="28"/>
  <c r="Z111" i="28"/>
  <c r="AG111" i="28"/>
  <c r="X111" i="28"/>
  <c r="AK111" i="28"/>
  <c r="AJ155" i="23"/>
  <c r="AC155" i="23"/>
  <c r="AG155" i="23"/>
  <c r="AO155" i="23"/>
  <c r="AH106" i="21"/>
  <c r="AC106" i="21"/>
  <c r="AE106" i="21"/>
  <c r="AO106" i="21"/>
  <c r="AA28" i="22"/>
  <c r="AO105" i="40"/>
  <c r="AA105" i="40"/>
  <c r="AJ105" i="40"/>
  <c r="AM105" i="40"/>
  <c r="AD105" i="40"/>
  <c r="X42" i="28"/>
  <c r="Y42" i="28"/>
  <c r="AL42" i="28"/>
  <c r="AA42" i="28"/>
  <c r="AO42" i="28"/>
  <c r="Z59" i="41"/>
  <c r="W59" i="41"/>
  <c r="AE59" i="41"/>
  <c r="AK59" i="41"/>
  <c r="Y59" i="41"/>
  <c r="AE94" i="41"/>
  <c r="W94" i="41"/>
  <c r="AO94" i="41"/>
  <c r="AI94" i="41"/>
  <c r="Z94" i="41"/>
  <c r="AI9" i="40"/>
  <c r="Z9" i="40"/>
  <c r="X9" i="40"/>
  <c r="AG9" i="40"/>
  <c r="AM34" i="22"/>
  <c r="AL34" i="22"/>
  <c r="AF34" i="22"/>
  <c r="AO34" i="22"/>
  <c r="AC34" i="22"/>
  <c r="AF67" i="28"/>
  <c r="AL67" i="28"/>
  <c r="AE67" i="28"/>
  <c r="AK67" i="28"/>
  <c r="AJ129" i="26"/>
  <c r="AD129" i="26"/>
  <c r="X129" i="26"/>
  <c r="AA129" i="26"/>
  <c r="AE129" i="26"/>
  <c r="AB102" i="22"/>
  <c r="Z102" i="22"/>
  <c r="W102" i="22"/>
  <c r="AA102" i="22"/>
  <c r="AD102" i="22"/>
  <c r="AH107" i="42"/>
  <c r="AJ107" i="42"/>
  <c r="W107" i="42"/>
  <c r="AL107" i="42"/>
  <c r="X107" i="42"/>
  <c r="W131" i="21"/>
  <c r="AK131" i="21"/>
  <c r="AG131" i="21"/>
  <c r="X131" i="21"/>
  <c r="AE131" i="21"/>
  <c r="AM34" i="23"/>
  <c r="AL34" i="23"/>
  <c r="AJ34" i="23"/>
  <c r="AH34" i="23"/>
  <c r="AA63" i="42"/>
  <c r="AB63" i="42"/>
  <c r="AC63" i="42"/>
  <c r="AJ63" i="42"/>
  <c r="AD63" i="42"/>
  <c r="W132" i="26"/>
  <c r="AE132" i="26"/>
  <c r="X132" i="26"/>
  <c r="AG132" i="26"/>
  <c r="AL132" i="26"/>
  <c r="AF93" i="26"/>
  <c r="AJ93" i="26"/>
  <c r="AL93" i="26"/>
  <c r="AB93" i="26"/>
  <c r="AK93" i="26"/>
  <c r="AF24" i="40"/>
  <c r="AJ24" i="40"/>
  <c r="AA24" i="40"/>
  <c r="W24" i="40"/>
  <c r="AB24" i="40"/>
  <c r="AJ103" i="40"/>
  <c r="Y103" i="40"/>
  <c r="AG103" i="40"/>
  <c r="AD103" i="40"/>
  <c r="Z48" i="40"/>
  <c r="AF48" i="40"/>
  <c r="AA48" i="40"/>
  <c r="W48" i="40"/>
  <c r="AN176" i="40"/>
  <c r="AE176" i="40"/>
  <c r="W176" i="40"/>
  <c r="Y176" i="40"/>
  <c r="AF176" i="40"/>
  <c r="AL170" i="40"/>
  <c r="AG170" i="40"/>
  <c r="AA170" i="40"/>
  <c r="AK170" i="40"/>
  <c r="AJ170" i="40"/>
  <c r="X177" i="42"/>
  <c r="AB177" i="42"/>
  <c r="AN177" i="42"/>
  <c r="AG177" i="42"/>
  <c r="W93" i="23"/>
  <c r="AG93" i="23"/>
  <c r="AD93" i="23"/>
  <c r="AN93" i="23"/>
  <c r="Y70" i="28"/>
  <c r="Z70" i="28"/>
  <c r="AB70" i="28"/>
  <c r="AF70" i="28"/>
  <c r="AJ70" i="28"/>
  <c r="AE154" i="40"/>
  <c r="AO154" i="40"/>
  <c r="Y154" i="40"/>
  <c r="AJ154" i="40"/>
  <c r="AF154" i="40"/>
  <c r="AH157" i="40"/>
  <c r="AC157" i="40"/>
  <c r="AO157" i="40"/>
  <c r="AD157" i="40"/>
  <c r="X157" i="40"/>
  <c r="AJ13" i="40"/>
  <c r="AI13" i="40"/>
  <c r="AN13" i="40"/>
  <c r="AK13" i="40"/>
  <c r="AL13" i="40"/>
  <c r="AI145" i="26"/>
  <c r="AG145" i="26"/>
  <c r="AH145" i="26"/>
  <c r="AK145" i="26"/>
  <c r="AF145" i="26"/>
  <c r="AL95" i="26"/>
  <c r="W95" i="26"/>
  <c r="AI95" i="26"/>
  <c r="Z95" i="26"/>
  <c r="AE95" i="26"/>
  <c r="AL40" i="22"/>
  <c r="W40" i="22"/>
  <c r="Y40" i="22"/>
  <c r="AE40" i="22"/>
  <c r="AB40" i="22"/>
  <c r="AC164" i="22"/>
  <c r="AJ164" i="22"/>
  <c r="Z164" i="22"/>
  <c r="AH164" i="22"/>
  <c r="AA164" i="22"/>
  <c r="AF98" i="26"/>
  <c r="X98" i="26"/>
  <c r="AJ98" i="26"/>
  <c r="AL98" i="26"/>
  <c r="AM98" i="26"/>
  <c r="AN17" i="23"/>
  <c r="AA17" i="23"/>
  <c r="AL17" i="23"/>
  <c r="AD17" i="23"/>
  <c r="AI17" i="23"/>
  <c r="AK137" i="22"/>
  <c r="AG137" i="22"/>
  <c r="AI137" i="22"/>
  <c r="AN137" i="22"/>
  <c r="AL140" i="28"/>
  <c r="AB140" i="28"/>
  <c r="AO140" i="28"/>
  <c r="AM140" i="28"/>
  <c r="Y140" i="28"/>
  <c r="AE173" i="40"/>
  <c r="Z173" i="40"/>
  <c r="AN173" i="40"/>
  <c r="AF173" i="40"/>
  <c r="W39" i="22"/>
  <c r="AE39" i="22"/>
  <c r="AI39" i="22"/>
  <c r="AN39" i="22"/>
  <c r="AO39" i="22"/>
  <c r="AA122" i="42"/>
  <c r="AK122" i="42"/>
  <c r="AD122" i="42"/>
  <c r="AF122" i="42"/>
  <c r="AE122" i="42"/>
  <c r="AC168" i="22"/>
  <c r="AK168" i="22"/>
  <c r="AI168" i="22"/>
  <c r="AL168" i="22"/>
  <c r="Z168" i="22"/>
  <c r="AI51" i="25"/>
  <c r="AA51" i="25"/>
  <c r="AB51" i="25"/>
  <c r="X51" i="25"/>
  <c r="AF51" i="25"/>
  <c r="AJ17" i="22"/>
  <c r="AD17" i="22"/>
  <c r="AL17" i="22"/>
  <c r="AM17" i="22"/>
  <c r="AG71" i="41"/>
  <c r="AE71" i="41"/>
  <c r="AD71" i="41"/>
  <c r="AF71" i="41"/>
  <c r="AD71" i="22"/>
  <c r="AE71" i="22"/>
  <c r="AN71" i="22"/>
  <c r="W71" i="22"/>
  <c r="Y71" i="22"/>
  <c r="AK17" i="26"/>
  <c r="AH17" i="26"/>
  <c r="AB17" i="26"/>
  <c r="Y17" i="26"/>
  <c r="AO17" i="26"/>
  <c r="AM30" i="28"/>
  <c r="AL30" i="28"/>
  <c r="AD30" i="28"/>
  <c r="AB30" i="28"/>
  <c r="AG30" i="28"/>
  <c r="AF123" i="26"/>
  <c r="AB123" i="26"/>
  <c r="AC123" i="26"/>
  <c r="AD123" i="26"/>
  <c r="Z123" i="26"/>
  <c r="AM142" i="21"/>
  <c r="AO142" i="21"/>
  <c r="AD142" i="21"/>
  <c r="X142" i="21"/>
  <c r="Y142" i="21"/>
  <c r="AN97" i="23"/>
  <c r="AI97" i="23"/>
  <c r="AE97" i="23"/>
  <c r="AL97" i="23"/>
  <c r="AJ97" i="23"/>
  <c r="W53" i="41"/>
  <c r="AF53" i="41"/>
  <c r="AM53" i="41"/>
  <c r="AO53" i="41"/>
  <c r="AB53" i="41"/>
  <c r="AC112" i="23"/>
  <c r="AK112" i="23"/>
  <c r="AN112" i="23"/>
  <c r="AL112" i="23"/>
  <c r="AB112" i="23"/>
  <c r="Y83" i="41"/>
  <c r="W83" i="41"/>
  <c r="AI83" i="41"/>
  <c r="AO83" i="41"/>
  <c r="AB83" i="41"/>
  <c r="AK129" i="22"/>
  <c r="AD129" i="22"/>
  <c r="AG129" i="22"/>
  <c r="AN129" i="22"/>
  <c r="W129" i="22"/>
  <c r="W34" i="42"/>
  <c r="AK34" i="42"/>
  <c r="AF34" i="42"/>
  <c r="AL34" i="42"/>
  <c r="AJ34" i="42"/>
  <c r="AH64" i="41"/>
  <c r="AK64" i="41"/>
  <c r="W64" i="41"/>
  <c r="AF64" i="41"/>
  <c r="Z145" i="42"/>
  <c r="AE145" i="42"/>
  <c r="AI145" i="42"/>
  <c r="AA145" i="42"/>
  <c r="AH145" i="42"/>
  <c r="AF70" i="26"/>
  <c r="AK70" i="26"/>
  <c r="AJ70" i="26"/>
  <c r="AO70" i="26"/>
  <c r="W70" i="26"/>
  <c r="AD100" i="28"/>
  <c r="AM100" i="28"/>
  <c r="AE100" i="28"/>
  <c r="X100" i="28"/>
  <c r="Y100" i="28"/>
  <c r="X148" i="42"/>
  <c r="AA148" i="42"/>
  <c r="AB148" i="42"/>
  <c r="AH148" i="42"/>
  <c r="AI148" i="42"/>
  <c r="AN176" i="22"/>
  <c r="AG176" i="22"/>
  <c r="AH176" i="22"/>
  <c r="AA176" i="22"/>
  <c r="AC154" i="41"/>
  <c r="AL154" i="41"/>
  <c r="AK154" i="41"/>
  <c r="AH154" i="41"/>
  <c r="AG81" i="21"/>
  <c r="X81" i="21"/>
  <c r="AA81" i="21"/>
  <c r="W81" i="21"/>
  <c r="AH81" i="21"/>
  <c r="AB172" i="41"/>
  <c r="AF172" i="41"/>
  <c r="AJ172" i="41"/>
  <c r="Z172" i="41"/>
  <c r="AK172" i="41"/>
  <c r="AL51" i="22"/>
  <c r="AN51" i="22"/>
  <c r="AE51" i="22"/>
  <c r="W51" i="22"/>
  <c r="AD51" i="22"/>
  <c r="AL69" i="41"/>
  <c r="AB69" i="41"/>
  <c r="AH69" i="41"/>
  <c r="AA69" i="41"/>
  <c r="AE69" i="41"/>
  <c r="W93" i="40"/>
  <c r="AH93" i="40"/>
  <c r="AB93" i="40"/>
  <c r="AN93" i="40"/>
  <c r="Y93" i="40"/>
  <c r="X12" i="26"/>
  <c r="AM12" i="26"/>
  <c r="AO12" i="26"/>
  <c r="AN12" i="26"/>
  <c r="AH12" i="26"/>
  <c r="AA2" i="22"/>
  <c r="AO2" i="22"/>
  <c r="AH2" i="22"/>
  <c r="AM2" i="22"/>
  <c r="AN2" i="22"/>
  <c r="Y83" i="22"/>
  <c r="AJ83" i="22"/>
  <c r="AD83" i="22"/>
  <c r="AA83" i="22"/>
  <c r="AK83" i="22"/>
  <c r="Y165" i="41"/>
  <c r="AD81" i="26"/>
  <c r="AM81" i="26"/>
  <c r="AA81" i="26"/>
  <c r="Z81" i="26"/>
  <c r="AE81" i="26"/>
  <c r="AD14" i="40"/>
  <c r="AG14" i="40"/>
  <c r="AB14" i="40"/>
  <c r="AC14" i="40"/>
  <c r="X14" i="40"/>
  <c r="Z77" i="26"/>
  <c r="AJ77" i="26"/>
  <c r="W77" i="26"/>
  <c r="AM77" i="26"/>
  <c r="AO77" i="26"/>
  <c r="X33" i="28"/>
  <c r="AM33" i="28"/>
  <c r="AO33" i="28"/>
  <c r="W33" i="28"/>
  <c r="AA33" i="28"/>
  <c r="AB138" i="40"/>
  <c r="AA138" i="40"/>
  <c r="Z138" i="40"/>
  <c r="W138" i="40"/>
  <c r="AF138" i="40"/>
  <c r="AE150" i="42"/>
  <c r="AN150" i="42"/>
  <c r="AO150" i="42"/>
  <c r="AA150" i="42"/>
  <c r="AF150" i="42"/>
  <c r="AH128" i="23"/>
  <c r="AM128" i="23"/>
  <c r="AJ128" i="23"/>
  <c r="AE128" i="23"/>
  <c r="W154" i="28"/>
  <c r="AB154" i="28"/>
  <c r="Y154" i="28"/>
  <c r="AL154" i="28"/>
  <c r="AE139" i="40"/>
  <c r="AI139" i="40"/>
  <c r="AK139" i="40"/>
  <c r="AG139" i="40"/>
  <c r="AO75" i="42"/>
  <c r="AC75" i="42"/>
  <c r="AA75" i="42"/>
  <c r="AE75" i="42"/>
  <c r="AL75" i="42"/>
  <c r="AF51" i="23"/>
  <c r="AG51" i="23"/>
  <c r="AK51" i="23"/>
  <c r="AA51" i="23"/>
  <c r="AE51" i="23"/>
  <c r="AH15" i="23"/>
  <c r="AD15" i="23"/>
  <c r="AE15" i="23"/>
  <c r="AK15" i="23"/>
  <c r="Y15" i="23"/>
  <c r="Y79" i="23"/>
  <c r="X79" i="23"/>
  <c r="AM79" i="23"/>
  <c r="AI79" i="23"/>
  <c r="AO79" i="23"/>
  <c r="AN149" i="21"/>
  <c r="Y149" i="21"/>
  <c r="AD149" i="21"/>
  <c r="AL149" i="21"/>
  <c r="AN108" i="28"/>
  <c r="AB108" i="28"/>
  <c r="AK108" i="28"/>
  <c r="W108" i="28"/>
  <c r="AM151" i="42"/>
  <c r="X151" i="42"/>
  <c r="AO151" i="42"/>
  <c r="AL151" i="42"/>
  <c r="AA151" i="42"/>
  <c r="Z38" i="40"/>
  <c r="AB38" i="40"/>
  <c r="AE38" i="40"/>
  <c r="AJ38" i="40"/>
  <c r="Y38" i="40"/>
  <c r="W21" i="28"/>
  <c r="AC21" i="28"/>
  <c r="AI21" i="28"/>
  <c r="AA21" i="28"/>
  <c r="AO170" i="26"/>
  <c r="AC170" i="26"/>
  <c r="AI170" i="26"/>
  <c r="AK170" i="26"/>
  <c r="Y170" i="26"/>
  <c r="AG58" i="40"/>
  <c r="AO58" i="40"/>
  <c r="W58" i="40"/>
  <c r="AH58" i="40"/>
  <c r="AG67" i="42"/>
  <c r="AD67" i="42"/>
  <c r="AC67" i="42"/>
  <c r="AL67" i="42"/>
  <c r="AK67" i="42"/>
  <c r="Y79" i="22"/>
  <c r="AH79" i="22"/>
  <c r="AG79" i="22"/>
  <c r="AI79" i="22"/>
  <c r="AD79" i="22"/>
  <c r="AL25" i="28"/>
  <c r="AJ25" i="28"/>
  <c r="Y25" i="28"/>
  <c r="AN25" i="28"/>
  <c r="AC25" i="28"/>
  <c r="AC6" i="40"/>
  <c r="X6" i="40"/>
  <c r="AJ6" i="40"/>
  <c r="AG6" i="40"/>
  <c r="AF6" i="40"/>
  <c r="AE152" i="42"/>
  <c r="AK152" i="42"/>
  <c r="X152" i="42"/>
  <c r="AG152" i="42"/>
  <c r="AC156" i="28"/>
  <c r="Y156" i="28"/>
  <c r="AI156" i="28"/>
  <c r="AA156" i="28"/>
  <c r="AM156" i="28"/>
  <c r="AM81" i="41"/>
  <c r="AI81" i="41"/>
  <c r="W81" i="41"/>
  <c r="AB81" i="41"/>
  <c r="AI118" i="41"/>
  <c r="AL118" i="41"/>
  <c r="AH118" i="41"/>
  <c r="AF118" i="41"/>
  <c r="AA118" i="41"/>
  <c r="AB176" i="26"/>
  <c r="AK176" i="26"/>
  <c r="AM176" i="26"/>
  <c r="AA176" i="26"/>
  <c r="AG176" i="26"/>
  <c r="AE162" i="41"/>
  <c r="Z162" i="41"/>
  <c r="AC162" i="41"/>
  <c r="AI162" i="41"/>
  <c r="AH162" i="41"/>
  <c r="AC134" i="41"/>
  <c r="X134" i="41"/>
  <c r="AK134" i="41"/>
  <c r="AJ134" i="41"/>
  <c r="AB134" i="41"/>
  <c r="AL50" i="42"/>
  <c r="AD50" i="42"/>
  <c r="AM50" i="42"/>
  <c r="AH50" i="42"/>
  <c r="AK121" i="23"/>
  <c r="AJ121" i="23"/>
  <c r="AC121" i="23"/>
  <c r="AE121" i="23"/>
  <c r="Y121" i="23"/>
  <c r="AM172" i="21"/>
  <c r="AG172" i="21"/>
  <c r="AC172" i="21"/>
  <c r="AB172" i="21"/>
  <c r="AN172" i="21"/>
  <c r="AC176" i="23"/>
  <c r="AJ176" i="23"/>
  <c r="AI176" i="23"/>
  <c r="AN176" i="23"/>
  <c r="AM176" i="23"/>
  <c r="X25" i="42"/>
  <c r="Z25" i="42"/>
  <c r="AM25" i="42"/>
  <c r="AJ25" i="42"/>
  <c r="AC25" i="42"/>
  <c r="AE3" i="28"/>
  <c r="AH3" i="28"/>
  <c r="AC3" i="28"/>
  <c r="AB3" i="28"/>
  <c r="AK3" i="28"/>
  <c r="AJ14" i="42"/>
  <c r="AD14" i="42"/>
  <c r="AE14" i="42"/>
  <c r="AG14" i="42"/>
  <c r="AO14" i="42"/>
  <c r="W172" i="40"/>
  <c r="AF172" i="40"/>
  <c r="X172" i="40"/>
  <c r="Z172" i="40"/>
  <c r="Y172" i="40"/>
  <c r="AA25" i="19"/>
  <c r="AG25" i="19"/>
  <c r="AL25" i="19"/>
  <c r="AM25" i="19"/>
  <c r="AO25" i="19"/>
  <c r="AD147" i="28"/>
  <c r="AE147" i="28"/>
  <c r="X147" i="28"/>
  <c r="W147" i="28"/>
  <c r="W15" i="19"/>
  <c r="AA15" i="19"/>
  <c r="AO15" i="19"/>
  <c r="X15" i="19"/>
  <c r="AD15" i="19"/>
  <c r="AE32" i="19"/>
  <c r="AO32" i="19"/>
  <c r="AK32" i="19"/>
  <c r="AC32" i="19"/>
  <c r="AL32" i="19"/>
  <c r="AJ130" i="41"/>
  <c r="Y130" i="41"/>
  <c r="Z130" i="41"/>
  <c r="AC130" i="41"/>
  <c r="AN130" i="41"/>
  <c r="X42" i="40"/>
  <c r="AA42" i="40"/>
  <c r="W42" i="40"/>
  <c r="AG42" i="40"/>
  <c r="AB42" i="40"/>
  <c r="AO67" i="22"/>
  <c r="W67" i="22"/>
  <c r="AE67" i="22"/>
  <c r="AN67" i="22"/>
  <c r="AK67" i="22"/>
  <c r="Z120" i="23"/>
  <c r="AC120" i="23"/>
  <c r="AO120" i="23"/>
  <c r="AM120" i="23"/>
  <c r="AI120" i="23"/>
  <c r="AI157" i="21"/>
  <c r="AJ157" i="21"/>
  <c r="X157" i="21"/>
  <c r="AC157" i="21"/>
  <c r="AL120" i="21"/>
  <c r="AF120" i="21"/>
  <c r="AD120" i="21"/>
  <c r="AH120" i="21"/>
  <c r="AJ120" i="21"/>
  <c r="AN23" i="42"/>
  <c r="AD23" i="42"/>
  <c r="AC23" i="42"/>
  <c r="AH23" i="42"/>
  <c r="AM23" i="42"/>
  <c r="AJ110" i="28"/>
  <c r="AO110" i="28"/>
  <c r="AH110" i="28"/>
  <c r="AC110" i="28"/>
  <c r="AN110" i="28"/>
  <c r="Y3" i="19"/>
  <c r="AD3" i="19"/>
  <c r="AM3" i="19"/>
  <c r="Z3" i="19"/>
  <c r="AL45" i="28"/>
  <c r="AJ35" i="40"/>
  <c r="Z35" i="40"/>
  <c r="AL35" i="40"/>
  <c r="AO35" i="40"/>
  <c r="AM35" i="40"/>
  <c r="X85" i="28"/>
  <c r="AO85" i="28"/>
  <c r="AK85" i="28"/>
  <c r="AC85" i="28"/>
  <c r="AB63" i="28"/>
  <c r="AJ63" i="28"/>
  <c r="AI63" i="28"/>
  <c r="AC63" i="28"/>
  <c r="AF63" i="28"/>
  <c r="AG124" i="41"/>
  <c r="Z124" i="41"/>
  <c r="W124" i="41"/>
  <c r="AI124" i="41"/>
  <c r="AF124" i="41"/>
  <c r="AL50" i="25"/>
  <c r="Z50" i="25"/>
  <c r="AK50" i="25"/>
  <c r="AM50" i="25"/>
  <c r="AG50" i="25"/>
  <c r="AF29" i="42"/>
  <c r="AG29" i="42"/>
  <c r="AN29" i="42"/>
  <c r="AO29" i="42"/>
  <c r="AK29" i="42"/>
  <c r="Z27" i="23"/>
  <c r="AL27" i="23"/>
  <c r="W27" i="23"/>
  <c r="AM27" i="23"/>
  <c r="AB27" i="23"/>
  <c r="AJ72" i="23"/>
  <c r="AG72" i="23"/>
  <c r="AL72" i="23"/>
  <c r="Y72" i="23"/>
  <c r="X42" i="26"/>
  <c r="W42" i="26"/>
  <c r="AD42" i="26"/>
  <c r="AO42" i="26"/>
  <c r="AM42" i="26"/>
  <c r="AB56" i="42"/>
  <c r="AC56" i="42"/>
  <c r="AE56" i="42"/>
  <c r="AM56" i="42"/>
  <c r="Z56" i="42"/>
  <c r="AO52" i="19"/>
  <c r="AO170" i="41"/>
  <c r="Y49" i="28"/>
  <c r="AB49" i="28"/>
  <c r="AC49" i="28"/>
  <c r="AF49" i="28"/>
  <c r="AO49" i="28"/>
  <c r="AK56" i="40"/>
  <c r="Y56" i="40"/>
  <c r="X56" i="40"/>
  <c r="AG56" i="40"/>
  <c r="AN27" i="26"/>
  <c r="Z27" i="26"/>
  <c r="AB27" i="26"/>
  <c r="AK27" i="26"/>
  <c r="AA27" i="26"/>
  <c r="AO160" i="22"/>
  <c r="AA160" i="22"/>
  <c r="AN160" i="22"/>
  <c r="AI160" i="22"/>
  <c r="AM160" i="22"/>
  <c r="AG159" i="22"/>
  <c r="W159" i="22"/>
  <c r="AH159" i="22"/>
  <c r="Y159" i="22"/>
  <c r="AD156" i="23"/>
  <c r="Z156" i="23"/>
  <c r="W156" i="23"/>
  <c r="AE156" i="23"/>
  <c r="AF156" i="23"/>
  <c r="AI75" i="23"/>
  <c r="Z75" i="23"/>
  <c r="AJ75" i="23"/>
  <c r="AF75" i="23"/>
  <c r="Y75" i="23"/>
  <c r="AA113" i="40"/>
  <c r="AD113" i="40"/>
  <c r="Z113" i="40"/>
  <c r="AC113" i="40"/>
  <c r="W113" i="40"/>
  <c r="AF13" i="26"/>
  <c r="X13" i="26"/>
  <c r="AC13" i="26"/>
  <c r="AA13" i="26"/>
  <c r="AM13" i="26"/>
  <c r="AL59" i="21"/>
  <c r="AO59" i="21"/>
  <c r="AE59" i="21"/>
  <c r="W59" i="21"/>
  <c r="AN96" i="40"/>
  <c r="AH96" i="40"/>
  <c r="AI96" i="40"/>
  <c r="AF96" i="40"/>
  <c r="AE96" i="40"/>
  <c r="Z177" i="23"/>
  <c r="AI177" i="23"/>
  <c r="AD177" i="23"/>
  <c r="AM177" i="23"/>
  <c r="AB177" i="23"/>
  <c r="AA73" i="26"/>
  <c r="AG73" i="26"/>
  <c r="AH73" i="26"/>
  <c r="AC73" i="26"/>
  <c r="AI73" i="26"/>
  <c r="X55" i="42"/>
  <c r="AB55" i="42"/>
  <c r="AI55" i="42"/>
  <c r="AH55" i="42"/>
  <c r="Z55" i="42"/>
  <c r="AB60" i="40"/>
  <c r="AF60" i="40"/>
  <c r="X60" i="40"/>
  <c r="Z60" i="40"/>
  <c r="Y166" i="28"/>
  <c r="AL72" i="28"/>
  <c r="AH72" i="28"/>
  <c r="AI72" i="28"/>
  <c r="X72" i="28"/>
  <c r="AD72" i="28"/>
  <c r="Y146" i="21"/>
  <c r="Z125" i="26"/>
  <c r="AI125" i="26"/>
  <c r="AA125" i="26"/>
  <c r="AJ125" i="26"/>
  <c r="Z12" i="28"/>
  <c r="AG12" i="28"/>
  <c r="AM12" i="28"/>
  <c r="AK12" i="28"/>
  <c r="AO12" i="28"/>
  <c r="AD72" i="21"/>
  <c r="AJ72" i="21"/>
  <c r="AK72" i="21"/>
  <c r="Y72" i="21"/>
  <c r="AI72" i="21"/>
  <c r="AC167" i="42"/>
  <c r="Y167" i="42"/>
  <c r="W167" i="42"/>
  <c r="AD167" i="42"/>
  <c r="AO167" i="42"/>
  <c r="AA91" i="26"/>
  <c r="AL91" i="26"/>
  <c r="AG91" i="26"/>
  <c r="Z91" i="26"/>
  <c r="AH91" i="26"/>
  <c r="AN142" i="41"/>
  <c r="AA142" i="41"/>
  <c r="AE142" i="41"/>
  <c r="X142" i="41"/>
  <c r="AG142" i="41"/>
  <c r="AA99" i="26"/>
  <c r="AM99" i="26"/>
  <c r="AH99" i="26"/>
  <c r="AJ99" i="26"/>
  <c r="Y99" i="26"/>
  <c r="AN8" i="28"/>
  <c r="AG8" i="28"/>
  <c r="AJ8" i="28"/>
  <c r="Y8" i="28"/>
  <c r="AI8" i="28"/>
  <c r="AB25" i="41"/>
  <c r="Y25" i="41"/>
  <c r="AD25" i="41"/>
  <c r="AM25" i="41"/>
  <c r="AI82" i="26"/>
  <c r="AD82" i="26"/>
  <c r="AF82" i="26"/>
  <c r="AB82" i="26"/>
  <c r="AG82" i="26"/>
  <c r="AE71" i="28"/>
  <c r="Y71" i="28"/>
  <c r="Z71" i="28"/>
  <c r="AJ71" i="28"/>
  <c r="AN71" i="28"/>
  <c r="AH77" i="22"/>
  <c r="AE77" i="22"/>
  <c r="AC77" i="22"/>
  <c r="AI77" i="22"/>
  <c r="AB85" i="26"/>
  <c r="AO85" i="26"/>
  <c r="AE85" i="26"/>
  <c r="AA85" i="26"/>
  <c r="AD85" i="26"/>
  <c r="AD20" i="19"/>
  <c r="AM20" i="19"/>
  <c r="AI20" i="19"/>
  <c r="AL20" i="19"/>
  <c r="AO20" i="19"/>
  <c r="AD115" i="26"/>
  <c r="Z115" i="26"/>
  <c r="AC115" i="26"/>
  <c r="AL115" i="26"/>
  <c r="AB49" i="22"/>
  <c r="Z49" i="22"/>
  <c r="AJ49" i="22"/>
  <c r="AE49" i="22"/>
  <c r="AC49" i="22"/>
  <c r="AD75" i="22"/>
  <c r="AM75" i="22"/>
  <c r="Z75" i="22"/>
  <c r="W75" i="22"/>
  <c r="AN75" i="22"/>
  <c r="AJ162" i="21"/>
  <c r="W162" i="21"/>
  <c r="AO162" i="21"/>
  <c r="AL162" i="21"/>
  <c r="AH162" i="21"/>
  <c r="X58" i="21"/>
  <c r="AO58" i="21"/>
  <c r="AL58" i="21"/>
  <c r="AH58" i="21"/>
  <c r="AC58" i="21"/>
  <c r="AM99" i="40"/>
  <c r="AK99" i="40"/>
  <c r="X99" i="40"/>
  <c r="AF99" i="40"/>
  <c r="Z99" i="40"/>
  <c r="Z63" i="21"/>
  <c r="AD63" i="21"/>
  <c r="AH63" i="21"/>
  <c r="AJ63" i="21"/>
  <c r="X63" i="21"/>
  <c r="AN158" i="42"/>
  <c r="AH158" i="42"/>
  <c r="X158" i="42"/>
  <c r="AJ158" i="42"/>
  <c r="Y158" i="42"/>
  <c r="AB139" i="21"/>
  <c r="AC139" i="21"/>
  <c r="AE139" i="21"/>
  <c r="AK139" i="21"/>
  <c r="AK17" i="19"/>
  <c r="AB17" i="19"/>
  <c r="AO17" i="19"/>
  <c r="Z17" i="19"/>
  <c r="AM10" i="42"/>
  <c r="AJ10" i="42"/>
  <c r="AG10" i="42"/>
  <c r="AL10" i="42"/>
  <c r="AE10" i="42"/>
  <c r="AK37" i="23"/>
  <c r="AH37" i="23"/>
  <c r="AA37" i="23"/>
  <c r="AC37" i="23"/>
  <c r="Y37" i="23"/>
  <c r="Z2" i="42"/>
  <c r="AE2" i="42"/>
  <c r="AM2" i="42"/>
  <c r="AH2" i="42"/>
  <c r="AK2" i="42"/>
  <c r="X8" i="23"/>
  <c r="AB8" i="23"/>
  <c r="AC8" i="23"/>
  <c r="AH8" i="23"/>
  <c r="AJ135" i="26"/>
  <c r="AB135" i="26"/>
  <c r="AK135" i="26"/>
  <c r="Y135" i="26"/>
  <c r="Z135" i="26"/>
  <c r="AN138" i="21"/>
  <c r="X138" i="21"/>
  <c r="AF138" i="21"/>
  <c r="AL138" i="21"/>
  <c r="Y138" i="21"/>
  <c r="AO83" i="42"/>
  <c r="AC83" i="42"/>
  <c r="AA83" i="42"/>
  <c r="AI83" i="42"/>
  <c r="AO122" i="23"/>
  <c r="AK122" i="23"/>
  <c r="Z122" i="23"/>
  <c r="AA122" i="23"/>
  <c r="AF46" i="28"/>
  <c r="AK46" i="28"/>
  <c r="AI46" i="28"/>
  <c r="AO46" i="28"/>
  <c r="AE46" i="28"/>
  <c r="AK170" i="23"/>
  <c r="AJ170" i="23"/>
  <c r="AM170" i="23"/>
  <c r="AG170" i="23"/>
  <c r="AO170" i="23"/>
  <c r="X96" i="23"/>
  <c r="Y96" i="23"/>
  <c r="AH96" i="23"/>
  <c r="AL96" i="23"/>
  <c r="AF63" i="40"/>
  <c r="X63" i="40"/>
  <c r="AO63" i="40"/>
  <c r="AL63" i="40"/>
  <c r="Y63" i="40"/>
  <c r="AG18" i="23"/>
  <c r="AI18" i="23"/>
  <c r="AA18" i="23"/>
  <c r="AC18" i="23"/>
  <c r="X18" i="23"/>
  <c r="AN68" i="26"/>
  <c r="AM68" i="26"/>
  <c r="AI68" i="26"/>
  <c r="AA68" i="26"/>
  <c r="Y68" i="26"/>
  <c r="X45" i="42"/>
  <c r="AC150" i="40"/>
  <c r="AK150" i="40"/>
  <c r="AE150" i="40"/>
  <c r="AJ150" i="40"/>
  <c r="AO150" i="40"/>
  <c r="AJ149" i="26"/>
  <c r="AI149" i="26"/>
  <c r="AM149" i="26"/>
  <c r="AF149" i="26"/>
  <c r="Z149" i="26"/>
  <c r="AL159" i="28"/>
  <c r="AC159" i="28"/>
  <c r="AD159" i="28"/>
  <c r="X159" i="28"/>
  <c r="Y159" i="28"/>
  <c r="AF129" i="21"/>
  <c r="Z129" i="21"/>
  <c r="AC129" i="21"/>
  <c r="AE129" i="21"/>
  <c r="AB129" i="21"/>
  <c r="X105" i="23"/>
  <c r="AB105" i="23"/>
  <c r="AM105" i="23"/>
  <c r="AD105" i="23"/>
  <c r="AK105" i="23"/>
  <c r="AL80" i="40"/>
  <c r="AA80" i="40"/>
  <c r="AO80" i="40"/>
  <c r="AC80" i="40"/>
  <c r="X74" i="42"/>
  <c r="AI74" i="42"/>
  <c r="AC74" i="42"/>
  <c r="AH74" i="42"/>
  <c r="AD74" i="42"/>
  <c r="AA111" i="42"/>
  <c r="AO111" i="42"/>
  <c r="AH111" i="42"/>
  <c r="Z111" i="42"/>
  <c r="Y69" i="26"/>
  <c r="AG69" i="26"/>
  <c r="AB69" i="26"/>
  <c r="AJ69" i="26"/>
  <c r="AH69" i="26"/>
  <c r="AB141" i="28"/>
  <c r="AD141" i="28"/>
  <c r="AI141" i="28"/>
  <c r="AG141" i="28"/>
  <c r="AB5" i="23"/>
  <c r="AE5" i="23"/>
  <c r="AJ5" i="23"/>
  <c r="AK5" i="23"/>
  <c r="AH5" i="23"/>
  <c r="AJ25" i="22"/>
  <c r="AH25" i="22"/>
  <c r="AO25" i="22"/>
  <c r="AA25" i="22"/>
  <c r="AN25" i="22"/>
  <c r="W61" i="25"/>
  <c r="Y61" i="25"/>
  <c r="AD61" i="25"/>
  <c r="AM61" i="25"/>
  <c r="AJ61" i="25"/>
  <c r="Z174" i="22"/>
  <c r="AD174" i="22"/>
  <c r="X174" i="22"/>
  <c r="AI174" i="22"/>
  <c r="AF119" i="40"/>
  <c r="AH55" i="28"/>
  <c r="AO55" i="28"/>
  <c r="AI55" i="28"/>
  <c r="AK55" i="28"/>
  <c r="AM31" i="40"/>
  <c r="Y31" i="40"/>
  <c r="AG31" i="40"/>
  <c r="W31" i="40"/>
  <c r="AA31" i="40"/>
  <c r="AC155" i="28"/>
  <c r="X155" i="28"/>
  <c r="AO155" i="28"/>
  <c r="AE155" i="28"/>
  <c r="AL155" i="28"/>
  <c r="AL84" i="40"/>
  <c r="X84" i="40"/>
  <c r="AK84" i="40"/>
  <c r="AN84" i="40"/>
  <c r="AA78" i="23"/>
  <c r="AH78" i="23"/>
  <c r="AK78" i="23"/>
  <c r="AL78" i="23"/>
  <c r="Z78" i="23"/>
  <c r="AJ96" i="26"/>
  <c r="AK96" i="26"/>
  <c r="AL96" i="26"/>
  <c r="X96" i="26"/>
  <c r="AJ53" i="40"/>
  <c r="Z53" i="40"/>
  <c r="AA53" i="40"/>
  <c r="AC53" i="40"/>
  <c r="AI53" i="40"/>
  <c r="Y171" i="40"/>
  <c r="AB171" i="40"/>
  <c r="AF171" i="40"/>
  <c r="AO171" i="40"/>
  <c r="AL171" i="40"/>
  <c r="AF136" i="21"/>
  <c r="W136" i="21"/>
  <c r="AN136" i="21"/>
  <c r="Y136" i="21"/>
  <c r="X136" i="21"/>
  <c r="AB46" i="23"/>
  <c r="X46" i="23"/>
  <c r="AD46" i="23"/>
  <c r="AJ46" i="23"/>
  <c r="AF46" i="23"/>
  <c r="AC114" i="40"/>
  <c r="AA114" i="40"/>
  <c r="AL114" i="40"/>
  <c r="AM114" i="40"/>
  <c r="AH23" i="19"/>
  <c r="Y23" i="19"/>
  <c r="AO23" i="19"/>
  <c r="AB23" i="19"/>
  <c r="AA34" i="28"/>
  <c r="AF34" i="28"/>
  <c r="Z34" i="28"/>
  <c r="AL34" i="28"/>
  <c r="AC34" i="28"/>
  <c r="AM169" i="26"/>
  <c r="Y169" i="26"/>
  <c r="AE169" i="26"/>
  <c r="AA169" i="26"/>
  <c r="X147" i="40"/>
  <c r="AN147" i="40"/>
  <c r="AB147" i="40"/>
  <c r="W147" i="40"/>
  <c r="X153" i="21"/>
  <c r="AD153" i="21"/>
  <c r="AO153" i="21"/>
  <c r="AH153" i="21"/>
  <c r="AM153" i="21"/>
  <c r="AA92" i="42"/>
  <c r="AO92" i="42"/>
  <c r="AM92" i="42"/>
  <c r="Z92" i="42"/>
  <c r="AG92" i="42"/>
  <c r="AC134" i="23"/>
  <c r="Y134" i="23"/>
  <c r="AK134" i="23"/>
  <c r="AH134" i="23"/>
  <c r="AL134" i="23"/>
  <c r="Y78" i="40"/>
  <c r="AF148" i="26"/>
  <c r="AJ148" i="26"/>
  <c r="AI148" i="26"/>
  <c r="AD148" i="26"/>
  <c r="X148" i="26"/>
  <c r="AG127" i="23"/>
  <c r="AF127" i="23"/>
  <c r="AO127" i="23"/>
  <c r="AH127" i="23"/>
  <c r="AB127" i="23"/>
  <c r="AN37" i="42"/>
  <c r="X37" i="42"/>
  <c r="AL37" i="42"/>
  <c r="AJ37" i="42"/>
  <c r="AA37" i="42"/>
  <c r="AH163" i="23"/>
  <c r="AC163" i="23"/>
  <c r="AG163" i="23"/>
  <c r="X163" i="23"/>
  <c r="AJ163" i="23"/>
  <c r="AD174" i="28"/>
  <c r="AF174" i="28"/>
  <c r="AB174" i="28"/>
  <c r="Y174" i="28"/>
  <c r="W119" i="26"/>
  <c r="AD119" i="26"/>
  <c r="AK119" i="26"/>
  <c r="AF119" i="26"/>
  <c r="AB119" i="26"/>
  <c r="AI114" i="23"/>
  <c r="AB114" i="23"/>
  <c r="AE114" i="23"/>
  <c r="AL114" i="23"/>
  <c r="AA114" i="23"/>
  <c r="X92" i="28"/>
  <c r="AD92" i="28"/>
  <c r="AF92" i="28"/>
  <c r="AO92" i="28"/>
  <c r="AM92" i="28"/>
  <c r="AM83" i="21"/>
  <c r="AJ83" i="21"/>
  <c r="W83" i="21"/>
  <c r="AO83" i="21"/>
  <c r="AG83" i="21"/>
  <c r="AI64" i="28"/>
  <c r="AA64" i="28"/>
  <c r="AF64" i="28"/>
  <c r="AB64" i="28"/>
  <c r="X64" i="28"/>
  <c r="AA142" i="26"/>
  <c r="AC142" i="26"/>
  <c r="AL142" i="26"/>
  <c r="W142" i="26"/>
  <c r="AO126" i="26"/>
  <c r="AM126" i="26"/>
  <c r="AD126" i="26"/>
  <c r="AG126" i="26"/>
  <c r="AM172" i="26"/>
  <c r="AH172" i="26"/>
  <c r="AA172" i="26"/>
  <c r="X172" i="26"/>
  <c r="AO172" i="26"/>
  <c r="Y177" i="40"/>
  <c r="AM177" i="40"/>
  <c r="AL177" i="40"/>
  <c r="AE177" i="40"/>
  <c r="X177" i="40"/>
  <c r="AK156" i="21"/>
  <c r="X156" i="21"/>
  <c r="AA156" i="21"/>
  <c r="AN156" i="21"/>
  <c r="AE156" i="21"/>
  <c r="AF116" i="23"/>
  <c r="AI116" i="23"/>
  <c r="W116" i="23"/>
  <c r="Z116" i="23"/>
  <c r="AM116" i="23"/>
  <c r="AC42" i="41"/>
  <c r="Y42" i="41"/>
  <c r="AI42" i="41"/>
  <c r="AD42" i="41"/>
  <c r="AA42" i="41"/>
  <c r="Z62" i="26"/>
  <c r="AC13" i="19"/>
  <c r="Y13" i="19"/>
  <c r="AI13" i="19"/>
  <c r="AL13" i="19"/>
  <c r="AH13" i="19"/>
  <c r="AE104" i="40"/>
  <c r="AA104" i="40"/>
  <c r="X104" i="40"/>
  <c r="AF104" i="40"/>
  <c r="AM104" i="40"/>
  <c r="AB20" i="28"/>
  <c r="Z20" i="28"/>
  <c r="AN20" i="28"/>
  <c r="X20" i="28"/>
  <c r="AC20" i="28"/>
  <c r="AN173" i="26"/>
  <c r="X173" i="26"/>
  <c r="AF173" i="26"/>
  <c r="Z173" i="26"/>
  <c r="Y173" i="26"/>
  <c r="AI158" i="23"/>
  <c r="Y158" i="23"/>
  <c r="W158" i="23"/>
  <c r="AD158" i="23"/>
  <c r="Z131" i="23"/>
  <c r="AK131" i="23"/>
  <c r="X131" i="23"/>
  <c r="AD131" i="23"/>
  <c r="AI131" i="23"/>
  <c r="AF159" i="23"/>
  <c r="AA159" i="23"/>
  <c r="AO159" i="23"/>
  <c r="AH159" i="23"/>
  <c r="AE159" i="23"/>
  <c r="AB175" i="26"/>
  <c r="W175" i="26"/>
  <c r="AK91" i="23"/>
  <c r="X91" i="23"/>
  <c r="AM91" i="23"/>
  <c r="AI91" i="23"/>
  <c r="AF91" i="23"/>
  <c r="AC133" i="42"/>
  <c r="AE133" i="42"/>
  <c r="AB133" i="42"/>
  <c r="AH133" i="42"/>
  <c r="X168" i="42"/>
  <c r="AB168" i="42"/>
  <c r="AJ168" i="42"/>
  <c r="AE168" i="42"/>
  <c r="AA88" i="28"/>
  <c r="AL88" i="28"/>
  <c r="AM88" i="28"/>
  <c r="AK88" i="28"/>
  <c r="AE88" i="28"/>
  <c r="AF46" i="42"/>
  <c r="Z46" i="42"/>
  <c r="X46" i="42"/>
  <c r="AB46" i="42"/>
  <c r="AM46" i="42"/>
  <c r="AB11" i="40"/>
  <c r="Z144" i="21"/>
  <c r="AM144" i="21"/>
  <c r="W144" i="21"/>
  <c r="AA144" i="21"/>
  <c r="X144" i="21"/>
  <c r="AB84" i="26"/>
  <c r="AJ84" i="26"/>
  <c r="AK84" i="26"/>
  <c r="W84" i="26"/>
  <c r="Y52" i="27"/>
  <c r="AK52" i="27"/>
  <c r="AO52" i="27"/>
  <c r="AG52" i="27"/>
  <c r="AE52" i="27"/>
  <c r="Y176" i="21"/>
  <c r="AH176" i="21"/>
  <c r="AJ176" i="21"/>
  <c r="Z176" i="21"/>
  <c r="AK176" i="21"/>
  <c r="AE62" i="40"/>
  <c r="AD62" i="40"/>
  <c r="Y62" i="40"/>
  <c r="AN62" i="40"/>
  <c r="AB62" i="40"/>
  <c r="AD167" i="22"/>
  <c r="W167" i="22"/>
  <c r="AL167" i="22"/>
  <c r="AJ167" i="22"/>
  <c r="AN167" i="22"/>
  <c r="W6" i="19"/>
  <c r="AD6" i="19"/>
  <c r="AH6" i="19"/>
  <c r="AJ6" i="19"/>
  <c r="AI6" i="19"/>
  <c r="AG72" i="42"/>
  <c r="AM72" i="42"/>
  <c r="AL72" i="42"/>
  <c r="AN72" i="42"/>
  <c r="AI72" i="42"/>
  <c r="AJ92" i="23"/>
  <c r="AN92" i="23"/>
  <c r="AE92" i="23"/>
  <c r="AA92" i="23"/>
  <c r="AF92" i="23"/>
  <c r="AN152" i="26"/>
  <c r="AJ152" i="26"/>
  <c r="AO152" i="26"/>
  <c r="W152" i="26"/>
  <c r="Z89" i="21"/>
  <c r="AH89" i="21"/>
  <c r="AE89" i="21"/>
  <c r="W89" i="21"/>
  <c r="AC89" i="21"/>
  <c r="AI93" i="28"/>
  <c r="AD93" i="28"/>
  <c r="AN93" i="28"/>
  <c r="AG93" i="28"/>
  <c r="AA93" i="28"/>
  <c r="AA123" i="42"/>
  <c r="Z123" i="42"/>
  <c r="AM123" i="42"/>
  <c r="AF123" i="42"/>
  <c r="W123" i="42"/>
  <c r="AE127" i="42"/>
  <c r="Y127" i="42"/>
  <c r="AI127" i="42"/>
  <c r="AC127" i="42"/>
  <c r="W127" i="42"/>
  <c r="AE122" i="26"/>
  <c r="AG122" i="26"/>
  <c r="AD122" i="26"/>
  <c r="AJ122" i="26"/>
  <c r="AM122" i="26"/>
  <c r="AF142" i="42"/>
  <c r="AD142" i="42"/>
  <c r="X142" i="42"/>
  <c r="AK142" i="42"/>
  <c r="AL4" i="26"/>
  <c r="AI4" i="26"/>
  <c r="AB4" i="26"/>
  <c r="AJ4" i="26"/>
  <c r="AN141" i="21"/>
  <c r="W141" i="21"/>
  <c r="AE141" i="21"/>
  <c r="AB141" i="21"/>
  <c r="W37" i="40"/>
  <c r="AL122" i="40"/>
  <c r="AK122" i="40"/>
  <c r="AF122" i="40"/>
  <c r="Y122" i="40"/>
  <c r="AN164" i="28"/>
  <c r="AA164" i="28"/>
  <c r="AB164" i="28"/>
  <c r="AO164" i="28"/>
  <c r="AD151" i="40"/>
  <c r="Y109" i="21"/>
  <c r="AJ109" i="21"/>
  <c r="AN109" i="21"/>
  <c r="AH109" i="21"/>
  <c r="AC109" i="21"/>
  <c r="Y26" i="26"/>
  <c r="W26" i="26"/>
  <c r="AH26" i="26"/>
  <c r="AJ26" i="26"/>
  <c r="AL26" i="26"/>
  <c r="AC49" i="19"/>
  <c r="AJ49" i="19"/>
  <c r="AL49" i="19"/>
  <c r="AD49" i="19"/>
  <c r="X49" i="19"/>
  <c r="AM98" i="23"/>
  <c r="AK7" i="26"/>
  <c r="Y7" i="26"/>
  <c r="X122" i="28"/>
  <c r="AK122" i="28"/>
  <c r="AM122" i="28"/>
  <c r="AH122" i="28"/>
  <c r="AO38" i="23"/>
  <c r="AK38" i="23"/>
  <c r="AF38" i="23"/>
  <c r="AD38" i="23"/>
  <c r="AK143" i="40"/>
  <c r="Y143" i="40"/>
  <c r="AG143" i="40"/>
  <c r="AM143" i="40"/>
  <c r="AC143" i="40"/>
  <c r="AB144" i="23"/>
  <c r="AG144" i="23"/>
  <c r="Z144" i="23"/>
  <c r="AC144" i="23"/>
  <c r="AE144" i="23"/>
  <c r="AD10" i="28"/>
  <c r="AJ10" i="28"/>
  <c r="AC10" i="28"/>
  <c r="AN10" i="28"/>
  <c r="AM110" i="42"/>
  <c r="AH110" i="42"/>
  <c r="AF110" i="42"/>
  <c r="AL110" i="42"/>
  <c r="AF86" i="42"/>
  <c r="AJ86" i="42"/>
  <c r="AE86" i="42"/>
  <c r="AB86" i="42"/>
  <c r="AD86" i="42"/>
  <c r="AD16" i="26"/>
  <c r="AC16" i="26"/>
  <c r="AN16" i="26"/>
  <c r="X16" i="26"/>
  <c r="AC91" i="40"/>
  <c r="AA91" i="40"/>
  <c r="Y91" i="40"/>
  <c r="AM91" i="40"/>
  <c r="AO148" i="28"/>
  <c r="AC148" i="28"/>
  <c r="AL148" i="28"/>
  <c r="AM148" i="28"/>
  <c r="AO89" i="42"/>
  <c r="AD89" i="42"/>
  <c r="AE89" i="42"/>
  <c r="AK89" i="42"/>
  <c r="Y89" i="42"/>
  <c r="AC152" i="40"/>
  <c r="AB152" i="40"/>
  <c r="AO152" i="40"/>
  <c r="AK152" i="40"/>
  <c r="Z152" i="40"/>
  <c r="X41" i="26"/>
  <c r="AM41" i="26"/>
  <c r="Y41" i="26"/>
  <c r="AG41" i="26"/>
  <c r="W41" i="26"/>
  <c r="AB144" i="42"/>
  <c r="AH144" i="42"/>
  <c r="AD144" i="42"/>
  <c r="AJ144" i="42"/>
  <c r="Z130" i="23"/>
  <c r="X130" i="23"/>
  <c r="AE130" i="23"/>
  <c r="AJ130" i="23"/>
  <c r="AK130" i="23"/>
  <c r="AO118" i="28"/>
  <c r="AA118" i="28"/>
  <c r="Z118" i="28"/>
  <c r="AN118" i="28"/>
  <c r="AC118" i="28"/>
  <c r="AG125" i="42"/>
  <c r="AN125" i="42"/>
  <c r="W125" i="42"/>
  <c r="AO125" i="42"/>
  <c r="AL125" i="42"/>
  <c r="AM57" i="42"/>
  <c r="AF57" i="42"/>
  <c r="AC57" i="42"/>
  <c r="AA57" i="42"/>
  <c r="AA151" i="26"/>
  <c r="AD151" i="26"/>
  <c r="AB151" i="26"/>
  <c r="AF151" i="26"/>
  <c r="Y151" i="26"/>
  <c r="AJ164" i="40"/>
  <c r="AB164" i="40"/>
  <c r="AO164" i="40"/>
  <c r="AH164" i="40"/>
  <c r="AD164" i="40"/>
  <c r="AK20" i="26"/>
  <c r="AB20" i="26"/>
  <c r="AL20" i="26"/>
  <c r="AJ20" i="26"/>
  <c r="AN20" i="26"/>
  <c r="AC24" i="42"/>
  <c r="W24" i="42"/>
  <c r="AD24" i="42"/>
  <c r="X24" i="42"/>
  <c r="AE24" i="42"/>
  <c r="AD150" i="26"/>
  <c r="AM150" i="26"/>
  <c r="AK150" i="26"/>
  <c r="AF150" i="26"/>
  <c r="AG30" i="26"/>
  <c r="AJ30" i="26"/>
  <c r="AA30" i="26"/>
  <c r="Z30" i="26"/>
  <c r="AB30" i="26"/>
  <c r="AN158" i="28"/>
  <c r="AL158" i="28"/>
  <c r="AI158" i="28"/>
  <c r="X158" i="28"/>
  <c r="AB158" i="28"/>
  <c r="AM166" i="26"/>
  <c r="AH166" i="26"/>
  <c r="AF166" i="26"/>
  <c r="AD166" i="26"/>
  <c r="X49" i="25"/>
  <c r="AN49" i="25"/>
  <c r="AM49" i="25"/>
  <c r="AA49" i="25"/>
  <c r="AG49" i="25"/>
  <c r="AA83" i="40"/>
  <c r="AD83" i="40"/>
  <c r="AO83" i="40"/>
  <c r="AJ83" i="40"/>
  <c r="Y83" i="40"/>
  <c r="AC96" i="22"/>
  <c r="AF96" i="22"/>
  <c r="AM96" i="22"/>
  <c r="X96" i="22"/>
  <c r="AN96" i="22"/>
  <c r="Y80" i="23"/>
  <c r="W80" i="23"/>
  <c r="AE80" i="23"/>
  <c r="Z80" i="23"/>
  <c r="AG61" i="40"/>
  <c r="AH61" i="40"/>
  <c r="AN61" i="40"/>
  <c r="AM61" i="40"/>
  <c r="Y53" i="42"/>
  <c r="AF53" i="42"/>
  <c r="X53" i="42"/>
  <c r="AM53" i="42"/>
  <c r="AJ53" i="42"/>
  <c r="AJ159" i="40"/>
  <c r="Y159" i="40"/>
  <c r="AA159" i="40"/>
  <c r="AN159" i="40"/>
  <c r="AF159" i="40"/>
  <c r="AK124" i="42"/>
  <c r="AB124" i="42"/>
  <c r="AL124" i="42"/>
  <c r="AC124" i="42"/>
  <c r="AF124" i="42"/>
  <c r="AC9" i="28"/>
  <c r="AG9" i="28"/>
  <c r="W9" i="28"/>
  <c r="AI9" i="28"/>
  <c r="X9" i="28"/>
  <c r="AJ24" i="22"/>
  <c r="AC24" i="22"/>
  <c r="AB24" i="22"/>
  <c r="AO24" i="22"/>
  <c r="AK128" i="42"/>
  <c r="AB128" i="42"/>
  <c r="AF128" i="42"/>
  <c r="Z128" i="42"/>
  <c r="W128" i="42"/>
  <c r="Y40" i="40"/>
  <c r="AJ40" i="40"/>
  <c r="AE40" i="40"/>
  <c r="AI40" i="40"/>
  <c r="AD40" i="40"/>
  <c r="AM95" i="23"/>
  <c r="AI95" i="23"/>
  <c r="AO95" i="23"/>
  <c r="AB95" i="23"/>
  <c r="AA51" i="19"/>
  <c r="AE51" i="19"/>
  <c r="AL51" i="19"/>
  <c r="AH51" i="19"/>
  <c r="W154" i="26"/>
  <c r="AK154" i="26"/>
  <c r="AJ154" i="26"/>
  <c r="AF154" i="26"/>
  <c r="AD154" i="26"/>
  <c r="AI133" i="28"/>
  <c r="AO133" i="28"/>
  <c r="AF133" i="28"/>
  <c r="AJ133" i="28"/>
  <c r="AD138" i="42"/>
  <c r="AE138" i="42"/>
  <c r="AG138" i="42"/>
  <c r="X138" i="42"/>
  <c r="AI131" i="40"/>
  <c r="AF131" i="40"/>
  <c r="AD131" i="40"/>
  <c r="AH131" i="40"/>
  <c r="AG96" i="42"/>
  <c r="AK96" i="42"/>
  <c r="AH96" i="42"/>
  <c r="AN96" i="42"/>
  <c r="X96" i="42"/>
  <c r="AD127" i="21"/>
  <c r="AE127" i="21"/>
  <c r="AL127" i="21"/>
  <c r="AO127" i="21"/>
  <c r="AJ127" i="21"/>
  <c r="AJ137" i="26"/>
  <c r="AD137" i="26"/>
  <c r="AG137" i="26"/>
  <c r="Y137" i="26"/>
  <c r="AC137" i="26"/>
  <c r="Y143" i="26"/>
  <c r="AF143" i="26"/>
  <c r="X143" i="26"/>
  <c r="AL143" i="26"/>
  <c r="AM21" i="26"/>
  <c r="AJ21" i="26"/>
  <c r="AN21" i="26"/>
  <c r="AA21" i="26"/>
  <c r="AK21" i="26"/>
  <c r="AF121" i="26"/>
  <c r="AC121" i="26"/>
  <c r="AA121" i="26"/>
  <c r="AD121" i="26"/>
  <c r="AM121" i="26"/>
  <c r="X40" i="28"/>
  <c r="AJ40" i="28"/>
  <c r="AK40" i="28"/>
  <c r="AA40" i="28"/>
  <c r="AL40" i="28"/>
  <c r="AB6" i="23"/>
  <c r="AM6" i="23"/>
  <c r="AI6" i="23"/>
  <c r="AL6" i="23"/>
  <c r="X6" i="23"/>
  <c r="AD79" i="42"/>
  <c r="AE162" i="28"/>
  <c r="AG162" i="28"/>
  <c r="X162" i="28"/>
  <c r="AA162" i="28"/>
  <c r="Z162" i="28"/>
  <c r="AN98" i="40"/>
  <c r="AK98" i="40"/>
  <c r="W95" i="40"/>
  <c r="AO155" i="26"/>
  <c r="AH155" i="26"/>
  <c r="AL155" i="26"/>
  <c r="AJ155" i="26"/>
  <c r="W133" i="26"/>
  <c r="AC133" i="26"/>
  <c r="AK133" i="26"/>
  <c r="AI133" i="26"/>
  <c r="AO133" i="26"/>
  <c r="AN54" i="41"/>
  <c r="AA54" i="41"/>
  <c r="W54" i="41"/>
  <c r="Z54" i="41"/>
  <c r="AH54" i="41"/>
  <c r="AH91" i="21"/>
  <c r="AA91" i="21"/>
  <c r="AJ91" i="21"/>
  <c r="AO91" i="21"/>
  <c r="AB91" i="21"/>
  <c r="AM110" i="40"/>
  <c r="Z110" i="40"/>
  <c r="AE110" i="40"/>
  <c r="AA110" i="40"/>
  <c r="W110" i="40"/>
  <c r="AD47" i="26"/>
  <c r="AN53" i="26"/>
  <c r="AG53" i="26"/>
  <c r="AD53" i="26"/>
  <c r="X53" i="26"/>
  <c r="AO53" i="26"/>
  <c r="AG5" i="42"/>
  <c r="AJ5" i="42"/>
  <c r="AO5" i="42"/>
  <c r="Z5" i="42"/>
  <c r="AI5" i="42"/>
  <c r="AC42" i="19"/>
  <c r="W42" i="19"/>
  <c r="AN42" i="19"/>
  <c r="AG42" i="19"/>
  <c r="AD144" i="40"/>
  <c r="AG144" i="40"/>
  <c r="AH144" i="40"/>
  <c r="AL144" i="40"/>
  <c r="AE144" i="40"/>
  <c r="AJ65" i="26"/>
  <c r="AD65" i="26"/>
  <c r="W65" i="26"/>
  <c r="AO65" i="26"/>
  <c r="Y65" i="26"/>
  <c r="AE82" i="42"/>
  <c r="AH82" i="42"/>
  <c r="AI82" i="42"/>
  <c r="AJ82" i="42"/>
  <c r="Y82" i="42"/>
  <c r="Y31" i="28"/>
  <c r="W31" i="28"/>
  <c r="AB31" i="28"/>
  <c r="AL31" i="28"/>
  <c r="AF31" i="28"/>
  <c r="AA161" i="40"/>
  <c r="AN161" i="40"/>
  <c r="AC161" i="40"/>
  <c r="AM161" i="40"/>
  <c r="AE161" i="40"/>
  <c r="Y28" i="28"/>
  <c r="AA28" i="28"/>
  <c r="AJ28" i="28"/>
  <c r="AH28" i="28"/>
  <c r="Z28" i="28"/>
  <c r="AO137" i="41"/>
  <c r="AA137" i="41"/>
  <c r="X137" i="41"/>
  <c r="Y137" i="41"/>
  <c r="AJ137" i="41"/>
  <c r="AL104" i="42"/>
  <c r="AC104" i="42"/>
  <c r="AB104" i="42"/>
  <c r="W104" i="42"/>
  <c r="AM104" i="42"/>
  <c r="AI19" i="42"/>
  <c r="AA19" i="42"/>
  <c r="AF19" i="42"/>
  <c r="AD19" i="42"/>
  <c r="AJ19" i="42"/>
  <c r="AN172" i="23"/>
  <c r="AH172" i="23"/>
  <c r="AJ172" i="23"/>
  <c r="AM172" i="23"/>
  <c r="AL19" i="28"/>
  <c r="AI19" i="28"/>
  <c r="AJ19" i="28"/>
  <c r="AK19" i="28"/>
  <c r="W19" i="28"/>
  <c r="AI48" i="23"/>
  <c r="AL48" i="23"/>
  <c r="W48" i="23"/>
  <c r="AB48" i="23"/>
  <c r="AA48" i="23"/>
  <c r="AE165" i="28"/>
  <c r="AL165" i="28"/>
  <c r="AA165" i="28"/>
  <c r="AH165" i="28"/>
  <c r="AM9" i="26"/>
  <c r="AD9" i="26"/>
  <c r="Y9" i="26"/>
  <c r="AA9" i="26"/>
  <c r="AG174" i="40"/>
  <c r="AN174" i="40"/>
  <c r="W174" i="40"/>
  <c r="AD174" i="40"/>
  <c r="AJ156" i="42"/>
  <c r="AK156" i="42"/>
  <c r="AC156" i="42"/>
  <c r="W156" i="42"/>
  <c r="AI135" i="40"/>
  <c r="Y135" i="40"/>
  <c r="AM135" i="40"/>
  <c r="AL135" i="40"/>
  <c r="AE43" i="28"/>
  <c r="AB43" i="28"/>
  <c r="AK43" i="28"/>
  <c r="AM43" i="28"/>
  <c r="AJ43" i="28"/>
  <c r="AO162" i="40"/>
  <c r="AB162" i="40"/>
  <c r="AM162" i="40"/>
  <c r="AC162" i="40"/>
  <c r="Z162" i="40"/>
  <c r="X56" i="26"/>
  <c r="AJ56" i="26"/>
  <c r="AD56" i="26"/>
  <c r="AO56" i="26"/>
  <c r="AM56" i="26"/>
  <c r="W145" i="23"/>
  <c r="AH145" i="23"/>
  <c r="Z145" i="23"/>
  <c r="AA145" i="23"/>
  <c r="AD145" i="23"/>
  <c r="AO24" i="41"/>
  <c r="AI24" i="41"/>
  <c r="AL24" i="41"/>
  <c r="AB24" i="41"/>
  <c r="W64" i="21"/>
  <c r="Y64" i="21"/>
  <c r="AA64" i="21"/>
  <c r="AO64" i="21"/>
  <c r="AG64" i="21"/>
  <c r="AJ102" i="28"/>
  <c r="Y101" i="42"/>
  <c r="AC101" i="42"/>
  <c r="AI101" i="42"/>
  <c r="AH101" i="42"/>
  <c r="AL101" i="42"/>
  <c r="AF167" i="26"/>
  <c r="AK167" i="26"/>
  <c r="AH167" i="26"/>
  <c r="AJ167" i="26"/>
  <c r="AD167" i="26"/>
  <c r="W156" i="40"/>
  <c r="AK156" i="40"/>
  <c r="AH156" i="40"/>
  <c r="AA156" i="40"/>
  <c r="AE85" i="42"/>
  <c r="AC85" i="42"/>
  <c r="AB85" i="42"/>
  <c r="W85" i="42"/>
  <c r="AD85" i="42"/>
  <c r="AK118" i="42"/>
  <c r="W118" i="42"/>
  <c r="AA118" i="42"/>
  <c r="AL118" i="42"/>
  <c r="AB118" i="42"/>
  <c r="AF101" i="26"/>
  <c r="AD101" i="26"/>
  <c r="AI101" i="26"/>
  <c r="AC101" i="26"/>
  <c r="AA101" i="26"/>
  <c r="AA36" i="40"/>
  <c r="AC36" i="40"/>
  <c r="AE36" i="40"/>
  <c r="AK36" i="40"/>
  <c r="AB36" i="40"/>
  <c r="AO3" i="42"/>
  <c r="AB3" i="42"/>
  <c r="Z3" i="42"/>
  <c r="Y3" i="42"/>
  <c r="AD3" i="42"/>
  <c r="AE137" i="23"/>
  <c r="AL137" i="23"/>
  <c r="AG137" i="23"/>
  <c r="AO137" i="23"/>
  <c r="AH137" i="23"/>
  <c r="AE133" i="21"/>
  <c r="X133" i="21"/>
  <c r="W133" i="21"/>
  <c r="AL133" i="21"/>
  <c r="AC133" i="21"/>
  <c r="AH7" i="23"/>
  <c r="AA7" i="23"/>
  <c r="AG7" i="23"/>
  <c r="Y7" i="23"/>
  <c r="AB7" i="23"/>
  <c r="AD9" i="23"/>
  <c r="X9" i="23"/>
  <c r="AL9" i="23"/>
  <c r="AE9" i="23"/>
  <c r="AO9" i="23"/>
  <c r="Y36" i="42"/>
  <c r="AO36" i="42"/>
  <c r="AL36" i="42"/>
  <c r="AI36" i="42"/>
  <c r="AA48" i="19"/>
  <c r="AI48" i="19"/>
  <c r="AG48" i="19"/>
  <c r="AC48" i="19"/>
  <c r="Y48" i="19"/>
  <c r="AJ4" i="40"/>
  <c r="AH4" i="40"/>
  <c r="Y4" i="40"/>
  <c r="AI4" i="40"/>
  <c r="Z4" i="40"/>
  <c r="AN23" i="26"/>
  <c r="AK23" i="26"/>
  <c r="AI23" i="26"/>
  <c r="AA23" i="26"/>
  <c r="Y23" i="26"/>
  <c r="AH152" i="21"/>
  <c r="AM152" i="21"/>
  <c r="Z152" i="21"/>
  <c r="Y152" i="21"/>
  <c r="AB152" i="21"/>
  <c r="AI39" i="42"/>
  <c r="AL39" i="42"/>
  <c r="AD39" i="42"/>
  <c r="AJ39" i="42"/>
  <c r="AE39" i="42"/>
  <c r="AE32" i="22"/>
  <c r="AC32" i="22"/>
  <c r="Y32" i="22"/>
  <c r="AO32" i="22"/>
  <c r="AE166" i="23"/>
  <c r="Y166" i="23"/>
  <c r="X166" i="23"/>
  <c r="AG166" i="23"/>
  <c r="AG130" i="22"/>
  <c r="AF130" i="22"/>
  <c r="AO130" i="22"/>
  <c r="AM130" i="22"/>
  <c r="AI130" i="22"/>
  <c r="AN28" i="19"/>
  <c r="AE28" i="19"/>
  <c r="AF28" i="19"/>
  <c r="Z28" i="19"/>
  <c r="AI28" i="19"/>
  <c r="AF59" i="28"/>
  <c r="Z59" i="28"/>
  <c r="AA59" i="28"/>
  <c r="AN59" i="28"/>
  <c r="AA174" i="23"/>
  <c r="AK174" i="23"/>
  <c r="AM174" i="23"/>
  <c r="AC174" i="23"/>
  <c r="Y174" i="23"/>
  <c r="X93" i="42"/>
  <c r="AM93" i="42"/>
  <c r="AE93" i="42"/>
  <c r="Y93" i="42"/>
  <c r="AO93" i="42"/>
  <c r="AM25" i="26"/>
  <c r="AK25" i="26"/>
  <c r="AC25" i="26"/>
  <c r="X25" i="26"/>
  <c r="W25" i="23"/>
  <c r="AB25" i="23"/>
  <c r="AJ25" i="23"/>
  <c r="AK25" i="23"/>
  <c r="AD25" i="23"/>
  <c r="AM39" i="28"/>
  <c r="AN39" i="28"/>
  <c r="AC39" i="28"/>
  <c r="AB39" i="28"/>
  <c r="AD39" i="28"/>
  <c r="AA115" i="21"/>
  <c r="AE115" i="21"/>
  <c r="AI115" i="21"/>
  <c r="AG115" i="21"/>
  <c r="Y115" i="21"/>
  <c r="AN25" i="40"/>
  <c r="AJ25" i="40"/>
  <c r="AE25" i="40"/>
  <c r="AM25" i="40"/>
  <c r="AK77" i="40"/>
  <c r="AC77" i="40"/>
  <c r="AL77" i="40"/>
  <c r="W77" i="40"/>
  <c r="AB77" i="40"/>
  <c r="AM150" i="21"/>
  <c r="AO150" i="21"/>
  <c r="AJ150" i="21"/>
  <c r="AG150" i="21"/>
  <c r="X150" i="21"/>
  <c r="X38" i="26"/>
  <c r="AE38" i="26"/>
  <c r="AC38" i="26"/>
  <c r="Y38" i="26"/>
  <c r="AH38" i="26"/>
  <c r="AD106" i="26"/>
  <c r="AE106" i="26"/>
  <c r="AC106" i="26"/>
  <c r="AF106" i="26"/>
  <c r="AI106" i="26"/>
  <c r="AJ151" i="28"/>
  <c r="AA151" i="28"/>
  <c r="AD151" i="28"/>
  <c r="X151" i="28"/>
  <c r="AB151" i="28"/>
  <c r="AM109" i="28"/>
  <c r="AN109" i="28"/>
  <c r="AD109" i="28"/>
  <c r="AF109" i="28"/>
  <c r="AG109" i="28"/>
  <c r="Y15" i="42"/>
  <c r="AO15" i="42"/>
  <c r="AC15" i="42"/>
  <c r="AI15" i="42"/>
  <c r="AH15" i="42"/>
  <c r="AO95" i="28"/>
  <c r="AN95" i="28"/>
  <c r="AE95" i="28"/>
  <c r="AB95" i="28"/>
  <c r="AH95" i="28"/>
  <c r="AH16" i="23"/>
  <c r="Y16" i="23"/>
  <c r="AF16" i="23"/>
  <c r="AJ16" i="23"/>
  <c r="AA16" i="23"/>
  <c r="AL60" i="21"/>
  <c r="AF60" i="21"/>
  <c r="Z60" i="21"/>
  <c r="AE60" i="21"/>
  <c r="AM60" i="21"/>
  <c r="AA26" i="23"/>
  <c r="AB26" i="23"/>
  <c r="AE26" i="23"/>
  <c r="AO26" i="23"/>
  <c r="AL26" i="23"/>
  <c r="AI7" i="40"/>
  <c r="AN89" i="40"/>
  <c r="X32" i="23"/>
  <c r="AK32" i="23"/>
  <c r="Y32" i="23"/>
  <c r="AN32" i="23"/>
  <c r="AE32" i="23"/>
  <c r="Y134" i="28"/>
  <c r="AF134" i="28"/>
  <c r="AL134" i="28"/>
  <c r="W134" i="28"/>
  <c r="AG134" i="28"/>
  <c r="W66" i="28"/>
  <c r="AD66" i="28"/>
  <c r="Y66" i="28"/>
  <c r="AF66" i="28"/>
  <c r="AG66" i="28"/>
  <c r="AN69" i="40"/>
  <c r="AG69" i="40"/>
  <c r="AB69" i="40"/>
  <c r="AF69" i="40"/>
  <c r="Z69" i="40"/>
  <c r="Y70" i="23"/>
  <c r="AO70" i="23"/>
  <c r="AC70" i="23"/>
  <c r="AK70" i="23"/>
  <c r="AB36" i="23"/>
  <c r="W36" i="23"/>
  <c r="AH36" i="23"/>
  <c r="AC36" i="23"/>
  <c r="AD36" i="23"/>
  <c r="AN62" i="22"/>
  <c r="AI62" i="22"/>
  <c r="Y121" i="40"/>
  <c r="AM121" i="40"/>
  <c r="AC121" i="40"/>
  <c r="AN121" i="40"/>
  <c r="AE121" i="40"/>
  <c r="X167" i="40"/>
  <c r="AM167" i="40"/>
  <c r="AD167" i="40"/>
  <c r="AK167" i="40"/>
  <c r="AF167" i="40"/>
  <c r="Z16" i="28"/>
  <c r="AG134" i="21"/>
  <c r="AH134" i="21"/>
  <c r="X134" i="21"/>
  <c r="AF134" i="21"/>
  <c r="AI134" i="21"/>
  <c r="Z164" i="25"/>
  <c r="AA164" i="25"/>
  <c r="AM164" i="25"/>
  <c r="AI164" i="25"/>
  <c r="AN164" i="25"/>
  <c r="AL58" i="28"/>
  <c r="AB58" i="28"/>
  <c r="W58" i="28"/>
  <c r="Y58" i="28"/>
  <c r="AF58" i="28"/>
  <c r="AJ158" i="21"/>
  <c r="AJ158" i="26"/>
  <c r="AC158" i="26"/>
  <c r="AN158" i="26"/>
  <c r="Y158" i="26"/>
  <c r="AJ110" i="23"/>
  <c r="AL13" i="23"/>
  <c r="AA13" i="23"/>
  <c r="AB17" i="42"/>
  <c r="AJ17" i="42"/>
  <c r="W17" i="42"/>
  <c r="AH17" i="42"/>
  <c r="AA17" i="42"/>
  <c r="AL160" i="42"/>
  <c r="AH160" i="42"/>
  <c r="AK160" i="42"/>
  <c r="AG160" i="42"/>
  <c r="W160" i="42"/>
  <c r="AJ58" i="24"/>
  <c r="AF58" i="24"/>
  <c r="AM58" i="24"/>
  <c r="AB58" i="24"/>
  <c r="W58" i="24"/>
  <c r="AJ157" i="28"/>
  <c r="Y157" i="28"/>
  <c r="AC157" i="28"/>
  <c r="AF157" i="28"/>
  <c r="AB157" i="28"/>
  <c r="Y14" i="19"/>
  <c r="AK14" i="19"/>
  <c r="AD14" i="19"/>
  <c r="AB14" i="19"/>
  <c r="AH14" i="19"/>
  <c r="Z65" i="28"/>
  <c r="AC65" i="28"/>
  <c r="AO65" i="28"/>
  <c r="AI65" i="28"/>
  <c r="AF65" i="28"/>
  <c r="AC160" i="41"/>
  <c r="AG160" i="41"/>
  <c r="AH84" i="42"/>
  <c r="Y87" i="42"/>
  <c r="AB87" i="42"/>
  <c r="AC87" i="42"/>
  <c r="AA87" i="42"/>
  <c r="AM87" i="42"/>
  <c r="AH41" i="23"/>
  <c r="AD41" i="23"/>
  <c r="AJ41" i="23"/>
  <c r="W41" i="23"/>
  <c r="AL41" i="23"/>
  <c r="AK168" i="28"/>
  <c r="AD168" i="28"/>
  <c r="AM168" i="28"/>
  <c r="AF168" i="28"/>
  <c r="AC168" i="28"/>
  <c r="AL148" i="21"/>
  <c r="AD148" i="21"/>
  <c r="AN148" i="21"/>
  <c r="AM148" i="21"/>
  <c r="AO148" i="21"/>
  <c r="AJ103" i="28"/>
  <c r="AH103" i="28"/>
  <c r="AA103" i="28"/>
  <c r="AD103" i="28"/>
  <c r="X103" i="28"/>
  <c r="AD156" i="25"/>
  <c r="AA156" i="25"/>
  <c r="AN156" i="25"/>
  <c r="AL156" i="25"/>
  <c r="AK156" i="25"/>
  <c r="AI145" i="40"/>
  <c r="AB145" i="40"/>
  <c r="AJ145" i="40"/>
  <c r="AM145" i="40"/>
  <c r="AA142" i="23"/>
  <c r="Y142" i="23"/>
  <c r="AO142" i="23"/>
  <c r="AG142" i="23"/>
  <c r="AJ142" i="23"/>
  <c r="W106" i="23"/>
  <c r="AB106" i="23"/>
  <c r="AF106" i="23"/>
  <c r="AN106" i="23"/>
  <c r="X106" i="23"/>
  <c r="AI64" i="22"/>
  <c r="Y64" i="22"/>
  <c r="W64" i="22"/>
  <c r="AL64" i="22"/>
  <c r="AK64" i="22"/>
  <c r="AE108" i="26"/>
  <c r="X108" i="26"/>
  <c r="AM108" i="26"/>
  <c r="AH108" i="26"/>
  <c r="AD108" i="26"/>
  <c r="AJ125" i="23"/>
  <c r="Y125" i="23"/>
  <c r="AE125" i="23"/>
  <c r="AH125" i="23"/>
  <c r="AK125" i="23"/>
  <c r="AN10" i="23"/>
  <c r="Y10" i="23"/>
  <c r="Z77" i="21"/>
  <c r="AE77" i="21"/>
  <c r="AB77" i="21"/>
  <c r="Y77" i="21"/>
  <c r="AD77" i="21"/>
  <c r="Y117" i="23"/>
  <c r="AA117" i="23"/>
  <c r="X117" i="23"/>
  <c r="Z117" i="23"/>
  <c r="W117" i="23"/>
  <c r="X118" i="23"/>
  <c r="AH118" i="23"/>
  <c r="AJ118" i="23"/>
  <c r="Y118" i="23"/>
  <c r="AB118" i="23"/>
  <c r="AG124" i="40"/>
  <c r="AK124" i="40"/>
  <c r="Y149" i="28"/>
  <c r="AD149" i="28"/>
  <c r="AH131" i="42"/>
  <c r="AF131" i="42"/>
  <c r="W131" i="42"/>
  <c r="AN131" i="42"/>
  <c r="AJ131" i="42"/>
  <c r="AD72" i="26"/>
  <c r="AJ72" i="26"/>
  <c r="AK72" i="26"/>
  <c r="AB72" i="26"/>
  <c r="AF72" i="26"/>
  <c r="AH44" i="28"/>
  <c r="AK44" i="28"/>
  <c r="Z44" i="28"/>
  <c r="W44" i="28"/>
  <c r="Y79" i="26"/>
  <c r="AF79" i="26"/>
  <c r="AC79" i="26"/>
  <c r="AJ79" i="26"/>
  <c r="AE79" i="26"/>
  <c r="AA8" i="26"/>
  <c r="AF24" i="28"/>
  <c r="AL171" i="21"/>
  <c r="AG54" i="42"/>
  <c r="AE15" i="26"/>
  <c r="AB15" i="26"/>
  <c r="AF15" i="26"/>
  <c r="AD15" i="26"/>
  <c r="AI16" i="41"/>
  <c r="AJ16" i="41"/>
  <c r="AD73" i="41"/>
  <c r="AE73" i="41"/>
  <c r="AJ73" i="41"/>
  <c r="Y73" i="41"/>
  <c r="X73" i="41"/>
  <c r="Z48" i="41"/>
  <c r="AJ48" i="41"/>
  <c r="W48" i="41"/>
  <c r="AI48" i="41"/>
  <c r="Y20" i="40"/>
  <c r="AK20" i="40"/>
  <c r="AN20" i="40"/>
  <c r="AL20" i="40"/>
  <c r="AC20" i="40"/>
  <c r="AK73" i="21"/>
  <c r="AD73" i="21"/>
  <c r="AI73" i="21"/>
  <c r="AJ73" i="21"/>
  <c r="AO73" i="21"/>
  <c r="AE138" i="23"/>
  <c r="AM138" i="23"/>
  <c r="W138" i="23"/>
  <c r="Y138" i="23"/>
  <c r="Z138" i="23"/>
  <c r="AG97" i="26"/>
  <c r="Y97" i="26"/>
  <c r="AN97" i="26"/>
  <c r="AI97" i="26"/>
  <c r="AI107" i="26"/>
  <c r="W107" i="26"/>
  <c r="AG107" i="26"/>
  <c r="AN107" i="26"/>
  <c r="Y107" i="26"/>
  <c r="X70" i="42"/>
  <c r="AJ70" i="42"/>
  <c r="W70" i="42"/>
  <c r="AE70" i="42"/>
  <c r="AG2" i="23"/>
  <c r="AB2" i="23"/>
  <c r="AO2" i="23"/>
  <c r="AL2" i="23"/>
  <c r="AH48" i="42"/>
  <c r="AL48" i="42"/>
  <c r="AN48" i="42"/>
  <c r="AB48" i="42"/>
  <c r="AI48" i="42"/>
  <c r="AN33" i="41"/>
  <c r="AG33" i="41"/>
  <c r="W33" i="41"/>
  <c r="X33" i="41"/>
  <c r="AK44" i="22"/>
  <c r="AN44" i="22"/>
  <c r="AF44" i="22"/>
  <c r="AI44" i="22"/>
  <c r="AG151" i="21"/>
  <c r="AI151" i="21"/>
  <c r="Y151" i="21"/>
  <c r="AL151" i="21"/>
  <c r="AM151" i="21"/>
  <c r="AE170" i="28"/>
  <c r="AH170" i="28"/>
  <c r="AC170" i="28"/>
  <c r="AO170" i="28"/>
  <c r="AD6" i="22"/>
  <c r="AG6" i="22"/>
  <c r="AA6" i="22"/>
  <c r="W6" i="22"/>
  <c r="AI6" i="22"/>
  <c r="AI136" i="22"/>
  <c r="AN136" i="22"/>
  <c r="AC136" i="22"/>
  <c r="AF136" i="22"/>
  <c r="AB136" i="22"/>
  <c r="AC165" i="23"/>
  <c r="AO165" i="23"/>
  <c r="AA165" i="23"/>
  <c r="AM165" i="23"/>
  <c r="AF165" i="23"/>
  <c r="AF145" i="22"/>
  <c r="AC145" i="22"/>
  <c r="AE145" i="22"/>
  <c r="AN145" i="22"/>
  <c r="AH6" i="26"/>
  <c r="AE6" i="26"/>
  <c r="AC6" i="26"/>
  <c r="AA6" i="26"/>
  <c r="AM6" i="26"/>
  <c r="AA47" i="23"/>
  <c r="W47" i="23"/>
  <c r="X47" i="23"/>
  <c r="AI47" i="23"/>
  <c r="AL47" i="23"/>
  <c r="Y139" i="23"/>
  <c r="AK139" i="23"/>
  <c r="AF118" i="22"/>
  <c r="AG118" i="22"/>
  <c r="AD118" i="22"/>
  <c r="AJ118" i="22"/>
  <c r="AL118" i="22"/>
  <c r="AN22" i="41"/>
  <c r="AN88" i="21"/>
  <c r="Z88" i="21"/>
  <c r="W88" i="21"/>
  <c r="Y88" i="21"/>
  <c r="AF85" i="23"/>
  <c r="AM85" i="23"/>
  <c r="AA85" i="23"/>
  <c r="Z85" i="23"/>
  <c r="AK85" i="23"/>
  <c r="AE139" i="26"/>
  <c r="AI139" i="26"/>
  <c r="AK139" i="26"/>
  <c r="W139" i="26"/>
  <c r="AL139" i="26"/>
  <c r="Z20" i="41"/>
  <c r="AI20" i="41"/>
  <c r="AF20" i="41"/>
  <c r="AG20" i="41"/>
  <c r="AF39" i="19"/>
  <c r="AJ39" i="19"/>
  <c r="AL39" i="19"/>
  <c r="AE39" i="19"/>
  <c r="Y39" i="19"/>
  <c r="AM27" i="41"/>
  <c r="Z27" i="41"/>
  <c r="AH27" i="41"/>
  <c r="X27" i="41"/>
  <c r="AI27" i="41"/>
  <c r="AH65" i="40"/>
  <c r="Y65" i="40"/>
  <c r="AO65" i="40"/>
  <c r="AG65" i="40"/>
  <c r="W65" i="40"/>
  <c r="X44" i="23"/>
  <c r="AL44" i="23"/>
  <c r="AC44" i="23"/>
  <c r="AE44" i="23"/>
  <c r="X76" i="26"/>
  <c r="AO76" i="26"/>
  <c r="Z76" i="26"/>
  <c r="AM76" i="26"/>
  <c r="AN166" i="40"/>
  <c r="AA166" i="40"/>
  <c r="AH166" i="40"/>
  <c r="AJ166" i="40"/>
  <c r="AJ155" i="40"/>
  <c r="AG155" i="40"/>
  <c r="AK155" i="40"/>
  <c r="AN155" i="40"/>
  <c r="AB169" i="40"/>
  <c r="Y169" i="40"/>
  <c r="AG169" i="40"/>
  <c r="AE169" i="40"/>
  <c r="X95" i="42"/>
  <c r="AE95" i="42"/>
  <c r="W95" i="42"/>
  <c r="AA95" i="42"/>
  <c r="AM95" i="42"/>
  <c r="AM94" i="22"/>
  <c r="W94" i="22"/>
  <c r="AL94" i="22"/>
  <c r="Y94" i="22"/>
  <c r="Y97" i="21"/>
  <c r="AH97" i="21"/>
  <c r="AI97" i="21"/>
  <c r="W97" i="21"/>
  <c r="AB97" i="21"/>
  <c r="AF27" i="28"/>
  <c r="AN27" i="28"/>
  <c r="AC27" i="28"/>
  <c r="AL27" i="28"/>
  <c r="AM52" i="42"/>
  <c r="AJ52" i="42"/>
  <c r="AE52" i="42"/>
  <c r="AG52" i="42"/>
  <c r="AI82" i="40"/>
  <c r="AL82" i="40"/>
  <c r="AF82" i="40"/>
  <c r="X82" i="40"/>
  <c r="AM82" i="40"/>
  <c r="AL128" i="40"/>
  <c r="AD128" i="40"/>
  <c r="AK128" i="40"/>
  <c r="Z128" i="40"/>
  <c r="AI128" i="40"/>
  <c r="W140" i="21"/>
  <c r="AM140" i="21"/>
  <c r="AN140" i="21"/>
  <c r="AE140" i="21"/>
  <c r="AB140" i="21"/>
  <c r="X11" i="42"/>
  <c r="AD11" i="42"/>
  <c r="AH11" i="42"/>
  <c r="AK11" i="42"/>
  <c r="AI104" i="25"/>
  <c r="AD104" i="25"/>
  <c r="AN104" i="25"/>
  <c r="AA104" i="25"/>
  <c r="AN90" i="41"/>
  <c r="AM90" i="41"/>
  <c r="AH90" i="41"/>
  <c r="AE90" i="41"/>
  <c r="AC12" i="19"/>
  <c r="AB12" i="19"/>
  <c r="AG12" i="19"/>
  <c r="AJ12" i="19"/>
  <c r="X12" i="19"/>
  <c r="AD136" i="42"/>
  <c r="AI136" i="42"/>
  <c r="X136" i="42"/>
  <c r="AO136" i="42"/>
  <c r="AC144" i="41"/>
  <c r="AK144" i="41"/>
  <c r="AM144" i="41"/>
  <c r="AH144" i="41"/>
  <c r="AN144" i="41"/>
  <c r="AI106" i="21"/>
  <c r="Z106" i="21"/>
  <c r="X106" i="21"/>
  <c r="W106" i="21"/>
  <c r="AK106" i="21"/>
  <c r="AG105" i="40"/>
  <c r="AK105" i="40"/>
  <c r="W105" i="40"/>
  <c r="AL105" i="40"/>
  <c r="AF105" i="40"/>
  <c r="AE42" i="28"/>
  <c r="AJ42" i="28"/>
  <c r="AB42" i="28"/>
  <c r="AN42" i="28"/>
  <c r="X59" i="41"/>
  <c r="AJ59" i="41"/>
  <c r="AA59" i="41"/>
  <c r="AB59" i="41"/>
  <c r="AH59" i="41"/>
  <c r="AC9" i="40"/>
  <c r="AH9" i="40"/>
  <c r="AO9" i="40"/>
  <c r="AL9" i="40"/>
  <c r="AM9" i="40"/>
  <c r="X34" i="22"/>
  <c r="AE34" i="22"/>
  <c r="AK34" i="22"/>
  <c r="AN34" i="22"/>
  <c r="Z34" i="22"/>
  <c r="AN102" i="22"/>
  <c r="AE102" i="22"/>
  <c r="AH102" i="22"/>
  <c r="AK102" i="22"/>
  <c r="AL63" i="42"/>
  <c r="AM63" i="42"/>
  <c r="AF63" i="42"/>
  <c r="AH63" i="42"/>
  <c r="AD93" i="26"/>
  <c r="Y24" i="40"/>
  <c r="X24" i="40"/>
  <c r="AM24" i="40"/>
  <c r="AL24" i="40"/>
  <c r="AO24" i="40"/>
  <c r="AA176" i="40"/>
  <c r="AG176" i="40"/>
  <c r="AK176" i="40"/>
  <c r="AM176" i="40"/>
  <c r="AL176" i="40"/>
  <c r="AC170" i="40"/>
  <c r="AI170" i="40"/>
  <c r="Y170" i="40"/>
  <c r="AO170" i="40"/>
  <c r="W170" i="40"/>
  <c r="Z93" i="23"/>
  <c r="AA93" i="23"/>
  <c r="AF93" i="23"/>
  <c r="AB93" i="23"/>
  <c r="AH93" i="23"/>
  <c r="W70" i="28"/>
  <c r="AH70" i="28"/>
  <c r="AA70" i="28"/>
  <c r="AC70" i="28"/>
  <c r="AG70" i="28"/>
  <c r="Z154" i="40"/>
  <c r="AI154" i="40"/>
  <c r="AC154" i="40"/>
  <c r="AD154" i="40"/>
  <c r="AB154" i="40"/>
  <c r="AN157" i="40"/>
  <c r="Y157" i="40"/>
  <c r="AJ157" i="40"/>
  <c r="AE157" i="40"/>
  <c r="AE13" i="40"/>
  <c r="AD13" i="40"/>
  <c r="AH13" i="40"/>
  <c r="AO13" i="40"/>
  <c r="AF95" i="26"/>
  <c r="AM95" i="26"/>
  <c r="AH95" i="26"/>
  <c r="AC95" i="26"/>
  <c r="AO40" i="22"/>
  <c r="AA40" i="22"/>
  <c r="AF40" i="22"/>
  <c r="AI40" i="22"/>
  <c r="AI164" i="22"/>
  <c r="Y164" i="22"/>
  <c r="AN164" i="22"/>
  <c r="AM164" i="22"/>
  <c r="AD164" i="22"/>
  <c r="AH98" i="26"/>
  <c r="AO98" i="26"/>
  <c r="AE98" i="26"/>
  <c r="AA98" i="26"/>
  <c r="AC98" i="26"/>
  <c r="AB17" i="23"/>
  <c r="AE17" i="23"/>
  <c r="X17" i="23"/>
  <c r="AO17" i="23"/>
  <c r="AD173" i="40"/>
  <c r="AM173" i="40"/>
  <c r="AK173" i="40"/>
  <c r="W173" i="40"/>
  <c r="AC173" i="40"/>
  <c r="Y39" i="22"/>
  <c r="AF39" i="22"/>
  <c r="AB39" i="22"/>
  <c r="X39" i="22"/>
  <c r="Z39" i="22"/>
  <c r="AN122" i="42"/>
  <c r="AI122" i="42"/>
  <c r="X122" i="42"/>
  <c r="AM122" i="42"/>
  <c r="X168" i="22"/>
  <c r="AM168" i="22"/>
  <c r="AH168" i="22"/>
  <c r="W168" i="22"/>
  <c r="AL71" i="22"/>
  <c r="AJ71" i="22"/>
  <c r="AC71" i="22"/>
  <c r="AF71" i="22"/>
  <c r="AK30" i="28"/>
  <c r="AJ30" i="28"/>
  <c r="AA30" i="28"/>
  <c r="AC30" i="28"/>
  <c r="AE123" i="26"/>
  <c r="AA123" i="26"/>
  <c r="AJ123" i="26"/>
  <c r="AK123" i="26"/>
  <c r="AB142" i="21"/>
  <c r="AL142" i="21"/>
  <c r="AK142" i="21"/>
  <c r="AC142" i="21"/>
  <c r="AK97" i="23"/>
  <c r="Z97" i="23"/>
  <c r="AB97" i="23"/>
  <c r="AD97" i="23"/>
  <c r="AH53" i="41"/>
  <c r="AD53" i="41"/>
  <c r="AL53" i="41"/>
  <c r="AI53" i="41"/>
  <c r="W112" i="23"/>
  <c r="AE112" i="23"/>
  <c r="X112" i="23"/>
  <c r="AO112" i="23"/>
  <c r="AD112" i="23"/>
  <c r="AK83" i="41"/>
  <c r="AE83" i="41"/>
  <c r="AA83" i="41"/>
  <c r="AJ83" i="41"/>
  <c r="AN83" i="41"/>
  <c r="AB145" i="42"/>
  <c r="AL145" i="42"/>
  <c r="Y145" i="42"/>
  <c r="AK145" i="42"/>
  <c r="X145" i="42"/>
  <c r="AF100" i="28"/>
  <c r="W100" i="28"/>
  <c r="AN100" i="28"/>
  <c r="AI100" i="28"/>
  <c r="AK100" i="28"/>
  <c r="W148" i="42"/>
  <c r="AJ148" i="42"/>
  <c r="AM148" i="42"/>
  <c r="AN148" i="42"/>
  <c r="Y148" i="42"/>
  <c r="AN172" i="41"/>
  <c r="AL172" i="41"/>
  <c r="AA172" i="41"/>
  <c r="AD172" i="41"/>
  <c r="AM69" i="41"/>
  <c r="AI69" i="41"/>
  <c r="Z69" i="41"/>
  <c r="AJ69" i="41"/>
  <c r="AC69" i="41"/>
  <c r="Z93" i="40"/>
  <c r="AF93" i="40"/>
  <c r="AD93" i="40"/>
  <c r="AJ93" i="40"/>
  <c r="AF12" i="26"/>
  <c r="AJ12" i="26"/>
  <c r="W12" i="26"/>
  <c r="Y12" i="26"/>
  <c r="AL2" i="22"/>
  <c r="AD2" i="22"/>
  <c r="AF2" i="22"/>
  <c r="Z2" i="22"/>
  <c r="AM83" i="22"/>
  <c r="Z83" i="22"/>
  <c r="AI83" i="22"/>
  <c r="AC83" i="22"/>
  <c r="AL83" i="22"/>
  <c r="AF81" i="26"/>
  <c r="AI81" i="26"/>
  <c r="W81" i="26"/>
  <c r="X81" i="26"/>
  <c r="AK14" i="40"/>
  <c r="AO14" i="40"/>
  <c r="AA14" i="40"/>
  <c r="Z14" i="40"/>
  <c r="AG33" i="28"/>
  <c r="AN33" i="28"/>
  <c r="AK33" i="28"/>
  <c r="AC33" i="28"/>
  <c r="AL33" i="28"/>
  <c r="AL138" i="40"/>
  <c r="AJ138" i="40"/>
  <c r="Y138" i="40"/>
  <c r="AH138" i="40"/>
  <c r="AA154" i="28"/>
  <c r="AJ154" i="28"/>
  <c r="AF154" i="28"/>
  <c r="AC154" i="28"/>
  <c r="X154" i="28"/>
  <c r="AA139" i="40"/>
  <c r="AM75" i="42"/>
  <c r="Z75" i="42"/>
  <c r="AF75" i="42"/>
  <c r="W75" i="42"/>
  <c r="AG75" i="42"/>
  <c r="AG79" i="23"/>
  <c r="AK79" i="23"/>
  <c r="AJ79" i="23"/>
  <c r="AN79" i="23"/>
  <c r="AK151" i="42"/>
  <c r="AD151" i="42"/>
  <c r="AE151" i="42"/>
  <c r="AH151" i="42"/>
  <c r="AH38" i="40"/>
  <c r="AG38" i="40"/>
  <c r="AI38" i="40"/>
  <c r="AN38" i="40"/>
  <c r="AM79" i="22"/>
  <c r="AJ79" i="22"/>
  <c r="AF79" i="22"/>
  <c r="AO79" i="22"/>
  <c r="X25" i="28"/>
  <c r="AO25" i="28"/>
  <c r="AE25" i="28"/>
  <c r="AD25" i="28"/>
  <c r="AM25" i="28"/>
  <c r="AB118" i="41"/>
  <c r="AK118" i="41"/>
  <c r="AE118" i="41"/>
  <c r="AJ118" i="41"/>
  <c r="AN118" i="41"/>
  <c r="AE176" i="26"/>
  <c r="AD176" i="26"/>
  <c r="AJ176" i="26"/>
  <c r="AL176" i="26"/>
  <c r="Y176" i="26"/>
  <c r="AF162" i="41"/>
  <c r="X162" i="41"/>
  <c r="AA162" i="41"/>
  <c r="W162" i="41"/>
  <c r="Y162" i="41"/>
  <c r="AL134" i="41"/>
  <c r="AF134" i="41"/>
  <c r="W134" i="41"/>
  <c r="AI134" i="41"/>
  <c r="X121" i="23"/>
  <c r="AG121" i="23"/>
  <c r="AH121" i="23"/>
  <c r="AI121" i="23"/>
  <c r="AM121" i="23"/>
  <c r="W172" i="21"/>
  <c r="AO172" i="21"/>
  <c r="X172" i="21"/>
  <c r="AE172" i="21"/>
  <c r="X176" i="23"/>
  <c r="AG176" i="23"/>
  <c r="AD176" i="23"/>
  <c r="AE176" i="23"/>
  <c r="Y25" i="42"/>
  <c r="AA25" i="42"/>
  <c r="AN25" i="42"/>
  <c r="AD25" i="42"/>
  <c r="AF3" i="28"/>
  <c r="AN3" i="28"/>
  <c r="Y3" i="28"/>
  <c r="AG3" i="28"/>
  <c r="Z14" i="42"/>
  <c r="AK14" i="42"/>
  <c r="W14" i="42"/>
  <c r="AB14" i="42"/>
  <c r="AA14" i="42"/>
  <c r="AE172" i="40"/>
  <c r="AD25" i="19"/>
  <c r="AJ25" i="19"/>
  <c r="AK25" i="19"/>
  <c r="X25" i="19"/>
  <c r="AF25" i="19"/>
  <c r="Z42" i="40"/>
  <c r="AN42" i="40"/>
  <c r="AH42" i="40"/>
  <c r="AD42" i="40"/>
  <c r="Y42" i="40"/>
  <c r="AC67" i="22"/>
  <c r="AB67" i="22"/>
  <c r="AL67" i="22"/>
  <c r="AM67" i="22"/>
  <c r="AL120" i="23"/>
  <c r="AH120" i="23"/>
  <c r="AN120" i="23"/>
  <c r="AE120" i="23"/>
  <c r="AE157" i="21"/>
  <c r="AN120" i="21"/>
  <c r="AE120" i="21"/>
  <c r="AI120" i="21"/>
  <c r="Z120" i="21"/>
  <c r="AM120" i="21"/>
  <c r="AL63" i="28"/>
  <c r="AD63" i="28"/>
  <c r="W63" i="28"/>
  <c r="AO63" i="28"/>
  <c r="X72" i="23"/>
  <c r="AA72" i="23"/>
  <c r="Z72" i="23"/>
  <c r="AN72" i="23"/>
  <c r="AD72" i="23"/>
  <c r="AE49" i="28"/>
  <c r="AD49" i="28"/>
  <c r="AM49" i="28"/>
  <c r="Z49" i="28"/>
  <c r="AK49" i="28"/>
  <c r="AL156" i="23"/>
  <c r="AB156" i="23"/>
  <c r="AI156" i="23"/>
  <c r="AO156" i="23"/>
  <c r="AH75" i="23"/>
  <c r="AA75" i="23"/>
  <c r="AG75" i="23"/>
  <c r="AN75" i="23"/>
  <c r="W75" i="23"/>
  <c r="AB13" i="26"/>
  <c r="AE13" i="26"/>
  <c r="AG13" i="26"/>
  <c r="AH13" i="26"/>
  <c r="W73" i="26"/>
  <c r="AN73" i="26"/>
  <c r="Z73" i="26"/>
  <c r="AD73" i="26"/>
  <c r="AE73" i="26"/>
  <c r="Y55" i="42"/>
  <c r="AN55" i="42"/>
  <c r="AG55" i="42"/>
  <c r="AC55" i="42"/>
  <c r="X125" i="26"/>
  <c r="AM125" i="26"/>
  <c r="AG125" i="26"/>
  <c r="AB125" i="26"/>
  <c r="AL125" i="26"/>
  <c r="AI12" i="28"/>
  <c r="Y12" i="28"/>
  <c r="AA12" i="28"/>
  <c r="AN12" i="28"/>
  <c r="AB12" i="28"/>
  <c r="X72" i="21"/>
  <c r="AJ91" i="26"/>
  <c r="AO91" i="26"/>
  <c r="AK91" i="26"/>
  <c r="AD91" i="26"/>
  <c r="W91" i="26"/>
  <c r="AD99" i="26"/>
  <c r="AL99" i="26"/>
  <c r="W99" i="26"/>
  <c r="Z99" i="26"/>
  <c r="AC20" i="19"/>
  <c r="AO49" i="22"/>
  <c r="AD49" i="22"/>
  <c r="AK49" i="22"/>
  <c r="AM49" i="22"/>
  <c r="AL75" i="22"/>
  <c r="AC75" i="22"/>
  <c r="AI75" i="22"/>
  <c r="AK75" i="22"/>
  <c r="AA75" i="22"/>
  <c r="AB162" i="21"/>
  <c r="AC162" i="21"/>
  <c r="AK162" i="21"/>
  <c r="Z162" i="21"/>
  <c r="AA58" i="21"/>
  <c r="W58" i="21"/>
  <c r="AE58" i="21"/>
  <c r="AK58" i="21"/>
  <c r="AB99" i="40"/>
  <c r="AA99" i="40"/>
  <c r="AG99" i="40"/>
  <c r="AN99" i="40"/>
  <c r="AM63" i="21"/>
  <c r="AA63" i="21"/>
  <c r="AF63" i="21"/>
  <c r="AL63" i="21"/>
  <c r="Y63" i="21"/>
  <c r="AL139" i="21"/>
  <c r="AI10" i="42"/>
  <c r="AA10" i="42"/>
  <c r="AK10" i="42"/>
  <c r="X10" i="42"/>
  <c r="W37" i="23"/>
  <c r="AE37" i="23"/>
  <c r="AF37" i="23"/>
  <c r="Z37" i="23"/>
  <c r="AJ37" i="23"/>
  <c r="AI135" i="26"/>
  <c r="AC135" i="26"/>
  <c r="W135" i="26"/>
  <c r="AL135" i="26"/>
  <c r="AI138" i="21"/>
  <c r="AA138" i="21"/>
  <c r="AB138" i="21"/>
  <c r="W138" i="21"/>
  <c r="AM138" i="21"/>
  <c r="AI122" i="23"/>
  <c r="AC122" i="23"/>
  <c r="AF122" i="23"/>
  <c r="AJ122" i="23"/>
  <c r="AN122" i="23"/>
  <c r="Z46" i="28"/>
  <c r="X46" i="28"/>
  <c r="AH46" i="28"/>
  <c r="AA46" i="28"/>
  <c r="AJ46" i="28"/>
  <c r="Z63" i="40"/>
  <c r="AG63" i="40"/>
  <c r="AK63" i="40"/>
  <c r="AN63" i="40"/>
  <c r="W63" i="40"/>
  <c r="AH68" i="26"/>
  <c r="AL68" i="26"/>
  <c r="AD68" i="26"/>
  <c r="AK68" i="26"/>
  <c r="AI150" i="40"/>
  <c r="AD150" i="40"/>
  <c r="AF150" i="40"/>
  <c r="X150" i="40"/>
  <c r="AG150" i="40"/>
  <c r="AL149" i="26"/>
  <c r="W149" i="26"/>
  <c r="AO149" i="26"/>
  <c r="AB149" i="26"/>
  <c r="AD149" i="26"/>
  <c r="AJ159" i="28"/>
  <c r="AA129" i="21"/>
  <c r="W129" i="21"/>
  <c r="AD129" i="21"/>
  <c r="AI129" i="21"/>
  <c r="AG129" i="21"/>
  <c r="AI80" i="40"/>
  <c r="AJ80" i="40"/>
  <c r="AH80" i="40"/>
  <c r="AE80" i="40"/>
  <c r="Z80" i="40"/>
  <c r="AN74" i="42"/>
  <c r="Y74" i="42"/>
  <c r="W111" i="42"/>
  <c r="AK111" i="42"/>
  <c r="AN111" i="42"/>
  <c r="X111" i="42"/>
  <c r="AB111" i="42"/>
  <c r="W69" i="26"/>
  <c r="AN69" i="26"/>
  <c r="AK69" i="26"/>
  <c r="AA69" i="26"/>
  <c r="AO5" i="23"/>
  <c r="AC5" i="23"/>
  <c r="AA5" i="23"/>
  <c r="AD5" i="23"/>
  <c r="AG25" i="22"/>
  <c r="AI25" i="22"/>
  <c r="AM25" i="22"/>
  <c r="Z25" i="22"/>
  <c r="AF25" i="22"/>
  <c r="AK53" i="40"/>
  <c r="AB53" i="40"/>
  <c r="AF53" i="40"/>
  <c r="AE53" i="40"/>
  <c r="AG171" i="40"/>
  <c r="AM171" i="40"/>
  <c r="AI171" i="40"/>
  <c r="AK171" i="40"/>
  <c r="Z136" i="21"/>
  <c r="AE136" i="21"/>
  <c r="AL136" i="21"/>
  <c r="AH136" i="21"/>
  <c r="AC23" i="19"/>
  <c r="AE23" i="19"/>
  <c r="AN23" i="19"/>
  <c r="AK23" i="19"/>
  <c r="AL23" i="19"/>
  <c r="AK34" i="28"/>
  <c r="AM34" i="28"/>
  <c r="AI34" i="28"/>
  <c r="AH34" i="28"/>
  <c r="AN34" i="28"/>
  <c r="AF92" i="42"/>
  <c r="AB92" i="42"/>
  <c r="AL92" i="42"/>
  <c r="Y92" i="42"/>
  <c r="Z163" i="23"/>
  <c r="AD163" i="23"/>
  <c r="AE163" i="23"/>
  <c r="AB163" i="23"/>
  <c r="W163" i="23"/>
  <c r="AE119" i="26"/>
  <c r="AJ119" i="26"/>
  <c r="AN119" i="26"/>
  <c r="Y119" i="26"/>
  <c r="AG119" i="26"/>
  <c r="AF114" i="23"/>
  <c r="AK114" i="23"/>
  <c r="W114" i="23"/>
  <c r="AC114" i="23"/>
  <c r="AE92" i="28"/>
  <c r="AI92" i="28"/>
  <c r="AC92" i="28"/>
  <c r="AN92" i="28"/>
  <c r="AE126" i="26"/>
  <c r="AH126" i="26"/>
  <c r="AB126" i="26"/>
  <c r="X126" i="26"/>
  <c r="AF126" i="26"/>
  <c r="AN177" i="40"/>
  <c r="AB177" i="40"/>
  <c r="AK177" i="40"/>
  <c r="AD177" i="40"/>
  <c r="AB116" i="23"/>
  <c r="X116" i="23"/>
  <c r="AA116" i="23"/>
  <c r="AD116" i="23"/>
  <c r="AA20" i="28"/>
  <c r="AL20" i="28"/>
  <c r="AJ20" i="28"/>
  <c r="AD20" i="28"/>
  <c r="W20" i="28"/>
  <c r="Y131" i="23"/>
  <c r="W131" i="23"/>
  <c r="AN131" i="23"/>
  <c r="AM131" i="23"/>
  <c r="AM159" i="23"/>
  <c r="AL159" i="23"/>
  <c r="Y159" i="23"/>
  <c r="AI159" i="23"/>
  <c r="Z159" i="23"/>
  <c r="AL133" i="42"/>
  <c r="AM133" i="42"/>
  <c r="AD133" i="42"/>
  <c r="X133" i="42"/>
  <c r="Y133" i="42"/>
  <c r="AI168" i="42"/>
  <c r="AL168" i="42"/>
  <c r="AO168" i="42"/>
  <c r="AN168" i="42"/>
  <c r="AG168" i="42"/>
  <c r="AN88" i="28"/>
  <c r="AO88" i="28"/>
  <c r="W88" i="28"/>
  <c r="AG176" i="21"/>
  <c r="X176" i="21"/>
  <c r="AI176" i="21"/>
  <c r="AM176" i="21"/>
  <c r="AM62" i="40"/>
  <c r="AH62" i="40"/>
  <c r="AJ62" i="40"/>
  <c r="AI62" i="40"/>
  <c r="Z167" i="22"/>
  <c r="AE167" i="22"/>
  <c r="AG167" i="22"/>
  <c r="AM167" i="22"/>
  <c r="Y6" i="19"/>
  <c r="AM6" i="19"/>
  <c r="Z6" i="19"/>
  <c r="AO6" i="19"/>
  <c r="AL6" i="19"/>
  <c r="AB152" i="26"/>
  <c r="AI152" i="26"/>
  <c r="AG152" i="26"/>
  <c r="AH152" i="26"/>
  <c r="AL152" i="26"/>
  <c r="AG123" i="42"/>
  <c r="Y123" i="42"/>
  <c r="AC123" i="42"/>
  <c r="AE123" i="42"/>
  <c r="AK127" i="42"/>
  <c r="AJ127" i="42"/>
  <c r="AM127" i="42"/>
  <c r="AO127" i="42"/>
  <c r="Z122" i="40"/>
  <c r="AN122" i="40"/>
  <c r="AH122" i="40"/>
  <c r="AI122" i="40"/>
  <c r="AO122" i="40"/>
  <c r="AA109" i="21"/>
  <c r="Z109" i="21"/>
  <c r="AD109" i="21"/>
  <c r="AO109" i="21"/>
  <c r="AD26" i="26"/>
  <c r="Z26" i="26"/>
  <c r="AG26" i="26"/>
  <c r="AA26" i="26"/>
  <c r="AC26" i="26"/>
  <c r="Y49" i="19"/>
  <c r="AB49" i="19"/>
  <c r="AE49" i="19"/>
  <c r="AH49" i="19"/>
  <c r="AH144" i="23"/>
  <c r="AM144" i="23"/>
  <c r="AF144" i="23"/>
  <c r="W144" i="23"/>
  <c r="Y110" i="42"/>
  <c r="AD110" i="42"/>
  <c r="AE110" i="42"/>
  <c r="AG110" i="42"/>
  <c r="AN110" i="42"/>
  <c r="AK86" i="42"/>
  <c r="X86" i="42"/>
  <c r="AL86" i="42"/>
  <c r="AG86" i="42"/>
  <c r="W148" i="28"/>
  <c r="AN148" i="28"/>
  <c r="AJ148" i="28"/>
  <c r="AD148" i="28"/>
  <c r="AG148" i="28"/>
  <c r="AM89" i="42"/>
  <c r="AL89" i="42"/>
  <c r="AA89" i="42"/>
  <c r="AJ89" i="42"/>
  <c r="AG89" i="42"/>
  <c r="AG152" i="40"/>
  <c r="Y152" i="40"/>
  <c r="AF152" i="40"/>
  <c r="X152" i="40"/>
  <c r="AE152" i="40"/>
  <c r="AD130" i="23"/>
  <c r="AM130" i="23"/>
  <c r="AL130" i="23"/>
  <c r="AC130" i="23"/>
  <c r="AI130" i="23"/>
  <c r="AB118" i="28"/>
  <c r="AK118" i="28"/>
  <c r="AF118" i="28"/>
  <c r="AJ118" i="28"/>
  <c r="AI118" i="28"/>
  <c r="W164" i="40"/>
  <c r="AN164" i="40"/>
  <c r="AA164" i="40"/>
  <c r="AF164" i="40"/>
  <c r="AG164" i="40"/>
  <c r="AC20" i="26"/>
  <c r="AD20" i="26"/>
  <c r="W20" i="26"/>
  <c r="AH20" i="26"/>
  <c r="AF20" i="26"/>
  <c r="AB24" i="42"/>
  <c r="AK24" i="42"/>
  <c r="Z24" i="42"/>
  <c r="AN24" i="42"/>
  <c r="AM24" i="42"/>
  <c r="AA150" i="26"/>
  <c r="AN150" i="26"/>
  <c r="AH150" i="26"/>
  <c r="AC150" i="26"/>
  <c r="X150" i="26"/>
  <c r="AL30" i="26"/>
  <c r="AH30" i="26"/>
  <c r="AO30" i="26"/>
  <c r="X30" i="26"/>
  <c r="AK30" i="26"/>
  <c r="AF158" i="28"/>
  <c r="AC158" i="28"/>
  <c r="AG158" i="28"/>
  <c r="AH158" i="28"/>
  <c r="AG83" i="40"/>
  <c r="AC83" i="40"/>
  <c r="W83" i="40"/>
  <c r="AL83" i="40"/>
  <c r="AK83" i="40"/>
  <c r="AA96" i="22"/>
  <c r="AB96" i="22"/>
  <c r="AL96" i="22"/>
  <c r="AD96" i="22"/>
  <c r="AJ96" i="22"/>
  <c r="AA61" i="40"/>
  <c r="AC61" i="40"/>
  <c r="Z61" i="40"/>
  <c r="AL61" i="40"/>
  <c r="AL53" i="42"/>
  <c r="AH53" i="42"/>
  <c r="AB53" i="42"/>
  <c r="AG53" i="42"/>
  <c r="AH9" i="28"/>
  <c r="AE9" i="28"/>
  <c r="AJ9" i="28"/>
  <c r="AF9" i="28"/>
  <c r="AM24" i="22"/>
  <c r="Y24" i="22"/>
  <c r="AA24" i="22"/>
  <c r="AL24" i="22"/>
  <c r="W24" i="22"/>
  <c r="Y128" i="42"/>
  <c r="AC128" i="42"/>
  <c r="AH128" i="42"/>
  <c r="AL128" i="42"/>
  <c r="AB133" i="28"/>
  <c r="AD133" i="28"/>
  <c r="AG133" i="28"/>
  <c r="AE133" i="28"/>
  <c r="AA133" i="28"/>
  <c r="AH138" i="42"/>
  <c r="AI138" i="42"/>
  <c r="AF138" i="42"/>
  <c r="W138" i="42"/>
  <c r="Y138" i="42"/>
  <c r="Y96" i="42"/>
  <c r="AB127" i="21"/>
  <c r="AA127" i="21"/>
  <c r="Z127" i="21"/>
  <c r="AG127" i="21"/>
  <c r="Y127" i="21"/>
  <c r="AI143" i="26"/>
  <c r="AH143" i="26"/>
  <c r="AA143" i="26"/>
  <c r="AC143" i="26"/>
  <c r="AB143" i="26"/>
  <c r="Y121" i="26"/>
  <c r="Z121" i="26"/>
  <c r="AG121" i="26"/>
  <c r="AK121" i="26"/>
  <c r="AL121" i="26"/>
  <c r="AO162" i="28"/>
  <c r="AN162" i="28"/>
  <c r="AL162" i="28"/>
  <c r="AH162" i="28"/>
  <c r="AM155" i="26"/>
  <c r="AN155" i="26"/>
  <c r="W155" i="26"/>
  <c r="AE155" i="26"/>
  <c r="X155" i="26"/>
  <c r="X133" i="26"/>
  <c r="AL133" i="26"/>
  <c r="AM133" i="26"/>
  <c r="AN133" i="26"/>
  <c r="AH133" i="26"/>
  <c r="AK54" i="41"/>
  <c r="AE54" i="41"/>
  <c r="AJ54" i="41"/>
  <c r="Y54" i="41"/>
  <c r="AL54" i="41"/>
  <c r="AI110" i="40"/>
  <c r="AJ53" i="26"/>
  <c r="AC53" i="26"/>
  <c r="AF53" i="26"/>
  <c r="Z53" i="26"/>
  <c r="AL53" i="26"/>
  <c r="AC144" i="40"/>
  <c r="AF144" i="40"/>
  <c r="AN144" i="40"/>
  <c r="AB144" i="40"/>
  <c r="AL82" i="42"/>
  <c r="Z82" i="42"/>
  <c r="AB82" i="42"/>
  <c r="X82" i="42"/>
  <c r="Z31" i="28"/>
  <c r="AE31" i="28"/>
  <c r="AI31" i="28"/>
  <c r="AC31" i="28"/>
  <c r="AK161" i="40"/>
  <c r="AG161" i="40"/>
  <c r="W161" i="40"/>
  <c r="AL161" i="40"/>
  <c r="Z137" i="41"/>
  <c r="AD137" i="41"/>
  <c r="AL137" i="41"/>
  <c r="AI137" i="41"/>
  <c r="AD104" i="42"/>
  <c r="AJ104" i="42"/>
  <c r="AK104" i="42"/>
  <c r="AF104" i="42"/>
  <c r="AB19" i="42"/>
  <c r="AB172" i="23"/>
  <c r="AI172" i="23"/>
  <c r="AG172" i="23"/>
  <c r="X172" i="23"/>
  <c r="AC172" i="23"/>
  <c r="AA19" i="28"/>
  <c r="AF19" i="28"/>
  <c r="AN19" i="28"/>
  <c r="Z19" i="28"/>
  <c r="AH19" i="28"/>
  <c r="AE48" i="23"/>
  <c r="AF48" i="23"/>
  <c r="AG48" i="23"/>
  <c r="AJ48" i="23"/>
  <c r="Y48" i="23"/>
  <c r="AA174" i="40"/>
  <c r="AI174" i="40"/>
  <c r="AK174" i="40"/>
  <c r="AL174" i="40"/>
  <c r="AJ174" i="40"/>
  <c r="AN156" i="42"/>
  <c r="AH156" i="42"/>
  <c r="AI156" i="42"/>
  <c r="X156" i="42"/>
  <c r="Z156" i="42"/>
  <c r="AL43" i="28"/>
  <c r="AA43" i="28"/>
  <c r="W43" i="28"/>
  <c r="AF43" i="28"/>
  <c r="AH43" i="28"/>
  <c r="AB56" i="26"/>
  <c r="AN56" i="26"/>
  <c r="AL56" i="26"/>
  <c r="AI56" i="26"/>
  <c r="AE56" i="26"/>
  <c r="AN145" i="23"/>
  <c r="AM145" i="23"/>
  <c r="AI145" i="23"/>
  <c r="AJ145" i="23"/>
  <c r="AB64" i="21"/>
  <c r="Z64" i="21"/>
  <c r="X64" i="21"/>
  <c r="AE64" i="21"/>
  <c r="AA101" i="42"/>
  <c r="AN101" i="42"/>
  <c r="AO101" i="42"/>
  <c r="W101" i="42"/>
  <c r="Z156" i="40"/>
  <c r="AB156" i="40"/>
  <c r="AD156" i="40"/>
  <c r="X156" i="40"/>
  <c r="AN156" i="40"/>
  <c r="AA85" i="42"/>
  <c r="X85" i="42"/>
  <c r="AJ85" i="42"/>
  <c r="AG85" i="42"/>
  <c r="Y118" i="42"/>
  <c r="AM118" i="42"/>
  <c r="AC118" i="42"/>
  <c r="AE118" i="42"/>
  <c r="AB101" i="26"/>
  <c r="Z101" i="26"/>
  <c r="AH101" i="26"/>
  <c r="AK101" i="26"/>
  <c r="W101" i="26"/>
  <c r="AD36" i="40"/>
  <c r="AG36" i="40"/>
  <c r="AL36" i="40"/>
  <c r="AF36" i="40"/>
  <c r="X3" i="42"/>
  <c r="AC3" i="42"/>
  <c r="AI3" i="42"/>
  <c r="AH3" i="42"/>
  <c r="AA3" i="42"/>
  <c r="AJ137" i="23"/>
  <c r="AN137" i="23"/>
  <c r="AC137" i="23"/>
  <c r="AK137" i="23"/>
  <c r="AM137" i="23"/>
  <c r="AE36" i="42"/>
  <c r="AN36" i="42"/>
  <c r="AD36" i="42"/>
  <c r="Z36" i="42"/>
  <c r="AH36" i="42"/>
  <c r="AJ48" i="19"/>
  <c r="AD48" i="19"/>
  <c r="AF48" i="19"/>
  <c r="AF23" i="26"/>
  <c r="W23" i="26"/>
  <c r="AM23" i="26"/>
  <c r="AE23" i="26"/>
  <c r="AC166" i="23"/>
  <c r="Y130" i="22"/>
  <c r="AE130" i="22"/>
  <c r="AH130" i="22"/>
  <c r="AC130" i="22"/>
  <c r="AA28" i="19"/>
  <c r="AD28" i="19"/>
  <c r="Y28" i="19"/>
  <c r="AH28" i="19"/>
  <c r="AC28" i="19"/>
  <c r="AF174" i="23"/>
  <c r="AA25" i="23"/>
  <c r="AN25" i="23"/>
  <c r="X25" i="23"/>
  <c r="AC25" i="23"/>
  <c r="AE25" i="23"/>
  <c r="AI39" i="28"/>
  <c r="AL39" i="28"/>
  <c r="W39" i="28"/>
  <c r="AK39" i="28"/>
  <c r="AH39" i="28"/>
  <c r="AB115" i="21"/>
  <c r="AB25" i="40"/>
  <c r="AD25" i="40"/>
  <c r="AO25" i="40"/>
  <c r="AG25" i="40"/>
  <c r="Z25" i="40"/>
  <c r="AM90" i="22"/>
  <c r="AA90" i="22"/>
  <c r="AG77" i="40"/>
  <c r="AE77" i="40"/>
  <c r="AJ77" i="40"/>
  <c r="AI77" i="40"/>
  <c r="AB150" i="21"/>
  <c r="W150" i="21"/>
  <c r="Z150" i="21"/>
  <c r="AI150" i="21"/>
  <c r="AJ38" i="26"/>
  <c r="AK38" i="26"/>
  <c r="AB38" i="26"/>
  <c r="AG38" i="26"/>
  <c r="AF38" i="26"/>
  <c r="W106" i="26"/>
  <c r="X106" i="26"/>
  <c r="AB106" i="26"/>
  <c r="AG106" i="26"/>
  <c r="AH106" i="26"/>
  <c r="AB116" i="21"/>
  <c r="Z116" i="21"/>
  <c r="AC116" i="21"/>
  <c r="AE116" i="21"/>
  <c r="AF151" i="28"/>
  <c r="W151" i="28"/>
  <c r="AG151" i="28"/>
  <c r="Z151" i="28"/>
  <c r="W139" i="28"/>
  <c r="AN139" i="28"/>
  <c r="AJ139" i="28"/>
  <c r="AK139" i="28"/>
  <c r="X66" i="26"/>
  <c r="AN66" i="26"/>
  <c r="AO66" i="26"/>
  <c r="AH66" i="26"/>
  <c r="AH109" i="28"/>
  <c r="AI109" i="28"/>
  <c r="AO109" i="28"/>
  <c r="Y109" i="28"/>
  <c r="AK151" i="23"/>
  <c r="Y151" i="23"/>
  <c r="AE151" i="23"/>
  <c r="AM151" i="23"/>
  <c r="AL15" i="42"/>
  <c r="AN15" i="42"/>
  <c r="AK15" i="42"/>
  <c r="AM15" i="42"/>
  <c r="AB15" i="42"/>
  <c r="AG95" i="28"/>
  <c r="W95" i="28"/>
  <c r="X95" i="28"/>
  <c r="AA95" i="28"/>
  <c r="Y111" i="26"/>
  <c r="W111" i="26"/>
  <c r="AI111" i="26"/>
  <c r="AH111" i="26"/>
  <c r="AM16" i="23"/>
  <c r="AC16" i="23"/>
  <c r="AG16" i="23"/>
  <c r="X16" i="23"/>
  <c r="X60" i="21"/>
  <c r="AH60" i="21"/>
  <c r="AI60" i="21"/>
  <c r="AB60" i="21"/>
  <c r="AD130" i="21"/>
  <c r="AH130" i="21"/>
  <c r="AG130" i="21"/>
  <c r="AF130" i="21"/>
  <c r="AM46" i="25"/>
  <c r="AC46" i="25"/>
  <c r="AL46" i="25"/>
  <c r="X46" i="25"/>
  <c r="AH26" i="23"/>
  <c r="AK26" i="23"/>
  <c r="AN26" i="23"/>
  <c r="AC26" i="23"/>
  <c r="AD26" i="23"/>
  <c r="AO112" i="28"/>
  <c r="W145" i="21"/>
  <c r="AO145" i="21"/>
  <c r="X145" i="21"/>
  <c r="AK145" i="21"/>
  <c r="AF5" i="26"/>
  <c r="AO7" i="40"/>
  <c r="AG7" i="40"/>
  <c r="AC7" i="40"/>
  <c r="AL7" i="40"/>
  <c r="AL89" i="40"/>
  <c r="AF89" i="40"/>
  <c r="AE89" i="40"/>
  <c r="AI89" i="40"/>
  <c r="AF78" i="21"/>
  <c r="AC78" i="21"/>
  <c r="AN78" i="21"/>
  <c r="AA78" i="21"/>
  <c r="AA134" i="42"/>
  <c r="AJ134" i="42"/>
  <c r="AG134" i="42"/>
  <c r="AD134" i="42"/>
  <c r="AB134" i="42"/>
  <c r="AF28" i="42"/>
  <c r="AJ70" i="40"/>
  <c r="AM70" i="40"/>
  <c r="AI70" i="40"/>
  <c r="Y70" i="40"/>
  <c r="W28" i="26"/>
  <c r="AL28" i="26"/>
  <c r="AK28" i="26"/>
  <c r="AJ28" i="26"/>
  <c r="AA32" i="23"/>
  <c r="AL32" i="23"/>
  <c r="AH32" i="23"/>
  <c r="AC32" i="23"/>
  <c r="AJ134" i="28"/>
  <c r="AB134" i="28"/>
  <c r="AH134" i="28"/>
  <c r="AN134" i="28"/>
  <c r="AK134" i="28"/>
  <c r="AJ66" i="28"/>
  <c r="AM66" i="28"/>
  <c r="AO66" i="28"/>
  <c r="AB66" i="28"/>
  <c r="X66" i="28"/>
  <c r="AA69" i="40"/>
  <c r="AH69" i="40"/>
  <c r="AL69" i="40"/>
  <c r="Y69" i="40"/>
  <c r="AI69" i="40"/>
  <c r="AM32" i="28"/>
  <c r="AL32" i="28"/>
  <c r="W32" i="28"/>
  <c r="AH32" i="28"/>
  <c r="AN32" i="28"/>
  <c r="AD70" i="23"/>
  <c r="AB70" i="23"/>
  <c r="X70" i="23"/>
  <c r="AL70" i="23"/>
  <c r="AG70" i="23"/>
  <c r="AD149" i="23"/>
  <c r="AJ149" i="23"/>
  <c r="AA149" i="23"/>
  <c r="AB149" i="23"/>
  <c r="AJ36" i="23"/>
  <c r="AM36" i="23"/>
  <c r="X36" i="23"/>
  <c r="AE36" i="23"/>
  <c r="X62" i="22"/>
  <c r="Y62" i="22"/>
  <c r="AK62" i="22"/>
  <c r="AL62" i="22"/>
  <c r="AH62" i="22"/>
  <c r="AL140" i="40"/>
  <c r="AH140" i="40"/>
  <c r="AJ140" i="40"/>
  <c r="AF140" i="40"/>
  <c r="AJ43" i="19"/>
  <c r="AH43" i="19"/>
  <c r="AL43" i="19"/>
  <c r="AC43" i="19"/>
  <c r="Y55" i="40"/>
  <c r="AF121" i="40"/>
  <c r="AO121" i="40"/>
  <c r="AI121" i="40"/>
  <c r="AJ121" i="40"/>
  <c r="AJ3" i="22"/>
  <c r="AM3" i="22"/>
  <c r="AL3" i="22"/>
  <c r="AI3" i="22"/>
  <c r="AC167" i="40"/>
  <c r="AE167" i="40"/>
  <c r="Z167" i="40"/>
  <c r="AL167" i="40"/>
  <c r="AG16" i="28"/>
  <c r="AK16" i="28"/>
  <c r="AE16" i="28"/>
  <c r="AC16" i="28"/>
  <c r="AO16" i="28"/>
  <c r="AK105" i="42"/>
  <c r="Z105" i="42"/>
  <c r="AO105" i="42"/>
  <c r="AL105" i="42"/>
  <c r="AI164" i="42"/>
  <c r="AO164" i="42"/>
  <c r="AB164" i="42"/>
  <c r="Y164" i="42"/>
  <c r="AM134" i="21"/>
  <c r="Z134" i="21"/>
  <c r="AN134" i="21"/>
  <c r="Y134" i="21"/>
  <c r="AA134" i="21"/>
  <c r="Y164" i="25"/>
  <c r="AO164" i="25"/>
  <c r="AC164" i="25"/>
  <c r="X164" i="25"/>
  <c r="AD119" i="42"/>
  <c r="AM119" i="42"/>
  <c r="AI119" i="42"/>
  <c r="AB119" i="42"/>
  <c r="AE60" i="26"/>
  <c r="X60" i="26"/>
  <c r="Y60" i="26"/>
  <c r="AK60" i="26"/>
  <c r="AC62" i="23"/>
  <c r="AB62" i="23"/>
  <c r="AM62" i="23"/>
  <c r="AD62" i="23"/>
  <c r="Z74" i="28"/>
  <c r="Y74" i="28"/>
  <c r="AG74" i="28"/>
  <c r="AI74" i="28"/>
  <c r="AC90" i="26"/>
  <c r="AF90" i="26"/>
  <c r="AG90" i="26"/>
  <c r="AN90" i="26"/>
  <c r="X87" i="22"/>
  <c r="AE87" i="22"/>
  <c r="AH87" i="22"/>
  <c r="AK87" i="22"/>
  <c r="AG4" i="42"/>
  <c r="AO4" i="42"/>
  <c r="AI4" i="42"/>
  <c r="AJ4" i="42"/>
  <c r="Z127" i="28"/>
  <c r="Y127" i="28"/>
  <c r="AA127" i="28"/>
  <c r="AH127" i="28"/>
  <c r="AO68" i="23"/>
  <c r="AN68" i="23"/>
  <c r="X68" i="23"/>
  <c r="AK68" i="23"/>
  <c r="AL68" i="23"/>
  <c r="AI177" i="26"/>
  <c r="X177" i="26"/>
  <c r="AO177" i="26"/>
  <c r="Y177" i="26"/>
  <c r="AK58" i="28"/>
  <c r="AN58" i="28"/>
  <c r="AC58" i="28"/>
  <c r="AD58" i="28"/>
  <c r="AD158" i="21"/>
  <c r="AM158" i="21"/>
  <c r="AE158" i="21"/>
  <c r="AL158" i="21"/>
  <c r="AB123" i="28"/>
  <c r="AN123" i="28"/>
  <c r="AE123" i="28"/>
  <c r="Z123" i="28"/>
  <c r="AJ67" i="23"/>
  <c r="AL67" i="23"/>
  <c r="AM67" i="23"/>
  <c r="X67" i="23"/>
  <c r="AI158" i="26"/>
  <c r="AO158" i="26"/>
  <c r="Z158" i="26"/>
  <c r="AG158" i="26"/>
  <c r="AD158" i="26"/>
  <c r="AB21" i="23"/>
  <c r="AF21" i="23"/>
  <c r="AO21" i="23"/>
  <c r="AM21" i="23"/>
  <c r="AG110" i="23"/>
  <c r="AD110" i="23"/>
  <c r="AI110" i="23"/>
  <c r="AC110" i="23"/>
  <c r="AM86" i="40"/>
  <c r="Y86" i="40"/>
  <c r="AK86" i="40"/>
  <c r="AN86" i="40"/>
  <c r="AM162" i="26"/>
  <c r="AA162" i="26"/>
  <c r="AN13" i="23"/>
  <c r="AI13" i="23"/>
  <c r="AK13" i="23"/>
  <c r="AB13" i="23"/>
  <c r="AG13" i="23"/>
  <c r="AL64" i="23"/>
  <c r="AC64" i="23"/>
  <c r="AE64" i="23"/>
  <c r="AH64" i="23"/>
  <c r="AK130" i="26"/>
  <c r="AA130" i="26"/>
  <c r="X130" i="26"/>
  <c r="AD130" i="26"/>
  <c r="AG129" i="28"/>
  <c r="Y129" i="28"/>
  <c r="AF129" i="28"/>
  <c r="X129" i="28"/>
  <c r="AK11" i="26"/>
  <c r="AC11" i="26"/>
  <c r="AN11" i="26"/>
  <c r="AG11" i="26"/>
  <c r="AE7" i="28"/>
  <c r="AL7" i="28"/>
  <c r="AD7" i="28"/>
  <c r="AH7" i="28"/>
  <c r="AJ85" i="21"/>
  <c r="AC163" i="28"/>
  <c r="AN17" i="42"/>
  <c r="AF17" i="42"/>
  <c r="AO17" i="42"/>
  <c r="AD17" i="42"/>
  <c r="Y55" i="26"/>
  <c r="AJ55" i="26"/>
  <c r="AM55" i="26"/>
  <c r="AD55" i="26"/>
  <c r="AL55" i="26"/>
  <c r="X160" i="42"/>
  <c r="AM160" i="42"/>
  <c r="Y160" i="42"/>
  <c r="AO160" i="42"/>
  <c r="AA108" i="21"/>
  <c r="AF108" i="21"/>
  <c r="Z108" i="21"/>
  <c r="AM108" i="21"/>
  <c r="AL108" i="21"/>
  <c r="AO163" i="42"/>
  <c r="AD58" i="24"/>
  <c r="AO58" i="24"/>
  <c r="AN58" i="24"/>
  <c r="AE58" i="24"/>
  <c r="AG58" i="24"/>
  <c r="AB34" i="19"/>
  <c r="AA34" i="19"/>
  <c r="AK34" i="19"/>
  <c r="Y34" i="19"/>
  <c r="AO34" i="19"/>
  <c r="AL157" i="28"/>
  <c r="AN157" i="28"/>
  <c r="X157" i="28"/>
  <c r="Z157" i="28"/>
  <c r="AD157" i="28"/>
  <c r="AD89" i="26"/>
  <c r="AJ89" i="26"/>
  <c r="AH89" i="26"/>
  <c r="X89" i="26"/>
  <c r="AN89" i="26"/>
  <c r="AO14" i="19"/>
  <c r="AN14" i="19"/>
  <c r="AF14" i="19"/>
  <c r="AG14" i="19"/>
  <c r="AM65" i="28"/>
  <c r="AL65" i="28"/>
  <c r="AH65" i="28"/>
  <c r="AE65" i="28"/>
  <c r="Z160" i="41"/>
  <c r="W160" i="41"/>
  <c r="AO160" i="41"/>
  <c r="AE160" i="41"/>
  <c r="AI84" i="42"/>
  <c r="AG84" i="42"/>
  <c r="AN84" i="42"/>
  <c r="AJ84" i="42"/>
  <c r="AB107" i="28"/>
  <c r="AA107" i="28"/>
  <c r="AH107" i="28"/>
  <c r="AL107" i="28"/>
  <c r="W107" i="28"/>
  <c r="AE87" i="42"/>
  <c r="Z87" i="42"/>
  <c r="AH87" i="42"/>
  <c r="X87" i="42"/>
  <c r="AB74" i="40"/>
  <c r="AD74" i="40"/>
  <c r="AN74" i="40"/>
  <c r="AI74" i="40"/>
  <c r="AN41" i="23"/>
  <c r="AA41" i="23"/>
  <c r="AG41" i="23"/>
  <c r="Y41" i="23"/>
  <c r="AF41" i="23"/>
  <c r="AK68" i="40"/>
  <c r="AN68" i="40"/>
  <c r="AF68" i="40"/>
  <c r="AG68" i="40"/>
  <c r="AD68" i="40"/>
  <c r="Z129" i="40"/>
  <c r="X129" i="40"/>
  <c r="AK129" i="40"/>
  <c r="AE129" i="40"/>
  <c r="AH129" i="40"/>
  <c r="AA50" i="28"/>
  <c r="AK50" i="28"/>
  <c r="AD50" i="28"/>
  <c r="AJ50" i="28"/>
  <c r="AN168" i="28"/>
  <c r="AA168" i="28"/>
  <c r="AB168" i="28"/>
  <c r="Y168" i="28"/>
  <c r="AF148" i="21"/>
  <c r="AK148" i="21"/>
  <c r="W148" i="21"/>
  <c r="AJ148" i="21"/>
  <c r="X148" i="21"/>
  <c r="AO94" i="21"/>
  <c r="Y103" i="28"/>
  <c r="AK103" i="28"/>
  <c r="Z103" i="28"/>
  <c r="AE103" i="28"/>
  <c r="AL69" i="28"/>
  <c r="AH69" i="28"/>
  <c r="AM69" i="28"/>
  <c r="AC69" i="28"/>
  <c r="AE103" i="26"/>
  <c r="AL103" i="26"/>
  <c r="AO103" i="26"/>
  <c r="AM103" i="26"/>
  <c r="X156" i="25"/>
  <c r="W156" i="25"/>
  <c r="Z156" i="25"/>
  <c r="AB156" i="25"/>
  <c r="AO156" i="25"/>
  <c r="X166" i="21"/>
  <c r="Z166" i="21"/>
  <c r="AH166" i="21"/>
  <c r="AE166" i="21"/>
  <c r="AK145" i="40"/>
  <c r="AD145" i="40"/>
  <c r="AE145" i="40"/>
  <c r="W145" i="40"/>
  <c r="AA145" i="40"/>
  <c r="AK142" i="23"/>
  <c r="AE142" i="23"/>
  <c r="AI142" i="23"/>
  <c r="AB142" i="23"/>
  <c r="AD36" i="19"/>
  <c r="AF36" i="19"/>
  <c r="AH121" i="21"/>
  <c r="AI121" i="21"/>
  <c r="AL121" i="21"/>
  <c r="AN121" i="21"/>
  <c r="AB91" i="42"/>
  <c r="AD8" i="19"/>
  <c r="AA8" i="19"/>
  <c r="AN8" i="19"/>
  <c r="Y8" i="19"/>
  <c r="Z106" i="23"/>
  <c r="AD106" i="23"/>
  <c r="AE106" i="23"/>
  <c r="AI106" i="23"/>
  <c r="AL106" i="23"/>
  <c r="AE64" i="22"/>
  <c r="X64" i="22"/>
  <c r="AJ64" i="22"/>
  <c r="AC64" i="22"/>
  <c r="Y108" i="26"/>
  <c r="AN108" i="26"/>
  <c r="AC108" i="26"/>
  <c r="AL108" i="26"/>
  <c r="AJ108" i="26"/>
  <c r="AA125" i="23"/>
  <c r="AD125" i="23"/>
  <c r="AI125" i="23"/>
  <c r="X125" i="23"/>
  <c r="AG10" i="23"/>
  <c r="X10" i="23"/>
  <c r="AL10" i="23"/>
  <c r="AJ10" i="23"/>
  <c r="AD27" i="42"/>
  <c r="AE27" i="42"/>
  <c r="AL27" i="42"/>
  <c r="Y27" i="42"/>
  <c r="AB100" i="26"/>
  <c r="AE100" i="26"/>
  <c r="AG100" i="26"/>
  <c r="Z100" i="26"/>
  <c r="AM100" i="26"/>
  <c r="AC77" i="21"/>
  <c r="AI77" i="21"/>
  <c r="AK77" i="21"/>
  <c r="AN77" i="21"/>
  <c r="AF49" i="40"/>
  <c r="AL49" i="40"/>
  <c r="Z49" i="40"/>
  <c r="AJ49" i="40"/>
  <c r="Y77" i="42"/>
  <c r="AN77" i="42"/>
  <c r="AC77" i="42"/>
  <c r="AO77" i="42"/>
  <c r="AL117" i="23"/>
  <c r="AK117" i="23"/>
  <c r="AN117" i="23"/>
  <c r="AH117" i="23"/>
  <c r="W145" i="28"/>
  <c r="Z145" i="28"/>
  <c r="AG118" i="23"/>
  <c r="AN118" i="23"/>
  <c r="AI118" i="23"/>
  <c r="AF118" i="23"/>
  <c r="AK118" i="23"/>
  <c r="AI124" i="40"/>
  <c r="AD124" i="40"/>
  <c r="AN124" i="40"/>
  <c r="AC124" i="40"/>
  <c r="AF26" i="40"/>
  <c r="AN26" i="40"/>
  <c r="AG26" i="40"/>
  <c r="AC26" i="40"/>
  <c r="AG42" i="23"/>
  <c r="AA42" i="23"/>
  <c r="AB149" i="28"/>
  <c r="AE149" i="28"/>
  <c r="AH149" i="28"/>
  <c r="AO149" i="28"/>
  <c r="AF149" i="28"/>
  <c r="AD131" i="42"/>
  <c r="AA131" i="42"/>
  <c r="X131" i="42"/>
  <c r="AE131" i="42"/>
  <c r="AF59" i="40"/>
  <c r="X59" i="40"/>
  <c r="AJ59" i="40"/>
  <c r="AA72" i="26"/>
  <c r="AG72" i="26"/>
  <c r="AL72" i="26"/>
  <c r="AE72" i="26"/>
  <c r="W72" i="26"/>
  <c r="Y112" i="42"/>
  <c r="AK112" i="42"/>
  <c r="AG113" i="23"/>
  <c r="AL113" i="23"/>
  <c r="AD113" i="23"/>
  <c r="AN113" i="23"/>
  <c r="AI44" i="28"/>
  <c r="AL44" i="28"/>
  <c r="AO44" i="28"/>
  <c r="AB44" i="28"/>
  <c r="AJ44" i="28"/>
  <c r="AI79" i="26"/>
  <c r="AD79" i="26"/>
  <c r="AA79" i="26"/>
  <c r="AH79" i="26"/>
  <c r="Z87" i="21"/>
  <c r="AB87" i="21"/>
  <c r="AH32" i="42"/>
</calcChain>
</file>

<file path=xl/sharedStrings.xml><?xml version="1.0" encoding="utf-8"?>
<sst xmlns="http://schemas.openxmlformats.org/spreadsheetml/2006/main" count="10070" uniqueCount="415">
  <si>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</si>
  <si>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</si>
  <si>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</si>
  <si>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</si>
  <si>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</si>
  <si>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</si>
  <si>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</si>
  <si>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</si>
  <si>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</si>
  <si>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</si>
  <si>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</si>
  <si>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</si>
  <si>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</si>
  <si>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</si>
  <si>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</si>
  <si>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</si>
  <si>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</si>
  <si>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</si>
  <si>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</si>
  <si>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</si>
  <si>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</si>
  <si>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</si>
  <si>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</si>
  <si>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</si>
  <si>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</si>
  <si>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</si>
  <si>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</si>
  <si>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</si>
  <si>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</si>
  <si>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</si>
  <si>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</si>
  <si>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</si>
  <si>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</si>
  <si>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</si>
  <si>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</si>
  <si>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</si>
  <si>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</si>
  <si>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</si>
  <si>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</si>
  <si>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</si>
  <si>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</si>
  <si>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</si>
  <si>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</si>
  <si>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</si>
  <si>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</si>
  <si>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</si>
  <si>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</si>
  <si>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</si>
  <si>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</si>
  <si>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</si>
  <si>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</si>
  <si>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</si>
  <si>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</si>
  <si>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</si>
  <si>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</si>
  <si>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</si>
  <si>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</si>
  <si>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</si>
  <si>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</si>
  <si>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</si>
  <si>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</si>
  <si>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</si>
  <si>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</si>
  <si>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</si>
  <si>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</si>
  <si>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</si>
  <si>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</si>
  <si>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</si>
  <si>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</si>
  <si>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</si>
  <si>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</si>
  <si>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</si>
  <si>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</si>
  <si>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</si>
  <si>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</si>
  <si>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</si>
  <si>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</si>
  <si>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</si>
  <si>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</si>
  <si>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</si>
  <si>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</si>
  <si>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</si>
  <si>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</si>
  <si>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</si>
  <si>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</si>
  <si>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</si>
  <si>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</si>
  <si>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</si>
  <si>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</si>
  <si>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</si>
  <si>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</si>
  <si>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</si>
  <si>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</si>
  <si>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</si>
  <si>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</si>
  <si>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</si>
  <si>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</si>
  <si>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</si>
  <si>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</si>
  <si>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</si>
  <si>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</si>
  <si>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</si>
  <si>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</si>
  <si>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</si>
  <si>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</si>
  <si>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</si>
  <si>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</si>
  <si>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</si>
  <si>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</si>
  <si>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</si>
  <si>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</si>
  <si>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</si>
  <si>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</si>
  <si>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</si>
  <si>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</si>
  <si>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</si>
  <si>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</si>
  <si>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</si>
  <si>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</si>
  <si>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</si>
  <si>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</si>
  <si>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</si>
  <si>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</si>
  <si>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</si>
  <si>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</si>
  <si>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</si>
  <si>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</si>
  <si>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</si>
  <si>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</si>
  <si>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</si>
  <si>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</si>
  <si>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</si>
  <si>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</si>
  <si>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</si>
  <si>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</si>
  <si>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</si>
  <si>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</si>
  <si>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</si>
  <si>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</si>
  <si>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</si>
  <si>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</si>
  <si>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</si>
  <si>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</si>
  <si>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</si>
  <si>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</si>
  <si>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</si>
  <si>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</si>
  <si>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</si>
  <si>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</si>
  <si>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</si>
  <si>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</si>
  <si>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</si>
  <si>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</si>
  <si>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</si>
  <si>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</si>
  <si>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</si>
  <si>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</si>
  <si>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</si>
  <si>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</si>
  <si>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</si>
  <si>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</si>
  <si>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</si>
  <si>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</si>
  <si>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</si>
  <si>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</si>
  <si>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</si>
  <si>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</si>
  <si>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</si>
  <si>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</si>
  <si>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</si>
  <si>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</si>
  <si>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</si>
  <si>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</si>
  <si>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</si>
  <si>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</si>
  <si>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</si>
  <si>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</si>
  <si>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</si>
  <si>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</si>
  <si>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</si>
  <si>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</si>
  <si>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</si>
  <si>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</si>
  <si>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</si>
  <si>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</si>
  <si>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</si>
  <si>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</si>
  <si>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</si>
  <si>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</si>
  <si>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</si>
  <si>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</si>
  <si>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</si>
  <si>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</si>
  <si>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</si>
  <si>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</si>
  <si>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</si>
  <si>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</si>
  <si>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</si>
  <si>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</si>
  <si>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</si>
  <si>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</si>
  <si>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</si>
  <si>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</si>
  <si>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</si>
  <si>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</si>
  <si>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</si>
  <si>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</si>
  <si>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</si>
  <si>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</si>
  <si>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</si>
  <si>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</si>
  <si>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</si>
  <si>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</si>
  <si>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</si>
  <si>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</si>
  <si>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</si>
  <si>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</si>
  <si>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</si>
  <si>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</si>
  <si>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</si>
  <si>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</si>
  <si>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</si>
  <si>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</si>
  <si>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</si>
  <si>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</si>
  <si>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</si>
  <si>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</si>
  <si>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</si>
  <si>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</si>
  <si>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</si>
  <si>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</si>
  <si>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</si>
  <si>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</si>
  <si>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</si>
  <si>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</si>
  <si>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</si>
  <si>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</si>
  <si>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</si>
  <si>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</si>
  <si>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</si>
  <si>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</si>
  <si>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</si>
  <si>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</si>
  <si>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</si>
  <si>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</si>
  <si>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</si>
  <si>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</si>
  <si>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</si>
  <si>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</si>
  <si>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</si>
  <si>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</si>
  <si>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</si>
  <si>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</si>
  <si>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</si>
  <si>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</si>
  <si>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</si>
  <si>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</si>
  <si>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</si>
  <si>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</si>
  <si>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</si>
  <si>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</si>
  <si>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</si>
  <si>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</si>
  <si>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</si>
  <si>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</si>
  <si>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</si>
  <si>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</si>
  <si>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</si>
  <si>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</si>
  <si>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</si>
  <si>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</si>
  <si>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</si>
  <si>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</si>
  <si>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</si>
  <si>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</si>
  <si>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</si>
  <si>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</si>
  <si>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</si>
  <si>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</si>
  <si>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</si>
  <si>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</si>
  <si>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</si>
  <si>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</si>
  <si>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</si>
  <si>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</si>
  <si>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</si>
  <si>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</si>
  <si>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</si>
  <si>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</si>
  <si>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</si>
  <si>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includes aerosols, fire, foams, hcfcs, nitric/adipic acid, refrigerants, solvents</t>
  </si>
  <si>
    <t>EPS</t>
  </si>
  <si>
    <t>Other</t>
  </si>
  <si>
    <t>includes alumnium, electric power systems, flat planel display manufacturing, magnesium, PV, and semiconductor manufacturing</t>
  </si>
  <si>
    <t>Coal Mining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</si>
  <si>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</si>
  <si>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</si>
  <si>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</si>
  <si>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</si>
  <si>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</si>
  <si>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 xml:space="preserve">   CO2 process emissions</t>
  </si>
  <si>
    <t xml:space="preserve">   CO2 emissions from other processes</t>
  </si>
  <si>
    <t>Natural gas and petroleum systems</t>
  </si>
  <si>
    <t>Natural gas and petroleum systems, CH4</t>
  </si>
  <si>
    <t>Natural gas and petroleum systems, process CO2</t>
  </si>
  <si>
    <t>CH4 emissions from petroleum systems</t>
  </si>
  <si>
    <t xml:space="preserve">   CO2 from petroleum sysems</t>
  </si>
  <si>
    <t>CH4 emissions from natural gas systems</t>
  </si>
  <si>
    <t>CO2 emissions from other processes</t>
  </si>
  <si>
    <t>CH4 emissions from other processes</t>
  </si>
  <si>
    <t>CO2 emissions from natural gas systems</t>
  </si>
  <si>
    <t>Iron and steel</t>
  </si>
  <si>
    <t>Iron and steel, process CO2</t>
  </si>
  <si>
    <t>Iron and steel, CH4</t>
  </si>
  <si>
    <t xml:space="preserve">   CO2e emissions from non energy use of fossil fuels</t>
  </si>
  <si>
    <t xml:space="preserve">   CO2 emissions from iron, steel, and metallurgical coke production</t>
  </si>
  <si>
    <t xml:space="preserve">   CH4 from other processes</t>
  </si>
  <si>
    <t>Chemicals, N2O</t>
  </si>
  <si>
    <t>Chemicals, F-gases</t>
  </si>
  <si>
    <t>Chemicals, process CO2</t>
  </si>
  <si>
    <t>High GWP emissions from the production of HCFC-22</t>
  </si>
  <si>
    <t>High GWP emissions from ODS substitutes</t>
  </si>
  <si>
    <t>CO2 from other processes</t>
  </si>
  <si>
    <t>Coal mining</t>
  </si>
  <si>
    <t>Coal mining, CH4</t>
  </si>
  <si>
    <t>CH4 from other processes</t>
  </si>
  <si>
    <t>Waste management (no industrial wastewater treatment)</t>
  </si>
  <si>
    <t>Waste management, N2O</t>
  </si>
  <si>
    <t>Waste management, CH4</t>
  </si>
  <si>
    <t>Agriculture, N2O</t>
  </si>
  <si>
    <t>Agriculture, CH4</t>
  </si>
  <si>
    <t>N2O emissions from fertilizer use</t>
  </si>
  <si>
    <t>N2O emissions from crop residues</t>
  </si>
  <si>
    <t>N2O emissions from manure management</t>
  </si>
  <si>
    <t>CH4 emissions from rice cultivation</t>
  </si>
  <si>
    <t>CH4 emissions from enteric fermentation</t>
  </si>
  <si>
    <t>CH4 emissions from manure management</t>
  </si>
  <si>
    <t xml:space="preserve">   CH4 emissions from other processes</t>
  </si>
  <si>
    <t>Other industries</t>
  </si>
  <si>
    <t>Other industries, F-gases</t>
  </si>
  <si>
    <t>Other industries, process CO2</t>
  </si>
  <si>
    <t>Other industries, N2O</t>
  </si>
  <si>
    <t>CO2 emissions from aluminum</t>
  </si>
  <si>
    <t>High GWP emissions from magnesium manufacturing</t>
  </si>
  <si>
    <t>CO2 emissions from magnesium manufacturing</t>
  </si>
  <si>
    <t>High GWP emissions from electric power systems</t>
  </si>
  <si>
    <t xml:space="preserve">   N2O emissions from other processes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</si>
  <si>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</si>
  <si>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</si>
  <si>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</si>
  <si>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</si>
  <si>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</si>
  <si>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</si>
  <si>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</si>
  <si>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</si>
  <si>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</si>
  <si>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</si>
  <si>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</si>
  <si>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</si>
  <si>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</si>
  <si>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</si>
  <si>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</si>
  <si>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</si>
  <si>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</si>
  <si>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</si>
  <si>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</si>
  <si>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</si>
  <si>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</si>
  <si>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</si>
  <si>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</si>
  <si>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</si>
  <si>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</si>
  <si>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</si>
  <si>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Values of 1 can be manually coded into the the "Process Emissions Mulitpliers" tab if the data is unavailable, with other values for 2050.</t>
  </si>
  <si>
    <t>N2O emissions form other soil management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</si>
  <si>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</si>
  <si>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</si>
  <si>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</si>
  <si>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</si>
  <si>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</si>
  <si>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</si>
  <si>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</si>
  <si>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</si>
  <si>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</si>
  <si>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</si>
  <si>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</si>
  <si>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</si>
  <si>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</si>
  <si>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</si>
  <si>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We exclude CO2 from the "EPS" rows because the MAC curves</t>
  </si>
  <si>
    <t>only reflect non-CO2 gases.</t>
  </si>
  <si>
    <t>Livestock Management</t>
  </si>
  <si>
    <t>includes enteric fermentation and manure management</t>
  </si>
  <si>
    <t>We correct these back to AR5 later.</t>
  </si>
  <si>
    <t>We adjust the values from the EPS (AR5) to match EPA (AR4).</t>
  </si>
  <si>
    <t xml:space="preserve">   CH4 from mining</t>
  </si>
  <si>
    <t>CH4 emissions from industrial wastewater</t>
  </si>
  <si>
    <t>CH4 emissions from landfills</t>
  </si>
  <si>
    <t>There is no rice cultivation in Alberta.</t>
  </si>
  <si>
    <t>We are scaling down Canada process emissions abatement potentials based</t>
  </si>
  <si>
    <t>on the share of each industry's process emissions coming from Alberta.</t>
  </si>
  <si>
    <t>EPS (Alberta)</t>
  </si>
  <si>
    <t>2050 multipliers are relative to 2030, not a ratio of EPA to EPS values.</t>
  </si>
  <si>
    <t>Country specific process emissions values must be included in the "BAU Process Emissions" tab.</t>
  </si>
  <si>
    <t>change most data in this spreadsheet to another one of the countries or regions defined by the EPA in its</t>
  </si>
  <si>
    <t>Agriculture, CO2</t>
  </si>
  <si>
    <t xml:space="preserve">   High GWP emissions from other processes</t>
  </si>
  <si>
    <t>N2O from other processes</t>
  </si>
  <si>
    <t>N2O emissions domestic wastewater</t>
  </si>
  <si>
    <t>N2O emissions from landfills</t>
  </si>
  <si>
    <t>CH4 emisisons from domestic wastewater</t>
  </si>
  <si>
    <t>High GWP emissions from the manufacture of semiconductors</t>
  </si>
  <si>
    <t>High GWP emissions from aluminum</t>
  </si>
  <si>
    <t>EPA (Canada)</t>
  </si>
  <si>
    <t>We are scaling to abatement potential, not BAU, for NGPS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</si>
</sst>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5" fillId="0" borderId="0" xfId="6" applyFont="1" applyFill="1" applyBorder="1"/>
    <xf numFmtId="0" fontId="16" fillId="0" borderId="0" xfId="6" applyFont="1" applyFill="1" applyBorder="1"/>
    <xf numFmtId="0" fontId="17" fillId="0" borderId="0" xfId="6" applyFont="1" applyFill="1" applyBorder="1" applyAlignment="1">
      <alignment horizontal="left" vertical="center" indent="1"/>
    </xf>
    <xf numFmtId="0" fontId="18" fillId="0" borderId="0" xfId="6" applyFont="1" applyFill="1" applyBorder="1" applyAlignment="1">
      <alignment horizontal="left" indent="1"/>
    </xf>
    <xf numFmtId="0" fontId="19" fillId="0" borderId="0" xfId="6" applyFont="1" applyFill="1" applyBorder="1" applyAlignment="1">
      <alignment horizontal="left" vertical="center" indent="1"/>
    </xf>
    <xf numFmtId="0" fontId="16" fillId="0" borderId="0" xfId="6" applyFont="1" applyFill="1" applyBorder="1" applyAlignment="1">
      <alignment horizontal="left" indent="1"/>
    </xf>
    <xf numFmtId="0" fontId="16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8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8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6" borderId="0" xfId="0" applyFill="1"/>
    <xf numFmtId="0" fontId="0" fillId="0" borderId="0" xfId="0"/>
    <xf numFmtId="0" fontId="0" fillId="0" borderId="0" xfId="0"/>
    <xf numFmtId="0" fontId="0" fillId="11" borderId="0" xfId="0" applyFill="1"/>
    <xf numFmtId="0" fontId="13" fillId="0" borderId="0" xfId="6" applyFont="1" applyFill="1" applyBorder="1" applyAlignment="1">
      <alignment horizontal="left" indent="1"/>
    </xf>
    <xf numFmtId="0" fontId="15" fillId="0" borderId="0" xfId="6" applyFont="1" applyFill="1" applyBorder="1" applyAlignment="1">
      <alignment horizontal="left" indent="1"/>
    </xf>
    <xf numFmtId="0" fontId="18" fillId="0" borderId="0" xfId="6" applyFont="1" applyFill="1" applyBorder="1"/>
    <xf numFmtId="0" fontId="18" fillId="0" borderId="0" xfId="6" applyFont="1" applyFill="1" applyBorder="1" applyAlignment="1">
      <alignment horizontal="left"/>
    </xf>
    <xf numFmtId="0" fontId="20" fillId="0" borderId="0" xfId="6" applyFont="1" applyFill="1" applyBorder="1" applyAlignment="1">
      <alignment horizontal="left" indent="1"/>
    </xf>
    <xf numFmtId="0" fontId="1" fillId="0" borderId="0" xfId="6" applyFont="1" applyFill="1"/>
    <xf numFmtId="0" fontId="18" fillId="0" borderId="0" xfId="6" applyFont="1" applyFill="1"/>
    <xf numFmtId="165" fontId="12" fillId="0" borderId="0" xfId="6" applyNumberFormat="1" applyFont="1" applyFill="1" applyBorder="1" applyAlignment="1">
      <alignment horizontal="left"/>
    </xf>
    <xf numFmtId="0" fontId="18" fillId="0" borderId="0" xfId="0" applyFont="1" applyFill="1"/>
    <xf numFmtId="0" fontId="22" fillId="0" borderId="0" xfId="6" applyFont="1" applyFill="1" applyBorder="1" applyAlignment="1">
      <alignment horizontal="left" vertical="center" indent="1"/>
    </xf>
    <xf numFmtId="0" fontId="23" fillId="0" borderId="0" xfId="6" applyFont="1" applyFill="1" applyBorder="1" applyAlignment="1">
      <alignment horizontal="left" vertical="center" indent="1"/>
    </xf>
    <xf numFmtId="0" fontId="2" fillId="0" borderId="0" xfId="6" applyFont="1" applyFill="1" applyBorder="1" applyAlignment="1">
      <alignment horizontal="left" indent="1"/>
    </xf>
    <xf numFmtId="43" fontId="14" fillId="0" borderId="0" xfId="8" applyFont="1" applyAlignment="1">
      <alignment horizontal="left"/>
    </xf>
    <xf numFmtId="43" fontId="1" fillId="0" borderId="0" xfId="8" applyFont="1"/>
    <xf numFmtId="43" fontId="1" fillId="0" borderId="0" xfId="8" applyFont="1" applyAlignment="1">
      <alignment horizontal="left"/>
    </xf>
    <xf numFmtId="43" fontId="12" fillId="0" borderId="0" xfId="8" quotePrefix="1" applyFont="1" applyAlignment="1">
      <alignment horizontal="left"/>
    </xf>
    <xf numFmtId="43" fontId="16" fillId="0" borderId="0" xfId="8" quotePrefix="1" applyFont="1" applyAlignment="1">
      <alignment horizontal="left"/>
    </xf>
    <xf numFmtId="43" fontId="12" fillId="0" borderId="0" xfId="8" applyFont="1" applyAlignment="1">
      <alignment horizontal="left"/>
    </xf>
    <xf numFmtId="43" fontId="16" fillId="0" borderId="0" xfId="8" applyFont="1" applyAlignment="1">
      <alignment horizontal="left"/>
    </xf>
    <xf numFmtId="43" fontId="16" fillId="0" borderId="0" xfId="8" applyFont="1" applyFill="1" applyAlignment="1">
      <alignment horizontal="left"/>
    </xf>
    <xf numFmtId="43" fontId="12" fillId="0" borderId="0" xfId="8" applyFont="1" applyFill="1" applyAlignment="1">
      <alignment horizontal="left"/>
    </xf>
    <xf numFmtId="43" fontId="1" fillId="0" borderId="0" xfId="8" applyFont="1" applyFill="1"/>
    <xf numFmtId="43" fontId="1" fillId="0" borderId="0" xfId="8" applyFont="1" applyFill="1" applyAlignment="1">
      <alignment horizontal="left"/>
    </xf>
    <xf numFmtId="43" fontId="0" fillId="0" borderId="0" xfId="8" quotePrefix="1" applyFont="1" applyFill="1"/>
    <xf numFmtId="43" fontId="12" fillId="0" borderId="0" xfId="8" quotePrefix="1" applyFont="1" applyFill="1" applyAlignment="1">
      <alignment horizontal="left"/>
    </xf>
    <xf numFmtId="43" fontId="18" fillId="0" borderId="0" xfId="8" applyFont="1" applyFill="1" applyAlignment="1">
      <alignment horizontal="left"/>
    </xf>
    <xf numFmtId="43" fontId="12" fillId="0" borderId="0" xfId="8" applyFont="1" applyFill="1" applyAlignment="1"/>
    <xf numFmtId="43" fontId="16" fillId="0" borderId="0" xfId="8" applyFont="1" applyFill="1" applyAlignment="1"/>
    <xf numFmtId="43" fontId="1" fillId="0" borderId="0" xfId="8" applyFont="1" applyFill="1" applyAlignment="1"/>
    <xf numFmtId="43" fontId="12" fillId="0" borderId="0" xfId="8" applyFont="1" applyFill="1" applyBorder="1" applyAlignment="1"/>
    <xf numFmtId="43" fontId="16" fillId="0" borderId="0" xfId="8" applyFont="1" applyFill="1" applyBorder="1" applyAlignment="1"/>
    <xf numFmtId="43" fontId="1" fillId="0" borderId="0" xfId="8" applyFont="1" applyFill="1" applyBorder="1" applyAlignment="1"/>
    <xf numFmtId="43" fontId="16" fillId="0" borderId="0" xfId="8" applyFont="1" applyBorder="1" applyAlignment="1"/>
    <xf numFmtId="43" fontId="0" fillId="0" borderId="0" xfId="0" applyNumberFormat="1"/>
    <xf numFmtId="0" fontId="0" fillId="0" borderId="0" xfId="0"/>
    <xf numFmtId="0" fontId="0" fillId="0" borderId="0" xfId="0"/>
  </cellXfs>
  <cellStyles count="10">
    <cellStyle name="Comma" xfId="8" builtinId="3"/>
    <cellStyle name="Comma 2" xfId="3"/>
    <cellStyle name="Comma 2 2" xfId="9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/>
  </sheetViews>
  <sheetFormatPr defaultColWidth="8.85546875" defaultRowHeight="1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404</v>
      </c>
    </row>
    <row r="6" spans="1:1">
      <c r="A6" s="2" t="s">
        <v>273</v>
      </c>
    </row>
    <row r="7" spans="1:1">
      <c r="A7" s="2" t="s">
        <v>274</v>
      </c>
    </row>
    <row r="9" spans="1:1">
      <c r="A9" s="2" t="s">
        <v>403</v>
      </c>
    </row>
    <row r="10" spans="1:1">
      <c r="A10" s="2" t="s">
        <v>373</v>
      </c>
    </row>
    <row r="12" spans="1:1">
      <c r="A12" s="87" t="s">
        <v>276</v>
      </c>
    </row>
    <row r="13" spans="1:1">
      <c r="A13" s="87" t="s">
        <v>287</v>
      </c>
    </row>
    <row r="14" spans="1:1">
      <c r="A14" s="87"/>
    </row>
    <row r="15" spans="1:1">
      <c r="A15" s="87" t="s">
        <v>277</v>
      </c>
    </row>
    <row r="16" spans="1:1">
      <c r="A16" s="87" t="s">
        <v>275</v>
      </c>
    </row>
    <row r="17" spans="1:1">
      <c r="A17" s="87" t="s">
        <v>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ColWidth="8.85546875" defaultRowHeight="15"/>
  <cols>
    <col min="1" max="1" width="29.42578125" customWidth="1"/>
    <col min="2" max="2" width="24.7109375" customWidth="1"/>
    <col min="4" max="4" width="46.42578125" customWidth="1"/>
    <col min="5" max="5" width="23.28515625" customWidth="1"/>
  </cols>
  <sheetData>
    <row r="1" spans="1:5" ht="15.75" thickBot="1">
      <c r="A1" s="80" t="s">
        <v>236</v>
      </c>
      <c r="B1" s="79" t="s">
        <v>16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E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>
      <selection activeCell="C12" sqref="C12"/>
    </sheetView>
  </sheetViews>
  <sheetFormatPr defaultColWidth="8.85546875" defaultRowHeight="15"/>
  <cols>
    <col min="1" max="1" width="28" customWidth="1"/>
    <col min="2" max="2" width="16.140625" customWidth="1"/>
    <col min="3" max="3" width="18.140625" customWidth="1"/>
    <col min="4" max="4" width="16.85546875" customWidth="1"/>
    <col min="5" max="26" width="9.140625" hidden="1" customWidth="1"/>
    <col min="28" max="28" width="25.42578125" bestFit="1" customWidth="1"/>
  </cols>
  <sheetData>
    <row r="1" spans="1:4">
      <c r="A1" s="93" t="s">
        <v>375</v>
      </c>
      <c r="B1" s="93"/>
      <c r="C1" s="93"/>
      <c r="D1" s="110"/>
    </row>
    <row r="2" spans="1:4">
      <c r="A2" t="s">
        <v>347</v>
      </c>
      <c r="B2" t="s">
        <v>376</v>
      </c>
      <c r="C2" t="s">
        <v>377</v>
      </c>
      <c r="D2" t="s">
        <v>378</v>
      </c>
    </row>
    <row r="3" spans="1:4">
      <c r="A3" t="s">
        <v>348</v>
      </c>
      <c r="B3" s="187">
        <v>1</v>
      </c>
      <c r="C3" s="187">
        <v>1</v>
      </c>
      <c r="D3">
        <v>1</v>
      </c>
    </row>
    <row r="4" spans="1:4">
      <c r="A4" t="s">
        <v>379</v>
      </c>
      <c r="B4" s="187">
        <v>16.2</v>
      </c>
      <c r="C4" s="187">
        <v>5</v>
      </c>
    </row>
    <row r="5" spans="1:4">
      <c r="A5" t="s">
        <v>380</v>
      </c>
      <c r="B5" s="187">
        <v>5.6</v>
      </c>
      <c r="C5" s="187">
        <v>1.8</v>
      </c>
    </row>
    <row r="6" spans="1:4">
      <c r="A6" t="s">
        <v>381</v>
      </c>
      <c r="B6" s="187">
        <v>-2.4</v>
      </c>
      <c r="C6" s="187">
        <v>-8.1999999999999993</v>
      </c>
    </row>
    <row r="7" spans="1:4">
      <c r="A7" t="s">
        <v>382</v>
      </c>
      <c r="B7" s="187">
        <v>0</v>
      </c>
      <c r="C7" s="187">
        <v>0</v>
      </c>
    </row>
    <row r="8" spans="1:4">
      <c r="A8" t="s">
        <v>383</v>
      </c>
      <c r="B8" s="187">
        <v>0</v>
      </c>
      <c r="C8" s="187">
        <v>0</v>
      </c>
    </row>
    <row r="9" spans="1:4">
      <c r="A9" t="s">
        <v>384</v>
      </c>
      <c r="B9" s="187">
        <v>0</v>
      </c>
      <c r="C9" s="187">
        <v>0</v>
      </c>
    </row>
    <row r="10" spans="1:4">
      <c r="A10" t="s">
        <v>385</v>
      </c>
      <c r="B10" s="187">
        <v>1200</v>
      </c>
      <c r="C10" s="187">
        <v>345</v>
      </c>
    </row>
    <row r="11" spans="1:4">
      <c r="A11" t="s">
        <v>386</v>
      </c>
      <c r="B11" s="187">
        <v>-160</v>
      </c>
      <c r="C11" s="187">
        <v>-46</v>
      </c>
    </row>
    <row r="12" spans="1:4">
      <c r="A12" t="s">
        <v>349</v>
      </c>
      <c r="B12" s="187">
        <v>84</v>
      </c>
      <c r="C12" s="187">
        <v>28</v>
      </c>
      <c r="D12">
        <v>25</v>
      </c>
    </row>
    <row r="13" spans="1:4">
      <c r="A13" t="s">
        <v>350</v>
      </c>
      <c r="B13" s="187">
        <v>264</v>
      </c>
      <c r="C13" s="187">
        <v>265</v>
      </c>
      <c r="D13">
        <v>298</v>
      </c>
    </row>
    <row r="14" spans="1:4">
      <c r="A14" t="s">
        <v>387</v>
      </c>
      <c r="B14" s="187">
        <v>1</v>
      </c>
      <c r="C14" s="187">
        <v>1</v>
      </c>
    </row>
    <row r="15" spans="1:4">
      <c r="A15" t="s">
        <v>351</v>
      </c>
      <c r="B15" s="187">
        <v>17500</v>
      </c>
      <c r="C15" s="187">
        <v>23500</v>
      </c>
      <c r="D15">
        <v>22800</v>
      </c>
    </row>
    <row r="16" spans="1:4">
      <c r="A16" t="s">
        <v>388</v>
      </c>
      <c r="B16" s="187">
        <v>10800</v>
      </c>
      <c r="C16" s="187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188"/>
    </row>
    <row r="63" spans="28:28">
      <c r="AB63" s="94"/>
    </row>
    <row r="75" spans="28:28">
      <c r="AB75" s="180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188"/>
    </row>
    <row r="177" spans="28:28">
      <c r="AB177" s="188"/>
    </row>
    <row r="185" spans="28:28">
      <c r="AB185" s="188"/>
    </row>
    <row r="196" spans="1:28" ht="49.5" customHeight="1">
      <c r="A196" s="229"/>
      <c r="B196" s="229"/>
      <c r="C196" s="229"/>
      <c r="D196" s="229"/>
      <c r="E196" s="229"/>
      <c r="F196" s="229"/>
      <c r="G196" s="229"/>
      <c r="H196" s="229"/>
      <c r="I196" s="229"/>
      <c r="J196" s="229"/>
    </row>
    <row r="201" spans="1:28">
      <c r="AB201" s="94"/>
    </row>
    <row r="202" spans="1:28">
      <c r="AB202" s="94"/>
    </row>
    <row r="204" spans="1:28">
      <c r="AA204" s="111"/>
    </row>
  </sheetData>
  <mergeCells count="1">
    <mergeCell ref="A196:J1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6"/>
  <sheetViews>
    <sheetView workbookViewId="0">
      <pane ySplit="2" topLeftCell="A3" activePane="bottomLeft" state="frozen"/>
      <selection pane="bottomLeft" activeCell="B16" sqref="B16"/>
    </sheetView>
  </sheetViews>
  <sheetFormatPr defaultColWidth="12.42578125" defaultRowHeight="15"/>
  <cols>
    <col min="1" max="1" width="61.28515625" style="97" customWidth="1"/>
    <col min="2" max="10" width="15" style="97" bestFit="1" customWidth="1"/>
    <col min="11" max="11" width="10.28515625" style="97" customWidth="1"/>
    <col min="12" max="12" width="10.42578125" style="98" customWidth="1"/>
    <col min="13" max="37" width="15" style="97" bestFit="1" customWidth="1"/>
    <col min="38" max="16384" width="12.42578125" style="97"/>
  </cols>
  <sheetData>
    <row r="1" spans="1:37">
      <c r="A1" s="96" t="s">
        <v>297</v>
      </c>
    </row>
    <row r="2" spans="1:37">
      <c r="A2" s="99"/>
      <c r="B2" s="100">
        <v>2015</v>
      </c>
      <c r="C2" s="100">
        <v>2016</v>
      </c>
      <c r="D2" s="100">
        <v>2017</v>
      </c>
      <c r="E2" s="100">
        <v>2018</v>
      </c>
      <c r="F2" s="100">
        <v>2019</v>
      </c>
      <c r="G2" s="100">
        <v>2020</v>
      </c>
      <c r="H2" s="100">
        <v>2021</v>
      </c>
      <c r="I2" s="100">
        <v>2022</v>
      </c>
      <c r="J2" s="100">
        <v>2023</v>
      </c>
      <c r="K2" s="100">
        <v>2024</v>
      </c>
      <c r="L2" s="100">
        <v>2025</v>
      </c>
      <c r="M2" s="100">
        <v>2026</v>
      </c>
      <c r="N2" s="100">
        <v>2027</v>
      </c>
      <c r="O2" s="100">
        <v>2028</v>
      </c>
      <c r="P2" s="100">
        <v>2029</v>
      </c>
      <c r="Q2" s="100">
        <v>2030</v>
      </c>
      <c r="R2" s="100">
        <v>2031</v>
      </c>
      <c r="S2" s="100">
        <v>2032</v>
      </c>
      <c r="T2" s="100">
        <v>2033</v>
      </c>
      <c r="U2" s="100">
        <v>2034</v>
      </c>
      <c r="V2" s="100">
        <v>2035</v>
      </c>
      <c r="W2" s="100">
        <v>2036</v>
      </c>
      <c r="X2" s="100">
        <v>2037</v>
      </c>
      <c r="Y2" s="100">
        <v>2038</v>
      </c>
      <c r="Z2" s="100">
        <v>2039</v>
      </c>
      <c r="AA2" s="100">
        <v>2040</v>
      </c>
      <c r="AB2" s="100">
        <v>2041</v>
      </c>
      <c r="AC2" s="100">
        <v>2042</v>
      </c>
      <c r="AD2" s="100">
        <v>2043</v>
      </c>
      <c r="AE2" s="100">
        <v>2044</v>
      </c>
      <c r="AF2" s="100">
        <v>2045</v>
      </c>
      <c r="AG2" s="100">
        <v>2046</v>
      </c>
      <c r="AH2" s="100">
        <v>2047</v>
      </c>
      <c r="AI2" s="100">
        <v>2048</v>
      </c>
      <c r="AJ2" s="100">
        <v>2049</v>
      </c>
      <c r="AK2" s="100">
        <v>2050</v>
      </c>
    </row>
    <row r="3" spans="1:37">
      <c r="A3" s="101" t="s">
        <v>298</v>
      </c>
      <c r="B3" s="206"/>
      <c r="C3" s="206"/>
      <c r="D3" s="206"/>
      <c r="E3" s="206"/>
      <c r="F3" s="206"/>
      <c r="G3" s="206"/>
      <c r="H3" s="206"/>
      <c r="I3" s="206"/>
      <c r="J3" s="206"/>
      <c r="K3" s="207"/>
      <c r="L3" s="208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207"/>
      <c r="AA3" s="207"/>
      <c r="AB3" s="207"/>
      <c r="AC3" s="207"/>
      <c r="AD3" s="207"/>
      <c r="AE3" s="207"/>
      <c r="AF3" s="207"/>
      <c r="AG3" s="207"/>
      <c r="AH3" s="207"/>
      <c r="AI3" s="207"/>
      <c r="AJ3" s="207"/>
      <c r="AK3" s="207"/>
    </row>
    <row r="4" spans="1:37">
      <c r="A4" s="102" t="s">
        <v>299</v>
      </c>
      <c r="B4" s="209">
        <v>1.2155653286700958</v>
      </c>
      <c r="C4" s="209">
        <v>1.2227157129563904</v>
      </c>
      <c r="D4" s="209">
        <v>1.229908158326722</v>
      </c>
      <c r="E4" s="209">
        <v>1.2371429121992321</v>
      </c>
      <c r="F4" s="209">
        <v>1.2444202234474628</v>
      </c>
      <c r="G4" s="209">
        <v>1.2517403424089184</v>
      </c>
      <c r="H4" s="209">
        <v>1.2591035208936767</v>
      </c>
      <c r="I4" s="209">
        <v>1.266510012193051</v>
      </c>
      <c r="J4" s="209">
        <v>1.2739600710883043</v>
      </c>
      <c r="K4" s="209">
        <v>1.2814539538594121</v>
      </c>
      <c r="L4" s="209">
        <v>1.2889919182938792</v>
      </c>
      <c r="M4" s="209">
        <v>1.2965742236956077</v>
      </c>
      <c r="N4" s="209">
        <v>1.3042011308938173</v>
      </c>
      <c r="O4" s="209">
        <v>1.3118729022520161</v>
      </c>
      <c r="P4" s="209">
        <v>1.319589801677028</v>
      </c>
      <c r="Q4" s="209">
        <v>1.3273520946280692</v>
      </c>
      <c r="R4" s="209">
        <v>1.3351600481258814</v>
      </c>
      <c r="S4" s="209">
        <v>1.3430139307619158</v>
      </c>
      <c r="T4" s="209">
        <v>1.3509140127075741</v>
      </c>
      <c r="U4" s="209">
        <v>1.3588605657235009</v>
      </c>
      <c r="V4" s="209">
        <v>1.3668538631689333</v>
      </c>
      <c r="W4" s="209">
        <v>1.3748941800111034</v>
      </c>
      <c r="X4" s="209">
        <v>1.3829817928346981</v>
      </c>
      <c r="Y4" s="209">
        <v>1.3911169798513729</v>
      </c>
      <c r="Z4" s="209">
        <v>1.399300020909322</v>
      </c>
      <c r="AA4" s="209">
        <v>1.4075311975029063</v>
      </c>
      <c r="AB4" s="209">
        <v>1.4158107927823351</v>
      </c>
      <c r="AC4" s="209">
        <v>1.4241390915634076</v>
      </c>
      <c r="AD4" s="209">
        <v>1.43251638033731</v>
      </c>
      <c r="AE4" s="209">
        <v>1.4409429472804707</v>
      </c>
      <c r="AF4" s="209">
        <v>1.4494190822644735</v>
      </c>
      <c r="AG4" s="209">
        <v>1.4579450768660291</v>
      </c>
      <c r="AH4" s="209">
        <v>1.4665212243770058</v>
      </c>
      <c r="AI4" s="209">
        <v>1.4751478198145176</v>
      </c>
      <c r="AJ4" s="209">
        <v>1.4838251599310737</v>
      </c>
      <c r="AK4" s="209">
        <v>1.4925535432247856</v>
      </c>
    </row>
    <row r="5" spans="1:37">
      <c r="A5" s="103" t="s">
        <v>300</v>
      </c>
      <c r="B5" s="210">
        <v>1.2155653286700958</v>
      </c>
      <c r="C5" s="210">
        <v>1.2227157129563904</v>
      </c>
      <c r="D5" s="210">
        <v>1.229908158326722</v>
      </c>
      <c r="E5" s="210">
        <v>1.2371429121992321</v>
      </c>
      <c r="F5" s="210">
        <v>1.2444202234474628</v>
      </c>
      <c r="G5" s="210">
        <v>1.2517403424089184</v>
      </c>
      <c r="H5" s="210">
        <v>1.2591035208936767</v>
      </c>
      <c r="I5" s="210">
        <v>1.266510012193051</v>
      </c>
      <c r="J5" s="210">
        <v>1.2739600710883043</v>
      </c>
      <c r="K5" s="210">
        <v>1.2814539538594121</v>
      </c>
      <c r="L5" s="210">
        <v>1.2889919182938792</v>
      </c>
      <c r="M5" s="210">
        <v>1.2965742236956077</v>
      </c>
      <c r="N5" s="210">
        <v>1.3042011308938173</v>
      </c>
      <c r="O5" s="210">
        <v>1.3118729022520161</v>
      </c>
      <c r="P5" s="210">
        <v>1.319589801677028</v>
      </c>
      <c r="Q5" s="210">
        <v>1.3273520946280692</v>
      </c>
      <c r="R5" s="210">
        <v>1.3351600481258814</v>
      </c>
      <c r="S5" s="210">
        <v>1.3430139307619158</v>
      </c>
      <c r="T5" s="210">
        <v>1.3509140127075741</v>
      </c>
      <c r="U5" s="210">
        <v>1.3588605657235009</v>
      </c>
      <c r="V5" s="210">
        <v>1.3668538631689333</v>
      </c>
      <c r="W5" s="210">
        <v>1.3748941800111034</v>
      </c>
      <c r="X5" s="210">
        <v>1.3829817928346981</v>
      </c>
      <c r="Y5" s="210">
        <v>1.3911169798513729</v>
      </c>
      <c r="Z5" s="210">
        <v>1.399300020909322</v>
      </c>
      <c r="AA5" s="210">
        <v>1.4075311975029063</v>
      </c>
      <c r="AB5" s="210">
        <v>1.4158107927823351</v>
      </c>
      <c r="AC5" s="210">
        <v>1.4241390915634076</v>
      </c>
      <c r="AD5" s="210">
        <v>1.43251638033731</v>
      </c>
      <c r="AE5" s="210">
        <v>1.4409429472804707</v>
      </c>
      <c r="AF5" s="210">
        <v>1.4494190822644735</v>
      </c>
      <c r="AG5" s="210">
        <v>1.4579450768660291</v>
      </c>
      <c r="AH5" s="210">
        <v>1.4665212243770058</v>
      </c>
      <c r="AI5" s="210">
        <v>1.4751478198145176</v>
      </c>
      <c r="AJ5" s="210">
        <v>1.4838251599310737</v>
      </c>
      <c r="AK5" s="210">
        <v>1.4925535432247856</v>
      </c>
    </row>
    <row r="6" spans="1:37">
      <c r="A6" s="103" t="s">
        <v>301</v>
      </c>
      <c r="B6" s="210">
        <v>0</v>
      </c>
      <c r="C6" s="210">
        <v>0</v>
      </c>
      <c r="D6" s="210">
        <v>0</v>
      </c>
      <c r="E6" s="210">
        <v>0</v>
      </c>
      <c r="F6" s="210">
        <v>0</v>
      </c>
      <c r="G6" s="210">
        <v>0</v>
      </c>
      <c r="H6" s="210">
        <v>0</v>
      </c>
      <c r="I6" s="210">
        <v>0</v>
      </c>
      <c r="J6" s="210">
        <v>0</v>
      </c>
      <c r="K6" s="210">
        <v>0</v>
      </c>
      <c r="L6" s="210">
        <v>0</v>
      </c>
      <c r="M6" s="210">
        <v>0</v>
      </c>
      <c r="N6" s="210">
        <v>0</v>
      </c>
      <c r="O6" s="210">
        <v>0</v>
      </c>
      <c r="P6" s="210">
        <v>0</v>
      </c>
      <c r="Q6" s="210">
        <v>0</v>
      </c>
      <c r="R6" s="210">
        <v>0</v>
      </c>
      <c r="S6" s="210">
        <v>0</v>
      </c>
      <c r="T6" s="210">
        <v>0</v>
      </c>
      <c r="U6" s="210">
        <v>0</v>
      </c>
      <c r="V6" s="210">
        <v>0</v>
      </c>
      <c r="W6" s="210">
        <v>0</v>
      </c>
      <c r="X6" s="210">
        <v>0</v>
      </c>
      <c r="Y6" s="210">
        <v>0</v>
      </c>
      <c r="Z6" s="210">
        <v>0</v>
      </c>
      <c r="AA6" s="210">
        <v>0</v>
      </c>
      <c r="AB6" s="210">
        <v>0</v>
      </c>
      <c r="AC6" s="210">
        <v>0</v>
      </c>
      <c r="AD6" s="210">
        <v>0</v>
      </c>
      <c r="AE6" s="210">
        <v>0</v>
      </c>
      <c r="AF6" s="210">
        <v>0</v>
      </c>
      <c r="AG6" s="210">
        <v>0</v>
      </c>
      <c r="AH6" s="210">
        <v>0</v>
      </c>
      <c r="AI6" s="210">
        <v>0</v>
      </c>
      <c r="AJ6" s="210">
        <v>0</v>
      </c>
      <c r="AK6" s="210">
        <v>0</v>
      </c>
    </row>
    <row r="7" spans="1:37">
      <c r="A7" s="101"/>
      <c r="B7" s="211"/>
      <c r="C7" s="211"/>
      <c r="D7" s="211"/>
      <c r="E7" s="211"/>
      <c r="F7" s="211"/>
      <c r="G7" s="211"/>
      <c r="H7" s="211"/>
      <c r="I7" s="211"/>
      <c r="J7" s="211"/>
      <c r="K7" s="207"/>
      <c r="L7" s="208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7"/>
      <c r="AD7" s="207"/>
      <c r="AE7" s="207"/>
      <c r="AF7" s="207"/>
      <c r="AG7" s="207"/>
      <c r="AH7" s="207"/>
      <c r="AI7" s="207"/>
      <c r="AJ7" s="207"/>
      <c r="AK7" s="207"/>
    </row>
    <row r="8" spans="1:37">
      <c r="A8" s="101" t="s">
        <v>302</v>
      </c>
      <c r="B8" s="211"/>
      <c r="C8" s="211"/>
      <c r="D8" s="211"/>
      <c r="E8" s="211"/>
      <c r="F8" s="211"/>
      <c r="G8" s="211"/>
      <c r="H8" s="211"/>
      <c r="I8" s="211"/>
      <c r="J8" s="211"/>
      <c r="K8" s="207"/>
      <c r="L8" s="208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207"/>
      <c r="AA8" s="207"/>
      <c r="AB8" s="207"/>
      <c r="AC8" s="207"/>
      <c r="AD8" s="207"/>
      <c r="AE8" s="207"/>
      <c r="AF8" s="207"/>
      <c r="AG8" s="207"/>
      <c r="AH8" s="207"/>
      <c r="AI8" s="207"/>
      <c r="AJ8" s="207"/>
      <c r="AK8" s="207"/>
    </row>
    <row r="9" spans="1:37">
      <c r="A9" s="102" t="s">
        <v>303</v>
      </c>
      <c r="B9" s="211">
        <v>34.069063254373596</v>
      </c>
      <c r="C9" s="211">
        <v>33.838884330531727</v>
      </c>
      <c r="D9" s="211">
        <v>33.893269952332986</v>
      </c>
      <c r="E9" s="211">
        <v>33.856610444387158</v>
      </c>
      <c r="F9" s="211">
        <v>33.840411625263627</v>
      </c>
      <c r="G9" s="211">
        <v>33.718250607950971</v>
      </c>
      <c r="H9" s="211">
        <v>33.614123876001088</v>
      </c>
      <c r="I9" s="211">
        <v>33.590715853999157</v>
      </c>
      <c r="J9" s="211">
        <v>33.684607967560474</v>
      </c>
      <c r="K9" s="211">
        <v>33.771067648964078</v>
      </c>
      <c r="L9" s="211">
        <v>33.823039939671531</v>
      </c>
      <c r="M9" s="211">
        <v>33.866643122678077</v>
      </c>
      <c r="N9" s="211">
        <v>33.942210759046326</v>
      </c>
      <c r="O9" s="211">
        <v>34.005218176863011</v>
      </c>
      <c r="P9" s="211">
        <v>34.037286928167489</v>
      </c>
      <c r="Q9" s="211">
        <v>34.047802592820219</v>
      </c>
      <c r="R9" s="211">
        <v>34.078472707632777</v>
      </c>
      <c r="S9" s="211">
        <v>34.098421371681461</v>
      </c>
      <c r="T9" s="211">
        <v>34.038552764039395</v>
      </c>
      <c r="U9" s="211">
        <v>33.934972024322867</v>
      </c>
      <c r="V9" s="211">
        <v>33.828811015274397</v>
      </c>
      <c r="W9" s="211">
        <v>33.744582957294867</v>
      </c>
      <c r="X9" s="211">
        <v>33.626854227969268</v>
      </c>
      <c r="Y9" s="211">
        <v>33.496463643108278</v>
      </c>
      <c r="Z9" s="211">
        <v>33.355360051413115</v>
      </c>
      <c r="AA9" s="211">
        <v>33.208044265949702</v>
      </c>
      <c r="AB9" s="211">
        <v>33.135642201538644</v>
      </c>
      <c r="AC9" s="211">
        <v>33.064581855312362</v>
      </c>
      <c r="AD9" s="211">
        <v>33.204862554856348</v>
      </c>
      <c r="AE9" s="211">
        <v>33.346254655781152</v>
      </c>
      <c r="AF9" s="211">
        <v>33.48876663214449</v>
      </c>
      <c r="AG9" s="211">
        <v>33.632407022729623</v>
      </c>
      <c r="AH9" s="211">
        <v>33.777184431539837</v>
      </c>
      <c r="AI9" s="211">
        <v>33.92310752829647</v>
      </c>
      <c r="AJ9" s="211">
        <v>34.070185048940864</v>
      </c>
      <c r="AK9" s="211">
        <v>34.218425796140082</v>
      </c>
    </row>
    <row r="10" spans="1:37">
      <c r="A10" s="102" t="s">
        <v>304</v>
      </c>
      <c r="B10" s="211">
        <v>8.383069110136816</v>
      </c>
      <c r="C10" s="211">
        <v>8.5781070395706998</v>
      </c>
      <c r="D10" s="211">
        <v>8.8128980825531933</v>
      </c>
      <c r="E10" s="211">
        <v>8.9519594704531826</v>
      </c>
      <c r="F10" s="211">
        <v>9.071268112765118</v>
      </c>
      <c r="G10" s="211">
        <v>9.0936367367386737</v>
      </c>
      <c r="H10" s="211">
        <v>9.0939009949218583</v>
      </c>
      <c r="I10" s="211">
        <v>9.1261320244574975</v>
      </c>
      <c r="J10" s="211">
        <v>9.213768485867444</v>
      </c>
      <c r="K10" s="211">
        <v>9.2802944822724349</v>
      </c>
      <c r="L10" s="211">
        <v>9.3069859725384223</v>
      </c>
      <c r="M10" s="211">
        <v>9.3228833533593196</v>
      </c>
      <c r="N10" s="211">
        <v>9.3559417549426929</v>
      </c>
      <c r="O10" s="211">
        <v>9.3893620030671485</v>
      </c>
      <c r="P10" s="211">
        <v>9.4038064537696062</v>
      </c>
      <c r="Q10" s="211">
        <v>9.4124927335519146</v>
      </c>
      <c r="R10" s="211">
        <v>9.4455256287061715</v>
      </c>
      <c r="S10" s="211">
        <v>9.483437867085545</v>
      </c>
      <c r="T10" s="211">
        <v>9.4921222906661225</v>
      </c>
      <c r="U10" s="211">
        <v>9.4874643689706417</v>
      </c>
      <c r="V10" s="211">
        <v>9.5032222971367464</v>
      </c>
      <c r="W10" s="211">
        <v>9.5259772487709373</v>
      </c>
      <c r="X10" s="211">
        <v>9.5263187825284383</v>
      </c>
      <c r="Y10" s="211">
        <v>9.5188368799400536</v>
      </c>
      <c r="Z10" s="211">
        <v>9.5103962878519717</v>
      </c>
      <c r="AA10" s="211">
        <v>9.5011128857031597</v>
      </c>
      <c r="AB10" s="211">
        <v>9.5080145755511971</v>
      </c>
      <c r="AC10" s="211">
        <v>9.5150543943576871</v>
      </c>
      <c r="AD10" s="211">
        <v>9.5615453025392672</v>
      </c>
      <c r="AE10" s="211">
        <v>9.6084006159447846</v>
      </c>
      <c r="AF10" s="211">
        <v>9.6556231143898668</v>
      </c>
      <c r="AG10" s="211">
        <v>9.7032155989221547</v>
      </c>
      <c r="AH10" s="211">
        <v>9.7511808919834344</v>
      </c>
      <c r="AI10" s="211">
        <v>9.7995218375730655</v>
      </c>
      <c r="AJ10" s="211">
        <v>9.8482413014126013</v>
      </c>
      <c r="AK10" s="211">
        <v>9.8973421711117027</v>
      </c>
    </row>
    <row r="11" spans="1:37">
      <c r="A11" s="104" t="s">
        <v>305</v>
      </c>
      <c r="B11" s="212">
        <v>19.234398447968804</v>
      </c>
      <c r="C11" s="212">
        <v>19.23669018286564</v>
      </c>
      <c r="D11" s="212">
        <v>19.32092001085633</v>
      </c>
      <c r="E11" s="212">
        <v>19.330335768606464</v>
      </c>
      <c r="F11" s="212">
        <v>19.353929224402169</v>
      </c>
      <c r="G11" s="212">
        <v>19.268942569185114</v>
      </c>
      <c r="H11" s="212">
        <v>19.185759139824306</v>
      </c>
      <c r="I11" s="212">
        <v>19.175440681940543</v>
      </c>
      <c r="J11" s="212">
        <v>19.281375194490579</v>
      </c>
      <c r="K11" s="212">
        <v>19.39453758669525</v>
      </c>
      <c r="L11" s="212">
        <v>19.489443647710299</v>
      </c>
      <c r="M11" s="212">
        <v>19.590640912836797</v>
      </c>
      <c r="N11" s="212">
        <v>19.728514874407534</v>
      </c>
      <c r="O11" s="212">
        <v>19.85121070460308</v>
      </c>
      <c r="P11" s="212">
        <v>19.921500983132614</v>
      </c>
      <c r="Q11" s="212">
        <v>19.947200542162424</v>
      </c>
      <c r="R11" s="212">
        <v>19.976299909280797</v>
      </c>
      <c r="S11" s="212">
        <v>19.97530527074041</v>
      </c>
      <c r="T11" s="212">
        <v>19.911248002580528</v>
      </c>
      <c r="U11" s="212">
        <v>19.822327574676354</v>
      </c>
      <c r="V11" s="212">
        <v>19.72977971231078</v>
      </c>
      <c r="W11" s="212">
        <v>19.658641218449421</v>
      </c>
      <c r="X11" s="212">
        <v>19.552954888112534</v>
      </c>
      <c r="Y11" s="212">
        <v>19.435653867369719</v>
      </c>
      <c r="Z11" s="212">
        <v>19.301880431580731</v>
      </c>
      <c r="AA11" s="212">
        <v>19.156135393811496</v>
      </c>
      <c r="AB11" s="212">
        <v>19.088741806610376</v>
      </c>
      <c r="AC11" s="212">
        <v>19.022688152438423</v>
      </c>
      <c r="AD11" s="212">
        <v>19.167973759517402</v>
      </c>
      <c r="AE11" s="212">
        <v>19.314368984093928</v>
      </c>
      <c r="AF11" s="212">
        <v>19.461882300861511</v>
      </c>
      <c r="AG11" s="212">
        <v>19.610522249239036</v>
      </c>
      <c r="AH11" s="212">
        <v>19.760297433865155</v>
      </c>
      <c r="AI11" s="212">
        <v>19.911216525096343</v>
      </c>
      <c r="AJ11" s="212">
        <v>20.063288259508862</v>
      </c>
      <c r="AK11" s="212">
        <v>20.216521440404467</v>
      </c>
    </row>
    <row r="12" spans="1:37" s="199" customFormat="1">
      <c r="A12" s="200" t="s">
        <v>306</v>
      </c>
      <c r="B12" s="213">
        <v>4.9231504437540057</v>
      </c>
      <c r="C12" s="213">
        <v>5.172407971814013</v>
      </c>
      <c r="D12" s="213">
        <v>5.4141596389444553</v>
      </c>
      <c r="E12" s="213">
        <v>5.56396725359917</v>
      </c>
      <c r="F12" s="213">
        <v>5.6925567281083707</v>
      </c>
      <c r="G12" s="213">
        <v>5.7235956032135809</v>
      </c>
      <c r="H12" s="213">
        <v>5.7287445099216416</v>
      </c>
      <c r="I12" s="213">
        <v>5.7640284447853292</v>
      </c>
      <c r="J12" s="213">
        <v>5.8544735790970801</v>
      </c>
      <c r="K12" s="213">
        <v>5.9272275023712861</v>
      </c>
      <c r="L12" s="213">
        <v>5.9639325221132706</v>
      </c>
      <c r="M12" s="213">
        <v>5.9932626863775758</v>
      </c>
      <c r="N12" s="213">
        <v>6.0408529173224554</v>
      </c>
      <c r="O12" s="213">
        <v>6.0881944137428077</v>
      </c>
      <c r="P12" s="213">
        <v>6.1115533480031639</v>
      </c>
      <c r="Q12" s="213">
        <v>6.1237809979660076</v>
      </c>
      <c r="R12" s="213">
        <v>6.1564475444808995</v>
      </c>
      <c r="S12" s="213">
        <v>6.1894751343353978</v>
      </c>
      <c r="T12" s="213">
        <v>6.1971826282109994</v>
      </c>
      <c r="U12" s="213">
        <v>6.1959439604829321</v>
      </c>
      <c r="V12" s="213">
        <v>6.2148769101902053</v>
      </c>
      <c r="W12" s="213">
        <v>6.2406847671524446</v>
      </c>
      <c r="X12" s="213">
        <v>6.2438349738117491</v>
      </c>
      <c r="Y12" s="213">
        <v>6.2394059765514109</v>
      </c>
      <c r="Z12" s="213">
        <v>6.2326750114470366</v>
      </c>
      <c r="AA12" s="213">
        <v>6.2237579579375897</v>
      </c>
      <c r="AB12" s="213">
        <v>6.2318277849842065</v>
      </c>
      <c r="AC12" s="213">
        <v>6.2400353246338485</v>
      </c>
      <c r="AD12" s="213">
        <v>6.2876935374515517</v>
      </c>
      <c r="AE12" s="213">
        <v>6.3357157394345114</v>
      </c>
      <c r="AF12" s="213">
        <v>6.3841047105466506</v>
      </c>
      <c r="AG12" s="213">
        <v>6.4328632519838491</v>
      </c>
      <c r="AH12" s="213">
        <v>6.4819941863360864</v>
      </c>
      <c r="AI12" s="213">
        <v>6.5315003577508524</v>
      </c>
      <c r="AJ12" s="213">
        <v>6.5813846320977873</v>
      </c>
      <c r="AK12" s="213">
        <v>6.6316498971345812</v>
      </c>
    </row>
    <row r="13" spans="1:37" s="199" customFormat="1">
      <c r="A13" s="105" t="s">
        <v>307</v>
      </c>
      <c r="B13" s="213">
        <v>14.834664806404792</v>
      </c>
      <c r="C13" s="213">
        <v>14.602194147666085</v>
      </c>
      <c r="D13" s="213">
        <v>14.572349941476658</v>
      </c>
      <c r="E13" s="213">
        <v>14.526274675780698</v>
      </c>
      <c r="F13" s="213">
        <v>14.486482400861458</v>
      </c>
      <c r="G13" s="213">
        <v>14.449308038765857</v>
      </c>
      <c r="H13" s="213">
        <v>14.428364736176784</v>
      </c>
      <c r="I13" s="213">
        <v>14.415275172058616</v>
      </c>
      <c r="J13" s="213">
        <v>14.403232773069897</v>
      </c>
      <c r="K13" s="213">
        <v>14.376530062268831</v>
      </c>
      <c r="L13" s="213">
        <v>14.33359629196123</v>
      </c>
      <c r="M13" s="213">
        <v>14.276002209841282</v>
      </c>
      <c r="N13" s="213">
        <v>14.21369588463879</v>
      </c>
      <c r="O13" s="213">
        <v>14.154007472259934</v>
      </c>
      <c r="P13" s="213">
        <v>14.115785945034878</v>
      </c>
      <c r="Q13" s="213">
        <v>14.100602050657798</v>
      </c>
      <c r="R13" s="213">
        <v>14.102172798351978</v>
      </c>
      <c r="S13" s="213">
        <v>14.123116100941052</v>
      </c>
      <c r="T13" s="213">
        <v>14.127304761458868</v>
      </c>
      <c r="U13" s="213">
        <v>14.112644449646515</v>
      </c>
      <c r="V13" s="213">
        <v>14.099031302963617</v>
      </c>
      <c r="W13" s="213">
        <v>14.085941738845447</v>
      </c>
      <c r="X13" s="213">
        <v>14.073899339856732</v>
      </c>
      <c r="Y13" s="213">
        <v>14.06080977573856</v>
      </c>
      <c r="Z13" s="213">
        <v>14.053479619832386</v>
      </c>
      <c r="AA13" s="213">
        <v>14.051908872138204</v>
      </c>
      <c r="AB13" s="213">
        <v>14.046900394928267</v>
      </c>
      <c r="AC13" s="213">
        <v>14.041893702873939</v>
      </c>
      <c r="AD13" s="213">
        <v>14.036888795338943</v>
      </c>
      <c r="AE13" s="213">
        <v>14.031885671687228</v>
      </c>
      <c r="AF13" s="213">
        <v>14.026884331282975</v>
      </c>
      <c r="AG13" s="213">
        <v>14.021884773490584</v>
      </c>
      <c r="AH13" s="213">
        <v>14.01688699767468</v>
      </c>
      <c r="AI13" s="213">
        <v>14.011891003200128</v>
      </c>
      <c r="AJ13" s="213">
        <v>14.006896789432</v>
      </c>
      <c r="AK13" s="213">
        <v>14.001904355735611</v>
      </c>
    </row>
    <row r="14" spans="1:37" s="199" customFormat="1">
      <c r="A14" s="104" t="s">
        <v>308</v>
      </c>
      <c r="B14" s="213">
        <v>0</v>
      </c>
      <c r="C14" s="213">
        <v>0</v>
      </c>
      <c r="D14" s="213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</row>
    <row r="15" spans="1:37" s="199" customFormat="1">
      <c r="A15" s="104" t="s">
        <v>309</v>
      </c>
      <c r="B15" s="213">
        <v>0</v>
      </c>
      <c r="C15" s="213">
        <v>0</v>
      </c>
      <c r="D15" s="213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0</v>
      </c>
      <c r="V15" s="213">
        <v>0</v>
      </c>
      <c r="W15" s="213">
        <v>0</v>
      </c>
      <c r="X15" s="213">
        <v>0</v>
      </c>
      <c r="Y15" s="213">
        <v>0</v>
      </c>
      <c r="Z15" s="213">
        <v>0</v>
      </c>
      <c r="AA15" s="213">
        <v>0</v>
      </c>
      <c r="AB15" s="213">
        <v>0</v>
      </c>
      <c r="AC15" s="213">
        <v>0</v>
      </c>
      <c r="AD15" s="213">
        <v>0</v>
      </c>
      <c r="AE15" s="213">
        <v>0</v>
      </c>
      <c r="AF15" s="213">
        <v>0</v>
      </c>
      <c r="AG15" s="213">
        <v>0</v>
      </c>
      <c r="AH15" s="213">
        <v>0</v>
      </c>
      <c r="AI15" s="213">
        <v>0</v>
      </c>
      <c r="AJ15" s="213">
        <v>0</v>
      </c>
      <c r="AK15" s="213">
        <v>0</v>
      </c>
    </row>
    <row r="16" spans="1:37" s="199" customFormat="1">
      <c r="A16" s="104" t="s">
        <v>310</v>
      </c>
      <c r="B16" s="213">
        <v>3.4599186663828108</v>
      </c>
      <c r="C16" s="213">
        <v>3.4056990677566867</v>
      </c>
      <c r="D16" s="213">
        <v>3.3987384436087389</v>
      </c>
      <c r="E16" s="213">
        <v>3.3879922168540118</v>
      </c>
      <c r="F16" s="213">
        <v>3.3787113846567469</v>
      </c>
      <c r="G16" s="213">
        <v>3.3700411335250924</v>
      </c>
      <c r="H16" s="213">
        <v>3.3651564850002162</v>
      </c>
      <c r="I16" s="213">
        <v>3.3621035796721688</v>
      </c>
      <c r="J16" s="213">
        <v>3.3592949067703644</v>
      </c>
      <c r="K16" s="213">
        <v>3.3530669799011479</v>
      </c>
      <c r="L16" s="213">
        <v>3.3430534504251517</v>
      </c>
      <c r="M16" s="213">
        <v>3.3296206669817434</v>
      </c>
      <c r="N16" s="213">
        <v>3.315088837620237</v>
      </c>
      <c r="O16" s="213">
        <v>3.30116758932434</v>
      </c>
      <c r="P16" s="213">
        <v>3.2922531057664419</v>
      </c>
      <c r="Q16" s="213">
        <v>3.2887117355859061</v>
      </c>
      <c r="R16" s="213">
        <v>3.2890780842252716</v>
      </c>
      <c r="S16" s="213">
        <v>3.2939627327501482</v>
      </c>
      <c r="T16" s="213">
        <v>3.2949396624551235</v>
      </c>
      <c r="U16" s="213">
        <v>3.2915204084877101</v>
      </c>
      <c r="V16" s="213">
        <v>3.2883453869465407</v>
      </c>
      <c r="W16" s="213">
        <v>3.2852924816184927</v>
      </c>
      <c r="X16" s="213">
        <v>3.2824838087166892</v>
      </c>
      <c r="Y16" s="213">
        <v>3.2794309033886417</v>
      </c>
      <c r="Z16" s="213">
        <v>3.2777212764049355</v>
      </c>
      <c r="AA16" s="213">
        <v>3.2773549277655696</v>
      </c>
      <c r="AB16" s="213">
        <v>3.2761867905669897</v>
      </c>
      <c r="AC16" s="213">
        <v>3.2750190697238382</v>
      </c>
      <c r="AD16" s="213">
        <v>3.273851765087715</v>
      </c>
      <c r="AE16" s="213">
        <v>3.2726848765102727</v>
      </c>
      <c r="AF16" s="213">
        <v>3.2715184038432166</v>
      </c>
      <c r="AG16" s="213">
        <v>3.2703523469383051</v>
      </c>
      <c r="AH16" s="213">
        <v>3.2691867056473489</v>
      </c>
      <c r="AI16" s="213">
        <v>3.2680214798222131</v>
      </c>
      <c r="AJ16" s="213">
        <v>3.2668566693148136</v>
      </c>
      <c r="AK16" s="213">
        <v>3.2656922739771206</v>
      </c>
    </row>
    <row r="17" spans="1:37" s="199" customFormat="1">
      <c r="A17" s="106"/>
      <c r="B17" s="214"/>
      <c r="C17" s="214"/>
      <c r="D17" s="214"/>
      <c r="E17" s="214"/>
      <c r="F17" s="214"/>
      <c r="G17" s="214"/>
      <c r="H17" s="214"/>
      <c r="I17" s="214"/>
      <c r="J17" s="214"/>
      <c r="K17" s="215"/>
      <c r="L17" s="216"/>
      <c r="M17" s="215"/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</row>
    <row r="18" spans="1:37" s="199" customFormat="1">
      <c r="A18" s="101" t="s">
        <v>311</v>
      </c>
      <c r="B18" s="214"/>
      <c r="C18" s="217"/>
      <c r="D18" s="218"/>
      <c r="E18" s="218"/>
      <c r="F18" s="218"/>
      <c r="G18" s="218"/>
      <c r="H18" s="218"/>
      <c r="I18" s="218"/>
      <c r="J18" s="218"/>
      <c r="K18" s="215"/>
      <c r="L18" s="216"/>
      <c r="M18" s="215"/>
      <c r="N18" s="215"/>
      <c r="O18" s="215"/>
      <c r="P18" s="215"/>
      <c r="Q18" s="215"/>
      <c r="R18" s="215"/>
      <c r="S18" s="215"/>
      <c r="T18" s="215"/>
      <c r="U18" s="215"/>
      <c r="V18" s="215"/>
      <c r="W18" s="215"/>
      <c r="X18" s="215"/>
      <c r="Y18" s="215"/>
      <c r="Z18" s="215"/>
      <c r="AA18" s="215"/>
      <c r="AB18" s="215"/>
      <c r="AC18" s="215"/>
      <c r="AD18" s="215"/>
      <c r="AE18" s="215"/>
      <c r="AF18" s="215"/>
      <c r="AG18" s="215"/>
      <c r="AH18" s="215"/>
      <c r="AI18" s="215"/>
      <c r="AJ18" s="215"/>
      <c r="AK18" s="215"/>
    </row>
    <row r="19" spans="1:37" s="199" customFormat="1">
      <c r="A19" s="102" t="s">
        <v>312</v>
      </c>
      <c r="B19" s="218">
        <v>2.1822677173745811E-3</v>
      </c>
      <c r="C19" s="218">
        <v>7.0184074938108151E-4</v>
      </c>
      <c r="D19" s="218">
        <v>7.0624523277673678E-4</v>
      </c>
      <c r="E19" s="218">
        <v>7.0706794249237313E-4</v>
      </c>
      <c r="F19" s="218">
        <v>7.0624715949738233E-4</v>
      </c>
      <c r="G19" s="218">
        <v>7.1154371455191268E-4</v>
      </c>
      <c r="H19" s="218">
        <v>7.1186547689971417E-4</v>
      </c>
      <c r="I19" s="218">
        <v>7.1297526799153285E-4</v>
      </c>
      <c r="J19" s="218">
        <v>7.1492318256415196E-4</v>
      </c>
      <c r="K19" s="218">
        <v>7.2168982547121294E-4</v>
      </c>
      <c r="L19" s="218">
        <v>7.2747769429035039E-4</v>
      </c>
      <c r="M19" s="218">
        <v>7.3456031938327632E-4</v>
      </c>
      <c r="N19" s="218">
        <v>7.4081830803992036E-4</v>
      </c>
      <c r="O19" s="218">
        <v>7.4685665054297534E-4</v>
      </c>
      <c r="P19" s="218">
        <v>7.5315510033317518E-4</v>
      </c>
      <c r="Q19" s="218">
        <v>7.6029745376611231E-4</v>
      </c>
      <c r="R19" s="218">
        <v>7.6720474728029597E-4</v>
      </c>
      <c r="S19" s="218">
        <v>7.7311014605881026E-4</v>
      </c>
      <c r="T19" s="218">
        <v>7.7881516589019045E-4</v>
      </c>
      <c r="U19" s="218">
        <v>7.8361077357688594E-4</v>
      </c>
      <c r="V19" s="218">
        <v>7.8791314077832878E-4</v>
      </c>
      <c r="W19" s="218">
        <v>7.9215192619846932E-4</v>
      </c>
      <c r="X19" s="218">
        <v>7.9639263833925541E-4</v>
      </c>
      <c r="Y19" s="218">
        <v>8.0112466424464904E-4</v>
      </c>
      <c r="Z19" s="218">
        <v>8.0634993063529511E-4</v>
      </c>
      <c r="AA19" s="218">
        <v>8.1213779945443266E-4</v>
      </c>
      <c r="AB19" s="218">
        <v>8.1689426508434919E-4</v>
      </c>
      <c r="AC19" s="218">
        <v>8.216785880129948E-4</v>
      </c>
      <c r="AD19" s="218">
        <v>8.2649093139283453E-4</v>
      </c>
      <c r="AE19" s="218">
        <v>8.3133145933187217E-4</v>
      </c>
      <c r="AF19" s="218">
        <v>8.362003368992464E-4</v>
      </c>
      <c r="AG19" s="218">
        <v>8.4109773013086014E-4</v>
      </c>
      <c r="AH19" s="218">
        <v>8.4602380603504253E-4</v>
      </c>
      <c r="AI19" s="218">
        <v>8.5097873259824407E-4</v>
      </c>
      <c r="AJ19" s="218">
        <v>8.5596267879076528E-4</v>
      </c>
      <c r="AK19" s="218">
        <v>8.6097581457251875E-4</v>
      </c>
    </row>
    <row r="20" spans="1:37" s="199" customFormat="1">
      <c r="A20" s="102" t="s">
        <v>313</v>
      </c>
      <c r="B20" s="216">
        <v>1.6800000000000002E-7</v>
      </c>
      <c r="C20" s="216">
        <v>1.7156874596988983E-7</v>
      </c>
      <c r="D20" s="216">
        <v>1.7264544562505255E-7</v>
      </c>
      <c r="E20" s="216">
        <v>1.7284656143990583E-7</v>
      </c>
      <c r="F20" s="216">
        <v>1.7264591662227705E-7</v>
      </c>
      <c r="G20" s="216">
        <v>1.7394068799237434E-7</v>
      </c>
      <c r="H20" s="216">
        <v>1.7401934452886259E-7</v>
      </c>
      <c r="I20" s="216">
        <v>1.7429063893016345E-7</v>
      </c>
      <c r="J20" s="216">
        <v>1.747668171241134E-7</v>
      </c>
      <c r="K20" s="216">
        <v>1.7642095937648939E-7</v>
      </c>
      <c r="L20" s="216">
        <v>1.7783583503882925E-7</v>
      </c>
      <c r="M20" s="216">
        <v>1.7956722083602008E-7</v>
      </c>
      <c r="N20" s="216">
        <v>1.8109701982113321E-7</v>
      </c>
      <c r="O20" s="216">
        <v>1.8257312512265554E-7</v>
      </c>
      <c r="P20" s="216">
        <v>1.8411281504948273E-7</v>
      </c>
      <c r="Q20" s="216">
        <v>1.8585880176063248E-7</v>
      </c>
      <c r="R20" s="216">
        <v>1.8754732681039557E-7</v>
      </c>
      <c r="S20" s="216">
        <v>1.8899093330342874E-7</v>
      </c>
      <c r="T20" s="216">
        <v>1.903855560851159E-7</v>
      </c>
      <c r="U20" s="216">
        <v>1.9155786817684825E-7</v>
      </c>
      <c r="V20" s="216">
        <v>1.9260960497911352E-7</v>
      </c>
      <c r="W20" s="216">
        <v>1.9364579887297094E-7</v>
      </c>
      <c r="X20" s="216">
        <v>1.9468246376405279E-7</v>
      </c>
      <c r="Y20" s="216">
        <v>1.9583923294737729E-7</v>
      </c>
      <c r="Z20" s="216">
        <v>1.9711657742016877E-7</v>
      </c>
      <c r="AA20" s="216">
        <v>1.9853145308250863E-7</v>
      </c>
      <c r="AB20" s="216">
        <v>1.996941966879395E-7</v>
      </c>
      <c r="AC20" s="216">
        <v>2.008637501598725E-7</v>
      </c>
      <c r="AD20" s="216">
        <v>2.0204015338180526E-7</v>
      </c>
      <c r="AE20" s="216">
        <v>2.0322344647082188E-7</v>
      </c>
      <c r="AF20" s="216">
        <v>2.0441366977896121E-7</v>
      </c>
      <c r="AG20" s="216">
        <v>2.0561086389459269E-7</v>
      </c>
      <c r="AH20" s="216">
        <v>2.0681506964380058E-7</v>
      </c>
      <c r="AI20" s="216">
        <v>2.0802632809177622E-7</v>
      </c>
      <c r="AJ20" s="216">
        <v>2.0924468054421835E-7</v>
      </c>
      <c r="AK20" s="216">
        <v>2.1047016854874172E-7</v>
      </c>
    </row>
    <row r="21" spans="1:37" s="199" customFormat="1">
      <c r="A21" s="103" t="s">
        <v>314</v>
      </c>
      <c r="B21" s="219">
        <v>1.495025730324593E-3</v>
      </c>
      <c r="C21" s="219">
        <v>0</v>
      </c>
      <c r="D21" s="219">
        <v>0</v>
      </c>
      <c r="E21" s="219">
        <v>0</v>
      </c>
      <c r="F21" s="219">
        <v>0</v>
      </c>
      <c r="G21" s="219">
        <v>0</v>
      </c>
      <c r="H21" s="219">
        <v>0</v>
      </c>
      <c r="I21" s="219">
        <v>0</v>
      </c>
      <c r="J21" s="219">
        <v>0</v>
      </c>
      <c r="K21" s="219">
        <v>0</v>
      </c>
      <c r="L21" s="219">
        <v>0</v>
      </c>
      <c r="M21" s="219">
        <v>0</v>
      </c>
      <c r="N21" s="219">
        <v>0</v>
      </c>
      <c r="O21" s="219">
        <v>0</v>
      </c>
      <c r="P21" s="219">
        <v>0</v>
      </c>
      <c r="Q21" s="219">
        <v>0</v>
      </c>
      <c r="R21" s="219">
        <v>0</v>
      </c>
      <c r="S21" s="219">
        <v>0</v>
      </c>
      <c r="T21" s="219">
        <v>0</v>
      </c>
      <c r="U21" s="219">
        <v>0</v>
      </c>
      <c r="V21" s="219">
        <v>0</v>
      </c>
      <c r="W21" s="219">
        <v>0</v>
      </c>
      <c r="X21" s="219">
        <v>0</v>
      </c>
      <c r="Y21" s="219">
        <v>0</v>
      </c>
      <c r="Z21" s="219">
        <v>0</v>
      </c>
      <c r="AA21" s="219">
        <v>0</v>
      </c>
      <c r="AB21" s="219">
        <v>0</v>
      </c>
      <c r="AC21" s="219">
        <v>0</v>
      </c>
      <c r="AD21" s="219">
        <v>0</v>
      </c>
      <c r="AE21" s="219">
        <v>0</v>
      </c>
      <c r="AF21" s="219">
        <v>0</v>
      </c>
      <c r="AG21" s="219">
        <v>0</v>
      </c>
      <c r="AH21" s="219">
        <v>0</v>
      </c>
      <c r="AI21" s="219">
        <v>0</v>
      </c>
      <c r="AJ21" s="219">
        <v>0</v>
      </c>
      <c r="AK21" s="219">
        <v>0</v>
      </c>
    </row>
    <row r="22" spans="1:37" s="199" customFormat="1">
      <c r="A22" s="200" t="s">
        <v>315</v>
      </c>
      <c r="B22" s="219">
        <v>6.8724198704998797E-4</v>
      </c>
      <c r="C22" s="219">
        <v>7.0184074938108151E-4</v>
      </c>
      <c r="D22" s="219">
        <v>7.0624523277673678E-4</v>
      </c>
      <c r="E22" s="219">
        <v>7.0706794249237313E-4</v>
      </c>
      <c r="F22" s="219">
        <v>7.0624715949738233E-4</v>
      </c>
      <c r="G22" s="219">
        <v>7.1154371455191268E-4</v>
      </c>
      <c r="H22" s="219">
        <v>7.1186547689971417E-4</v>
      </c>
      <c r="I22" s="219">
        <v>7.1297526799153285E-4</v>
      </c>
      <c r="J22" s="219">
        <v>7.1492318256415196E-4</v>
      </c>
      <c r="K22" s="219">
        <v>7.2168982547121294E-4</v>
      </c>
      <c r="L22" s="219">
        <v>7.2747769429035039E-4</v>
      </c>
      <c r="M22" s="219">
        <v>7.3456031938327632E-4</v>
      </c>
      <c r="N22" s="219">
        <v>7.4081830803992036E-4</v>
      </c>
      <c r="O22" s="219">
        <v>7.4685665054297534E-4</v>
      </c>
      <c r="P22" s="219">
        <v>7.5315510033317518E-4</v>
      </c>
      <c r="Q22" s="219">
        <v>7.6029745376611231E-4</v>
      </c>
      <c r="R22" s="219">
        <v>7.6720474728029597E-4</v>
      </c>
      <c r="S22" s="219">
        <v>7.7311014605881026E-4</v>
      </c>
      <c r="T22" s="219">
        <v>7.7881516589019045E-4</v>
      </c>
      <c r="U22" s="219">
        <v>7.8361077357688594E-4</v>
      </c>
      <c r="V22" s="219">
        <v>7.8791314077832878E-4</v>
      </c>
      <c r="W22" s="219">
        <v>7.9215192619846932E-4</v>
      </c>
      <c r="X22" s="219">
        <v>7.9639263833925541E-4</v>
      </c>
      <c r="Y22" s="219">
        <v>8.0112466424464904E-4</v>
      </c>
      <c r="Z22" s="219">
        <v>8.0634993063529511E-4</v>
      </c>
      <c r="AA22" s="219">
        <v>8.1213779945443266E-4</v>
      </c>
      <c r="AB22" s="219">
        <v>8.1689426508434919E-4</v>
      </c>
      <c r="AC22" s="219">
        <v>8.216785880129948E-4</v>
      </c>
      <c r="AD22" s="219">
        <v>8.2649093139283453E-4</v>
      </c>
      <c r="AE22" s="219">
        <v>8.3133145933187217E-4</v>
      </c>
      <c r="AF22" s="219">
        <v>8.362003368992464E-4</v>
      </c>
      <c r="AG22" s="219">
        <v>8.4109773013086014E-4</v>
      </c>
      <c r="AH22" s="219">
        <v>8.4602380603504253E-4</v>
      </c>
      <c r="AI22" s="219">
        <v>8.5097873259824407E-4</v>
      </c>
      <c r="AJ22" s="219">
        <v>8.5596267879076528E-4</v>
      </c>
      <c r="AK22" s="219">
        <v>8.6097581457251875E-4</v>
      </c>
    </row>
    <row r="23" spans="1:37" s="199" customFormat="1">
      <c r="A23" s="200" t="s">
        <v>316</v>
      </c>
      <c r="B23" s="219">
        <v>1.6800000000000002E-7</v>
      </c>
      <c r="C23" s="219">
        <v>1.7156874596988983E-7</v>
      </c>
      <c r="D23" s="219">
        <v>1.7264544562505255E-7</v>
      </c>
      <c r="E23" s="219">
        <v>1.7284656143990583E-7</v>
      </c>
      <c r="F23" s="219">
        <v>1.7264591662227705E-7</v>
      </c>
      <c r="G23" s="219">
        <v>1.7394068799237434E-7</v>
      </c>
      <c r="H23" s="219">
        <v>1.7401934452886259E-7</v>
      </c>
      <c r="I23" s="219">
        <v>1.7429063893016345E-7</v>
      </c>
      <c r="J23" s="219">
        <v>1.747668171241134E-7</v>
      </c>
      <c r="K23" s="219">
        <v>1.7642095937648939E-7</v>
      </c>
      <c r="L23" s="219">
        <v>1.7783583503882925E-7</v>
      </c>
      <c r="M23" s="219">
        <v>1.7956722083602008E-7</v>
      </c>
      <c r="N23" s="219">
        <v>1.8109701982113321E-7</v>
      </c>
      <c r="O23" s="219">
        <v>1.8257312512265554E-7</v>
      </c>
      <c r="P23" s="219">
        <v>1.8411281504948273E-7</v>
      </c>
      <c r="Q23" s="219">
        <v>1.8585880176063248E-7</v>
      </c>
      <c r="R23" s="219">
        <v>1.8754732681039557E-7</v>
      </c>
      <c r="S23" s="219">
        <v>1.8899093330342874E-7</v>
      </c>
      <c r="T23" s="219">
        <v>1.903855560851159E-7</v>
      </c>
      <c r="U23" s="219">
        <v>1.9155786817684825E-7</v>
      </c>
      <c r="V23" s="219">
        <v>1.9260960497911352E-7</v>
      </c>
      <c r="W23" s="219">
        <v>1.9364579887297094E-7</v>
      </c>
      <c r="X23" s="219">
        <v>1.9468246376405279E-7</v>
      </c>
      <c r="Y23" s="219">
        <v>1.9583923294737729E-7</v>
      </c>
      <c r="Z23" s="219">
        <v>1.9711657742016877E-7</v>
      </c>
      <c r="AA23" s="219">
        <v>1.9853145308250863E-7</v>
      </c>
      <c r="AB23" s="219">
        <v>1.996941966879395E-7</v>
      </c>
      <c r="AC23" s="219">
        <v>2.008637501598725E-7</v>
      </c>
      <c r="AD23" s="219">
        <v>2.0204015338180526E-7</v>
      </c>
      <c r="AE23" s="219">
        <v>2.0322344647082188E-7</v>
      </c>
      <c r="AF23" s="219">
        <v>2.0441366977896121E-7</v>
      </c>
      <c r="AG23" s="219">
        <v>2.0561086389459269E-7</v>
      </c>
      <c r="AH23" s="219">
        <v>2.0681506964380058E-7</v>
      </c>
      <c r="AI23" s="219">
        <v>2.0802632809177622E-7</v>
      </c>
      <c r="AJ23" s="219">
        <v>2.0924468054421835E-7</v>
      </c>
      <c r="AK23" s="219">
        <v>2.1047016854874172E-7</v>
      </c>
    </row>
    <row r="24" spans="1:37" s="199" customFormat="1">
      <c r="B24" s="216"/>
      <c r="C24" s="216"/>
      <c r="D24" s="216"/>
      <c r="E24" s="216"/>
      <c r="F24" s="216"/>
      <c r="G24" s="216"/>
      <c r="H24" s="216"/>
      <c r="I24" s="216"/>
      <c r="J24" s="216"/>
      <c r="K24" s="215"/>
      <c r="L24" s="216"/>
      <c r="M24" s="215"/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5"/>
      <c r="AI24" s="215"/>
      <c r="AJ24" s="215"/>
      <c r="AK24" s="215"/>
    </row>
    <row r="25" spans="1:37" s="199" customFormat="1">
      <c r="A25" s="101" t="s">
        <v>289</v>
      </c>
      <c r="B25" s="214"/>
      <c r="C25" s="214"/>
      <c r="D25" s="214"/>
      <c r="E25" s="214"/>
      <c r="F25" s="214"/>
      <c r="G25" s="214"/>
      <c r="H25" s="214"/>
      <c r="I25" s="214"/>
      <c r="J25" s="214"/>
      <c r="K25" s="215"/>
      <c r="L25" s="216"/>
      <c r="M25" s="215"/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5"/>
      <c r="AB25" s="215"/>
      <c r="AC25" s="215"/>
      <c r="AD25" s="215"/>
      <c r="AE25" s="215"/>
      <c r="AF25" s="215"/>
      <c r="AG25" s="215"/>
      <c r="AH25" s="215"/>
      <c r="AI25" s="215"/>
      <c r="AJ25" s="215"/>
      <c r="AK25" s="215"/>
    </row>
    <row r="26" spans="1:37" s="199" customFormat="1">
      <c r="A26" s="102" t="s">
        <v>317</v>
      </c>
      <c r="B26" s="220">
        <v>0</v>
      </c>
      <c r="C26" s="220">
        <v>0.829744607992705</v>
      </c>
      <c r="D26" s="220">
        <v>0.82061523095433786</v>
      </c>
      <c r="E26" s="220">
        <v>0.8115863011190082</v>
      </c>
      <c r="F26" s="220">
        <v>0.80265671330280852</v>
      </c>
      <c r="G26" s="220">
        <v>0.79382537448176449</v>
      </c>
      <c r="H26" s="220">
        <v>0.78509120365804663</v>
      </c>
      <c r="I26" s="220">
        <v>0.77645313172764996</v>
      </c>
      <c r="J26" s="220">
        <v>0.76791010134953019</v>
      </c>
      <c r="K26" s="220">
        <v>0.75946106681618075</v>
      </c>
      <c r="L26" s="220">
        <v>0.75110499392563335</v>
      </c>
      <c r="M26" s="220">
        <v>0.7428408598548667</v>
      </c>
      <c r="N26" s="220">
        <v>0.73466765303460668</v>
      </c>
      <c r="O26" s="220">
        <v>0.72658437302550738</v>
      </c>
      <c r="P26" s="220">
        <v>0.71859003039569214</v>
      </c>
      <c r="Q26" s="220">
        <v>0.71068364659964134</v>
      </c>
      <c r="R26" s="220">
        <v>0.70286425385841467</v>
      </c>
      <c r="S26" s="220">
        <v>0.69513089504119119</v>
      </c>
      <c r="T26" s="220">
        <v>0.68748262354810952</v>
      </c>
      <c r="U26" s="220">
        <v>0.67991850319440217</v>
      </c>
      <c r="V26" s="220">
        <v>0.67243760809580044</v>
      </c>
      <c r="W26" s="220">
        <v>0.66503902255520175</v>
      </c>
      <c r="X26" s="220">
        <v>0.65772184095058561</v>
      </c>
      <c r="Y26" s="220">
        <v>0.65048516762415909</v>
      </c>
      <c r="Z26" s="220">
        <v>0.64332811677272572</v>
      </c>
      <c r="AA26" s="220">
        <v>0.63624981233925759</v>
      </c>
      <c r="AB26" s="220">
        <v>0.62924938790566309</v>
      </c>
      <c r="AC26" s="220">
        <v>0.62232598658673199</v>
      </c>
      <c r="AD26" s="220">
        <v>0.61547876092524989</v>
      </c>
      <c r="AE26" s="220">
        <v>0.60870687278826419</v>
      </c>
      <c r="AF26" s="220">
        <v>0.60200949326449327</v>
      </c>
      <c r="AG26" s="220">
        <v>0.59538580256286444</v>
      </c>
      <c r="AH26" s="220">
        <v>0.58883498991216621</v>
      </c>
      <c r="AI26" s="220">
        <v>0.58235625346180686</v>
      </c>
      <c r="AJ26" s="220">
        <v>0.57594880018366457</v>
      </c>
      <c r="AK26" s="220">
        <v>0.56961184577501578</v>
      </c>
    </row>
    <row r="27" spans="1:37" s="199" customFormat="1">
      <c r="A27" s="102" t="s">
        <v>318</v>
      </c>
      <c r="B27" s="220">
        <v>1.66232174730305</v>
      </c>
      <c r="C27" s="220">
        <v>1.863061817561005</v>
      </c>
      <c r="D27" s="220">
        <v>2.0638018878189599</v>
      </c>
      <c r="E27" s="220">
        <v>2.2645419580769146</v>
      </c>
      <c r="F27" s="220">
        <v>2.234348065302556</v>
      </c>
      <c r="G27" s="220">
        <v>2.2796389044640946</v>
      </c>
      <c r="H27" s="220">
        <v>2.2796389044640946</v>
      </c>
      <c r="I27" s="220">
        <v>2.3702205827871712</v>
      </c>
      <c r="J27" s="220">
        <v>2.4155114219487093</v>
      </c>
      <c r="K27" s="220">
        <v>2.4457053147230678</v>
      </c>
      <c r="L27" s="220">
        <v>2.4909961538846064</v>
      </c>
      <c r="M27" s="220">
        <v>2.4758992074974269</v>
      </c>
      <c r="N27" s="220">
        <v>2.611771724982042</v>
      </c>
      <c r="O27" s="220">
        <v>2.5211900466589654</v>
      </c>
      <c r="P27" s="220">
        <v>2.4004144755615298</v>
      </c>
      <c r="Q27" s="220">
        <v>2.234348065302556</v>
      </c>
      <c r="R27" s="220">
        <v>2.3098327972384531</v>
      </c>
      <c r="S27" s="220">
        <v>2.3853175291743502</v>
      </c>
      <c r="T27" s="220">
        <v>2.2947358508512736</v>
      </c>
      <c r="U27" s="220">
        <v>2.1588633333666589</v>
      </c>
      <c r="V27" s="220">
        <v>2.0229908158820438</v>
      </c>
      <c r="W27" s="220">
        <v>1.9475060839461467</v>
      </c>
      <c r="X27" s="220">
        <v>1.9173121911717879</v>
      </c>
      <c r="Y27" s="220">
        <v>1.4795007459435845</v>
      </c>
      <c r="Z27" s="220">
        <v>1.4342099067820462</v>
      </c>
      <c r="AA27" s="220">
        <v>1.3738221212333286</v>
      </c>
      <c r="AB27" s="220">
        <v>1.3738221212333286</v>
      </c>
      <c r="AC27" s="220">
        <v>1.3738221212333286</v>
      </c>
      <c r="AD27" s="220">
        <v>1.3738221212333286</v>
      </c>
      <c r="AE27" s="220">
        <v>1.3738221212333286</v>
      </c>
      <c r="AF27" s="220">
        <v>1.3738221212333286</v>
      </c>
      <c r="AG27" s="220">
        <v>1.3738221212333286</v>
      </c>
      <c r="AH27" s="220">
        <v>1.3738221212333286</v>
      </c>
      <c r="AI27" s="220">
        <v>1.3738221212333286</v>
      </c>
      <c r="AJ27" s="220">
        <v>1.3738221212333286</v>
      </c>
      <c r="AK27" s="220">
        <v>1.3738221212333286</v>
      </c>
    </row>
    <row r="28" spans="1:37" s="199" customFormat="1">
      <c r="A28" s="102" t="s">
        <v>319</v>
      </c>
      <c r="B28" s="220">
        <v>0</v>
      </c>
      <c r="C28" s="220">
        <v>2.6796779772200292</v>
      </c>
      <c r="D28" s="220">
        <v>2.7086424551530088</v>
      </c>
      <c r="E28" s="220">
        <v>2.7376407607790796</v>
      </c>
      <c r="F28" s="220">
        <v>2.7666730828083939</v>
      </c>
      <c r="G28" s="220">
        <v>2.7957396110038379</v>
      </c>
      <c r="H28" s="220">
        <v>2.8248405361869033</v>
      </c>
      <c r="I28" s="220">
        <v>2.8539760502435914</v>
      </c>
      <c r="J28" s="220">
        <v>2.883146346130355</v>
      </c>
      <c r="K28" s="220">
        <v>2.9123516178800668</v>
      </c>
      <c r="L28" s="220">
        <v>2.9415920606080257</v>
      </c>
      <c r="M28" s="220">
        <v>2.9708678705179956</v>
      </c>
      <c r="N28" s="220">
        <v>3.0001792449082747</v>
      </c>
      <c r="O28" s="220">
        <v>3.029526382177806</v>
      </c>
      <c r="P28" s="220">
        <v>3.0589094818323139</v>
      </c>
      <c r="Q28" s="220">
        <v>3.0883287444904792</v>
      </c>
      <c r="R28" s="220">
        <v>3.1177843718901488</v>
      </c>
      <c r="S28" s="220">
        <v>3.1472765668945768</v>
      </c>
      <c r="T28" s="220">
        <v>3.1768055334987064</v>
      </c>
      <c r="U28" s="220">
        <v>3.2063714768354785</v>
      </c>
      <c r="V28" s="220">
        <v>3.2359746031821852</v>
      </c>
      <c r="W28" s="220">
        <v>3.2656151199668471</v>
      </c>
      <c r="X28" s="220">
        <v>3.2952932357746403</v>
      </c>
      <c r="Y28" s="220">
        <v>3.3250091603543459</v>
      </c>
      <c r="Z28" s="220">
        <v>3.3547631046248445</v>
      </c>
      <c r="AA28" s="220">
        <v>3.3845552806816399</v>
      </c>
      <c r="AB28" s="220">
        <v>3.4143859018034286</v>
      </c>
      <c r="AC28" s="220">
        <v>3.4442551824586953</v>
      </c>
      <c r="AD28" s="220">
        <v>3.4741633383123527</v>
      </c>
      <c r="AE28" s="220">
        <v>3.5041105862324162</v>
      </c>
      <c r="AF28" s="220">
        <v>3.534097144296712</v>
      </c>
      <c r="AG28" s="220">
        <v>3.5641232317996328</v>
      </c>
      <c r="AH28" s="220">
        <v>3.5941890692589156</v>
      </c>
      <c r="AI28" s="220">
        <v>3.6242948784224756</v>
      </c>
      <c r="AJ28" s="220">
        <v>3.6544408822752601</v>
      </c>
      <c r="AK28" s="220">
        <v>3.6846273050461567</v>
      </c>
    </row>
    <row r="29" spans="1:37" s="199" customFormat="1">
      <c r="A29" s="107" t="s">
        <v>320</v>
      </c>
      <c r="B29" s="221">
        <v>0</v>
      </c>
      <c r="C29" s="221">
        <v>0</v>
      </c>
      <c r="D29" s="221">
        <v>0</v>
      </c>
      <c r="E29" s="221">
        <v>0</v>
      </c>
      <c r="F29" s="221">
        <v>0</v>
      </c>
      <c r="G29" s="221">
        <v>0</v>
      </c>
      <c r="H29" s="221">
        <v>0</v>
      </c>
      <c r="I29" s="221">
        <v>0</v>
      </c>
      <c r="J29" s="221">
        <v>0</v>
      </c>
      <c r="K29" s="221">
        <v>0</v>
      </c>
      <c r="L29" s="221">
        <v>0</v>
      </c>
      <c r="M29" s="221">
        <v>0</v>
      </c>
      <c r="N29" s="221">
        <v>0</v>
      </c>
      <c r="O29" s="221">
        <v>0</v>
      </c>
      <c r="P29" s="221">
        <v>0</v>
      </c>
      <c r="Q29" s="221">
        <v>0</v>
      </c>
      <c r="R29" s="221">
        <v>0</v>
      </c>
      <c r="S29" s="221">
        <v>0</v>
      </c>
      <c r="T29" s="221">
        <v>0</v>
      </c>
      <c r="U29" s="221">
        <v>0</v>
      </c>
      <c r="V29" s="221">
        <v>0</v>
      </c>
      <c r="W29" s="221">
        <v>0</v>
      </c>
      <c r="X29" s="221">
        <v>0</v>
      </c>
      <c r="Y29" s="221">
        <v>0</v>
      </c>
      <c r="Z29" s="221">
        <v>0</v>
      </c>
      <c r="AA29" s="221">
        <v>0</v>
      </c>
      <c r="AB29" s="221">
        <v>0</v>
      </c>
      <c r="AC29" s="221">
        <v>0</v>
      </c>
      <c r="AD29" s="221">
        <v>0</v>
      </c>
      <c r="AE29" s="221">
        <v>0</v>
      </c>
      <c r="AF29" s="221">
        <v>0</v>
      </c>
      <c r="AG29" s="221">
        <v>0</v>
      </c>
      <c r="AH29" s="221">
        <v>0</v>
      </c>
      <c r="AI29" s="221">
        <v>0</v>
      </c>
      <c r="AJ29" s="221">
        <v>0</v>
      </c>
      <c r="AK29" s="221">
        <v>0</v>
      </c>
    </row>
    <row r="30" spans="1:37" s="199" customFormat="1">
      <c r="A30" s="107" t="s">
        <v>321</v>
      </c>
      <c r="B30" s="221">
        <v>1.66232174730305</v>
      </c>
      <c r="C30" s="221">
        <v>1.863061817561005</v>
      </c>
      <c r="D30" s="221">
        <v>2.0638018878189599</v>
      </c>
      <c r="E30" s="221">
        <v>2.2645419580769146</v>
      </c>
      <c r="F30" s="221">
        <v>2.234348065302556</v>
      </c>
      <c r="G30" s="221">
        <v>2.2796389044640946</v>
      </c>
      <c r="H30" s="221">
        <v>2.2796389044640946</v>
      </c>
      <c r="I30" s="221">
        <v>2.3702205827871712</v>
      </c>
      <c r="J30" s="221">
        <v>2.4155114219487093</v>
      </c>
      <c r="K30" s="221">
        <v>2.4457053147230678</v>
      </c>
      <c r="L30" s="221">
        <v>2.4909961538846064</v>
      </c>
      <c r="M30" s="221">
        <v>2.4758992074974269</v>
      </c>
      <c r="N30" s="221">
        <v>2.611771724982042</v>
      </c>
      <c r="O30" s="221">
        <v>2.5211900466589654</v>
      </c>
      <c r="P30" s="221">
        <v>2.4004144755615298</v>
      </c>
      <c r="Q30" s="221">
        <v>2.234348065302556</v>
      </c>
      <c r="R30" s="221">
        <v>2.3098327972384531</v>
      </c>
      <c r="S30" s="221">
        <v>2.3853175291743502</v>
      </c>
      <c r="T30" s="221">
        <v>2.2947358508512736</v>
      </c>
      <c r="U30" s="221">
        <v>2.1588633333666589</v>
      </c>
      <c r="V30" s="221">
        <v>2.0229908158820438</v>
      </c>
      <c r="W30" s="221">
        <v>1.9475060839461467</v>
      </c>
      <c r="X30" s="221">
        <v>1.9173121911717879</v>
      </c>
      <c r="Y30" s="221">
        <v>1.4795007459435845</v>
      </c>
      <c r="Z30" s="221">
        <v>1.4342099067820462</v>
      </c>
      <c r="AA30" s="221">
        <v>1.3738221212333286</v>
      </c>
      <c r="AB30" s="221">
        <v>1.3738221212333286</v>
      </c>
      <c r="AC30" s="221">
        <v>1.3738221212333286</v>
      </c>
      <c r="AD30" s="221">
        <v>1.3738221212333286</v>
      </c>
      <c r="AE30" s="221">
        <v>1.3738221212333286</v>
      </c>
      <c r="AF30" s="221">
        <v>1.3738221212333286</v>
      </c>
      <c r="AG30" s="221">
        <v>1.3738221212333286</v>
      </c>
      <c r="AH30" s="221">
        <v>1.3738221212333286</v>
      </c>
      <c r="AI30" s="221">
        <v>1.3738221212333286</v>
      </c>
      <c r="AJ30" s="221">
        <v>1.3738221212333286</v>
      </c>
      <c r="AK30" s="221">
        <v>1.3738221212333286</v>
      </c>
    </row>
    <row r="31" spans="1:37" s="199" customFormat="1">
      <c r="A31" s="107" t="s">
        <v>322</v>
      </c>
      <c r="B31" s="221">
        <v>0</v>
      </c>
      <c r="C31" s="221">
        <v>2.6796779772200292</v>
      </c>
      <c r="D31" s="221">
        <v>2.7086424551530088</v>
      </c>
      <c r="E31" s="221">
        <v>2.7376407607790796</v>
      </c>
      <c r="F31" s="221">
        <v>2.7666730828083939</v>
      </c>
      <c r="G31" s="221">
        <v>2.7957396110038379</v>
      </c>
      <c r="H31" s="221">
        <v>2.8248405361869033</v>
      </c>
      <c r="I31" s="221">
        <v>2.8539760502435914</v>
      </c>
      <c r="J31" s="221">
        <v>2.883146346130355</v>
      </c>
      <c r="K31" s="221">
        <v>2.9123516178800668</v>
      </c>
      <c r="L31" s="221">
        <v>2.9415920606080257</v>
      </c>
      <c r="M31" s="221">
        <v>2.9708678705179956</v>
      </c>
      <c r="N31" s="221">
        <v>3.0001792449082747</v>
      </c>
      <c r="O31" s="221">
        <v>3.029526382177806</v>
      </c>
      <c r="P31" s="221">
        <v>3.0589094818323139</v>
      </c>
      <c r="Q31" s="221">
        <v>3.0883287444904792</v>
      </c>
      <c r="R31" s="221">
        <v>3.1177843718901488</v>
      </c>
      <c r="S31" s="221">
        <v>3.1472765668945768</v>
      </c>
      <c r="T31" s="221">
        <v>3.1768055334987064</v>
      </c>
      <c r="U31" s="221">
        <v>3.2063714768354785</v>
      </c>
      <c r="V31" s="221">
        <v>3.2359746031821852</v>
      </c>
      <c r="W31" s="221">
        <v>3.2656151199668471</v>
      </c>
      <c r="X31" s="221">
        <v>3.2952932357746403</v>
      </c>
      <c r="Y31" s="221">
        <v>3.3250091603543459</v>
      </c>
      <c r="Z31" s="221">
        <v>3.3547631046248445</v>
      </c>
      <c r="AA31" s="221">
        <v>3.3845552806816399</v>
      </c>
      <c r="AB31" s="221">
        <v>3.4143859018034286</v>
      </c>
      <c r="AC31" s="221">
        <v>3.4442551824586953</v>
      </c>
      <c r="AD31" s="221">
        <v>3.4741633383123527</v>
      </c>
      <c r="AE31" s="221">
        <v>3.5041105862324162</v>
      </c>
      <c r="AF31" s="221">
        <v>3.534097144296712</v>
      </c>
      <c r="AG31" s="221">
        <v>3.5641232317996328</v>
      </c>
      <c r="AH31" s="221">
        <v>3.5941890692589156</v>
      </c>
      <c r="AI31" s="221">
        <v>3.6242948784224756</v>
      </c>
      <c r="AJ31" s="221">
        <v>3.6544408822752601</v>
      </c>
      <c r="AK31" s="221">
        <v>3.6846273050461567</v>
      </c>
    </row>
    <row r="32" spans="1:37" s="199" customFormat="1">
      <c r="A32" s="103" t="s">
        <v>407</v>
      </c>
      <c r="B32" s="221">
        <v>0</v>
      </c>
      <c r="C32" s="221">
        <v>0.829744607992705</v>
      </c>
      <c r="D32" s="221">
        <v>0.82061523095433786</v>
      </c>
      <c r="E32" s="221">
        <v>0.8115863011190082</v>
      </c>
      <c r="F32" s="221">
        <v>0.80265671330280852</v>
      </c>
      <c r="G32" s="221">
        <v>0.79382537448176449</v>
      </c>
      <c r="H32" s="221">
        <v>0.78509120365804663</v>
      </c>
      <c r="I32" s="221">
        <v>0.77645313172764996</v>
      </c>
      <c r="J32" s="221">
        <v>0.76791010134953019</v>
      </c>
      <c r="K32" s="221">
        <v>0.75946106681618075</v>
      </c>
      <c r="L32" s="221">
        <v>0.75110499392563335</v>
      </c>
      <c r="M32" s="221">
        <v>0.7428408598548667</v>
      </c>
      <c r="N32" s="221">
        <v>0.73466765303460668</v>
      </c>
      <c r="O32" s="221">
        <v>0.72658437302550738</v>
      </c>
      <c r="P32" s="221">
        <v>0.71859003039569214</v>
      </c>
      <c r="Q32" s="221">
        <v>0.71068364659964134</v>
      </c>
      <c r="R32" s="221">
        <v>0.70286425385841467</v>
      </c>
      <c r="S32" s="221">
        <v>0.69513089504119119</v>
      </c>
      <c r="T32" s="221">
        <v>0.68748262354810952</v>
      </c>
      <c r="U32" s="221">
        <v>0.67991850319440217</v>
      </c>
      <c r="V32" s="221">
        <v>0.67243760809580044</v>
      </c>
      <c r="W32" s="221">
        <v>0.66503902255520175</v>
      </c>
      <c r="X32" s="221">
        <v>0.65772184095058561</v>
      </c>
      <c r="Y32" s="221">
        <v>0.65048516762415909</v>
      </c>
      <c r="Z32" s="221">
        <v>0.64332811677272572</v>
      </c>
      <c r="AA32" s="221">
        <v>0.63624981233925759</v>
      </c>
      <c r="AB32" s="221">
        <v>0.62924938790566309</v>
      </c>
      <c r="AC32" s="221">
        <v>0.62232598658673199</v>
      </c>
      <c r="AD32" s="221">
        <v>0.61547876092524989</v>
      </c>
      <c r="AE32" s="221">
        <v>0.60870687278826419</v>
      </c>
      <c r="AF32" s="221">
        <v>0.60200949326449327</v>
      </c>
      <c r="AG32" s="221">
        <v>0.59538580256286444</v>
      </c>
      <c r="AH32" s="221">
        <v>0.58883498991216621</v>
      </c>
      <c r="AI32" s="221">
        <v>0.58235625346180686</v>
      </c>
      <c r="AJ32" s="221">
        <v>0.57594880018366457</v>
      </c>
      <c r="AK32" s="221">
        <v>0.56961184577501578</v>
      </c>
    </row>
    <row r="33" spans="1:38" s="199" customFormat="1">
      <c r="A33" s="107" t="s">
        <v>325</v>
      </c>
      <c r="B33" s="221">
        <v>0</v>
      </c>
      <c r="C33" s="221">
        <v>0</v>
      </c>
      <c r="D33" s="221">
        <v>0</v>
      </c>
      <c r="E33" s="221">
        <v>0</v>
      </c>
      <c r="F33" s="221">
        <v>0</v>
      </c>
      <c r="G33" s="221">
        <v>0</v>
      </c>
      <c r="H33" s="221">
        <v>0</v>
      </c>
      <c r="I33" s="221">
        <v>0</v>
      </c>
      <c r="J33" s="221">
        <v>0</v>
      </c>
      <c r="K33" s="221">
        <v>0</v>
      </c>
      <c r="L33" s="221">
        <v>0</v>
      </c>
      <c r="M33" s="221">
        <v>0</v>
      </c>
      <c r="N33" s="221">
        <v>0</v>
      </c>
      <c r="O33" s="221">
        <v>0</v>
      </c>
      <c r="P33" s="221">
        <v>0</v>
      </c>
      <c r="Q33" s="221">
        <v>0</v>
      </c>
      <c r="R33" s="221">
        <v>0</v>
      </c>
      <c r="S33" s="221">
        <v>0</v>
      </c>
      <c r="T33" s="221">
        <v>0</v>
      </c>
      <c r="U33" s="221">
        <v>0</v>
      </c>
      <c r="V33" s="221">
        <v>0</v>
      </c>
      <c r="W33" s="221">
        <v>0</v>
      </c>
      <c r="X33" s="221">
        <v>0</v>
      </c>
      <c r="Y33" s="221">
        <v>0</v>
      </c>
      <c r="Z33" s="221">
        <v>0</v>
      </c>
      <c r="AA33" s="221">
        <v>0</v>
      </c>
      <c r="AB33" s="221">
        <v>0</v>
      </c>
      <c r="AC33" s="221">
        <v>0</v>
      </c>
      <c r="AD33" s="221">
        <v>0</v>
      </c>
      <c r="AE33" s="221">
        <v>0</v>
      </c>
      <c r="AF33" s="221">
        <v>0</v>
      </c>
      <c r="AG33" s="221">
        <v>0</v>
      </c>
      <c r="AH33" s="221">
        <v>0</v>
      </c>
      <c r="AI33" s="221">
        <v>0</v>
      </c>
      <c r="AJ33" s="221">
        <v>0</v>
      </c>
      <c r="AK33" s="221">
        <v>0</v>
      </c>
    </row>
    <row r="34" spans="1:38" s="199" customFormat="1">
      <c r="A34" s="107"/>
      <c r="B34" s="221"/>
      <c r="C34" s="221"/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221"/>
      <c r="AC34" s="221"/>
      <c r="AD34" s="221"/>
      <c r="AE34" s="221"/>
      <c r="AF34" s="221"/>
      <c r="AG34" s="221"/>
      <c r="AH34" s="221"/>
      <c r="AI34" s="221"/>
      <c r="AJ34" s="221"/>
      <c r="AK34" s="221"/>
    </row>
    <row r="35" spans="1:38" s="199" customFormat="1">
      <c r="A35" s="194" t="s">
        <v>323</v>
      </c>
      <c r="B35" s="221"/>
      <c r="C35" s="221"/>
      <c r="D35" s="221"/>
      <c r="E35" s="221"/>
      <c r="F35" s="221"/>
      <c r="G35" s="221"/>
      <c r="H35" s="221"/>
      <c r="I35" s="221"/>
      <c r="J35" s="221"/>
      <c r="K35" s="222"/>
      <c r="L35" s="222"/>
      <c r="M35" s="222"/>
      <c r="N35" s="222"/>
      <c r="O35" s="222"/>
      <c r="P35" s="222"/>
      <c r="Q35" s="222"/>
      <c r="R35" s="222"/>
      <c r="S35" s="222"/>
      <c r="T35" s="222"/>
      <c r="U35" s="222"/>
      <c r="V35" s="222"/>
      <c r="W35" s="222"/>
      <c r="X35" s="222"/>
      <c r="Y35" s="222"/>
      <c r="Z35" s="222"/>
      <c r="AA35" s="222"/>
      <c r="AB35" s="222"/>
      <c r="AC35" s="222"/>
      <c r="AD35" s="222"/>
      <c r="AE35" s="222"/>
      <c r="AF35" s="222"/>
      <c r="AG35" s="222"/>
      <c r="AH35" s="222"/>
      <c r="AI35" s="222"/>
      <c r="AJ35" s="222"/>
      <c r="AK35" s="222"/>
    </row>
    <row r="36" spans="1:38" s="199" customFormat="1">
      <c r="A36" s="102" t="s">
        <v>324</v>
      </c>
      <c r="B36" s="223">
        <v>0.4480336536371628</v>
      </c>
      <c r="C36" s="223">
        <v>0.42522466763381622</v>
      </c>
      <c r="D36" s="223">
        <v>0.38449433548498324</v>
      </c>
      <c r="E36" s="223">
        <v>0.36168534948163678</v>
      </c>
      <c r="F36" s="223">
        <v>0.32747187047661713</v>
      </c>
      <c r="G36" s="223">
        <v>0.30541934998064368</v>
      </c>
      <c r="H36" s="223">
        <v>0.28225423568589447</v>
      </c>
      <c r="I36" s="223">
        <v>0.26084612375632865</v>
      </c>
      <c r="J36" s="223">
        <v>0.24309826759715117</v>
      </c>
      <c r="K36" s="223">
        <v>0.22685099500091943</v>
      </c>
      <c r="L36" s="223">
        <v>0.21402700794694335</v>
      </c>
      <c r="M36" s="223">
        <v>0.20655764090251583</v>
      </c>
      <c r="N36" s="223">
        <v>0.19550559431439826</v>
      </c>
      <c r="O36" s="223">
        <v>0.17401612272637046</v>
      </c>
      <c r="P36" s="223">
        <v>0.16194673459588324</v>
      </c>
      <c r="Q36" s="223">
        <v>0.15071445355387775</v>
      </c>
      <c r="R36" s="223">
        <v>0.14026121963326943</v>
      </c>
      <c r="S36" s="223">
        <v>0.13053299978279409</v>
      </c>
      <c r="T36" s="223">
        <v>0.12147950856869175</v>
      </c>
      <c r="U36" s="223">
        <v>0.11305394824792842</v>
      </c>
      <c r="V36" s="223">
        <v>0.10521276686938549</v>
      </c>
      <c r="W36" s="223">
        <v>9.7915433152636469E-2</v>
      </c>
      <c r="X36" s="223">
        <v>9.1124226980650522E-2</v>
      </c>
      <c r="Y36" s="223">
        <v>8.4804044423488989E-2</v>
      </c>
      <c r="Z36" s="223">
        <v>7.8922216285118113E-2</v>
      </c>
      <c r="AA36" s="223">
        <v>7.3448339235454366E-2</v>
      </c>
      <c r="AB36" s="223">
        <v>6.9949656479388722E-2</v>
      </c>
      <c r="AC36" s="223">
        <v>6.6617632100558127E-2</v>
      </c>
      <c r="AD36" s="223">
        <v>6.3444327392701089E-2</v>
      </c>
      <c r="AE36" s="223">
        <v>6.0422181806706977E-2</v>
      </c>
      <c r="AF36" s="223">
        <v>5.754399493724887E-2</v>
      </c>
      <c r="AG36" s="223">
        <v>5.4802909367476067E-2</v>
      </c>
      <c r="AH36" s="223">
        <v>5.2192394330892865E-2</v>
      </c>
      <c r="AI36" s="223">
        <v>4.9706230151497402E-2</v>
      </c>
      <c r="AJ36" s="223">
        <v>4.7338493425108263E-2</v>
      </c>
      <c r="AK36" s="223">
        <v>4.5083542906572835E-2</v>
      </c>
      <c r="AL36" s="201"/>
    </row>
    <row r="37" spans="1:38" s="199" customFormat="1">
      <c r="A37" s="103" t="s">
        <v>395</v>
      </c>
      <c r="B37" s="223">
        <v>0.4480336536371628</v>
      </c>
      <c r="C37" s="223">
        <v>0.42522466763381622</v>
      </c>
      <c r="D37" s="223">
        <v>0.38449433548498324</v>
      </c>
      <c r="E37" s="223">
        <v>0.36168534948163678</v>
      </c>
      <c r="F37" s="223">
        <v>0.32747187047661713</v>
      </c>
      <c r="G37" s="223">
        <v>0.30541934998064368</v>
      </c>
      <c r="H37" s="223">
        <v>0.28225423568589447</v>
      </c>
      <c r="I37" s="223">
        <v>0.26084612375632865</v>
      </c>
      <c r="J37" s="223">
        <v>0.24309826759715117</v>
      </c>
      <c r="K37" s="223">
        <v>0.22685099500091943</v>
      </c>
      <c r="L37" s="223">
        <v>0.21402700794694335</v>
      </c>
      <c r="M37" s="223">
        <v>0.20655764090251583</v>
      </c>
      <c r="N37" s="223">
        <v>0.19550559431439826</v>
      </c>
      <c r="O37" s="223">
        <v>0.17401612272637046</v>
      </c>
      <c r="P37" s="223">
        <v>0.16194673459588324</v>
      </c>
      <c r="Q37" s="223">
        <v>0.15071445355387775</v>
      </c>
      <c r="R37" s="223">
        <v>0.14026121963326943</v>
      </c>
      <c r="S37" s="223">
        <v>0.13053299978279409</v>
      </c>
      <c r="T37" s="223">
        <v>0.12147950856869175</v>
      </c>
      <c r="U37" s="223">
        <v>0.11305394824792842</v>
      </c>
      <c r="V37" s="223">
        <v>0.10521276686938549</v>
      </c>
      <c r="W37" s="223">
        <v>9.7915433152636469E-2</v>
      </c>
      <c r="X37" s="223">
        <v>9.1124226980650522E-2</v>
      </c>
      <c r="Y37" s="223">
        <v>8.4804044423488989E-2</v>
      </c>
      <c r="Z37" s="223">
        <v>7.8922216285118113E-2</v>
      </c>
      <c r="AA37" s="223">
        <v>7.3448339235454366E-2</v>
      </c>
      <c r="AB37" s="223">
        <v>6.9949656479388722E-2</v>
      </c>
      <c r="AC37" s="223">
        <v>6.6617632100558127E-2</v>
      </c>
      <c r="AD37" s="223">
        <v>6.3444327392701089E-2</v>
      </c>
      <c r="AE37" s="223">
        <v>6.0422181806706977E-2</v>
      </c>
      <c r="AF37" s="223">
        <v>5.754399493724887E-2</v>
      </c>
      <c r="AG37" s="223">
        <v>5.4802909367476067E-2</v>
      </c>
      <c r="AH37" s="223">
        <v>5.2192394330892865E-2</v>
      </c>
      <c r="AI37" s="223">
        <v>4.9706230151497402E-2</v>
      </c>
      <c r="AJ37" s="223">
        <v>4.7338493425108263E-2</v>
      </c>
      <c r="AK37" s="223">
        <v>4.5083542906572835E-2</v>
      </c>
      <c r="AL37" s="201"/>
    </row>
    <row r="38" spans="1:38" s="199" customFormat="1">
      <c r="A38" s="202" t="s">
        <v>325</v>
      </c>
      <c r="B38" s="224">
        <v>0</v>
      </c>
      <c r="C38" s="224">
        <v>0</v>
      </c>
      <c r="D38" s="224">
        <v>0</v>
      </c>
      <c r="E38" s="224">
        <v>0</v>
      </c>
      <c r="F38" s="224">
        <v>0</v>
      </c>
      <c r="G38" s="224">
        <v>0</v>
      </c>
      <c r="H38" s="224">
        <v>0</v>
      </c>
      <c r="I38" s="224">
        <v>0</v>
      </c>
      <c r="J38" s="224">
        <v>0</v>
      </c>
      <c r="K38" s="224">
        <v>0</v>
      </c>
      <c r="L38" s="224">
        <v>0</v>
      </c>
      <c r="M38" s="224">
        <v>0</v>
      </c>
      <c r="N38" s="224">
        <v>0</v>
      </c>
      <c r="O38" s="224">
        <v>0</v>
      </c>
      <c r="P38" s="224">
        <v>0</v>
      </c>
      <c r="Q38" s="224">
        <v>0</v>
      </c>
      <c r="R38" s="224">
        <v>0</v>
      </c>
      <c r="S38" s="224">
        <v>0</v>
      </c>
      <c r="T38" s="224">
        <v>0</v>
      </c>
      <c r="U38" s="224">
        <v>0</v>
      </c>
      <c r="V38" s="224">
        <v>0</v>
      </c>
      <c r="W38" s="224">
        <v>0</v>
      </c>
      <c r="X38" s="224">
        <v>0</v>
      </c>
      <c r="Y38" s="224">
        <v>0</v>
      </c>
      <c r="Z38" s="224">
        <v>0</v>
      </c>
      <c r="AA38" s="224">
        <v>0</v>
      </c>
      <c r="AB38" s="224">
        <v>0</v>
      </c>
      <c r="AC38" s="224">
        <v>0</v>
      </c>
      <c r="AD38" s="224">
        <v>0</v>
      </c>
      <c r="AE38" s="224">
        <v>0</v>
      </c>
      <c r="AF38" s="224">
        <v>0</v>
      </c>
      <c r="AG38" s="224">
        <v>0</v>
      </c>
      <c r="AH38" s="224">
        <v>0</v>
      </c>
      <c r="AI38" s="224">
        <v>0</v>
      </c>
      <c r="AJ38" s="224">
        <v>0</v>
      </c>
      <c r="AK38" s="224">
        <v>0</v>
      </c>
    </row>
    <row r="39" spans="1:38" s="199" customFormat="1">
      <c r="A39" s="202"/>
      <c r="B39" s="221"/>
      <c r="C39" s="221"/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1"/>
      <c r="T39" s="221"/>
      <c r="U39" s="221"/>
      <c r="V39" s="221"/>
      <c r="W39" s="221"/>
      <c r="X39" s="221"/>
      <c r="Y39" s="221"/>
      <c r="Z39" s="221"/>
      <c r="AA39" s="221"/>
      <c r="AB39" s="221"/>
      <c r="AC39" s="221"/>
      <c r="AD39" s="221"/>
      <c r="AE39" s="221"/>
      <c r="AF39" s="221"/>
      <c r="AG39" s="221"/>
      <c r="AH39" s="221"/>
      <c r="AI39" s="221"/>
      <c r="AJ39" s="221"/>
      <c r="AK39" s="221"/>
    </row>
    <row r="40" spans="1:38" s="199" customFormat="1">
      <c r="A40" s="194" t="s">
        <v>326</v>
      </c>
      <c r="B40" s="221"/>
      <c r="C40" s="221"/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</row>
    <row r="41" spans="1:38" s="199" customFormat="1">
      <c r="A41" s="195" t="s">
        <v>327</v>
      </c>
      <c r="B41" s="224">
        <v>8.6061143389816755E-2</v>
      </c>
      <c r="C41" s="224">
        <v>8.7568351011448581E-2</v>
      </c>
      <c r="D41" s="224">
        <v>8.8721406022533061E-2</v>
      </c>
      <c r="E41" s="224">
        <v>8.9927995730560734E-2</v>
      </c>
      <c r="F41" s="224">
        <v>9.1377550601638352E-2</v>
      </c>
      <c r="G41" s="224">
        <v>9.3028890099655759E-2</v>
      </c>
      <c r="H41" s="224">
        <v>9.4793476071976093E-2</v>
      </c>
      <c r="I41" s="224">
        <v>9.6683662679432431E-2</v>
      </c>
      <c r="J41" s="224">
        <v>9.8658269385914571E-2</v>
      </c>
      <c r="K41" s="224">
        <v>0.10062875803878571</v>
      </c>
      <c r="L41" s="224">
        <v>0.10246746897610431</v>
      </c>
      <c r="M41" s="224">
        <v>0.10422381884120263</v>
      </c>
      <c r="N41" s="224">
        <v>0.10590192568769161</v>
      </c>
      <c r="O41" s="224">
        <v>0.10752032075682089</v>
      </c>
      <c r="P41" s="224">
        <v>0.1090213512980362</v>
      </c>
      <c r="Q41" s="224">
        <v>0.11039678120411552</v>
      </c>
      <c r="R41" s="224">
        <v>0.11156836745644956</v>
      </c>
      <c r="S41" s="224">
        <v>0.11259993988600905</v>
      </c>
      <c r="T41" s="224">
        <v>0.113621217181541</v>
      </c>
      <c r="U41" s="224">
        <v>0.11472485554929328</v>
      </c>
      <c r="V41" s="224">
        <v>0.11589232374801631</v>
      </c>
      <c r="W41" s="224">
        <v>0.11710920859007153</v>
      </c>
      <c r="X41" s="224">
        <v>0.11836727396823689</v>
      </c>
      <c r="Y41" s="224">
        <v>0.11965416572167933</v>
      </c>
      <c r="Z41" s="224">
        <v>0.12096576579678794</v>
      </c>
      <c r="AA41" s="224">
        <v>0.12229177905953509</v>
      </c>
      <c r="AB41" s="224">
        <v>0.12343970820515926</v>
      </c>
      <c r="AC41" s="224">
        <v>0.1245984392241672</v>
      </c>
      <c r="AD41" s="224">
        <v>0.12576807398930115</v>
      </c>
      <c r="AE41" s="224">
        <v>0.12694871533603302</v>
      </c>
      <c r="AF41" s="224">
        <v>0.1281404670716795</v>
      </c>
      <c r="AG41" s="224">
        <v>0.12934343398460327</v>
      </c>
      <c r="AH41" s="224">
        <v>0.13055772185350184</v>
      </c>
      <c r="AI41" s="224">
        <v>0.13178343745678425</v>
      </c>
      <c r="AJ41" s="224">
        <v>0.13302068858203686</v>
      </c>
      <c r="AK41" s="224">
        <v>0.13426958403557868</v>
      </c>
    </row>
    <row r="42" spans="1:38" s="199" customFormat="1">
      <c r="A42" s="195" t="s">
        <v>328</v>
      </c>
      <c r="B42" s="223">
        <v>1.9642848940820603</v>
      </c>
      <c r="C42" s="223">
        <v>1.9984443742282909</v>
      </c>
      <c r="D42" s="223">
        <v>2.0245453922485419</v>
      </c>
      <c r="E42" s="223">
        <v>2.0518704456684835</v>
      </c>
      <c r="F42" s="223">
        <v>2.0847325259152529</v>
      </c>
      <c r="G42" s="223">
        <v>2.1221938249927907</v>
      </c>
      <c r="H42" s="223">
        <v>2.162238250047718</v>
      </c>
      <c r="I42" s="223">
        <v>2.2051469407411917</v>
      </c>
      <c r="J42" s="223">
        <v>2.2499821049536588</v>
      </c>
      <c r="K42" s="222">
        <v>2.2947276651792099</v>
      </c>
      <c r="L42" s="222">
        <v>2.3364767871138619</v>
      </c>
      <c r="M42" s="222">
        <v>2.3763545092628879</v>
      </c>
      <c r="N42" s="222">
        <v>2.4144544664555623</v>
      </c>
      <c r="O42" s="222">
        <v>2.4511984731556979</v>
      </c>
      <c r="P42" s="222">
        <v>2.4852737070346693</v>
      </c>
      <c r="Q42" s="222">
        <v>2.516492522315799</v>
      </c>
      <c r="R42" s="222">
        <v>2.5430732827212612</v>
      </c>
      <c r="S42" s="222">
        <v>2.5664692267322078</v>
      </c>
      <c r="T42" s="222">
        <v>2.5896338264977947</v>
      </c>
      <c r="U42" s="222">
        <v>2.6146766783011173</v>
      </c>
      <c r="V42" s="222">
        <v>2.6411757436647196</v>
      </c>
      <c r="W42" s="222">
        <v>2.6688027517793036</v>
      </c>
      <c r="X42" s="222">
        <v>2.6973700815822914</v>
      </c>
      <c r="Y42" s="222">
        <v>2.726596350710536</v>
      </c>
      <c r="Z42" s="222">
        <v>2.7563877085273396</v>
      </c>
      <c r="AA42" s="222">
        <v>2.7865096607056028</v>
      </c>
      <c r="AB42" s="222">
        <v>2.8099659451198327</v>
      </c>
      <c r="AC42" s="222">
        <v>2.8336233113662064</v>
      </c>
      <c r="AD42" s="222">
        <v>2.8574833653050695</v>
      </c>
      <c r="AE42" s="222">
        <v>2.8815477295299581</v>
      </c>
      <c r="AF42" s="222">
        <v>2.9058180434043717</v>
      </c>
      <c r="AG42" s="222">
        <v>2.9302959631023411</v>
      </c>
      <c r="AH42" s="222">
        <v>2.954983161652728</v>
      </c>
      <c r="AI42" s="222">
        <v>2.9798813289871648</v>
      </c>
      <c r="AJ42" s="222">
        <v>3.0049921719915504</v>
      </c>
      <c r="AK42" s="222">
        <v>3.030317414561047</v>
      </c>
    </row>
    <row r="43" spans="1:38" s="199" customFormat="1">
      <c r="A43" s="103" t="s">
        <v>408</v>
      </c>
      <c r="B43" s="223">
        <v>6.9789782989816751E-2</v>
      </c>
      <c r="C43" s="223">
        <v>7.1012026718996979E-2</v>
      </c>
      <c r="D43" s="223">
        <v>7.1947076566457269E-2</v>
      </c>
      <c r="E43" s="223">
        <v>7.2925539442549633E-2</v>
      </c>
      <c r="F43" s="223">
        <v>7.4101030679356847E-2</v>
      </c>
      <c r="G43" s="223">
        <v>7.5440155639469625E-2</v>
      </c>
      <c r="H43" s="223">
        <v>7.6871115852457941E-2</v>
      </c>
      <c r="I43" s="223">
        <v>7.8403929709544629E-2</v>
      </c>
      <c r="J43" s="223">
        <v>8.0005202573320361E-2</v>
      </c>
      <c r="K43" s="222">
        <v>8.1603135973355168E-2</v>
      </c>
      <c r="L43" s="222">
        <v>8.3094206533680215E-2</v>
      </c>
      <c r="M43" s="222">
        <v>8.4518487819186694E-2</v>
      </c>
      <c r="N43" s="222">
        <v>8.5879319293615475E-2</v>
      </c>
      <c r="O43" s="222">
        <v>8.7191728543800806E-2</v>
      </c>
      <c r="P43" s="222">
        <v>8.8408963077369646E-2</v>
      </c>
      <c r="Q43" s="222">
        <v>8.9524343966840114E-2</v>
      </c>
      <c r="R43" s="222">
        <v>9.0474421401134583E-2</v>
      </c>
      <c r="S43" s="222">
        <v>9.1310957068237442E-2</v>
      </c>
      <c r="T43" s="222">
        <v>9.2139144075987972E-2</v>
      </c>
      <c r="U43" s="222">
        <v>9.3034120358557099E-2</v>
      </c>
      <c r="V43" s="222">
        <v>9.3980858329110642E-2</v>
      </c>
      <c r="W43" s="222">
        <v>9.4967669864555335E-2</v>
      </c>
      <c r="X43" s="222">
        <v>9.5987876037409312E-2</v>
      </c>
      <c r="Y43" s="222">
        <v>9.7031458456449782E-2</v>
      </c>
      <c r="Z43" s="222">
        <v>9.8095077657935875E-2</v>
      </c>
      <c r="AA43" s="222">
        <v>9.9170384982515208E-2</v>
      </c>
      <c r="AB43" s="222">
        <v>0.10012356273464022</v>
      </c>
      <c r="AC43" s="222">
        <v>0.10108590197007808</v>
      </c>
      <c r="AD43" s="222">
        <v>0.10205749074457317</v>
      </c>
      <c r="AE43" s="222">
        <v>0.10303841796021908</v>
      </c>
      <c r="AF43" s="222">
        <v>0.1040287733735933</v>
      </c>
      <c r="AG43" s="222">
        <v>0.10502864760397011</v>
      </c>
      <c r="AH43" s="222">
        <v>0.10603813214161241</v>
      </c>
      <c r="AI43" s="222">
        <v>0.10705731935614321</v>
      </c>
      <c r="AJ43" s="222">
        <v>0.10808630250499768</v>
      </c>
      <c r="AK43" s="222">
        <v>0.10912517574195629</v>
      </c>
    </row>
    <row r="44" spans="1:38" s="199" customFormat="1">
      <c r="A44" s="196" t="s">
        <v>409</v>
      </c>
      <c r="B44" s="223">
        <v>1.62713604E-2</v>
      </c>
      <c r="C44" s="223">
        <v>1.6556324292451609E-2</v>
      </c>
      <c r="D44" s="223">
        <v>1.6774329456075793E-2</v>
      </c>
      <c r="E44" s="223">
        <v>1.7002456288011104E-2</v>
      </c>
      <c r="F44" s="223">
        <v>1.7276519922281505E-2</v>
      </c>
      <c r="G44" s="223">
        <v>1.7588734460186141E-2</v>
      </c>
      <c r="H44" s="223">
        <v>1.7922360219518148E-2</v>
      </c>
      <c r="I44" s="223">
        <v>1.8279732969887795E-2</v>
      </c>
      <c r="J44" s="223">
        <v>1.8653066812594203E-2</v>
      </c>
      <c r="K44" s="223">
        <v>1.9025622065430535E-2</v>
      </c>
      <c r="L44" s="223">
        <v>1.9373262442424096E-2</v>
      </c>
      <c r="M44" s="223">
        <v>1.9705331022015934E-2</v>
      </c>
      <c r="N44" s="223">
        <v>2.0022606394076131E-2</v>
      </c>
      <c r="O44" s="223">
        <v>2.0328592213020073E-2</v>
      </c>
      <c r="P44" s="223">
        <v>2.0612388220666557E-2</v>
      </c>
      <c r="Q44" s="223">
        <v>2.0872437237275401E-2</v>
      </c>
      <c r="R44" s="223">
        <v>2.1093946055314974E-2</v>
      </c>
      <c r="S44" s="223">
        <v>2.1288982817771616E-2</v>
      </c>
      <c r="T44" s="223">
        <v>2.1482073105553029E-2</v>
      </c>
      <c r="U44" s="223">
        <v>2.169073519073618E-2</v>
      </c>
      <c r="V44" s="223">
        <v>2.1911465418905669E-2</v>
      </c>
      <c r="W44" s="223">
        <v>2.2141538725516188E-2</v>
      </c>
      <c r="X44" s="223">
        <v>2.2379397930827574E-2</v>
      </c>
      <c r="Y44" s="223">
        <v>2.2622707265229559E-2</v>
      </c>
      <c r="Z44" s="223">
        <v>2.2870688138852072E-2</v>
      </c>
      <c r="AA44" s="223">
        <v>2.3121394077019884E-2</v>
      </c>
      <c r="AB44" s="223">
        <v>2.3316145470519044E-2</v>
      </c>
      <c r="AC44" s="223">
        <v>2.3512537254089125E-2</v>
      </c>
      <c r="AD44" s="223">
        <v>2.3710583244727978E-2</v>
      </c>
      <c r="AE44" s="223">
        <v>2.391029737581396E-2</v>
      </c>
      <c r="AF44" s="223">
        <v>2.4111693698086203E-2</v>
      </c>
      <c r="AG44" s="223">
        <v>2.4314786380633155E-2</v>
      </c>
      <c r="AH44" s="223">
        <v>2.4519589711889424E-2</v>
      </c>
      <c r="AI44" s="223">
        <v>2.4726118100641039E-2</v>
      </c>
      <c r="AJ44" s="223">
        <v>2.4934386077039173E-2</v>
      </c>
      <c r="AK44" s="223">
        <v>2.5144408293622373E-2</v>
      </c>
    </row>
    <row r="45" spans="1:38" s="199" customFormat="1">
      <c r="A45" s="197" t="s">
        <v>410</v>
      </c>
      <c r="B45" s="223">
        <v>4.1751671834239966E-2</v>
      </c>
      <c r="C45" s="223">
        <v>4.248287799216191E-2</v>
      </c>
      <c r="D45" s="223">
        <v>4.3042270681282531E-2</v>
      </c>
      <c r="E45" s="223">
        <v>4.3627635173826611E-2</v>
      </c>
      <c r="F45" s="223">
        <v>4.4330871697292523E-2</v>
      </c>
      <c r="G45" s="223">
        <v>4.5132001941354562E-2</v>
      </c>
      <c r="H45" s="223">
        <v>4.5988072538812354E-2</v>
      </c>
      <c r="I45" s="223">
        <v>4.6905076982763652E-2</v>
      </c>
      <c r="J45" s="223">
        <v>4.7863036962882702E-2</v>
      </c>
      <c r="K45" s="223">
        <v>4.8818999111969179E-2</v>
      </c>
      <c r="L45" s="223">
        <v>4.9711030668013308E-2</v>
      </c>
      <c r="M45" s="223">
        <v>5.0563105603405968E-2</v>
      </c>
      <c r="N45" s="223">
        <v>5.1377221749179726E-2</v>
      </c>
      <c r="O45" s="223">
        <v>5.2162369344981155E-2</v>
      </c>
      <c r="P45" s="223">
        <v>5.2890578756354251E-2</v>
      </c>
      <c r="Q45" s="223">
        <v>5.3557854321233847E-2</v>
      </c>
      <c r="R45" s="223">
        <v>5.4126237250001048E-2</v>
      </c>
      <c r="S45" s="223">
        <v>5.4626693923660749E-2</v>
      </c>
      <c r="T45" s="223">
        <v>5.5122156019739001E-2</v>
      </c>
      <c r="U45" s="223">
        <v>5.5657574736468735E-2</v>
      </c>
      <c r="V45" s="223">
        <v>5.6223959834203363E-2</v>
      </c>
      <c r="W45" s="223">
        <v>5.6814318904328878E-2</v>
      </c>
      <c r="X45" s="223">
        <v>5.7424656284780114E-2</v>
      </c>
      <c r="Y45" s="223">
        <v>5.8048978482459386E-2</v>
      </c>
      <c r="Z45" s="223">
        <v>5.8685287666334074E-2</v>
      </c>
      <c r="AA45" s="223">
        <v>5.9328589258822804E-2</v>
      </c>
      <c r="AB45" s="223">
        <v>5.9898826949807284E-2</v>
      </c>
      <c r="AC45" s="223">
        <v>6.0474545489540787E-2</v>
      </c>
      <c r="AD45" s="223">
        <v>6.1055797557289293E-2</v>
      </c>
      <c r="AE45" s="223">
        <v>6.1642636338646424E-2</v>
      </c>
      <c r="AF45" s="223">
        <v>6.2235115530399988E-2</v>
      </c>
      <c r="AG45" s="223">
        <v>6.283328934544534E-2</v>
      </c>
      <c r="AH45" s="223">
        <v>6.3437212517745936E-2</v>
      </c>
      <c r="AI45" s="223">
        <v>6.4046940307341635E-2</v>
      </c>
      <c r="AJ45" s="223">
        <v>6.4662528505404993E-2</v>
      </c>
      <c r="AK45" s="223">
        <v>6.5284033439346384E-2</v>
      </c>
    </row>
    <row r="46" spans="1:38" s="199" customFormat="1">
      <c r="A46" s="104" t="s">
        <v>396</v>
      </c>
      <c r="B46" s="224">
        <v>4.7500716726232651E-3</v>
      </c>
      <c r="C46" s="224">
        <v>4.591790017679012E-3</v>
      </c>
      <c r="D46" s="224">
        <v>4.4387826162657698E-3</v>
      </c>
      <c r="E46" s="224">
        <v>4.2908737199664586E-3</v>
      </c>
      <c r="F46" s="224">
        <v>4.1478934366441182E-3</v>
      </c>
      <c r="G46" s="224">
        <v>4.0096775352992317E-3</v>
      </c>
      <c r="H46" s="224">
        <v>3.8760672574295789E-3</v>
      </c>
      <c r="I46" s="224">
        <v>3.7469091346759545E-3</v>
      </c>
      <c r="J46" s="224">
        <v>3.6220548125442792E-3</v>
      </c>
      <c r="K46" s="224">
        <v>3.5013608800016369E-3</v>
      </c>
      <c r="L46" s="224">
        <v>3.3846887047505074E-3</v>
      </c>
      <c r="M46" s="224">
        <v>3.2719042739919775E-3</v>
      </c>
      <c r="N46" s="224">
        <v>3.1628780404950371E-3</v>
      </c>
      <c r="O46" s="224">
        <v>3.0574847737951435E-3</v>
      </c>
      <c r="P46" s="224">
        <v>2.9556034163511435E-3</v>
      </c>
      <c r="Q46" s="224">
        <v>2.8571169444953212E-3</v>
      </c>
      <c r="R46" s="224">
        <v>2.7619122340168702E-3</v>
      </c>
      <c r="S46" s="224">
        <v>2.6698799302243793E-3</v>
      </c>
      <c r="T46" s="224">
        <v>2.5809143223380917E-3</v>
      </c>
      <c r="U46" s="224">
        <v>2.4949132220676621E-3</v>
      </c>
      <c r="V46" s="224">
        <v>2.4117778462359363E-3</v>
      </c>
      <c r="W46" s="224">
        <v>2.3314127033139368E-3</v>
      </c>
      <c r="X46" s="224">
        <v>2.2537254837367232E-3</v>
      </c>
      <c r="Y46" s="224">
        <v>2.1786269538741445E-3</v>
      </c>
      <c r="Z46" s="224">
        <v>2.1060308535346905E-3</v>
      </c>
      <c r="AA46" s="224">
        <v>2.0358537968847143E-3</v>
      </c>
      <c r="AB46" s="224">
        <v>1.9680151766692223E-3</v>
      </c>
      <c r="AC46" s="224">
        <v>1.9024370716242129E-3</v>
      </c>
      <c r="AD46" s="224">
        <v>1.8390441569742148E-3</v>
      </c>
      <c r="AE46" s="224">
        <v>1.7777636179122254E-3</v>
      </c>
      <c r="AF46" s="224">
        <v>1.7185250659626646E-3</v>
      </c>
      <c r="AG46" s="224">
        <v>1.6612604581312772E-3</v>
      </c>
      <c r="AH46" s="224">
        <v>1.605904018749121E-3</v>
      </c>
      <c r="AI46" s="224">
        <v>1.5523921639208627E-3</v>
      </c>
      <c r="AJ46" s="224">
        <v>1.500663428490606E-3</v>
      </c>
      <c r="AK46" s="224">
        <v>1.4506583954413607E-3</v>
      </c>
    </row>
    <row r="47" spans="1:38" s="199" customFormat="1">
      <c r="A47" s="107" t="s">
        <v>397</v>
      </c>
      <c r="B47" s="224">
        <v>1.917783150575197</v>
      </c>
      <c r="C47" s="224">
        <v>1.9513697062184501</v>
      </c>
      <c r="D47" s="224">
        <v>1.9770643389509934</v>
      </c>
      <c r="E47" s="224">
        <v>2.0039519367746905</v>
      </c>
      <c r="F47" s="224">
        <v>2.0362537607813165</v>
      </c>
      <c r="G47" s="224">
        <v>2.073052145516137</v>
      </c>
      <c r="H47" s="224">
        <v>2.1123741102514759</v>
      </c>
      <c r="I47" s="224">
        <v>2.1544949546237522</v>
      </c>
      <c r="J47" s="224">
        <v>2.198497013178232</v>
      </c>
      <c r="K47" s="224">
        <v>2.2424073051872391</v>
      </c>
      <c r="L47" s="224">
        <v>2.2833810677410979</v>
      </c>
      <c r="M47" s="224">
        <v>2.3225194993854901</v>
      </c>
      <c r="N47" s="224">
        <v>2.3599143666658877</v>
      </c>
      <c r="O47" s="224">
        <v>2.3959786190369217</v>
      </c>
      <c r="P47" s="224">
        <v>2.4294275248619641</v>
      </c>
      <c r="Q47" s="224">
        <v>2.4600775510500696</v>
      </c>
      <c r="R47" s="224">
        <v>2.4861851332372433</v>
      </c>
      <c r="S47" s="224">
        <v>2.5091726528783225</v>
      </c>
      <c r="T47" s="224">
        <v>2.5319307561557176</v>
      </c>
      <c r="U47" s="224">
        <v>2.5565241903425808</v>
      </c>
      <c r="V47" s="224">
        <v>2.5825400059842805</v>
      </c>
      <c r="W47" s="224">
        <v>2.6096570201716607</v>
      </c>
      <c r="X47" s="224">
        <v>2.6376916998137747</v>
      </c>
      <c r="Y47" s="224">
        <v>2.6663687452742026</v>
      </c>
      <c r="Z47" s="224">
        <v>2.6955963900074709</v>
      </c>
      <c r="AA47" s="224">
        <v>2.7251452176498954</v>
      </c>
      <c r="AB47" s="224">
        <v>2.7480991029933564</v>
      </c>
      <c r="AC47" s="224">
        <v>2.7712463288050415</v>
      </c>
      <c r="AD47" s="224">
        <v>2.7945885235908059</v>
      </c>
      <c r="AE47" s="224">
        <v>2.8181273295733993</v>
      </c>
      <c r="AF47" s="224">
        <v>2.8418644028080089</v>
      </c>
      <c r="AG47" s="224">
        <v>2.8658014132987644</v>
      </c>
      <c r="AH47" s="224">
        <v>2.8899400451162331</v>
      </c>
      <c r="AI47" s="224">
        <v>2.9142819965159021</v>
      </c>
      <c r="AJ47" s="224">
        <v>2.938828980057655</v>
      </c>
      <c r="AK47" s="224">
        <v>2.963582722726259</v>
      </c>
    </row>
    <row r="48" spans="1:38" s="199" customFormat="1">
      <c r="A48" s="104"/>
      <c r="B48" s="224"/>
      <c r="C48" s="224"/>
      <c r="D48" s="224"/>
      <c r="E48" s="224"/>
      <c r="F48" s="224"/>
      <c r="G48" s="224"/>
      <c r="H48" s="224"/>
      <c r="I48" s="224"/>
      <c r="J48" s="224"/>
      <c r="K48" s="224"/>
      <c r="L48" s="224"/>
      <c r="M48" s="224"/>
      <c r="N48" s="224"/>
      <c r="O48" s="224"/>
      <c r="P48" s="224"/>
      <c r="Q48" s="224"/>
      <c r="R48" s="224"/>
      <c r="S48" s="224"/>
      <c r="T48" s="224"/>
      <c r="U48" s="224"/>
      <c r="V48" s="224"/>
      <c r="W48" s="224"/>
      <c r="X48" s="224"/>
      <c r="Y48" s="224"/>
      <c r="Z48" s="224"/>
      <c r="AA48" s="224"/>
      <c r="AB48" s="224"/>
      <c r="AC48" s="224"/>
      <c r="AD48" s="224"/>
      <c r="AE48" s="224"/>
      <c r="AF48" s="224"/>
      <c r="AG48" s="224"/>
      <c r="AH48" s="224"/>
      <c r="AI48" s="224"/>
      <c r="AJ48" s="224"/>
      <c r="AK48" s="224"/>
    </row>
    <row r="49" spans="1:37" s="199" customFormat="1">
      <c r="A49" s="203" t="s">
        <v>279</v>
      </c>
      <c r="B49" s="221"/>
      <c r="C49" s="221"/>
      <c r="D49" s="221"/>
      <c r="E49" s="221"/>
      <c r="F49" s="221"/>
      <c r="G49" s="221"/>
      <c r="H49" s="221"/>
      <c r="I49" s="221"/>
      <c r="J49" s="221"/>
      <c r="K49" s="221"/>
      <c r="L49" s="221"/>
      <c r="M49" s="221"/>
      <c r="N49" s="221"/>
      <c r="O49" s="221"/>
      <c r="P49" s="221"/>
      <c r="Q49" s="221"/>
      <c r="R49" s="221"/>
      <c r="S49" s="221"/>
      <c r="T49" s="221"/>
      <c r="U49" s="221"/>
      <c r="V49" s="221"/>
      <c r="W49" s="221"/>
      <c r="X49" s="221"/>
      <c r="Y49" s="221"/>
      <c r="Z49" s="221"/>
      <c r="AA49" s="221"/>
      <c r="AB49" s="221"/>
      <c r="AC49" s="221"/>
      <c r="AD49" s="221"/>
      <c r="AE49" s="221"/>
      <c r="AF49" s="221"/>
      <c r="AG49" s="221"/>
      <c r="AH49" s="221"/>
      <c r="AI49" s="221"/>
      <c r="AJ49" s="221"/>
      <c r="AK49" s="221"/>
    </row>
    <row r="50" spans="1:37" s="199" customFormat="1">
      <c r="A50" s="204" t="s">
        <v>405</v>
      </c>
      <c r="B50" s="224">
        <v>0.87078165233168503</v>
      </c>
      <c r="C50" s="224">
        <v>0.92422466229446476</v>
      </c>
      <c r="D50" s="224">
        <v>0.9776676722572446</v>
      </c>
      <c r="E50" s="224">
        <v>1.0311106822200242</v>
      </c>
      <c r="F50" s="224">
        <v>1.0845536921828041</v>
      </c>
      <c r="G50" s="224">
        <v>1.1379967021455839</v>
      </c>
      <c r="H50" s="224">
        <v>1.1914397121083637</v>
      </c>
      <c r="I50" s="224">
        <v>1.2448827220711434</v>
      </c>
      <c r="J50" s="224">
        <v>1.2983257320339232</v>
      </c>
      <c r="K50" s="224">
        <v>1.351768741996703</v>
      </c>
      <c r="L50" s="224">
        <v>1.4052117519594829</v>
      </c>
      <c r="M50" s="224">
        <v>1.4586547619222627</v>
      </c>
      <c r="N50" s="224">
        <v>1.5120977718850424</v>
      </c>
      <c r="O50" s="224">
        <v>1.5655407818478222</v>
      </c>
      <c r="P50" s="224">
        <v>1.618983791810602</v>
      </c>
      <c r="Q50" s="224">
        <v>1.6724268017733819</v>
      </c>
      <c r="R50" s="224">
        <v>1.7258698117361617</v>
      </c>
      <c r="S50" s="224">
        <v>1.7793128216989413</v>
      </c>
      <c r="T50" s="224">
        <v>1.8327558316617212</v>
      </c>
      <c r="U50" s="224">
        <v>1.886198841624501</v>
      </c>
      <c r="V50" s="224">
        <v>1.9396418515872809</v>
      </c>
      <c r="W50" s="224">
        <v>1.9930848615500607</v>
      </c>
      <c r="X50" s="224">
        <v>2.0465278715128403</v>
      </c>
      <c r="Y50" s="224">
        <v>2.0999708814756199</v>
      </c>
      <c r="Z50" s="224">
        <v>2.1534138914384</v>
      </c>
      <c r="AA50" s="224">
        <v>2.2068569014011796</v>
      </c>
      <c r="AB50" s="224">
        <v>2.2602999113639592</v>
      </c>
      <c r="AC50" s="224">
        <v>2.3137429213267393</v>
      </c>
      <c r="AD50" s="224">
        <v>2.3671859312895189</v>
      </c>
      <c r="AE50" s="224">
        <v>2.420628941252299</v>
      </c>
      <c r="AF50" s="224">
        <v>2.4740719512150786</v>
      </c>
      <c r="AG50" s="224">
        <v>2.5275149611778582</v>
      </c>
      <c r="AH50" s="224">
        <v>2.5809579711406383</v>
      </c>
      <c r="AI50" s="224">
        <v>2.6344009811034179</v>
      </c>
      <c r="AJ50" s="224">
        <v>2.687843991066198</v>
      </c>
      <c r="AK50" s="224">
        <v>2.7412870010289776</v>
      </c>
    </row>
    <row r="51" spans="1:37" s="199" customFormat="1">
      <c r="A51" s="204" t="s">
        <v>329</v>
      </c>
      <c r="B51" s="221">
        <v>6.3599999999999994</v>
      </c>
      <c r="C51" s="221">
        <v>6.5555861164274019</v>
      </c>
      <c r="D51" s="221">
        <v>6.6629554097937014</v>
      </c>
      <c r="E51" s="221">
        <v>6.7642503302263073</v>
      </c>
      <c r="F51" s="221">
        <v>6.8552774097847964</v>
      </c>
      <c r="G51" s="221">
        <v>6.9564980784409709</v>
      </c>
      <c r="H51" s="221">
        <v>7.0590669194410118</v>
      </c>
      <c r="I51" s="221">
        <v>7.1580141651104663</v>
      </c>
      <c r="J51" s="221">
        <v>7.2830944876766752</v>
      </c>
      <c r="K51" s="221">
        <v>7.4089986394849516</v>
      </c>
      <c r="L51" s="221">
        <v>7.5347084901039452</v>
      </c>
      <c r="M51" s="221">
        <v>7.6612741082170785</v>
      </c>
      <c r="N51" s="221">
        <v>7.7887119243171403</v>
      </c>
      <c r="O51" s="221">
        <v>7.9170386843612182</v>
      </c>
      <c r="P51" s="221">
        <v>8.0462714558276769</v>
      </c>
      <c r="Q51" s="221">
        <v>8.175780298199518</v>
      </c>
      <c r="R51" s="221">
        <v>8.306230276325433</v>
      </c>
      <c r="S51" s="221">
        <v>8.437639459763151</v>
      </c>
      <c r="T51" s="221">
        <v>8.5700262650047492</v>
      </c>
      <c r="U51" s="221">
        <v>8.7034094621378664</v>
      </c>
      <c r="V51" s="221">
        <v>8.8377411999203659</v>
      </c>
      <c r="W51" s="221">
        <v>8.9731079578429274</v>
      </c>
      <c r="X51" s="221">
        <v>9.1095296080380841</v>
      </c>
      <c r="Y51" s="221">
        <v>9.2470264041822592</v>
      </c>
      <c r="Z51" s="221">
        <v>9.3856189888214967</v>
      </c>
      <c r="AA51" s="221">
        <v>9.5255001156819059</v>
      </c>
      <c r="AB51" s="221">
        <v>9.6665195127467083</v>
      </c>
      <c r="AC51" s="221">
        <v>9.8086990345447198</v>
      </c>
      <c r="AD51" s="221">
        <v>9.952060955210726</v>
      </c>
      <c r="AE51" s="221">
        <v>10.096627976541974</v>
      </c>
      <c r="AF51" s="221">
        <v>10.242443622818493</v>
      </c>
      <c r="AG51" s="221">
        <v>10.389511089344431</v>
      </c>
      <c r="AH51" s="221">
        <v>10.537854410804931</v>
      </c>
      <c r="AI51" s="221">
        <v>10.687498083350309</v>
      </c>
      <c r="AJ51" s="221">
        <v>10.838467073456117</v>
      </c>
      <c r="AK51" s="221">
        <v>10.99078682695345</v>
      </c>
    </row>
    <row r="52" spans="1:37" s="199" customFormat="1">
      <c r="A52" s="204" t="s">
        <v>330</v>
      </c>
      <c r="B52" s="221">
        <v>11.452968420647384</v>
      </c>
      <c r="C52" s="221">
        <v>11.629328839311579</v>
      </c>
      <c r="D52" s="221">
        <v>11.805689257975777</v>
      </c>
      <c r="E52" s="221">
        <v>11.982049676639969</v>
      </c>
      <c r="F52" s="221">
        <v>12.158410095304166</v>
      </c>
      <c r="G52" s="221">
        <v>12.329228903352327</v>
      </c>
      <c r="H52" s="221">
        <v>12.500047711400487</v>
      </c>
      <c r="I52" s="221">
        <v>12.670866519448655</v>
      </c>
      <c r="J52" s="221">
        <v>12.841685327496817</v>
      </c>
      <c r="K52" s="221">
        <v>13.012504135544981</v>
      </c>
      <c r="L52" s="221">
        <v>13.172653332619488</v>
      </c>
      <c r="M52" s="221">
        <v>13.332802529693993</v>
      </c>
      <c r="N52" s="221">
        <v>13.492951726768499</v>
      </c>
      <c r="O52" s="221">
        <v>13.653100923843002</v>
      </c>
      <c r="P52" s="221">
        <v>13.813250120917509</v>
      </c>
      <c r="Q52" s="221">
        <v>13.96675987473883</v>
      </c>
      <c r="R52" s="221">
        <v>14.120269628560145</v>
      </c>
      <c r="S52" s="221">
        <v>14.273779382381463</v>
      </c>
      <c r="T52" s="221">
        <v>14.427289136202775</v>
      </c>
      <c r="U52" s="221">
        <v>14.580798890024095</v>
      </c>
      <c r="V52" s="221">
        <v>14.733670998635498</v>
      </c>
      <c r="W52" s="221">
        <v>14.886543107246892</v>
      </c>
      <c r="X52" s="221">
        <v>15.039415215858295</v>
      </c>
      <c r="Y52" s="221">
        <v>15.192287324469687</v>
      </c>
      <c r="Z52" s="221">
        <v>15.34515943308109</v>
      </c>
      <c r="AA52" s="221">
        <v>15.499661200671454</v>
      </c>
      <c r="AB52" s="221">
        <v>15.654162968261828</v>
      </c>
      <c r="AC52" s="221">
        <v>15.808664735852195</v>
      </c>
      <c r="AD52" s="221">
        <v>15.963166503442563</v>
      </c>
      <c r="AE52" s="221">
        <v>16.117668271032933</v>
      </c>
      <c r="AF52" s="221">
        <v>16.272332219401616</v>
      </c>
      <c r="AG52" s="221">
        <v>16.426996167770298</v>
      </c>
      <c r="AH52" s="221">
        <v>16.58166011613898</v>
      </c>
      <c r="AI52" s="221">
        <v>16.736324064507656</v>
      </c>
      <c r="AJ52" s="221">
        <v>16.890988012876338</v>
      </c>
      <c r="AK52" s="221">
        <v>17.045651961245021</v>
      </c>
    </row>
    <row r="53" spans="1:37" s="199" customFormat="1">
      <c r="A53" s="104" t="s">
        <v>331</v>
      </c>
      <c r="B53" s="221">
        <v>3.0206169363347608</v>
      </c>
      <c r="C53" s="221">
        <v>3.0861586245759751</v>
      </c>
      <c r="D53" s="221">
        <v>3.1517003128172059</v>
      </c>
      <c r="E53" s="221">
        <v>3.2172420010584375</v>
      </c>
      <c r="F53" s="221">
        <v>3.2827836892996518</v>
      </c>
      <c r="G53" s="221">
        <v>3.348325377540883</v>
      </c>
      <c r="H53" s="221">
        <v>3.4138670657821142</v>
      </c>
      <c r="I53" s="221">
        <v>3.4794087540233281</v>
      </c>
      <c r="J53" s="221">
        <v>3.5449504422645592</v>
      </c>
      <c r="K53" s="221">
        <v>3.6104921305057909</v>
      </c>
      <c r="L53" s="221">
        <v>3.6760338187470052</v>
      </c>
      <c r="M53" s="221">
        <v>3.7415755069882373</v>
      </c>
      <c r="N53" s="221">
        <v>3.8071171952294667</v>
      </c>
      <c r="O53" s="221">
        <v>3.872658883470681</v>
      </c>
      <c r="P53" s="221">
        <v>3.9382005717119131</v>
      </c>
      <c r="Q53" s="221">
        <v>4.0037422599531443</v>
      </c>
      <c r="R53" s="221">
        <v>4.0692839481943581</v>
      </c>
      <c r="S53" s="221">
        <v>4.1348256364355906</v>
      </c>
      <c r="T53" s="221">
        <v>4.2003673246768214</v>
      </c>
      <c r="U53" s="221">
        <v>4.2659090129180353</v>
      </c>
      <c r="V53" s="221">
        <v>4.3314507011592669</v>
      </c>
      <c r="W53" s="221">
        <v>4.3969923894004976</v>
      </c>
      <c r="X53" s="221">
        <v>4.4625340776417284</v>
      </c>
      <c r="Y53" s="221">
        <v>4.5280757658829431</v>
      </c>
      <c r="Z53" s="221">
        <v>4.5936174541241739</v>
      </c>
      <c r="AA53" s="221">
        <v>4.6591591423654055</v>
      </c>
      <c r="AB53" s="221">
        <v>4.7247008306066203</v>
      </c>
      <c r="AC53" s="221">
        <v>4.790242518847851</v>
      </c>
      <c r="AD53" s="221">
        <v>4.8557842070890826</v>
      </c>
      <c r="AE53" s="221">
        <v>4.9213258953302965</v>
      </c>
      <c r="AF53" s="221">
        <v>4.9868675835715273</v>
      </c>
      <c r="AG53" s="221">
        <v>5.0524092718127589</v>
      </c>
      <c r="AH53" s="221">
        <v>5.1179509600539728</v>
      </c>
      <c r="AI53" s="221">
        <v>5.1834926482952044</v>
      </c>
      <c r="AJ53" s="221">
        <v>5.2490343365364343</v>
      </c>
      <c r="AK53" s="221">
        <v>5.3145760247776499</v>
      </c>
    </row>
    <row r="54" spans="1:37" s="199" customFormat="1">
      <c r="A54" s="104" t="s">
        <v>332</v>
      </c>
      <c r="B54" s="224">
        <v>1.0540273696355009</v>
      </c>
      <c r="C54" s="224">
        <v>1.1130911593312167</v>
      </c>
      <c r="D54" s="224">
        <v>1.1259954336666678</v>
      </c>
      <c r="E54" s="224">
        <v>1.1357212880476548</v>
      </c>
      <c r="F54" s="224">
        <v>1.1400744873941673</v>
      </c>
      <c r="G54" s="224">
        <v>1.1500422859910653</v>
      </c>
      <c r="H54" s="224">
        <v>1.1607155167250056</v>
      </c>
      <c r="I54" s="224">
        <v>1.1694937451284455</v>
      </c>
      <c r="J54" s="224">
        <v>1.1919461245902405</v>
      </c>
      <c r="K54" s="224">
        <v>1.2148295732884216</v>
      </c>
      <c r="L54" s="224">
        <v>1.238152367626369</v>
      </c>
      <c r="M54" s="224">
        <v>1.2619229429137888</v>
      </c>
      <c r="N54" s="224">
        <v>1.2861498964177192</v>
      </c>
      <c r="O54" s="224">
        <v>1.3108419904721151</v>
      </c>
      <c r="P54" s="224">
        <v>1.3360081556471424</v>
      </c>
      <c r="Q54" s="224">
        <v>1.3616574939793145</v>
      </c>
      <c r="R54" s="224">
        <v>1.3877992822636571</v>
      </c>
      <c r="S54" s="224">
        <v>1.4144429754090744</v>
      </c>
      <c r="T54" s="224">
        <v>1.441598209858145</v>
      </c>
      <c r="U54" s="224">
        <v>1.4692748070725736</v>
      </c>
      <c r="V54" s="224">
        <v>1.497482777085567</v>
      </c>
      <c r="W54" s="224">
        <v>1.5262323221224137</v>
      </c>
      <c r="X54" s="224">
        <v>1.5555338402905801</v>
      </c>
      <c r="Y54" s="224">
        <v>1.585397929340659</v>
      </c>
      <c r="Z54" s="224">
        <v>1.6158353904995215</v>
      </c>
      <c r="AA54" s="224">
        <v>1.6468572323770767</v>
      </c>
      <c r="AB54" s="224">
        <v>1.6784746749480293</v>
      </c>
      <c r="AC54" s="224">
        <v>1.7106991536100975</v>
      </c>
      <c r="AD54" s="224">
        <v>1.7435423233201452</v>
      </c>
      <c r="AE54" s="224">
        <v>1.7770160628097262</v>
      </c>
      <c r="AF54" s="224">
        <v>1.8111324788815695</v>
      </c>
      <c r="AG54" s="224">
        <v>1.8459039107885591</v>
      </c>
      <c r="AH54" s="224">
        <v>1.8813429346967849</v>
      </c>
      <c r="AI54" s="224">
        <v>1.9174623682342937</v>
      </c>
      <c r="AJ54" s="224">
        <v>1.954275275127167</v>
      </c>
      <c r="AK54" s="224">
        <v>1.9917949699246182</v>
      </c>
    </row>
    <row r="55" spans="1:37" s="199" customFormat="1">
      <c r="A55" s="104" t="s">
        <v>333</v>
      </c>
      <c r="B55" s="224">
        <v>1.325</v>
      </c>
      <c r="C55" s="224">
        <v>1.3421658625374813</v>
      </c>
      <c r="D55" s="224">
        <v>1.3593317250749624</v>
      </c>
      <c r="E55" s="224">
        <v>1.3764975876124439</v>
      </c>
      <c r="F55" s="224">
        <v>1.3936634501499245</v>
      </c>
      <c r="G55" s="224">
        <v>1.4102926741220525</v>
      </c>
      <c r="H55" s="224">
        <v>1.4269218980941798</v>
      </c>
      <c r="I55" s="224">
        <v>1.4435511220663071</v>
      </c>
      <c r="J55" s="224">
        <v>1.4601803460384344</v>
      </c>
      <c r="K55" s="222">
        <v>1.4768095700105621</v>
      </c>
      <c r="L55" s="222">
        <v>1.4924048462706361</v>
      </c>
      <c r="M55" s="222">
        <v>1.5080001225307096</v>
      </c>
      <c r="N55" s="222">
        <v>1.5235953987907833</v>
      </c>
      <c r="O55" s="222">
        <v>1.5391906750508568</v>
      </c>
      <c r="P55" s="222">
        <v>1.5547859513109301</v>
      </c>
      <c r="Q55" s="222">
        <v>1.5697338918812564</v>
      </c>
      <c r="R55" s="222">
        <v>1.5846818324515819</v>
      </c>
      <c r="S55" s="222">
        <v>1.5996297730219069</v>
      </c>
      <c r="T55" s="222">
        <v>1.6145777135922323</v>
      </c>
      <c r="U55" s="222">
        <v>1.6295256541625576</v>
      </c>
      <c r="V55" s="222">
        <v>1.6444066130184463</v>
      </c>
      <c r="W55" s="222">
        <v>1.6592875718743341</v>
      </c>
      <c r="X55" s="222">
        <v>1.6741685307302223</v>
      </c>
      <c r="Y55" s="222">
        <v>1.6890494895861106</v>
      </c>
      <c r="Z55" s="222">
        <v>1.703930448441999</v>
      </c>
      <c r="AA55" s="222">
        <v>1.718983122142105</v>
      </c>
      <c r="AB55" s="222">
        <v>1.734035795842211</v>
      </c>
      <c r="AC55" s="222">
        <v>1.7490884695423177</v>
      </c>
      <c r="AD55" s="222">
        <v>1.7641411432424234</v>
      </c>
      <c r="AE55" s="222">
        <v>1.7791938169425296</v>
      </c>
      <c r="AF55" s="222">
        <v>1.7942668772517534</v>
      </c>
      <c r="AG55" s="222">
        <v>1.8093399375609769</v>
      </c>
      <c r="AH55" s="222">
        <v>1.8244129978702002</v>
      </c>
      <c r="AI55" s="222">
        <v>1.8394860581794239</v>
      </c>
      <c r="AJ55" s="222">
        <v>1.8545591184886476</v>
      </c>
      <c r="AK55" s="222">
        <v>1.8696321787978714</v>
      </c>
    </row>
    <row r="56" spans="1:37" s="199" customFormat="1">
      <c r="A56" s="104" t="s">
        <v>334</v>
      </c>
      <c r="B56" s="224">
        <v>0</v>
      </c>
      <c r="C56" s="224">
        <v>0</v>
      </c>
      <c r="D56" s="224">
        <v>0</v>
      </c>
      <c r="E56" s="224">
        <v>0</v>
      </c>
      <c r="F56" s="224">
        <v>0</v>
      </c>
      <c r="G56" s="224">
        <v>0</v>
      </c>
      <c r="H56" s="224">
        <v>0</v>
      </c>
      <c r="I56" s="224">
        <v>0</v>
      </c>
      <c r="J56" s="224">
        <v>0</v>
      </c>
      <c r="K56" s="222">
        <v>0</v>
      </c>
      <c r="L56" s="222">
        <v>0</v>
      </c>
      <c r="M56" s="222">
        <v>0</v>
      </c>
      <c r="N56" s="222">
        <v>0</v>
      </c>
      <c r="O56" s="222">
        <v>0</v>
      </c>
      <c r="P56" s="222">
        <v>0</v>
      </c>
      <c r="Q56" s="222">
        <v>0</v>
      </c>
      <c r="R56" s="222">
        <v>0</v>
      </c>
      <c r="S56" s="222">
        <v>0</v>
      </c>
      <c r="T56" s="222">
        <v>0</v>
      </c>
      <c r="U56" s="222">
        <v>0</v>
      </c>
      <c r="V56" s="222">
        <v>0</v>
      </c>
      <c r="W56" s="222">
        <v>0</v>
      </c>
      <c r="X56" s="222">
        <v>0</v>
      </c>
      <c r="Y56" s="222">
        <v>0</v>
      </c>
      <c r="Z56" s="222">
        <v>0</v>
      </c>
      <c r="AA56" s="222">
        <v>0</v>
      </c>
      <c r="AB56" s="222">
        <v>0</v>
      </c>
      <c r="AC56" s="222">
        <v>0</v>
      </c>
      <c r="AD56" s="222">
        <v>0</v>
      </c>
      <c r="AE56" s="222">
        <v>0</v>
      </c>
      <c r="AF56" s="222">
        <v>0</v>
      </c>
      <c r="AG56" s="222">
        <v>0</v>
      </c>
      <c r="AH56" s="222">
        <v>0</v>
      </c>
      <c r="AI56" s="222">
        <v>0</v>
      </c>
      <c r="AJ56" s="222">
        <v>0</v>
      </c>
      <c r="AK56" s="222">
        <v>0</v>
      </c>
    </row>
    <row r="57" spans="1:37" s="199" customFormat="1">
      <c r="A57" s="104" t="s">
        <v>335</v>
      </c>
      <c r="B57" s="223">
        <v>10.64</v>
      </c>
      <c r="C57" s="223">
        <v>10.797856367398349</v>
      </c>
      <c r="D57" s="223">
        <v>10.955712734796702</v>
      </c>
      <c r="E57" s="223">
        <v>11.113569102195049</v>
      </c>
      <c r="F57" s="223">
        <v>11.2714254695934</v>
      </c>
      <c r="G57" s="223">
        <v>11.424316863772768</v>
      </c>
      <c r="H57" s="223">
        <v>11.577208257952137</v>
      </c>
      <c r="I57" s="223">
        <v>11.730099652131511</v>
      </c>
      <c r="J57" s="223">
        <v>11.882991046310879</v>
      </c>
      <c r="K57" s="223">
        <v>12.03588244049025</v>
      </c>
      <c r="L57" s="223">
        <v>12.179238800225532</v>
      </c>
      <c r="M57" s="223">
        <v>12.322595159960812</v>
      </c>
      <c r="N57" s="223">
        <v>12.465951519696093</v>
      </c>
      <c r="O57" s="223">
        <v>12.609307879431372</v>
      </c>
      <c r="P57" s="223">
        <v>12.752664239166654</v>
      </c>
      <c r="Q57" s="223">
        <v>12.890081616395253</v>
      </c>
      <c r="R57" s="223">
        <v>13.027498993623849</v>
      </c>
      <c r="S57" s="223">
        <v>13.164916370852447</v>
      </c>
      <c r="T57" s="223">
        <v>13.30233374808104</v>
      </c>
      <c r="U57" s="223">
        <v>13.439751125309638</v>
      </c>
      <c r="V57" s="223">
        <v>13.576581662220716</v>
      </c>
      <c r="W57" s="223">
        <v>13.713412199131788</v>
      </c>
      <c r="X57" s="223">
        <v>13.850242736042865</v>
      </c>
      <c r="Y57" s="223">
        <v>13.987073272953936</v>
      </c>
      <c r="Z57" s="223">
        <v>14.123903809865014</v>
      </c>
      <c r="AA57" s="223">
        <v>14.262224157865468</v>
      </c>
      <c r="AB57" s="223">
        <v>14.400544505865927</v>
      </c>
      <c r="AC57" s="223">
        <v>14.538864853866382</v>
      </c>
      <c r="AD57" s="223">
        <v>14.677185201866839</v>
      </c>
      <c r="AE57" s="223">
        <v>14.815505549867295</v>
      </c>
      <c r="AF57" s="223">
        <v>14.95397081035285</v>
      </c>
      <c r="AG57" s="223">
        <v>15.092436070838401</v>
      </c>
      <c r="AH57" s="223">
        <v>15.230901331323956</v>
      </c>
      <c r="AI57" s="223">
        <v>15.369366591809502</v>
      </c>
      <c r="AJ57" s="223">
        <v>15.507831852295057</v>
      </c>
      <c r="AK57" s="223">
        <v>15.646297112780609</v>
      </c>
    </row>
    <row r="58" spans="1:37" s="199" customFormat="1">
      <c r="A58" s="104" t="s">
        <v>336</v>
      </c>
      <c r="B58" s="223">
        <v>0.81200000000000006</v>
      </c>
      <c r="C58" s="223">
        <v>0.83045048124541421</v>
      </c>
      <c r="D58" s="223">
        <v>0.84890096249082869</v>
      </c>
      <c r="E58" s="223">
        <v>0.86735144373624318</v>
      </c>
      <c r="F58" s="223">
        <v>0.88580192498165744</v>
      </c>
      <c r="G58" s="223">
        <v>0.90367576883001954</v>
      </c>
      <c r="H58" s="223">
        <v>0.92154961267838209</v>
      </c>
      <c r="I58" s="223">
        <v>0.93942345652674442</v>
      </c>
      <c r="J58" s="223">
        <v>0.95729730037510696</v>
      </c>
      <c r="K58" s="223">
        <v>0.97517114422346929</v>
      </c>
      <c r="L58" s="223">
        <v>0.99191041154226345</v>
      </c>
      <c r="M58" s="223">
        <v>1.0086496788610575</v>
      </c>
      <c r="N58" s="223">
        <v>1.0253889461798518</v>
      </c>
      <c r="O58" s="223">
        <v>1.0421282134986458</v>
      </c>
      <c r="P58" s="223">
        <v>1.0588674808174401</v>
      </c>
      <c r="Q58" s="223">
        <v>1.0749062873897297</v>
      </c>
      <c r="R58" s="223">
        <v>1.0909450939620191</v>
      </c>
      <c r="S58" s="223">
        <v>1.1069839005343087</v>
      </c>
      <c r="T58" s="223">
        <v>1.1230227071065984</v>
      </c>
      <c r="U58" s="223">
        <v>1.1390615136788882</v>
      </c>
      <c r="V58" s="223">
        <v>1.1550495153587805</v>
      </c>
      <c r="W58" s="223">
        <v>1.1710375170386735</v>
      </c>
      <c r="X58" s="223">
        <v>1.1870255187185663</v>
      </c>
      <c r="Y58" s="223">
        <v>1.2030135203984589</v>
      </c>
      <c r="Z58" s="223">
        <v>1.2190015220783517</v>
      </c>
      <c r="AA58" s="223">
        <v>1.2351293716478333</v>
      </c>
      <c r="AB58" s="223">
        <v>1.2512572212173154</v>
      </c>
      <c r="AC58" s="223">
        <v>1.2673850707867973</v>
      </c>
      <c r="AD58" s="223">
        <v>1.2835129203562787</v>
      </c>
      <c r="AE58" s="223">
        <v>1.2996407699257606</v>
      </c>
      <c r="AF58" s="223">
        <v>1.3157858877884594</v>
      </c>
      <c r="AG58" s="223">
        <v>1.3319310056511577</v>
      </c>
      <c r="AH58" s="223">
        <v>1.3480761235138559</v>
      </c>
      <c r="AI58" s="223">
        <v>1.3642212413765542</v>
      </c>
      <c r="AJ58" s="223">
        <v>1.3803663592392528</v>
      </c>
      <c r="AK58" s="223">
        <v>1.3965114771019502</v>
      </c>
    </row>
    <row r="59" spans="1:37" s="199" customFormat="1">
      <c r="A59" s="104" t="s">
        <v>374</v>
      </c>
      <c r="B59" s="224">
        <v>0.96035569402973786</v>
      </c>
      <c r="C59" s="224">
        <v>1.0141704699827294</v>
      </c>
      <c r="D59" s="224">
        <v>1.0259279382348656</v>
      </c>
      <c r="E59" s="224">
        <v>1.0347894535077709</v>
      </c>
      <c r="F59" s="224">
        <v>1.0387557829410525</v>
      </c>
      <c r="G59" s="224">
        <v>1.0478377407869699</v>
      </c>
      <c r="H59" s="224">
        <v>1.0575624388397131</v>
      </c>
      <c r="I59" s="224">
        <v>1.0655605438923859</v>
      </c>
      <c r="J59" s="224">
        <v>1.0860175747834413</v>
      </c>
      <c r="K59" s="224">
        <v>1.1068673656801762</v>
      </c>
      <c r="L59" s="224">
        <v>1.1281174574599349</v>
      </c>
      <c r="M59" s="224">
        <v>1.1497755357843435</v>
      </c>
      <c r="N59" s="224">
        <v>1.1718494338791714</v>
      </c>
      <c r="O59" s="224">
        <v>1.1943471353675661</v>
      </c>
      <c r="P59" s="224">
        <v>1.2172767771576911</v>
      </c>
      <c r="Q59" s="224">
        <v>1.2406466523858033</v>
      </c>
      <c r="R59" s="224">
        <v>1.2644652134158363</v>
      </c>
      <c r="S59" s="224">
        <v>1.2887410748965786</v>
      </c>
      <c r="T59" s="224">
        <v>1.3134830168775502</v>
      </c>
      <c r="U59" s="224">
        <v>1.3386999879847006</v>
      </c>
      <c r="V59" s="224">
        <v>1.3644011086570851</v>
      </c>
      <c r="W59" s="224">
        <v>1.3905956744456833</v>
      </c>
      <c r="X59" s="224">
        <v>1.4172931593755533</v>
      </c>
      <c r="Y59" s="224">
        <v>1.4445032193725462</v>
      </c>
      <c r="Z59" s="224">
        <v>1.4722356957558027</v>
      </c>
      <c r="AA59" s="224">
        <v>1.5005006187973196</v>
      </c>
      <c r="AB59" s="224">
        <v>1.5293082113498482</v>
      </c>
      <c r="AC59" s="224">
        <v>1.5586688925444538</v>
      </c>
      <c r="AD59" s="224">
        <v>1.588593281559074</v>
      </c>
      <c r="AE59" s="224">
        <v>1.6190922014594216</v>
      </c>
      <c r="AF59" s="224">
        <v>1.6501766831136433</v>
      </c>
      <c r="AG59" s="224">
        <v>1.6818579691821371</v>
      </c>
      <c r="AH59" s="224">
        <v>1.7141475181839723</v>
      </c>
      <c r="AI59" s="224">
        <v>1.7470570086413884</v>
      </c>
      <c r="AJ59" s="224">
        <v>1.7805983433038683</v>
      </c>
      <c r="AK59" s="224">
        <v>1.8147836534533099</v>
      </c>
    </row>
    <row r="60" spans="1:37" s="199" customFormat="1">
      <c r="A60" s="104" t="s">
        <v>337</v>
      </c>
      <c r="B60" s="224">
        <v>9.6842064738461564E-4</v>
      </c>
      <c r="C60" s="224">
        <v>1.0219906678153848E-3</v>
      </c>
      <c r="D60" s="224">
        <v>1.075560688246154E-3</v>
      </c>
      <c r="E60" s="224">
        <v>1.129130708676923E-3</v>
      </c>
      <c r="F60" s="224">
        <v>1.1827007291076923E-3</v>
      </c>
      <c r="G60" s="224">
        <v>1.2362707495384615E-3</v>
      </c>
      <c r="H60" s="224">
        <v>1.2898407699692307E-3</v>
      </c>
      <c r="I60" s="224">
        <v>1.3434107904E-3</v>
      </c>
      <c r="J60" s="224">
        <v>1.3969808108307688E-3</v>
      </c>
      <c r="K60" s="224">
        <v>1.450550831261538E-3</v>
      </c>
      <c r="L60" s="224">
        <v>1.5041208516923072E-3</v>
      </c>
      <c r="M60" s="224">
        <v>1.5576908721230765E-3</v>
      </c>
      <c r="N60" s="224">
        <v>1.6112608925538457E-3</v>
      </c>
      <c r="O60" s="224">
        <v>1.6648309129846147E-3</v>
      </c>
      <c r="P60" s="224">
        <v>1.718400933415384E-3</v>
      </c>
      <c r="Q60" s="224">
        <v>1.771970953846153E-3</v>
      </c>
      <c r="R60" s="224">
        <v>1.825540974276922E-3</v>
      </c>
      <c r="S60" s="224">
        <v>1.879110994707691E-3</v>
      </c>
      <c r="T60" s="224">
        <v>1.9326810151384598E-3</v>
      </c>
      <c r="U60" s="224">
        <v>1.9862510355692291E-3</v>
      </c>
      <c r="V60" s="224">
        <v>2.0398210559999979E-3</v>
      </c>
      <c r="W60" s="224">
        <v>2.0933910764307667E-3</v>
      </c>
      <c r="X60" s="224">
        <v>2.1469610968615359E-3</v>
      </c>
      <c r="Y60" s="224">
        <v>2.2005311172923047E-3</v>
      </c>
      <c r="Z60" s="224">
        <v>2.2541011377230739E-3</v>
      </c>
      <c r="AA60" s="224">
        <v>2.3076711581538423E-3</v>
      </c>
      <c r="AB60" s="224">
        <v>2.3612411785846115E-3</v>
      </c>
      <c r="AC60" s="224">
        <v>2.4148111990153803E-3</v>
      </c>
      <c r="AD60" s="224">
        <v>2.4683812194461496E-3</v>
      </c>
      <c r="AE60" s="224">
        <v>2.5219512398769184E-3</v>
      </c>
      <c r="AF60" s="224">
        <v>2.5755212603076876E-3</v>
      </c>
      <c r="AG60" s="224">
        <v>2.6290912807384564E-3</v>
      </c>
      <c r="AH60" s="224">
        <v>2.6826613011692257E-3</v>
      </c>
      <c r="AI60" s="224">
        <v>2.7362313215999945E-3</v>
      </c>
      <c r="AJ60" s="224">
        <v>2.7898013420307633E-3</v>
      </c>
      <c r="AK60" s="224">
        <v>2.8433713624615321E-3</v>
      </c>
    </row>
    <row r="61" spans="1:37" s="199" customFormat="1">
      <c r="A61" s="104" t="s">
        <v>346</v>
      </c>
      <c r="B61" s="224">
        <v>0</v>
      </c>
      <c r="C61" s="224">
        <v>0</v>
      </c>
      <c r="D61" s="224">
        <v>0</v>
      </c>
      <c r="E61" s="224">
        <v>0</v>
      </c>
      <c r="F61" s="224">
        <v>0</v>
      </c>
      <c r="G61" s="224">
        <v>0</v>
      </c>
      <c r="H61" s="224">
        <v>0</v>
      </c>
      <c r="I61" s="224">
        <v>0</v>
      </c>
      <c r="J61" s="224">
        <v>0</v>
      </c>
      <c r="K61" s="224">
        <v>0</v>
      </c>
      <c r="L61" s="224">
        <v>0</v>
      </c>
      <c r="M61" s="224">
        <v>0</v>
      </c>
      <c r="N61" s="224">
        <v>0</v>
      </c>
      <c r="O61" s="224">
        <v>0</v>
      </c>
      <c r="P61" s="224">
        <v>0</v>
      </c>
      <c r="Q61" s="224">
        <v>0</v>
      </c>
      <c r="R61" s="224">
        <v>0</v>
      </c>
      <c r="S61" s="224">
        <v>0</v>
      </c>
      <c r="T61" s="224">
        <v>0</v>
      </c>
      <c r="U61" s="224">
        <v>0</v>
      </c>
      <c r="V61" s="224">
        <v>0</v>
      </c>
      <c r="W61" s="224">
        <v>0</v>
      </c>
      <c r="X61" s="224">
        <v>0</v>
      </c>
      <c r="Y61" s="224">
        <v>0</v>
      </c>
      <c r="Z61" s="224">
        <v>0</v>
      </c>
      <c r="AA61" s="224">
        <v>0</v>
      </c>
      <c r="AB61" s="224">
        <v>0</v>
      </c>
      <c r="AC61" s="224">
        <v>0</v>
      </c>
      <c r="AD61" s="224">
        <v>0</v>
      </c>
      <c r="AE61" s="224">
        <v>0</v>
      </c>
      <c r="AF61" s="224">
        <v>0</v>
      </c>
      <c r="AG61" s="224">
        <v>0</v>
      </c>
      <c r="AH61" s="224">
        <v>0</v>
      </c>
      <c r="AI61" s="224">
        <v>0</v>
      </c>
      <c r="AJ61" s="224">
        <v>0</v>
      </c>
      <c r="AK61" s="224">
        <v>0</v>
      </c>
    </row>
    <row r="62" spans="1:37" s="199" customFormat="1">
      <c r="A62" s="104" t="s">
        <v>301</v>
      </c>
      <c r="B62" s="224">
        <v>0.87078165233168503</v>
      </c>
      <c r="C62" s="224">
        <v>0.92422466229446476</v>
      </c>
      <c r="D62" s="224">
        <v>0.9776676722572446</v>
      </c>
      <c r="E62" s="224">
        <v>1.0311106822200242</v>
      </c>
      <c r="F62" s="224">
        <v>1.0845536921828041</v>
      </c>
      <c r="G62" s="224">
        <v>1.1379967021455839</v>
      </c>
      <c r="H62" s="224">
        <v>1.1914397121083637</v>
      </c>
      <c r="I62" s="224">
        <v>1.2448827220711434</v>
      </c>
      <c r="J62" s="224">
        <v>1.2983257320339232</v>
      </c>
      <c r="K62" s="224">
        <v>1.351768741996703</v>
      </c>
      <c r="L62" s="224">
        <v>1.4052117519594829</v>
      </c>
      <c r="M62" s="224">
        <v>1.4586547619222627</v>
      </c>
      <c r="N62" s="224">
        <v>1.5120977718850424</v>
      </c>
      <c r="O62" s="224">
        <v>1.5655407818478222</v>
      </c>
      <c r="P62" s="224">
        <v>1.618983791810602</v>
      </c>
      <c r="Q62" s="224">
        <v>1.6724268017733819</v>
      </c>
      <c r="R62" s="224">
        <v>1.7258698117361617</v>
      </c>
      <c r="S62" s="224">
        <v>1.7793128216989413</v>
      </c>
      <c r="T62" s="224">
        <v>1.8327558316617212</v>
      </c>
      <c r="U62" s="224">
        <v>1.886198841624501</v>
      </c>
      <c r="V62" s="224">
        <v>1.9396418515872809</v>
      </c>
      <c r="W62" s="224">
        <v>1.9930848615500607</v>
      </c>
      <c r="X62" s="224">
        <v>2.0465278715128403</v>
      </c>
      <c r="Y62" s="224">
        <v>2.0999708814756199</v>
      </c>
      <c r="Z62" s="224">
        <v>2.1534138914384</v>
      </c>
      <c r="AA62" s="224">
        <v>2.2068569014011796</v>
      </c>
      <c r="AB62" s="224">
        <v>2.2602999113639592</v>
      </c>
      <c r="AC62" s="224">
        <v>2.3137429213267393</v>
      </c>
      <c r="AD62" s="224">
        <v>2.3671859312895189</v>
      </c>
      <c r="AE62" s="224">
        <v>2.420628941252299</v>
      </c>
      <c r="AF62" s="224">
        <v>2.4740719512150786</v>
      </c>
      <c r="AG62" s="224">
        <v>2.5275149611778582</v>
      </c>
      <c r="AH62" s="224">
        <v>2.5809579711406383</v>
      </c>
      <c r="AI62" s="224">
        <v>2.6344009811034179</v>
      </c>
      <c r="AJ62" s="224">
        <v>2.687843991066198</v>
      </c>
      <c r="AK62" s="224">
        <v>2.7412870010289776</v>
      </c>
    </row>
    <row r="63" spans="1:37" s="199" customFormat="1">
      <c r="A63" s="105"/>
      <c r="B63" s="224"/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  <c r="U63" s="224"/>
      <c r="V63" s="224"/>
      <c r="W63" s="224"/>
      <c r="X63" s="224"/>
      <c r="Y63" s="224"/>
      <c r="Z63" s="224"/>
      <c r="AA63" s="224"/>
      <c r="AB63" s="224"/>
      <c r="AC63" s="224"/>
      <c r="AD63" s="224"/>
      <c r="AE63" s="224"/>
      <c r="AF63" s="224"/>
      <c r="AG63" s="224"/>
      <c r="AH63" s="224"/>
      <c r="AI63" s="224"/>
      <c r="AJ63" s="224"/>
      <c r="AK63" s="224"/>
    </row>
    <row r="64" spans="1:37" s="199" customFormat="1">
      <c r="A64" s="205" t="s">
        <v>338</v>
      </c>
      <c r="B64" s="221"/>
      <c r="C64" s="221"/>
      <c r="D64" s="221"/>
      <c r="E64" s="221"/>
      <c r="F64" s="221"/>
      <c r="G64" s="221"/>
      <c r="H64" s="221"/>
      <c r="I64" s="221"/>
      <c r="J64" s="221"/>
      <c r="K64" s="221"/>
      <c r="L64" s="221"/>
      <c r="M64" s="221"/>
      <c r="N64" s="221"/>
      <c r="O64" s="221"/>
      <c r="P64" s="221"/>
      <c r="Q64" s="221"/>
      <c r="R64" s="221"/>
      <c r="S64" s="221"/>
      <c r="T64" s="221"/>
      <c r="U64" s="221"/>
      <c r="V64" s="221"/>
      <c r="W64" s="221"/>
      <c r="X64" s="221"/>
      <c r="Y64" s="221"/>
      <c r="Z64" s="221"/>
      <c r="AA64" s="221"/>
      <c r="AB64" s="221"/>
      <c r="AC64" s="221"/>
      <c r="AD64" s="221"/>
      <c r="AE64" s="221"/>
      <c r="AF64" s="221"/>
      <c r="AG64" s="221"/>
      <c r="AH64" s="221"/>
      <c r="AI64" s="221"/>
      <c r="AJ64" s="221"/>
      <c r="AK64" s="221"/>
    </row>
    <row r="65" spans="1:37" s="199" customFormat="1">
      <c r="A65" s="198" t="s">
        <v>339</v>
      </c>
      <c r="B65" s="224">
        <v>4.0274166117592056E-3</v>
      </c>
      <c r="C65" s="224">
        <v>4.3513309234684992E-3</v>
      </c>
      <c r="D65" s="224">
        <v>4.6752452351777919E-3</v>
      </c>
      <c r="E65" s="224">
        <v>4.9991595468870855E-3</v>
      </c>
      <c r="F65" s="224">
        <v>5.3230738585963791E-3</v>
      </c>
      <c r="G65" s="224">
        <v>5.6469881703056718E-3</v>
      </c>
      <c r="H65" s="224">
        <v>5.9709024820149654E-3</v>
      </c>
      <c r="I65" s="224">
        <v>6.294816793724259E-3</v>
      </c>
      <c r="J65" s="224">
        <v>6.6187311054335517E-3</v>
      </c>
      <c r="K65" s="224">
        <v>6.9426454171428453E-3</v>
      </c>
      <c r="L65" s="224">
        <v>7.2665597288521389E-3</v>
      </c>
      <c r="M65" s="224">
        <v>7.5904740405614316E-3</v>
      </c>
      <c r="N65" s="224">
        <v>7.9143883522707244E-3</v>
      </c>
      <c r="O65" s="224">
        <v>8.238302663980018E-3</v>
      </c>
      <c r="P65" s="224">
        <v>8.5622169756893116E-3</v>
      </c>
      <c r="Q65" s="224">
        <v>8.8861312873986052E-3</v>
      </c>
      <c r="R65" s="224">
        <v>9.2100455991078987E-3</v>
      </c>
      <c r="S65" s="224">
        <v>9.5339599108171923E-3</v>
      </c>
      <c r="T65" s="224">
        <v>9.8578742225264842E-3</v>
      </c>
      <c r="U65" s="224">
        <v>1.0181788534235778E-2</v>
      </c>
      <c r="V65" s="224">
        <v>1.0505702845945071E-2</v>
      </c>
      <c r="W65" s="224">
        <v>1.0829617157654365E-2</v>
      </c>
      <c r="X65" s="224">
        <v>1.1153531469363659E-2</v>
      </c>
      <c r="Y65" s="224">
        <v>1.1477445781072952E-2</v>
      </c>
      <c r="Z65" s="224">
        <v>1.1801360092782244E-2</v>
      </c>
      <c r="AA65" s="224">
        <v>1.2125274404491538E-2</v>
      </c>
      <c r="AB65" s="224">
        <v>1.2449188716200831E-2</v>
      </c>
      <c r="AC65" s="224">
        <v>1.2773103027910125E-2</v>
      </c>
      <c r="AD65" s="224">
        <v>1.3097017339619418E-2</v>
      </c>
      <c r="AE65" s="224">
        <v>1.3420931651328712E-2</v>
      </c>
      <c r="AF65" s="224">
        <v>1.3744845963038004E-2</v>
      </c>
      <c r="AG65" s="224">
        <v>1.4068760274747297E-2</v>
      </c>
      <c r="AH65" s="224">
        <v>1.4392674586456591E-2</v>
      </c>
      <c r="AI65" s="224">
        <v>1.4716588898165885E-2</v>
      </c>
      <c r="AJ65" s="224">
        <v>1.5040503209875178E-2</v>
      </c>
      <c r="AK65" s="224">
        <v>1.5364417521584472E-2</v>
      </c>
    </row>
    <row r="66" spans="1:37" s="199" customFormat="1">
      <c r="A66" s="198" t="s">
        <v>340</v>
      </c>
      <c r="B66" s="224">
        <v>6.7758620603560098E-3</v>
      </c>
      <c r="C66" s="224">
        <v>7.5287356226177889E-3</v>
      </c>
      <c r="D66" s="224">
        <v>8.2816091848795671E-3</v>
      </c>
      <c r="E66" s="224">
        <v>9.034482747141347E-3</v>
      </c>
      <c r="F66" s="224">
        <v>9.7873563094031269E-3</v>
      </c>
      <c r="G66" s="224">
        <v>1.0540229871664905E-2</v>
      </c>
      <c r="H66" s="224">
        <v>1.1293103433926685E-2</v>
      </c>
      <c r="I66" s="224">
        <v>1.2045976996188465E-2</v>
      </c>
      <c r="J66" s="224">
        <v>1.2798850558450245E-2</v>
      </c>
      <c r="K66" s="224">
        <v>1.3551724120712023E-2</v>
      </c>
      <c r="L66" s="224">
        <v>1.4304597682973803E-2</v>
      </c>
      <c r="M66" s="224">
        <v>1.5057471245235583E-2</v>
      </c>
      <c r="N66" s="224">
        <v>1.5810344807497361E-2</v>
      </c>
      <c r="O66" s="224">
        <v>1.6563218369759141E-2</v>
      </c>
      <c r="P66" s="224">
        <v>1.7316091932020921E-2</v>
      </c>
      <c r="Q66" s="224">
        <v>1.8068965494282701E-2</v>
      </c>
      <c r="R66" s="224">
        <v>1.8821839056544481E-2</v>
      </c>
      <c r="S66" s="224">
        <v>1.9574712618806261E-2</v>
      </c>
      <c r="T66" s="224">
        <v>2.0327586181068037E-2</v>
      </c>
      <c r="U66" s="224">
        <v>2.1080459743329817E-2</v>
      </c>
      <c r="V66" s="224">
        <v>2.1833333305591597E-2</v>
      </c>
      <c r="W66" s="224">
        <v>2.2586206867853377E-2</v>
      </c>
      <c r="X66" s="224">
        <v>2.3339080430115157E-2</v>
      </c>
      <c r="Y66" s="224">
        <v>2.4091953992376937E-2</v>
      </c>
      <c r="Z66" s="224">
        <v>2.4844827554638717E-2</v>
      </c>
      <c r="AA66" s="224">
        <v>2.5597701116900497E-2</v>
      </c>
      <c r="AB66" s="224">
        <v>2.6350574679162273E-2</v>
      </c>
      <c r="AC66" s="224">
        <v>2.7103448241424053E-2</v>
      </c>
      <c r="AD66" s="224">
        <v>2.7856321803685833E-2</v>
      </c>
      <c r="AE66" s="224">
        <v>2.8609195365947613E-2</v>
      </c>
      <c r="AF66" s="224">
        <v>2.9362068928209393E-2</v>
      </c>
      <c r="AG66" s="224">
        <v>3.0114942490471173E-2</v>
      </c>
      <c r="AH66" s="224">
        <v>3.0867816052732953E-2</v>
      </c>
      <c r="AI66" s="224">
        <v>3.1620689614994729E-2</v>
      </c>
      <c r="AJ66" s="224">
        <v>3.2373563177256509E-2</v>
      </c>
      <c r="AK66" s="224">
        <v>3.3126436739518282E-2</v>
      </c>
    </row>
    <row r="67" spans="1:37" s="199" customFormat="1">
      <c r="A67" s="109" t="s">
        <v>341</v>
      </c>
      <c r="B67" s="224">
        <v>2.6068580699400774E-2</v>
      </c>
      <c r="C67" s="224">
        <v>0</v>
      </c>
      <c r="D67" s="224">
        <v>0</v>
      </c>
      <c r="E67" s="224">
        <v>0</v>
      </c>
      <c r="F67" s="224">
        <v>0</v>
      </c>
      <c r="G67" s="224">
        <v>0</v>
      </c>
      <c r="H67" s="224">
        <v>0</v>
      </c>
      <c r="I67" s="224">
        <v>0</v>
      </c>
      <c r="J67" s="224">
        <v>0</v>
      </c>
      <c r="K67" s="224">
        <v>0</v>
      </c>
      <c r="L67" s="224">
        <v>0</v>
      </c>
      <c r="M67" s="224">
        <v>0</v>
      </c>
      <c r="N67" s="224">
        <v>0</v>
      </c>
      <c r="O67" s="224">
        <v>0</v>
      </c>
      <c r="P67" s="224">
        <v>0</v>
      </c>
      <c r="Q67" s="224">
        <v>0</v>
      </c>
      <c r="R67" s="224">
        <v>0</v>
      </c>
      <c r="S67" s="224">
        <v>0</v>
      </c>
      <c r="T67" s="224">
        <v>0</v>
      </c>
      <c r="U67" s="224">
        <v>0</v>
      </c>
      <c r="V67" s="224">
        <v>0</v>
      </c>
      <c r="W67" s="224">
        <v>0</v>
      </c>
      <c r="X67" s="224">
        <v>0</v>
      </c>
      <c r="Y67" s="224">
        <v>0</v>
      </c>
      <c r="Z67" s="224">
        <v>0</v>
      </c>
      <c r="AA67" s="224">
        <v>0</v>
      </c>
      <c r="AB67" s="224">
        <v>0</v>
      </c>
      <c r="AC67" s="224">
        <v>0</v>
      </c>
      <c r="AD67" s="224">
        <v>0</v>
      </c>
      <c r="AE67" s="224">
        <v>0</v>
      </c>
      <c r="AF67" s="224">
        <v>0</v>
      </c>
      <c r="AG67" s="224">
        <v>0</v>
      </c>
      <c r="AH67" s="224">
        <v>0</v>
      </c>
      <c r="AI67" s="224">
        <v>0</v>
      </c>
      <c r="AJ67" s="224">
        <v>0</v>
      </c>
      <c r="AK67" s="224">
        <v>0</v>
      </c>
    </row>
    <row r="68" spans="1:37" s="199" customFormat="1">
      <c r="A68" s="108" t="s">
        <v>411</v>
      </c>
      <c r="B68" s="224">
        <v>0</v>
      </c>
      <c r="C68" s="224">
        <v>0</v>
      </c>
      <c r="D68" s="224">
        <v>0</v>
      </c>
      <c r="E68" s="224">
        <v>0</v>
      </c>
      <c r="F68" s="224">
        <v>0</v>
      </c>
      <c r="G68" s="224">
        <v>0</v>
      </c>
      <c r="H68" s="224">
        <v>0</v>
      </c>
      <c r="I68" s="224">
        <v>0</v>
      </c>
      <c r="J68" s="224">
        <v>0</v>
      </c>
      <c r="K68" s="224">
        <v>0</v>
      </c>
      <c r="L68" s="224">
        <v>0</v>
      </c>
      <c r="M68" s="224">
        <v>0</v>
      </c>
      <c r="N68" s="224">
        <v>0</v>
      </c>
      <c r="O68" s="224">
        <v>0</v>
      </c>
      <c r="P68" s="224">
        <v>0</v>
      </c>
      <c r="Q68" s="224">
        <v>0</v>
      </c>
      <c r="R68" s="224">
        <v>0</v>
      </c>
      <c r="S68" s="224">
        <v>0</v>
      </c>
      <c r="T68" s="224">
        <v>0</v>
      </c>
      <c r="U68" s="224">
        <v>0</v>
      </c>
      <c r="V68" s="224">
        <v>0</v>
      </c>
      <c r="W68" s="224">
        <v>0</v>
      </c>
      <c r="X68" s="224">
        <v>0</v>
      </c>
      <c r="Y68" s="224">
        <v>0</v>
      </c>
      <c r="Z68" s="224">
        <v>0</v>
      </c>
      <c r="AA68" s="224">
        <v>0</v>
      </c>
      <c r="AB68" s="224">
        <v>0</v>
      </c>
      <c r="AC68" s="224">
        <v>0</v>
      </c>
      <c r="AD68" s="224">
        <v>0</v>
      </c>
      <c r="AE68" s="224">
        <v>0</v>
      </c>
      <c r="AF68" s="224">
        <v>0</v>
      </c>
      <c r="AG68" s="224">
        <v>0</v>
      </c>
      <c r="AH68" s="224">
        <v>0</v>
      </c>
      <c r="AI68" s="224">
        <v>0</v>
      </c>
      <c r="AJ68" s="224">
        <v>0</v>
      </c>
      <c r="AK68" s="224">
        <v>0</v>
      </c>
    </row>
    <row r="69" spans="1:37" s="199" customFormat="1">
      <c r="A69" s="108" t="s">
        <v>412</v>
      </c>
      <c r="B69" s="225">
        <v>0</v>
      </c>
      <c r="C69" s="225">
        <v>0</v>
      </c>
      <c r="D69" s="225">
        <v>0</v>
      </c>
      <c r="E69" s="225">
        <v>0</v>
      </c>
      <c r="F69" s="225">
        <v>0</v>
      </c>
      <c r="G69" s="225">
        <v>0</v>
      </c>
      <c r="H69" s="225">
        <v>0</v>
      </c>
      <c r="I69" s="225">
        <v>0</v>
      </c>
      <c r="J69" s="225">
        <v>0</v>
      </c>
      <c r="K69" s="225">
        <v>0</v>
      </c>
      <c r="L69" s="225">
        <v>0</v>
      </c>
      <c r="M69" s="225">
        <v>0</v>
      </c>
      <c r="N69" s="225">
        <v>0</v>
      </c>
      <c r="O69" s="225">
        <v>0</v>
      </c>
      <c r="P69" s="225">
        <v>0</v>
      </c>
      <c r="Q69" s="225">
        <v>0</v>
      </c>
      <c r="R69" s="225">
        <v>0</v>
      </c>
      <c r="S69" s="225">
        <v>0</v>
      </c>
      <c r="T69" s="225">
        <v>0</v>
      </c>
      <c r="U69" s="225">
        <v>0</v>
      </c>
      <c r="V69" s="225">
        <v>0</v>
      </c>
      <c r="W69" s="225">
        <v>0</v>
      </c>
      <c r="X69" s="225">
        <v>0</v>
      </c>
      <c r="Y69" s="225">
        <v>0</v>
      </c>
      <c r="Z69" s="225">
        <v>0</v>
      </c>
      <c r="AA69" s="225">
        <v>0</v>
      </c>
      <c r="AB69" s="225">
        <v>0</v>
      </c>
      <c r="AC69" s="225">
        <v>0</v>
      </c>
      <c r="AD69" s="225">
        <v>0</v>
      </c>
      <c r="AE69" s="225">
        <v>0</v>
      </c>
      <c r="AF69" s="225">
        <v>0</v>
      </c>
      <c r="AG69" s="225">
        <v>0</v>
      </c>
      <c r="AH69" s="225">
        <v>0</v>
      </c>
      <c r="AI69" s="225">
        <v>0</v>
      </c>
      <c r="AJ69" s="225">
        <v>0</v>
      </c>
      <c r="AK69" s="225">
        <v>0</v>
      </c>
    </row>
    <row r="70" spans="1:37" s="199" customFormat="1">
      <c r="A70" s="108" t="s">
        <v>342</v>
      </c>
      <c r="B70" s="223">
        <v>0</v>
      </c>
      <c r="C70" s="223">
        <v>0</v>
      </c>
      <c r="D70" s="223">
        <v>0</v>
      </c>
      <c r="E70" s="223">
        <v>0</v>
      </c>
      <c r="F70" s="223">
        <v>0</v>
      </c>
      <c r="G70" s="223">
        <v>0</v>
      </c>
      <c r="H70" s="223">
        <v>0</v>
      </c>
      <c r="I70" s="223">
        <v>0</v>
      </c>
      <c r="J70" s="223">
        <v>0</v>
      </c>
      <c r="K70" s="223">
        <v>0</v>
      </c>
      <c r="L70" s="223">
        <v>0</v>
      </c>
      <c r="M70" s="223">
        <v>0</v>
      </c>
      <c r="N70" s="223">
        <v>0</v>
      </c>
      <c r="O70" s="223">
        <v>0</v>
      </c>
      <c r="P70" s="223">
        <v>0</v>
      </c>
      <c r="Q70" s="223">
        <v>0</v>
      </c>
      <c r="R70" s="223">
        <v>0</v>
      </c>
      <c r="S70" s="223">
        <v>0</v>
      </c>
      <c r="T70" s="223">
        <v>0</v>
      </c>
      <c r="U70" s="223">
        <v>0</v>
      </c>
      <c r="V70" s="223">
        <v>0</v>
      </c>
      <c r="W70" s="223">
        <v>0</v>
      </c>
      <c r="X70" s="223">
        <v>0</v>
      </c>
      <c r="Y70" s="223">
        <v>0</v>
      </c>
      <c r="Z70" s="223">
        <v>0</v>
      </c>
      <c r="AA70" s="223">
        <v>0</v>
      </c>
      <c r="AB70" s="223">
        <v>0</v>
      </c>
      <c r="AC70" s="223">
        <v>0</v>
      </c>
      <c r="AD70" s="223">
        <v>0</v>
      </c>
      <c r="AE70" s="223">
        <v>0</v>
      </c>
      <c r="AF70" s="223">
        <v>0</v>
      </c>
      <c r="AG70" s="223">
        <v>0</v>
      </c>
      <c r="AH70" s="223">
        <v>0</v>
      </c>
      <c r="AI70" s="223">
        <v>0</v>
      </c>
      <c r="AJ70" s="223">
        <v>0</v>
      </c>
      <c r="AK70" s="223">
        <v>0</v>
      </c>
    </row>
    <row r="71" spans="1:37" s="199" customFormat="1">
      <c r="A71" s="108" t="s">
        <v>343</v>
      </c>
      <c r="B71" s="222">
        <v>0</v>
      </c>
      <c r="C71" s="222">
        <v>0</v>
      </c>
      <c r="D71" s="222">
        <v>0</v>
      </c>
      <c r="E71" s="222">
        <v>0</v>
      </c>
      <c r="F71" s="222">
        <v>0</v>
      </c>
      <c r="G71" s="222">
        <v>0</v>
      </c>
      <c r="H71" s="222">
        <v>0</v>
      </c>
      <c r="I71" s="222">
        <v>0</v>
      </c>
      <c r="J71" s="222">
        <v>0</v>
      </c>
      <c r="K71" s="222">
        <v>0</v>
      </c>
      <c r="L71" s="222">
        <v>0</v>
      </c>
      <c r="M71" s="222">
        <v>0</v>
      </c>
      <c r="N71" s="222">
        <v>0</v>
      </c>
      <c r="O71" s="222">
        <v>0</v>
      </c>
      <c r="P71" s="222">
        <v>0</v>
      </c>
      <c r="Q71" s="222">
        <v>0</v>
      </c>
      <c r="R71" s="222">
        <v>0</v>
      </c>
      <c r="S71" s="222">
        <v>0</v>
      </c>
      <c r="T71" s="222">
        <v>0</v>
      </c>
      <c r="U71" s="222">
        <v>0</v>
      </c>
      <c r="V71" s="222">
        <v>0</v>
      </c>
      <c r="W71" s="222">
        <v>0</v>
      </c>
      <c r="X71" s="222">
        <v>0</v>
      </c>
      <c r="Y71" s="222">
        <v>0</v>
      </c>
      <c r="Z71" s="222">
        <v>0</v>
      </c>
      <c r="AA71" s="222">
        <v>0</v>
      </c>
      <c r="AB71" s="222">
        <v>0</v>
      </c>
      <c r="AC71" s="222">
        <v>0</v>
      </c>
      <c r="AD71" s="222">
        <v>0</v>
      </c>
      <c r="AE71" s="222">
        <v>0</v>
      </c>
      <c r="AF71" s="222">
        <v>0</v>
      </c>
      <c r="AG71" s="222">
        <v>0</v>
      </c>
      <c r="AH71" s="222">
        <v>0</v>
      </c>
      <c r="AI71" s="222">
        <v>0</v>
      </c>
      <c r="AJ71" s="222">
        <v>0</v>
      </c>
      <c r="AK71" s="222">
        <v>0</v>
      </c>
    </row>
    <row r="72" spans="1:37" s="199" customFormat="1">
      <c r="A72" s="108" t="s">
        <v>344</v>
      </c>
      <c r="B72" s="223">
        <v>0</v>
      </c>
      <c r="C72" s="223">
        <v>0</v>
      </c>
      <c r="D72" s="223">
        <v>0</v>
      </c>
      <c r="E72" s="223">
        <v>0</v>
      </c>
      <c r="F72" s="223">
        <v>0</v>
      </c>
      <c r="G72" s="223">
        <v>0</v>
      </c>
      <c r="H72" s="223">
        <v>0</v>
      </c>
      <c r="I72" s="223">
        <v>0</v>
      </c>
      <c r="J72" s="223">
        <v>0</v>
      </c>
      <c r="K72" s="223">
        <v>0</v>
      </c>
      <c r="L72" s="223">
        <v>0</v>
      </c>
      <c r="M72" s="223">
        <v>0</v>
      </c>
      <c r="N72" s="223">
        <v>0</v>
      </c>
      <c r="O72" s="223">
        <v>0</v>
      </c>
      <c r="P72" s="223">
        <v>0</v>
      </c>
      <c r="Q72" s="223">
        <v>0</v>
      </c>
      <c r="R72" s="223">
        <v>0</v>
      </c>
      <c r="S72" s="223">
        <v>0</v>
      </c>
      <c r="T72" s="223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>
        <v>0</v>
      </c>
      <c r="AD72" s="223">
        <v>0</v>
      </c>
      <c r="AE72" s="223">
        <v>0</v>
      </c>
      <c r="AF72" s="223">
        <v>0</v>
      </c>
      <c r="AG72" s="223">
        <v>0</v>
      </c>
      <c r="AH72" s="223">
        <v>0</v>
      </c>
      <c r="AI72" s="223">
        <v>0</v>
      </c>
      <c r="AJ72" s="223">
        <v>0</v>
      </c>
      <c r="AK72" s="223">
        <v>0</v>
      </c>
    </row>
    <row r="73" spans="1:37" s="199" customFormat="1">
      <c r="A73" s="108" t="s">
        <v>345</v>
      </c>
      <c r="B73" s="221">
        <v>0</v>
      </c>
      <c r="C73" s="221">
        <v>0</v>
      </c>
      <c r="D73" s="221">
        <v>0</v>
      </c>
      <c r="E73" s="221">
        <v>0</v>
      </c>
      <c r="F73" s="221">
        <v>0</v>
      </c>
      <c r="G73" s="221">
        <v>0</v>
      </c>
      <c r="H73" s="221">
        <v>0</v>
      </c>
      <c r="I73" s="221">
        <v>0</v>
      </c>
      <c r="J73" s="221">
        <v>0</v>
      </c>
      <c r="K73" s="221">
        <v>0</v>
      </c>
      <c r="L73" s="221">
        <v>0</v>
      </c>
      <c r="M73" s="221">
        <v>0</v>
      </c>
      <c r="N73" s="221">
        <v>0</v>
      </c>
      <c r="O73" s="221">
        <v>0</v>
      </c>
      <c r="P73" s="221">
        <v>0</v>
      </c>
      <c r="Q73" s="221">
        <v>0</v>
      </c>
      <c r="R73" s="221">
        <v>0</v>
      </c>
      <c r="S73" s="221">
        <v>0</v>
      </c>
      <c r="T73" s="221">
        <v>0</v>
      </c>
      <c r="U73" s="221">
        <v>0</v>
      </c>
      <c r="V73" s="221">
        <v>0</v>
      </c>
      <c r="W73" s="221">
        <v>0</v>
      </c>
      <c r="X73" s="221">
        <v>0</v>
      </c>
      <c r="Y73" s="221">
        <v>0</v>
      </c>
      <c r="Z73" s="221">
        <v>0</v>
      </c>
      <c r="AA73" s="221">
        <v>0</v>
      </c>
      <c r="AB73" s="221">
        <v>0</v>
      </c>
      <c r="AC73" s="221">
        <v>0</v>
      </c>
      <c r="AD73" s="221">
        <v>0</v>
      </c>
      <c r="AE73" s="221">
        <v>0</v>
      </c>
      <c r="AF73" s="221">
        <v>0</v>
      </c>
      <c r="AG73" s="221">
        <v>0</v>
      </c>
      <c r="AH73" s="221">
        <v>0</v>
      </c>
      <c r="AI73" s="221">
        <v>0</v>
      </c>
      <c r="AJ73" s="221">
        <v>0</v>
      </c>
      <c r="AK73" s="221">
        <v>0</v>
      </c>
    </row>
    <row r="74" spans="1:37" s="199" customFormat="1">
      <c r="A74" s="108" t="s">
        <v>308</v>
      </c>
      <c r="B74" s="224">
        <v>6.7758620603560098E-3</v>
      </c>
      <c r="C74" s="224">
        <v>7.5287356226177889E-3</v>
      </c>
      <c r="D74" s="224">
        <v>8.2816091848795671E-3</v>
      </c>
      <c r="E74" s="224">
        <v>9.034482747141347E-3</v>
      </c>
      <c r="F74" s="224">
        <v>9.7873563094031269E-3</v>
      </c>
      <c r="G74" s="224">
        <v>1.0540229871664905E-2</v>
      </c>
      <c r="H74" s="224">
        <v>1.1293103433926685E-2</v>
      </c>
      <c r="I74" s="224">
        <v>1.2045976996188465E-2</v>
      </c>
      <c r="J74" s="224">
        <v>1.2798850558450245E-2</v>
      </c>
      <c r="K74" s="224">
        <v>1.3551724120712023E-2</v>
      </c>
      <c r="L74" s="224">
        <v>1.4304597682973803E-2</v>
      </c>
      <c r="M74" s="224">
        <v>1.5057471245235583E-2</v>
      </c>
      <c r="N74" s="224">
        <v>1.5810344807497361E-2</v>
      </c>
      <c r="O74" s="224">
        <v>1.6563218369759141E-2</v>
      </c>
      <c r="P74" s="224">
        <v>1.7316091932020921E-2</v>
      </c>
      <c r="Q74" s="224">
        <v>1.8068965494282701E-2</v>
      </c>
      <c r="R74" s="224">
        <v>1.8821839056544481E-2</v>
      </c>
      <c r="S74" s="224">
        <v>1.9574712618806261E-2</v>
      </c>
      <c r="T74" s="224">
        <v>2.0327586181068037E-2</v>
      </c>
      <c r="U74" s="224">
        <v>2.1080459743329817E-2</v>
      </c>
      <c r="V74" s="224">
        <v>2.1833333305591597E-2</v>
      </c>
      <c r="W74" s="224">
        <v>2.2586206867853377E-2</v>
      </c>
      <c r="X74" s="224">
        <v>2.3339080430115157E-2</v>
      </c>
      <c r="Y74" s="224">
        <v>2.4091953992376937E-2</v>
      </c>
      <c r="Z74" s="224">
        <v>2.4844827554638717E-2</v>
      </c>
      <c r="AA74" s="224">
        <v>2.5597701116900497E-2</v>
      </c>
      <c r="AB74" s="224">
        <v>2.6350574679162273E-2</v>
      </c>
      <c r="AC74" s="224">
        <v>2.7103448241424053E-2</v>
      </c>
      <c r="AD74" s="224">
        <v>2.7856321803685833E-2</v>
      </c>
      <c r="AE74" s="224">
        <v>2.8609195365947613E-2</v>
      </c>
      <c r="AF74" s="224">
        <v>2.9362068928209393E-2</v>
      </c>
      <c r="AG74" s="224">
        <v>3.0114942490471173E-2</v>
      </c>
      <c r="AH74" s="224">
        <v>3.0867816052732953E-2</v>
      </c>
      <c r="AI74" s="224">
        <v>3.1620689614994729E-2</v>
      </c>
      <c r="AJ74" s="224">
        <v>3.2373563177256509E-2</v>
      </c>
      <c r="AK74" s="224">
        <v>3.3126436739518282E-2</v>
      </c>
    </row>
    <row r="75" spans="1:37" s="199" customFormat="1">
      <c r="A75" s="108" t="s">
        <v>346</v>
      </c>
      <c r="B75" s="221">
        <v>2.6068580699400774E-2</v>
      </c>
      <c r="C75" s="221">
        <v>0</v>
      </c>
      <c r="D75" s="221">
        <v>0</v>
      </c>
      <c r="E75" s="221">
        <v>0</v>
      </c>
      <c r="F75" s="221">
        <v>0</v>
      </c>
      <c r="G75" s="221">
        <v>0</v>
      </c>
      <c r="H75" s="221">
        <v>0</v>
      </c>
      <c r="I75" s="221">
        <v>0</v>
      </c>
      <c r="J75" s="221">
        <v>0</v>
      </c>
      <c r="K75" s="221">
        <v>0</v>
      </c>
      <c r="L75" s="221">
        <v>0</v>
      </c>
      <c r="M75" s="221">
        <v>0</v>
      </c>
      <c r="N75" s="221">
        <v>0</v>
      </c>
      <c r="O75" s="221">
        <v>0</v>
      </c>
      <c r="P75" s="221">
        <v>0</v>
      </c>
      <c r="Q75" s="221">
        <v>0</v>
      </c>
      <c r="R75" s="221">
        <v>0</v>
      </c>
      <c r="S75" s="221">
        <v>0</v>
      </c>
      <c r="T75" s="221">
        <v>0</v>
      </c>
      <c r="U75" s="221">
        <v>0</v>
      </c>
      <c r="V75" s="221">
        <v>0</v>
      </c>
      <c r="W75" s="221">
        <v>0</v>
      </c>
      <c r="X75" s="221">
        <v>0</v>
      </c>
      <c r="Y75" s="221">
        <v>0</v>
      </c>
      <c r="Z75" s="221">
        <v>0</v>
      </c>
      <c r="AA75" s="221">
        <v>0</v>
      </c>
      <c r="AB75" s="221">
        <v>0</v>
      </c>
      <c r="AC75" s="221">
        <v>0</v>
      </c>
      <c r="AD75" s="221">
        <v>0</v>
      </c>
      <c r="AE75" s="221">
        <v>0</v>
      </c>
      <c r="AF75" s="221">
        <v>0</v>
      </c>
      <c r="AG75" s="221">
        <v>0</v>
      </c>
      <c r="AH75" s="221">
        <v>0</v>
      </c>
      <c r="AI75" s="221">
        <v>0</v>
      </c>
      <c r="AJ75" s="221">
        <v>0</v>
      </c>
      <c r="AK75" s="221">
        <v>0</v>
      </c>
    </row>
    <row r="76" spans="1:37">
      <c r="A76" s="108" t="s">
        <v>406</v>
      </c>
      <c r="B76" s="226">
        <v>4.0274166117592056E-3</v>
      </c>
      <c r="C76" s="226">
        <v>4.3513309234684992E-3</v>
      </c>
      <c r="D76" s="226">
        <v>4.6752452351777919E-3</v>
      </c>
      <c r="E76" s="226">
        <v>4.9991595468870855E-3</v>
      </c>
      <c r="F76" s="226">
        <v>5.3230738585963791E-3</v>
      </c>
      <c r="G76" s="226">
        <v>5.6469881703056718E-3</v>
      </c>
      <c r="H76" s="226">
        <v>5.9709024820149654E-3</v>
      </c>
      <c r="I76" s="226">
        <v>6.294816793724259E-3</v>
      </c>
      <c r="J76" s="226">
        <v>6.6187311054335517E-3</v>
      </c>
      <c r="K76" s="226">
        <v>6.9426454171428453E-3</v>
      </c>
      <c r="L76" s="226">
        <v>7.2665597288521389E-3</v>
      </c>
      <c r="M76" s="226">
        <v>7.5904740405614316E-3</v>
      </c>
      <c r="N76" s="226">
        <v>7.9143883522707244E-3</v>
      </c>
      <c r="O76" s="226">
        <v>8.238302663980018E-3</v>
      </c>
      <c r="P76" s="226">
        <v>8.5622169756893116E-3</v>
      </c>
      <c r="Q76" s="226">
        <v>8.8861312873986052E-3</v>
      </c>
      <c r="R76" s="226">
        <v>9.2100455991078987E-3</v>
      </c>
      <c r="S76" s="226">
        <v>9.5339599108171923E-3</v>
      </c>
      <c r="T76" s="226">
        <v>9.8578742225264842E-3</v>
      </c>
      <c r="U76" s="226">
        <v>1.0181788534235778E-2</v>
      </c>
      <c r="V76" s="226">
        <v>1.0505702845945071E-2</v>
      </c>
      <c r="W76" s="226">
        <v>1.0829617157654365E-2</v>
      </c>
      <c r="X76" s="226">
        <v>1.1153531469363659E-2</v>
      </c>
      <c r="Y76" s="226">
        <v>1.1477445781072952E-2</v>
      </c>
      <c r="Z76" s="226">
        <v>1.1801360092782244E-2</v>
      </c>
      <c r="AA76" s="226">
        <v>1.2125274404491538E-2</v>
      </c>
      <c r="AB76" s="226">
        <v>1.2449188716200831E-2</v>
      </c>
      <c r="AC76" s="226">
        <v>1.2773103027910125E-2</v>
      </c>
      <c r="AD76" s="226">
        <v>1.3097017339619418E-2</v>
      </c>
      <c r="AE76" s="226">
        <v>1.3420931651328712E-2</v>
      </c>
      <c r="AF76" s="226">
        <v>1.3744845963038004E-2</v>
      </c>
      <c r="AG76" s="226">
        <v>1.4068760274747297E-2</v>
      </c>
      <c r="AH76" s="226">
        <v>1.4392674586456591E-2</v>
      </c>
      <c r="AI76" s="226">
        <v>1.4716588898165885E-2</v>
      </c>
      <c r="AJ76" s="226">
        <v>1.5040503209875178E-2</v>
      </c>
      <c r="AK76" s="226">
        <v>1.5364417521584472E-2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"/>
  <sheetViews>
    <sheetView topLeftCell="A19" workbookViewId="0">
      <selection activeCell="N61" sqref="N61"/>
    </sheetView>
  </sheetViews>
  <sheetFormatPr defaultColWidth="8.85546875" defaultRowHeight="15"/>
  <cols>
    <col min="1" max="1" width="20.42578125" customWidth="1"/>
  </cols>
  <sheetData>
    <row r="1" spans="1:47">
      <c r="A1" s="91" t="s">
        <v>288</v>
      </c>
      <c r="B1" s="92"/>
      <c r="C1" s="92"/>
      <c r="D1" s="92"/>
      <c r="E1" s="92"/>
    </row>
    <row r="2" spans="1:47">
      <c r="A2" s="93" t="s">
        <v>289</v>
      </c>
      <c r="B2" s="93">
        <v>2020</v>
      </c>
      <c r="C2" s="93">
        <v>2025</v>
      </c>
      <c r="D2" s="93">
        <v>2030</v>
      </c>
      <c r="E2" s="93">
        <v>2050</v>
      </c>
      <c r="F2" t="s">
        <v>290</v>
      </c>
    </row>
    <row r="3" spans="1:47">
      <c r="A3" t="s">
        <v>413</v>
      </c>
      <c r="B3">
        <f>INDEX('Chemicals Baselines'!$C$11:$G$28,MATCH('Country Selector'!$B$1,'Chemicals Baselines'!$B$11:$B$28,0),MATCH('Process Emissions Multipliers'!B2,'Chemicals Baselines'!$C$9:$G$9,0))</f>
        <v>21.732688015501807</v>
      </c>
      <c r="C3">
        <f>INDEX('Chemicals Baselines'!$C$11:$G$28,MATCH('Country Selector'!$B$1,'Chemicals Baselines'!$B$11:$B$28,0),MATCH('Process Emissions Multipliers'!C2,'Chemicals Baselines'!$C$9:$G$9,0))</f>
        <v>28.509996019037295</v>
      </c>
      <c r="D3">
        <f>INDEX('Chemicals Baselines'!$C$11:$G$28,MATCH('Country Selector'!$B$1,'Chemicals Baselines'!$B$11:$B$28,0),MATCH('Process Emissions Multipliers'!D2,'Chemicals Baselines'!$C$9:$G$9,0))</f>
        <v>32.129074162653261</v>
      </c>
    </row>
    <row r="4" spans="1:47">
      <c r="A4" t="s">
        <v>401</v>
      </c>
      <c r="B4" s="188">
        <f>'BAU Process Emissions Alberta'!G27+'BAU Process Emissions Alberta'!G26*'Cross-Page Data'!$D$13/N2O_to_CO2e</f>
        <v>3.1723180048247204</v>
      </c>
      <c r="C4" s="188">
        <f>'BAU Process Emissions Alberta'!L27+'BAU Process Emissions Alberta'!L26*'Cross-Page Data'!$D$13/N2O_to_CO2e</f>
        <v>3.3356349772424885</v>
      </c>
      <c r="D4" s="188">
        <f>'BAU Process Emissions Alberta'!Q27+'BAU Process Emissions Alberta'!Q26*'Cross-Page Data'!$D$13/N2O_to_CO2e</f>
        <v>3.0335319395919642</v>
      </c>
      <c r="E4" s="188">
        <f>'BAU Process Emissions Alberta'!AK27+'BAU Process Emissions Alberta'!AK26*'Cross-Page Data'!$D$13/N2O_to_CO2e</f>
        <v>2.0143667628973088</v>
      </c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</row>
    <row r="6" spans="1:47">
      <c r="A6" s="93" t="s">
        <v>292</v>
      </c>
      <c r="B6" s="93">
        <v>2020</v>
      </c>
      <c r="C6" s="93">
        <v>2025</v>
      </c>
      <c r="D6" s="93">
        <v>2030</v>
      </c>
      <c r="E6" s="93">
        <v>2050</v>
      </c>
      <c r="F6" t="s">
        <v>293</v>
      </c>
    </row>
    <row r="7" spans="1:47">
      <c r="A7" s="228" t="s">
        <v>413</v>
      </c>
      <c r="B7">
        <f>INDEX('Other Baselines'!$C$11:$G$28,MATCH('Country Selector'!$B$1,'Other Baselines'!$B$11:$B$28,0),MATCH('Process Emissions Multipliers'!B6,'Other Baselines'!$C$9:$G$9,0))</f>
        <v>2.2430117879770002</v>
      </c>
      <c r="C7">
        <f>INDEX('Other Baselines'!$C$11:$G$28,MATCH('Country Selector'!$B$1,'Other Baselines'!$B$11:$B$28,0),MATCH('Process Emissions Multipliers'!C6,'Other Baselines'!$C$9:$G$9,0))</f>
        <v>2.2990961664856857</v>
      </c>
      <c r="D7">
        <f>INDEX('Other Baselines'!$C$11:$G$28,MATCH('Country Selector'!$B$1,'Other Baselines'!$B$11:$B$28,0),MATCH('Process Emissions Multipliers'!D6,'Other Baselines'!$C$9:$G$9,0))</f>
        <v>2.4761768479766002</v>
      </c>
    </row>
    <row r="8" spans="1:47">
      <c r="A8" s="228" t="s">
        <v>401</v>
      </c>
      <c r="B8">
        <f>SUM('BAU Process Emissions Alberta'!G65,'BAU Process Emissions Alberta'!G67*'Cross-Page Data'!$D$13/N2O_to_CO2e)</f>
        <v>5.6469881703056718E-3</v>
      </c>
      <c r="C8" s="191">
        <f>SUM('BAU Process Emissions Alberta'!L65,'BAU Process Emissions Alberta'!L67*'Cross-Page Data'!$D$13/N2O_to_CO2e)</f>
        <v>7.2665597288521389E-3</v>
      </c>
      <c r="D8" s="191">
        <f>SUM('BAU Process Emissions Alberta'!Q65,'BAU Process Emissions Alberta'!Q67*'Cross-Page Data'!$D$13/N2O_to_CO2e)</f>
        <v>8.8861312873986052E-3</v>
      </c>
      <c r="E8" s="191">
        <f>SUM('BAU Process Emissions Alberta'!AK70,'BAU Process Emissions Alberta'!AK72*'Cross-Page Data'!$D$13/N2O_to_CO2e,'BAU Process Emissions Alberta'!AK73*'Cross-Page Data'!$D$12/CH4_to_CO2e)</f>
        <v>0</v>
      </c>
      <c r="F8" s="191"/>
    </row>
    <row r="9" spans="1:47">
      <c r="G9" s="193" t="s">
        <v>399</v>
      </c>
      <c r="H9" s="193"/>
      <c r="I9" s="193"/>
      <c r="J9" s="193"/>
      <c r="K9" s="193"/>
      <c r="L9" s="193"/>
      <c r="M9" s="193"/>
      <c r="N9" s="193"/>
    </row>
    <row r="10" spans="1:47">
      <c r="A10" s="93" t="s">
        <v>294</v>
      </c>
      <c r="B10" s="93">
        <v>2020</v>
      </c>
      <c r="C10" s="93">
        <v>2025</v>
      </c>
      <c r="D10" s="93">
        <v>2030</v>
      </c>
      <c r="E10" s="93">
        <v>2050</v>
      </c>
      <c r="G10" s="193" t="s">
        <v>400</v>
      </c>
      <c r="H10" s="193"/>
      <c r="I10" s="193"/>
      <c r="J10" s="193"/>
      <c r="K10" s="193"/>
      <c r="L10" s="193"/>
      <c r="M10" s="193"/>
      <c r="N10" s="193"/>
    </row>
    <row r="11" spans="1:47">
      <c r="A11" s="228" t="s">
        <v>413</v>
      </c>
      <c r="B11">
        <f>INDEX('Coal Baselines'!$C$11:$G$28,MATCH('Country Selector'!$B$1,'Coal Baselines'!$B$11:$B$28,0),MATCH('Process Emissions Multipliers'!B10,'Coal Baselines'!$C$9:$G$9,0))</f>
        <v>0.98520588185928326</v>
      </c>
      <c r="C11">
        <f>INDEX('Coal Baselines'!$C$11:$G$28,MATCH('Country Selector'!$B$1,'Coal Baselines'!$B$11:$B$28,0),MATCH('Process Emissions Multipliers'!C10,'Coal Baselines'!$C$9:$G$9,0))</f>
        <v>1.0166009099610207</v>
      </c>
      <c r="D11">
        <f>INDEX('Coal Baselines'!$C$11:$G$28,MATCH('Country Selector'!$B$1,'Coal Baselines'!$B$11:$B$28,0),MATCH('Process Emissions Multipliers'!D10,'Coal Baselines'!$C$9:$G$9,0))</f>
        <v>1.0920984775390081</v>
      </c>
    </row>
    <row r="12" spans="1:47">
      <c r="A12" s="228" t="s">
        <v>401</v>
      </c>
      <c r="B12">
        <f>SUM('BAU Process Emissions Alberta'!G37)*'Cross-Page Data'!$D$12/CH4_to_CO2e</f>
        <v>0.27269584819700332</v>
      </c>
      <c r="C12">
        <f>SUM('BAU Process Emissions Alberta'!L37)*'Cross-Page Data'!$D$12/CH4_to_CO2e</f>
        <v>0.19109554280977087</v>
      </c>
      <c r="D12">
        <f>SUM('BAU Process Emissions Alberta'!Q37)*'Cross-Page Data'!$D$12/CH4_to_CO2e</f>
        <v>0.13456647638739086</v>
      </c>
      <c r="E12">
        <f>'BAU Process Emissions Alberta'!AK37*'Cross-Page Data'!$D$12/CH4_to_CO2e</f>
        <v>4.0253163309440031E-2</v>
      </c>
      <c r="F12" s="191"/>
      <c r="G12" s="190" t="s">
        <v>402</v>
      </c>
      <c r="H12" s="190"/>
      <c r="I12" s="190"/>
      <c r="J12" s="190"/>
      <c r="K12" s="190"/>
      <c r="L12" s="190"/>
      <c r="M12" s="190"/>
    </row>
    <row r="14" spans="1:47">
      <c r="A14" s="93" t="s">
        <v>231</v>
      </c>
      <c r="B14" s="93">
        <v>2020</v>
      </c>
      <c r="C14" s="93">
        <v>2025</v>
      </c>
      <c r="D14" s="93">
        <v>2030</v>
      </c>
      <c r="E14" s="93">
        <v>2050</v>
      </c>
      <c r="G14" s="190" t="s">
        <v>389</v>
      </c>
      <c r="H14" s="190"/>
      <c r="I14" s="190"/>
      <c r="J14" s="190"/>
      <c r="K14" s="190"/>
      <c r="L14" s="190"/>
    </row>
    <row r="15" spans="1:47">
      <c r="A15" s="228" t="s">
        <v>413</v>
      </c>
      <c r="B15">
        <f>INDEX('Waste Baselines'!$C$11:$G$28,MATCH('Country Selector'!$B$1,'Waste Baselines'!$B$11:$B$28,0),MATCH('Process Emissions Multipliers'!B14,'Waste Baselines'!$C$9:$G$9,0))</f>
        <v>23.103373543059952</v>
      </c>
      <c r="C15">
        <f>INDEX('Waste Baselines'!$C$11:$G$28,MATCH('Country Selector'!$B$1,'Waste Baselines'!$B$11:$B$28,0),MATCH('Process Emissions Multipliers'!C14,'Waste Baselines'!$C$9:$G$9,0))</f>
        <v>23.847142829601431</v>
      </c>
      <c r="D15">
        <f>INDEX('Waste Baselines'!$C$11:$G$28,MATCH('Country Selector'!$B$1,'Waste Baselines'!$B$11:$B$28,0),MATCH('Process Emissions Multipliers'!D14,'Waste Baselines'!$C$9:$G$9,0))</f>
        <v>24.485937472119002</v>
      </c>
      <c r="G15" s="190" t="s">
        <v>390</v>
      </c>
      <c r="H15" s="190"/>
      <c r="I15" s="190"/>
      <c r="J15" s="190"/>
      <c r="K15" s="190"/>
      <c r="L15" s="190"/>
    </row>
    <row r="16" spans="1:47">
      <c r="A16" s="228" t="s">
        <v>401</v>
      </c>
      <c r="B16" s="227">
        <f>'BAU Process Emissions Alberta'!G45*'Cross-Page Data'!D12/CH4_to_CO2e+'Cross-Page Data'!D13/N2O_to_CO2e*('BAU Process Emissions Alberta'!G44+'BAU Process Emissions Alberta'!G43)</f>
        <v>0.14491005011495978</v>
      </c>
      <c r="C16" s="227">
        <f>'BAU Process Emissions Alberta'!L45*'Cross-Page Data'!$D$12/CH4_to_CO2e+'Cross-Page Data'!$D$13/N2O_to_CO2e*('BAU Process Emissions Alberta'!L44+'BAU Process Emissions Alberta'!L43)</f>
        <v>0.15961241769706236</v>
      </c>
      <c r="D16" s="227">
        <f>'BAU Process Emissions Alberta'!Q45*'Cross-Page Data'!$D$12/CH4_to_CO2e+'Cross-Page Data'!$D$13/N2O_to_CO2e*('BAU Process Emissions Alberta'!Q44+'BAU Process Emissions Alberta'!Q43)</f>
        <v>0.17196381768804772</v>
      </c>
      <c r="E16" s="227">
        <f>'BAU Process Emissions Alberta'!AK45*'Cross-Page Data'!$D$12/CH4_to_CO2e+'Cross-Page Data'!$D$13/N2O_to_CO2e*('BAU Process Emissions Alberta'!AK44+'BAU Process Emissions Alberta'!AK43)</f>
        <v>0.20927926290142027</v>
      </c>
      <c r="F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1"/>
    </row>
    <row r="17" spans="1:25">
      <c r="G17" s="190" t="s">
        <v>394</v>
      </c>
      <c r="H17" s="190"/>
      <c r="I17" s="190"/>
      <c r="J17" s="190"/>
      <c r="K17" s="190"/>
      <c r="L17" s="190"/>
      <c r="M17" s="191"/>
      <c r="N17" s="191"/>
      <c r="O17" s="191"/>
      <c r="P17" s="191"/>
      <c r="Q17" s="191"/>
      <c r="S17" s="191"/>
      <c r="T17" s="191"/>
      <c r="U17" s="191"/>
      <c r="V17" s="191"/>
      <c r="W17" s="191"/>
      <c r="X17" s="191"/>
      <c r="Y17" s="191"/>
    </row>
    <row r="18" spans="1:25">
      <c r="A18" s="93" t="s">
        <v>295</v>
      </c>
      <c r="B18" s="93">
        <v>2020</v>
      </c>
      <c r="C18" s="93">
        <v>2025</v>
      </c>
      <c r="D18" s="93">
        <v>2030</v>
      </c>
      <c r="E18" s="93">
        <v>2050</v>
      </c>
      <c r="G18" s="190" t="s">
        <v>393</v>
      </c>
      <c r="H18" s="190"/>
      <c r="I18" s="190"/>
      <c r="J18" s="190"/>
      <c r="K18" s="190"/>
      <c r="L18" s="190"/>
    </row>
    <row r="19" spans="1:25">
      <c r="A19" s="190" t="s">
        <v>413</v>
      </c>
      <c r="B19" s="190">
        <f>SUM('NGPS 2020'!E10:E185)</f>
        <v>36.39031058969104</v>
      </c>
      <c r="C19" s="190">
        <f>INDEX('NGPS Baselines'!$C$11:$G$28,MATCH('Country Selector'!$B$1,'NGPS Baselines'!$B$11:$B$28,0),MATCH('Process Emissions Multipliers'!C18,'NGPS Baselines'!$C$9:$G$9,0))</f>
        <v>70.130276736134363</v>
      </c>
      <c r="D19" s="190">
        <f>SUM('NGPS 2030'!E10:E185)</f>
        <v>42.242986844316817</v>
      </c>
      <c r="E19" s="190"/>
    </row>
    <row r="20" spans="1:25">
      <c r="A20" s="228" t="s">
        <v>401</v>
      </c>
      <c r="B20" s="227">
        <f>'BAU Process Emissions Alberta'!G9*'Cross-Page Data'!$D$12/CH4_to_CO2e*0.5</f>
        <v>15.052790449978113</v>
      </c>
      <c r="C20" s="228">
        <f>AVERAGE(D20,B20)</f>
        <v>18.926329128835111</v>
      </c>
      <c r="D20" s="227">
        <f>'BAU Process Emissions Alberta'!Q9*'Cross-Page Data'!$D$12/CH4_to_CO2e*0.75</f>
        <v>22.79986780769211</v>
      </c>
      <c r="E20" s="227">
        <f>'BAU Process Emissions Alberta'!AK9*'Cross-Page Data'!$D$12/CH4_to_CO2e*0.9</f>
        <v>27.496949300469709</v>
      </c>
      <c r="F20" s="191"/>
      <c r="G20" s="190" t="s">
        <v>414</v>
      </c>
      <c r="H20" s="190"/>
      <c r="I20" s="190"/>
      <c r="J20" s="190"/>
      <c r="K20" s="190"/>
      <c r="L20" s="190"/>
      <c r="M20" s="191"/>
      <c r="N20" s="191"/>
      <c r="O20" s="191"/>
      <c r="P20" s="191"/>
      <c r="Q20" s="191"/>
      <c r="R20" s="191"/>
    </row>
    <row r="22" spans="1:25" s="191" customFormat="1">
      <c r="A22" s="93" t="s">
        <v>282</v>
      </c>
      <c r="B22" s="93">
        <v>2020</v>
      </c>
      <c r="C22" s="93">
        <v>2025</v>
      </c>
      <c r="D22" s="93">
        <v>2030</v>
      </c>
      <c r="E22" s="93">
        <v>2050</v>
      </c>
    </row>
    <row r="23" spans="1:25" s="191" customFormat="1">
      <c r="A23" s="228" t="s">
        <v>413</v>
      </c>
      <c r="B23" s="191">
        <f>INDEX('Rice Baselines'!$C$11:$G$28,MATCH('Country Selector'!$B$1,'Rice Baselines'!$B$11:$B$28,0),MATCH('Process Emissions Multipliers'!B22,'Rice Baselines'!$C$9:$G$9,0))</f>
        <v>0</v>
      </c>
      <c r="C23" s="191">
        <f>INDEX('Rice Baselines'!$C$11:$G$28,MATCH('Country Selector'!$B$1,'Rice Baselines'!$B$11:$B$28,0),MATCH('Process Emissions Multipliers'!C22,'Rice Baselines'!$C$9:$G$9,0))</f>
        <v>0</v>
      </c>
      <c r="D23" s="191">
        <f>INDEX('Rice Baselines'!$C$11:$G$28,MATCH('Country Selector'!$B$1,'Rice Baselines'!$B$11:$B$28,0),MATCH('Process Emissions Multipliers'!D22,'Rice Baselines'!$C$9:$G$9,0))</f>
        <v>0</v>
      </c>
    </row>
    <row r="24" spans="1:25" s="191" customFormat="1">
      <c r="A24" s="228" t="s">
        <v>401</v>
      </c>
      <c r="B24" s="191">
        <v>0</v>
      </c>
      <c r="C24" s="191">
        <v>0</v>
      </c>
      <c r="D24" s="191">
        <v>0</v>
      </c>
      <c r="E24" s="191">
        <v>0</v>
      </c>
    </row>
    <row r="25" spans="1:25" s="191" customFormat="1"/>
    <row r="26" spans="1:25" s="191" customFormat="1">
      <c r="A26" s="93" t="s">
        <v>391</v>
      </c>
      <c r="B26" s="93">
        <v>2020</v>
      </c>
      <c r="C26" s="93">
        <v>2025</v>
      </c>
      <c r="D26" s="93">
        <v>2030</v>
      </c>
      <c r="E26" s="93">
        <v>2050</v>
      </c>
    </row>
    <row r="27" spans="1:25" s="191" customFormat="1">
      <c r="A27" s="228" t="s">
        <v>413</v>
      </c>
      <c r="B27" s="191">
        <f>INDEX('Livestock Baselines'!$C$11:$G$28,MATCH('Country Selector'!$B$1,'Livestock Baselines'!$B$11:$B$28,0),MATCH('Process Emissions Multipliers'!B26,'Livestock Baselines'!$C$9:$G$9,0))</f>
        <v>24.70003009945663</v>
      </c>
      <c r="D27" s="191">
        <f>INDEX('Livestock Baselines'!$C$11:$G$28,MATCH('Country Selector'!$B$1,'Livestock Baselines'!$B$11:$B$28,0),MATCH('Process Emissions Multipliers'!D26,'Livestock Baselines'!$C$9:$G$9,0))</f>
        <v>25.081641924014644</v>
      </c>
      <c r="F27" s="191" t="s">
        <v>392</v>
      </c>
    </row>
    <row r="28" spans="1:25" s="191" customFormat="1">
      <c r="A28" s="228" t="s">
        <v>401</v>
      </c>
      <c r="B28" s="227">
        <f>'BAU Process Emissions Alberta'!G55*'Cross-Page Data'!$D$13/N2O_to_CO2e+SUM('BAU Process Emissions Alberta'!G57,'BAU Process Emissions Alberta'!G58)*'Cross-Page Data'!$D$12/CH4_to_CO2e</f>
        <v>12.593050305103487</v>
      </c>
      <c r="C28" s="227">
        <f>'BAU Process Emissions Alberta'!L55*'Cross-Page Data'!$D$13/N2O_to_CO2e+SUM('BAU Process Emissions Alberta'!L57,'BAU Process Emissions Alberta'!L58)*'Cross-Page Data'!$D$12/CH4_to_CO2e</f>
        <v>13.438206140868441</v>
      </c>
      <c r="D28" s="227">
        <f>'BAU Process Emissions Alberta'!Q55*'Cross-Page Data'!$D$13/N2O_to_CO2e+SUM('BAU Process Emissions Alberta'!Q57,'BAU Process Emissions Alberta'!Q58)*'Cross-Page Data'!$D$12/CH4_to_CO2e</f>
        <v>14.233949387659397</v>
      </c>
      <c r="E28" s="227">
        <f>'BAU Process Emissions Alberta'!AK55*'Cross-Page Data'!$D$13/N2O_to_CO2e+SUM('BAU Process Emissions Alberta'!AK57,'BAU Process Emissions Alberta'!AK58)*'Cross-Page Data'!$D$12/CH4_to_CO2e</f>
        <v>17.319247683000189</v>
      </c>
    </row>
    <row r="29" spans="1:25" s="191" customFormat="1"/>
    <row r="30" spans="1:25" s="191" customFormat="1">
      <c r="A30" s="93" t="s">
        <v>280</v>
      </c>
      <c r="B30" s="93">
        <v>2020</v>
      </c>
      <c r="C30" s="93">
        <v>2025</v>
      </c>
      <c r="D30" s="93">
        <v>2030</v>
      </c>
      <c r="E30" s="93">
        <v>2050</v>
      </c>
    </row>
    <row r="31" spans="1:25" s="191" customFormat="1">
      <c r="A31" s="228" t="s">
        <v>413</v>
      </c>
      <c r="B31" s="191">
        <f>INDEX('Soil Baselines'!$C$11:$G$28,MATCH('Country Selector'!$B$1,'Soil Baselines'!$B$11:$B$28,0),MATCH('Process Emissions Multipliers'!B30,'Soil Baselines'!$C$9:$G$9,0))</f>
        <v>6.9029564396113781</v>
      </c>
      <c r="D31" s="191">
        <f>INDEX('Soil Baselines'!$C$11:$G$28,MATCH('Country Selector'!$B$1,'Soil Baselines'!$B$11:$B$28,0),MATCH('Process Emissions Multipliers'!D30,'Soil Baselines'!$C$9:$G$9,0))</f>
        <v>6.8716955906829984</v>
      </c>
    </row>
    <row r="32" spans="1:25" s="191" customFormat="1">
      <c r="A32" s="228" t="s">
        <v>401</v>
      </c>
      <c r="B32" s="227">
        <f>SUM('BAU Process Emissions Alberta'!G59,'BAU Process Emissions Alberta'!G53,'BAU Process Emissions Alberta'!G54)*'Cross-Page Data'!D13/N2O_to_CO2e</f>
        <v>6.236864945234105</v>
      </c>
      <c r="C32" s="227">
        <f>SUM('BAU Process Emissions Alberta'!L59,'BAU Process Emissions Alberta'!L53,'BAU Process Emissions Alberta'!L54)*'Cross-Page Data'!$D$13/N2O_to_CO2e</f>
        <v>6.7947414560842496</v>
      </c>
      <c r="D32" s="227">
        <f>SUM('BAU Process Emissions Alberta'!Q59,'BAU Process Emissions Alberta'!Q53,'BAU Process Emissions Alberta'!Q54)*'Cross-Page Data'!$D$13/N2O_to_CO2e</f>
        <v>7.4286861474824226</v>
      </c>
      <c r="E32" s="227">
        <f>SUM('BAU Process Emissions Alberta'!AK59,'BAU Process Emissions Alberta'!AK53,'BAU Process Emissions Alberta'!AK54)*'Cross-Page Data'!$D$13/N2O_to_CO2e</f>
        <v>10.256996547737216</v>
      </c>
    </row>
    <row r="33" spans="1:5" s="191" customFormat="1"/>
    <row r="34" spans="1:5">
      <c r="A34" s="91" t="s">
        <v>296</v>
      </c>
      <c r="B34" s="91"/>
      <c r="C34" s="91"/>
      <c r="D34" s="91"/>
      <c r="E34" s="91"/>
    </row>
    <row r="35" spans="1:5">
      <c r="A35" s="93" t="s">
        <v>289</v>
      </c>
      <c r="B35" s="93">
        <v>2020</v>
      </c>
      <c r="C35" s="93">
        <v>2025</v>
      </c>
      <c r="D35" s="93">
        <v>2030</v>
      </c>
      <c r="E35" s="93">
        <v>2050</v>
      </c>
    </row>
    <row r="36" spans="1:5">
      <c r="A36" t="s">
        <v>291</v>
      </c>
      <c r="B36">
        <f>B4/B3</f>
        <v>0.14596988658567792</v>
      </c>
      <c r="C36">
        <f>C4/C3</f>
        <v>0.11699878789934408</v>
      </c>
      <c r="D36">
        <f>D4/D3</f>
        <v>9.4417035618104814E-2</v>
      </c>
      <c r="E36">
        <f>E4/D4</f>
        <v>0.66403347748112329</v>
      </c>
    </row>
    <row r="37" spans="1:5">
      <c r="E37" s="95"/>
    </row>
    <row r="38" spans="1:5">
      <c r="A38" s="93" t="s">
        <v>292</v>
      </c>
      <c r="B38" s="93">
        <v>2020</v>
      </c>
      <c r="C38" s="93">
        <v>2025</v>
      </c>
      <c r="D38" s="93">
        <v>2030</v>
      </c>
      <c r="E38" s="93">
        <v>2050</v>
      </c>
    </row>
    <row r="39" spans="1:5">
      <c r="A39" t="s">
        <v>291</v>
      </c>
      <c r="B39">
        <f>B8/B7</f>
        <v>2.5175918381591562E-3</v>
      </c>
      <c r="C39">
        <f>C8/C7</f>
        <v>3.1606158258092945E-3</v>
      </c>
      <c r="D39">
        <f>D8/D7</f>
        <v>3.5886496938455255E-3</v>
      </c>
      <c r="E39" s="95">
        <f>E8/D8</f>
        <v>0</v>
      </c>
    </row>
    <row r="40" spans="1:5">
      <c r="E40" s="95"/>
    </row>
    <row r="41" spans="1:5">
      <c r="A41" s="93" t="s">
        <v>294</v>
      </c>
      <c r="B41" s="93">
        <v>2020</v>
      </c>
      <c r="C41" s="93">
        <v>2025</v>
      </c>
      <c r="D41" s="93">
        <v>2030</v>
      </c>
      <c r="E41" s="93">
        <v>2050</v>
      </c>
    </row>
    <row r="42" spans="1:5">
      <c r="A42" t="s">
        <v>291</v>
      </c>
      <c r="B42">
        <f>B12/B11</f>
        <v>0.27679072285111711</v>
      </c>
      <c r="C42">
        <f t="shared" ref="C42:D42" si="0">C12/C11</f>
        <v>0.1879749869760573</v>
      </c>
      <c r="D42">
        <f t="shared" si="0"/>
        <v>0.12321826204778712</v>
      </c>
      <c r="E42" s="95">
        <f>E12/D12</f>
        <v>0.29913217905445455</v>
      </c>
    </row>
    <row r="43" spans="1:5">
      <c r="E43" s="95"/>
    </row>
    <row r="44" spans="1:5">
      <c r="A44" s="93" t="s">
        <v>231</v>
      </c>
      <c r="B44" s="93">
        <v>2020</v>
      </c>
      <c r="C44" s="93">
        <v>2025</v>
      </c>
      <c r="D44" s="93">
        <v>2030</v>
      </c>
      <c r="E44" s="93">
        <v>2050</v>
      </c>
    </row>
    <row r="45" spans="1:5">
      <c r="A45" t="s">
        <v>291</v>
      </c>
      <c r="B45">
        <f>B16/B15</f>
        <v>6.2722463386083917E-3</v>
      </c>
      <c r="C45">
        <f t="shared" ref="C45:D45" si="1">C16/C15</f>
        <v>6.6931463797388615E-3</v>
      </c>
      <c r="D45">
        <f t="shared" si="1"/>
        <v>7.0229623792781026E-3</v>
      </c>
      <c r="E45" s="95">
        <f>E16/D16</f>
        <v>1.2169959106226922</v>
      </c>
    </row>
    <row r="46" spans="1:5">
      <c r="E46" s="95"/>
    </row>
    <row r="47" spans="1:5">
      <c r="A47" s="93" t="s">
        <v>295</v>
      </c>
      <c r="B47" s="93">
        <v>2020</v>
      </c>
      <c r="C47" s="93">
        <v>2025</v>
      </c>
      <c r="D47" s="93">
        <v>2030</v>
      </c>
      <c r="E47" s="93">
        <v>2050</v>
      </c>
    </row>
    <row r="48" spans="1:5">
      <c r="A48" t="s">
        <v>291</v>
      </c>
      <c r="B48" s="227">
        <f>B20/B19</f>
        <v>0.41364830929039659</v>
      </c>
      <c r="C48">
        <f t="shared" ref="C48" si="2">C20/C19</f>
        <v>0.26987386917130746</v>
      </c>
      <c r="D48" s="227">
        <f>D20/D19</f>
        <v>0.53973143262144829</v>
      </c>
      <c r="E48" s="227">
        <f>E20/D20</f>
        <v>1.2060135406220609</v>
      </c>
    </row>
    <row r="50" spans="1:6" s="191" customFormat="1">
      <c r="A50" s="93" t="s">
        <v>282</v>
      </c>
      <c r="B50" s="93">
        <v>2020</v>
      </c>
      <c r="C50" s="93">
        <v>2025</v>
      </c>
      <c r="D50" s="93">
        <v>2030</v>
      </c>
      <c r="E50" s="93">
        <v>2050</v>
      </c>
    </row>
    <row r="51" spans="1:6">
      <c r="A51" t="s">
        <v>291</v>
      </c>
      <c r="B51" s="190">
        <v>0</v>
      </c>
      <c r="C51" s="190">
        <v>0</v>
      </c>
      <c r="D51" s="190">
        <v>0</v>
      </c>
      <c r="E51" s="190">
        <v>0</v>
      </c>
      <c r="F51" t="s">
        <v>398</v>
      </c>
    </row>
    <row r="53" spans="1:6" s="191" customFormat="1">
      <c r="A53" s="93" t="s">
        <v>391</v>
      </c>
      <c r="B53" s="93">
        <v>2020</v>
      </c>
      <c r="C53" s="93">
        <v>2025</v>
      </c>
      <c r="D53" s="93">
        <v>2030</v>
      </c>
      <c r="E53" s="93">
        <v>2050</v>
      </c>
    </row>
    <row r="54" spans="1:6">
      <c r="A54" t="s">
        <v>291</v>
      </c>
      <c r="B54" s="191">
        <f>B28/B27</f>
        <v>0.50983947203289115</v>
      </c>
      <c r="C54" s="191"/>
      <c r="D54" s="191">
        <f>D28/D27</f>
        <v>0.56750468852005154</v>
      </c>
      <c r="E54">
        <f>E28/D28</f>
        <v>1.2167563064412534</v>
      </c>
    </row>
    <row r="56" spans="1:6" s="191" customFormat="1">
      <c r="A56" s="93" t="s">
        <v>280</v>
      </c>
      <c r="B56" s="93">
        <v>2020</v>
      </c>
      <c r="C56" s="93">
        <v>2025</v>
      </c>
      <c r="D56" s="93">
        <v>2030</v>
      </c>
      <c r="E56" s="93">
        <v>2050</v>
      </c>
    </row>
    <row r="57" spans="1:6">
      <c r="A57" t="s">
        <v>291</v>
      </c>
      <c r="B57">
        <f>B32/B31</f>
        <v>0.90350634540368435</v>
      </c>
      <c r="C57" s="191"/>
      <c r="D57" s="191">
        <f>D32/D31</f>
        <v>1.0810557670154395</v>
      </c>
      <c r="E57">
        <f>E32/D32</f>
        <v>1.3807282127827283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1" sqref="C11"/>
    </sheetView>
  </sheetViews>
  <sheetFormatPr defaultColWidth="8.85546875" defaultRowHeight="15"/>
  <cols>
    <col min="1" max="1" width="27.85546875" customWidth="1"/>
    <col min="2" max="2" width="34.85546875" customWidth="1"/>
    <col min="3" max="3" width="33.140625" customWidth="1"/>
    <col min="4" max="4" width="28.2851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286</v>
      </c>
    </row>
    <row r="9" spans="1:6">
      <c r="A9" s="73"/>
      <c r="B9" s="73"/>
      <c r="C9" s="73"/>
      <c r="D9" s="73"/>
      <c r="E9" s="73"/>
      <c r="F9" s="73"/>
    </row>
    <row r="10" spans="1:6" ht="30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G23" sqref="G23"/>
    </sheetView>
  </sheetViews>
  <sheetFormatPr defaultColWidth="8.85546875"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B10" sqref="B10"/>
    </sheetView>
  </sheetViews>
  <sheetFormatPr defaultColWidth="8.85546875"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2020'!$A28="MR",INDIRECT("'Coal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2020'!$A29="MR",INDIRECT("'Coal mining 2020'!"&amp;'Country Selector'!$B$3&amp;ROW($A29))*10^12,0)*'Process Emissions Multipliers'!$B$42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2030'!$A29="MR",INDIRECT("'Coal mining 2030'!"&amp;'Country Selector'!$B$3&amp;ROW($A29))*10^12,0)*'Process Emissions Multipliers'!$D$42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Multipliers'!$E$42</f>
        <v>0</v>
      </c>
    </row>
    <row r="22" spans="1:42">
      <c r="A22" s="74">
        <v>-30</v>
      </c>
      <c r="B22">
        <f ca="1">IF('Coal mining 2010'!$A30="MR",INDIRECT("'Coal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2020'!$A30="MR",INDIRECT("'Coal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2020'!$A31="MR",INDIRECT("'Coal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2020'!$A32="MR",INDIRECT("'Coal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2010'!$A33="MR",INDIRECT("'Coal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2020'!$A33="MR",INDIRECT("'Coal mining 2020'!"&amp;'Country Selector'!$B$3&amp;ROW($A33))*10^12,0)*'Process Emissions Multipliers'!$B$42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2030'!$A33="MR",INDIRECT("'Coal mining 2030'!"&amp;'Country Selector'!$B$3&amp;ROW($A33))*10^12,0)*'Process Emissions Multipliers'!$D$42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Multipliers'!$E$42</f>
        <v>0</v>
      </c>
    </row>
    <row r="26" spans="1:42">
      <c r="A26" s="74">
        <v>-26</v>
      </c>
      <c r="B26">
        <f ca="1">IF('Coal mining 2010'!$A34="MR",INDIRECT("'Coal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2020'!$A34="MR",INDIRECT("'Coal mining 2020'!"&amp;'Country Selector'!$B$3&amp;ROW($A34))*10^12,0)*'Process Emissions Multipliers'!$B$42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2030'!$A34="MR",INDIRECT("'Coal mining 2030'!"&amp;'Country Selector'!$B$3&amp;ROW($A34))*10^12,0)*'Process Emissions Multipliers'!$D$42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Multipliers'!$E$42</f>
        <v>0</v>
      </c>
    </row>
    <row r="27" spans="1:42">
      <c r="A27" s="74">
        <v>-25</v>
      </c>
      <c r="B27">
        <f ca="1">IF('Coal mining 2010'!$A35="MR",INDIRECT("'Coal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2020'!$A35="MR",INDIRECT("'Coal mining 2020'!"&amp;'Country Selector'!$B$3&amp;ROW($A35))*10^12,0)*'Process Emissions Multipliers'!$B$42</f>
        <v>0</v>
      </c>
      <c r="M27" s="90">
        <f t="shared" ca="1" si="4"/>
        <v>134520084.70433575</v>
      </c>
      <c r="N27" s="90">
        <f t="shared" ca="1" si="4"/>
        <v>269040169.4086715</v>
      </c>
      <c r="O27" s="90">
        <f t="shared" ca="1" si="4"/>
        <v>403560254.11300719</v>
      </c>
      <c r="P27" s="90">
        <f t="shared" ca="1" si="4"/>
        <v>538080338.817343</v>
      </c>
      <c r="Q27" s="90">
        <f t="shared" ca="1" si="4"/>
        <v>672600423.52167869</v>
      </c>
      <c r="R27" s="90">
        <f t="shared" ca="1" si="4"/>
        <v>807120508.22601438</v>
      </c>
      <c r="S27" s="90">
        <f t="shared" ca="1" si="4"/>
        <v>941640592.93035007</v>
      </c>
      <c r="T27" s="90">
        <f t="shared" ca="1" si="4"/>
        <v>1076160677.634686</v>
      </c>
      <c r="U27" s="90">
        <f t="shared" ca="1" si="4"/>
        <v>1210680762.3390217</v>
      </c>
      <c r="V27">
        <f ca="1">IF('Coal mining 2030'!$A35="MR",INDIRECT("'Coal mining 2030'!"&amp;'Country Selector'!$B$3&amp;ROW($A35))*10^12,0)*'Process Emissions Multipliers'!$D$42</f>
        <v>1345200847.0433574</v>
      </c>
      <c r="W27" s="90">
        <f t="shared" ca="1" si="5"/>
        <v>1298060447.7232883</v>
      </c>
      <c r="X27" s="90">
        <f t="shared" ca="1" si="5"/>
        <v>1250920048.4032195</v>
      </c>
      <c r="Y27" s="90">
        <f t="shared" ca="1" si="5"/>
        <v>1203779649.0831504</v>
      </c>
      <c r="Z27" s="90">
        <f t="shared" ca="1" si="5"/>
        <v>1156639249.7630816</v>
      </c>
      <c r="AA27" s="90">
        <f t="shared" ca="1" si="5"/>
        <v>1109498850.4430125</v>
      </c>
      <c r="AB27" s="90">
        <f t="shared" ca="1" si="5"/>
        <v>1062358451.1229433</v>
      </c>
      <c r="AC27" s="90">
        <f t="shared" ca="1" si="5"/>
        <v>1015218051.8028743</v>
      </c>
      <c r="AD27" s="90">
        <f t="shared" ca="1" si="5"/>
        <v>968077652.48280537</v>
      </c>
      <c r="AE27" s="90">
        <f t="shared" ca="1" si="5"/>
        <v>920937253.16273642</v>
      </c>
      <c r="AF27" s="90">
        <f t="shared" ca="1" si="5"/>
        <v>873796853.84266746</v>
      </c>
      <c r="AG27" s="90">
        <f t="shared" ca="1" si="5"/>
        <v>826656454.52259851</v>
      </c>
      <c r="AH27" s="90">
        <f t="shared" ca="1" si="5"/>
        <v>779516055.20252943</v>
      </c>
      <c r="AI27" s="90">
        <f t="shared" ca="1" si="5"/>
        <v>732375655.88246036</v>
      </c>
      <c r="AJ27" s="90">
        <f t="shared" ca="1" si="5"/>
        <v>685235256.56239152</v>
      </c>
      <c r="AK27" s="90">
        <f t="shared" ca="1" si="5"/>
        <v>638094857.24232244</v>
      </c>
      <c r="AL27" s="90">
        <f t="shared" ca="1" si="5"/>
        <v>590954457.92225349</v>
      </c>
      <c r="AM27" s="90">
        <f t="shared" ca="1" si="6"/>
        <v>543814058.60218453</v>
      </c>
      <c r="AN27" s="90">
        <f t="shared" ca="1" si="6"/>
        <v>496673659.28211546</v>
      </c>
      <c r="AO27" s="90">
        <f t="shared" ca="1" si="6"/>
        <v>449533259.9620465</v>
      </c>
      <c r="AP27">
        <f ca="1">V27*'Process Emissions Multipliers'!$E$42</f>
        <v>402392860.64197749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2020'!$A36="MR",INDIRECT("'Coal mining 2020'!"&amp;'Country Selector'!$B$3&amp;ROW($A36))*10^12,0)*'Process Emissions Multipliers'!$B$42</f>
        <v>0</v>
      </c>
      <c r="M28" s="90">
        <f t="shared" ca="1" si="4"/>
        <v>117022612.85062873</v>
      </c>
      <c r="N28" s="90">
        <f t="shared" ca="1" si="4"/>
        <v>234045225.70125747</v>
      </c>
      <c r="O28" s="90">
        <f t="shared" ca="1" si="4"/>
        <v>351067838.5518862</v>
      </c>
      <c r="P28" s="90">
        <f t="shared" ca="1" si="4"/>
        <v>468090451.40251493</v>
      </c>
      <c r="Q28" s="90">
        <f t="shared" ca="1" si="4"/>
        <v>585113064.25314367</v>
      </c>
      <c r="R28" s="90">
        <f t="shared" ca="1" si="4"/>
        <v>702135677.1037724</v>
      </c>
      <c r="S28" s="90">
        <f t="shared" ca="1" si="4"/>
        <v>819158289.95440114</v>
      </c>
      <c r="T28" s="90">
        <f t="shared" ca="1" si="4"/>
        <v>936180902.80502987</v>
      </c>
      <c r="U28" s="90">
        <f t="shared" ca="1" si="4"/>
        <v>1053203515.6556585</v>
      </c>
      <c r="V28">
        <f ca="1">IF('Coal mining 2030'!$A36="MR",INDIRECT("'Coal mining 2030'!"&amp;'Country Selector'!$B$3&amp;ROW($A36))*10^12,0)*'Process Emissions Multipliers'!$D$42</f>
        <v>1170226128.5062873</v>
      </c>
      <c r="W28" s="90">
        <f t="shared" ca="1" si="5"/>
        <v>1129217436.6713004</v>
      </c>
      <c r="X28" s="90">
        <f t="shared" ca="1" si="5"/>
        <v>1088208744.8363128</v>
      </c>
      <c r="Y28" s="90">
        <f t="shared" ca="1" si="5"/>
        <v>1047200053.0013257</v>
      </c>
      <c r="Z28" s="90">
        <f t="shared" ca="1" si="5"/>
        <v>1006191361.1663387</v>
      </c>
      <c r="AA28" s="90">
        <f t="shared" ca="1" si="5"/>
        <v>965182669.33135152</v>
      </c>
      <c r="AB28" s="90">
        <f t="shared" ca="1" si="5"/>
        <v>924173977.49636436</v>
      </c>
      <c r="AC28" s="90">
        <f t="shared" ca="1" si="5"/>
        <v>883165285.66137719</v>
      </c>
      <c r="AD28" s="90">
        <f t="shared" ca="1" si="5"/>
        <v>842156593.82639003</v>
      </c>
      <c r="AE28" s="90">
        <f t="shared" ca="1" si="5"/>
        <v>801147901.99140275</v>
      </c>
      <c r="AF28" s="90">
        <f t="shared" ca="1" si="5"/>
        <v>760139210.15641558</v>
      </c>
      <c r="AG28" s="90">
        <f t="shared" ca="1" si="5"/>
        <v>719130518.3214283</v>
      </c>
      <c r="AH28" s="90">
        <f t="shared" ca="1" si="5"/>
        <v>678121826.48644125</v>
      </c>
      <c r="AI28" s="90">
        <f t="shared" ca="1" si="5"/>
        <v>637113134.65145409</v>
      </c>
      <c r="AJ28" s="90">
        <f t="shared" ca="1" si="5"/>
        <v>596104442.81646693</v>
      </c>
      <c r="AK28" s="90">
        <f t="shared" ca="1" si="5"/>
        <v>555095750.98147976</v>
      </c>
      <c r="AL28" s="90">
        <f t="shared" ca="1" si="5"/>
        <v>514087059.1464926</v>
      </c>
      <c r="AM28" s="90">
        <f t="shared" ca="1" si="6"/>
        <v>473078367.31150544</v>
      </c>
      <c r="AN28" s="90">
        <f t="shared" ca="1" si="6"/>
        <v>432069675.47651821</v>
      </c>
      <c r="AO28" s="90">
        <f t="shared" ca="1" si="6"/>
        <v>391060983.64153105</v>
      </c>
      <c r="AP28">
        <f ca="1">V28*'Process Emissions Multipliers'!$E$42</f>
        <v>350052291.80654389</v>
      </c>
    </row>
    <row r="29" spans="1:42">
      <c r="A29" s="74">
        <v>-23</v>
      </c>
      <c r="B29">
        <f ca="1">IF('Coal mining 2010'!$A37="MR",INDIRECT("'Coal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2020'!$A37="MR",INDIRECT("'Coal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2030'!$A37="MR",INDIRECT("'Coal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2010'!$A38="MR",INDIRECT("'Coal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2020'!$A38="MR",INDIRECT("'Coal mining 2020'!"&amp;'Country Selector'!$B$3&amp;ROW($A38))*10^12,0)*'Process Emissions Multipliers'!$B$42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2030'!$A38="MR",INDIRECT("'Coal mining 2030'!"&amp;'Country Selector'!$B$3&amp;ROW($A38))*10^12,0)*'Process Emissions Multipliers'!$D$42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Multipliers'!$E$42</f>
        <v>0</v>
      </c>
    </row>
    <row r="31" spans="1:42">
      <c r="A31" s="74">
        <v>-21</v>
      </c>
      <c r="B31">
        <f ca="1">IF('Coal mining 2010'!$A39="MR",INDIRECT("'Coal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2020'!$A39="MR",INDIRECT("'Coal mining 2020'!"&amp;'Country Selector'!$B$3&amp;ROW($A39))*10^12,0)*'Process Emissions Multipliers'!$B$42</f>
        <v>0</v>
      </c>
      <c r="M31" s="90">
        <f t="shared" ca="1" si="4"/>
        <v>55701988.027901426</v>
      </c>
      <c r="N31" s="90">
        <f t="shared" ca="1" si="4"/>
        <v>111403976.05580285</v>
      </c>
      <c r="O31" s="90">
        <f t="shared" ca="1" si="4"/>
        <v>167105964.08370429</v>
      </c>
      <c r="P31" s="90">
        <f t="shared" ca="1" si="4"/>
        <v>222807952.1116057</v>
      </c>
      <c r="Q31" s="90">
        <f t="shared" ca="1" si="4"/>
        <v>278509940.13950711</v>
      </c>
      <c r="R31" s="90">
        <f t="shared" ca="1" si="4"/>
        <v>334211928.16740859</v>
      </c>
      <c r="S31" s="90">
        <f t="shared" ca="1" si="4"/>
        <v>389913916.19531</v>
      </c>
      <c r="T31" s="90">
        <f t="shared" ca="1" si="4"/>
        <v>445615904.22321141</v>
      </c>
      <c r="U31" s="90">
        <f t="shared" ca="1" si="4"/>
        <v>501317892.25111282</v>
      </c>
      <c r="V31">
        <f ca="1">IF('Coal mining 2030'!$A39="MR",INDIRECT("'Coal mining 2030'!"&amp;'Country Selector'!$B$3&amp;ROW($A39))*10^12,0)*'Process Emissions Multipliers'!$D$42</f>
        <v>557019880.27901423</v>
      </c>
      <c r="W31" s="90">
        <f t="shared" ca="1" si="5"/>
        <v>537500014.79328907</v>
      </c>
      <c r="X31" s="90">
        <f t="shared" ca="1" si="5"/>
        <v>517980149.30756414</v>
      </c>
      <c r="Y31" s="90">
        <f t="shared" ca="1" si="5"/>
        <v>498460283.82183903</v>
      </c>
      <c r="Z31" s="90">
        <f t="shared" ca="1" si="5"/>
        <v>478940418.33611399</v>
      </c>
      <c r="AA31" s="90">
        <f t="shared" ca="1" si="5"/>
        <v>459420552.85038888</v>
      </c>
      <c r="AB31" s="90">
        <f t="shared" ca="1" si="5"/>
        <v>439900687.36466384</v>
      </c>
      <c r="AC31" s="90">
        <f t="shared" ca="1" si="5"/>
        <v>420380821.87893873</v>
      </c>
      <c r="AD31" s="90">
        <f t="shared" ca="1" si="5"/>
        <v>400860956.39321375</v>
      </c>
      <c r="AE31" s="90">
        <f t="shared" ca="1" si="5"/>
        <v>381341090.90748864</v>
      </c>
      <c r="AF31" s="90">
        <f t="shared" ca="1" si="5"/>
        <v>361821225.42176354</v>
      </c>
      <c r="AG31" s="90">
        <f t="shared" ca="1" si="5"/>
        <v>342301359.93603849</v>
      </c>
      <c r="AH31" s="90">
        <f t="shared" ca="1" si="5"/>
        <v>322781494.45031345</v>
      </c>
      <c r="AI31" s="90">
        <f t="shared" ca="1" si="5"/>
        <v>303261628.9645884</v>
      </c>
      <c r="AJ31" s="90">
        <f t="shared" ca="1" si="5"/>
        <v>283741763.47886336</v>
      </c>
      <c r="AK31" s="90">
        <f t="shared" ca="1" si="5"/>
        <v>264221897.99313825</v>
      </c>
      <c r="AL31" s="90">
        <f t="shared" ca="1" si="5"/>
        <v>244702032.50741318</v>
      </c>
      <c r="AM31" s="90">
        <f t="shared" ca="1" si="6"/>
        <v>225182167.0216881</v>
      </c>
      <c r="AN31" s="90">
        <f t="shared" ca="1" si="6"/>
        <v>205662301.53596306</v>
      </c>
      <c r="AO31" s="90">
        <f t="shared" ca="1" si="6"/>
        <v>186142436.05023795</v>
      </c>
      <c r="AP31">
        <f ca="1">V31*'Process Emissions Multipliers'!$E$42</f>
        <v>166622570.56451291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2020'!$A40="MR",INDIRECT("'Coal mining 2020'!"&amp;'Country Selector'!$B$3&amp;ROW($A40))*10^12,0)*'Process Emissions Multipliers'!$B$42</f>
        <v>0</v>
      </c>
      <c r="M32" s="90">
        <f t="shared" ca="1" si="4"/>
        <v>56359980.958202481</v>
      </c>
      <c r="N32" s="90">
        <f t="shared" ca="1" si="4"/>
        <v>112719961.91640496</v>
      </c>
      <c r="O32" s="90">
        <f t="shared" ca="1" si="4"/>
        <v>169079942.87460744</v>
      </c>
      <c r="P32" s="90">
        <f t="shared" ca="1" si="4"/>
        <v>225439923.83280993</v>
      </c>
      <c r="Q32" s="90">
        <f t="shared" ca="1" si="4"/>
        <v>281799904.79101241</v>
      </c>
      <c r="R32" s="90">
        <f t="shared" ca="1" si="4"/>
        <v>338159885.74921489</v>
      </c>
      <c r="S32" s="90">
        <f t="shared" ca="1" si="4"/>
        <v>394519866.70741737</v>
      </c>
      <c r="T32" s="90">
        <f t="shared" ca="1" si="4"/>
        <v>450879847.66561985</v>
      </c>
      <c r="U32" s="90">
        <f t="shared" ca="1" si="4"/>
        <v>507239828.62382233</v>
      </c>
      <c r="V32">
        <f ca="1">IF('Coal mining 2030'!$A40="MR",INDIRECT("'Coal mining 2030'!"&amp;'Country Selector'!$B$3&amp;ROW($A40))*10^12,0)*'Process Emissions Multipliers'!$D$42</f>
        <v>563599809.58202481</v>
      </c>
      <c r="W32" s="90">
        <f t="shared" ca="1" si="5"/>
        <v>543849361.06067085</v>
      </c>
      <c r="X32" s="90">
        <f t="shared" ref="X32:AM47" ca="1" si="7">$V32*($AP$1-X$1)/($AP$1-$V$1)+$AP32*(X$1-$V$1)/($AP$1-$V$1)</f>
        <v>524098912.53931701</v>
      </c>
      <c r="Y32" s="90">
        <f t="shared" ca="1" si="7"/>
        <v>504348464.01796317</v>
      </c>
      <c r="Z32" s="90">
        <f t="shared" ca="1" si="7"/>
        <v>484598015.49660921</v>
      </c>
      <c r="AA32" s="90">
        <f t="shared" ca="1" si="7"/>
        <v>464847566.97525531</v>
      </c>
      <c r="AB32" s="90">
        <f t="shared" ca="1" si="7"/>
        <v>445097118.45390141</v>
      </c>
      <c r="AC32" s="90">
        <f t="shared" ca="1" si="7"/>
        <v>425346669.93254751</v>
      </c>
      <c r="AD32" s="90">
        <f t="shared" ca="1" si="7"/>
        <v>405596221.41119361</v>
      </c>
      <c r="AE32" s="90">
        <f t="shared" ca="1" si="7"/>
        <v>385845772.88983965</v>
      </c>
      <c r="AF32" s="90">
        <f t="shared" ca="1" si="7"/>
        <v>366095324.36848581</v>
      </c>
      <c r="AG32" s="90">
        <f t="shared" ca="1" si="7"/>
        <v>346344875.84713185</v>
      </c>
      <c r="AH32" s="90">
        <f t="shared" ca="1" si="7"/>
        <v>326594427.32577801</v>
      </c>
      <c r="AI32" s="90">
        <f t="shared" ca="1" si="7"/>
        <v>306843978.80442405</v>
      </c>
      <c r="AJ32" s="90">
        <f t="shared" ca="1" si="7"/>
        <v>287093530.28307015</v>
      </c>
      <c r="AK32" s="90">
        <f t="shared" ca="1" si="7"/>
        <v>267343081.76171625</v>
      </c>
      <c r="AL32" s="90">
        <f t="shared" ca="1" si="7"/>
        <v>247592633.24036235</v>
      </c>
      <c r="AM32" s="90">
        <f t="shared" ca="1" si="7"/>
        <v>227842184.71900845</v>
      </c>
      <c r="AN32" s="90">
        <f t="shared" ca="1" si="6"/>
        <v>208091736.19765455</v>
      </c>
      <c r="AO32" s="90">
        <f t="shared" ca="1" si="6"/>
        <v>188341287.67630064</v>
      </c>
      <c r="AP32">
        <f ca="1">V32*'Process Emissions Multipliers'!$E$42</f>
        <v>168590839.15494674</v>
      </c>
    </row>
    <row r="33" spans="1:42">
      <c r="A33" s="74">
        <v>-19</v>
      </c>
      <c r="B33">
        <f ca="1">IF('Coal mining 2010'!$A41="MR",INDIRECT("'Coal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2020'!$A41="MR",INDIRECT("'Coal mining 2020'!"&amp;'Country Selector'!$B$3&amp;ROW($A41))*10^12,0)*'Process Emissions Multipliers'!$B$42</f>
        <v>0</v>
      </c>
      <c r="M33" s="90">
        <f t="shared" ca="1" si="4"/>
        <v>152885875.21686548</v>
      </c>
      <c r="N33" s="90">
        <f t="shared" ca="1" si="4"/>
        <v>305771750.43373096</v>
      </c>
      <c r="O33" s="90">
        <f t="shared" ca="1" si="4"/>
        <v>458657625.65059644</v>
      </c>
      <c r="P33" s="90">
        <f t="shared" ca="1" si="4"/>
        <v>611543500.86746192</v>
      </c>
      <c r="Q33" s="90">
        <f t="shared" ca="1" si="4"/>
        <v>764429376.08432734</v>
      </c>
      <c r="R33" s="90">
        <f t="shared" ca="1" si="4"/>
        <v>917315251.30119288</v>
      </c>
      <c r="S33" s="90">
        <f t="shared" ca="1" si="4"/>
        <v>1070201126.5180582</v>
      </c>
      <c r="T33" s="90">
        <f t="shared" ca="1" si="4"/>
        <v>1223087001.7349238</v>
      </c>
      <c r="U33" s="90">
        <f t="shared" ca="1" si="4"/>
        <v>1375972876.9517894</v>
      </c>
      <c r="V33">
        <f ca="1">IF('Coal mining 2030'!$A41="MR",INDIRECT("'Coal mining 2030'!"&amp;'Country Selector'!$B$3&amp;ROW($A41))*10^12,0)*'Process Emissions Multipliers'!$D$42</f>
        <v>1528858752.1686547</v>
      </c>
      <c r="W33" s="90">
        <f t="shared" ref="W33:AL62" ca="1" si="8">$V33*($AP$1-W$1)/($AP$1-$V$1)+$AP33*(W$1-$V$1)/($AP$1-$V$1)</f>
        <v>1475282357.0603561</v>
      </c>
      <c r="X33" s="90">
        <f t="shared" ca="1" si="7"/>
        <v>1421705961.9520578</v>
      </c>
      <c r="Y33" s="90">
        <f t="shared" ca="1" si="7"/>
        <v>1368129566.8437593</v>
      </c>
      <c r="Z33" s="90">
        <f t="shared" ca="1" si="7"/>
        <v>1314553171.7354605</v>
      </c>
      <c r="AA33" s="90">
        <f t="shared" ca="1" si="7"/>
        <v>1260976776.627162</v>
      </c>
      <c r="AB33" s="90">
        <f t="shared" ca="1" si="7"/>
        <v>1207400381.5188634</v>
      </c>
      <c r="AC33" s="90">
        <f t="shared" ca="1" si="7"/>
        <v>1153823986.4105649</v>
      </c>
      <c r="AD33" s="90">
        <f t="shared" ca="1" si="7"/>
        <v>1100247591.3022664</v>
      </c>
      <c r="AE33" s="90">
        <f t="shared" ca="1" si="7"/>
        <v>1046671196.1939678</v>
      </c>
      <c r="AF33" s="90">
        <f t="shared" ca="1" si="7"/>
        <v>993094801.08566928</v>
      </c>
      <c r="AG33" s="90">
        <f t="shared" ca="1" si="7"/>
        <v>939518405.97737086</v>
      </c>
      <c r="AH33" s="90">
        <f t="shared" ca="1" si="7"/>
        <v>885942010.86907232</v>
      </c>
      <c r="AI33" s="90">
        <f t="shared" ca="1" si="7"/>
        <v>832365615.76077366</v>
      </c>
      <c r="AJ33" s="90">
        <f t="shared" ca="1" si="7"/>
        <v>778789220.65247512</v>
      </c>
      <c r="AK33" s="90">
        <f t="shared" ca="1" si="7"/>
        <v>725212825.54417658</v>
      </c>
      <c r="AL33" s="90">
        <f t="shared" ca="1" si="7"/>
        <v>671636430.43587804</v>
      </c>
      <c r="AM33" s="90">
        <f t="shared" ca="1" si="7"/>
        <v>618060035.3275795</v>
      </c>
      <c r="AN33" s="90">
        <f t="shared" ca="1" si="6"/>
        <v>564483640.21928096</v>
      </c>
      <c r="AO33" s="90">
        <f t="shared" ca="1" si="6"/>
        <v>510907245.11098254</v>
      </c>
      <c r="AP33">
        <f ca="1">V33*'Process Emissions Multipliers'!$E$42</f>
        <v>457330850.00268394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2020'!$A42="MR",INDIRECT("'Coal mining 2020'!"&amp;'Country Selector'!$B$3&amp;ROW($A42))*10^12,0)*'Process Emissions Multipliers'!$B$42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2030'!$A42="MR",INDIRECT("'Coal mining 2030'!"&amp;'Country Selector'!$B$3&amp;ROW($A42))*10^12,0)*'Process Emissions Multipliers'!$D$42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Multipliers'!$E$42</f>
        <v>0</v>
      </c>
    </row>
    <row r="35" spans="1:42">
      <c r="A35" s="74">
        <v>-17</v>
      </c>
      <c r="B35">
        <f ca="1">IF('Coal mining 2010'!$A43="MR",INDIRECT("'Coal mining 2010'!"&amp;'Country Selector'!$B$3&amp;ROW($A43))*10^12,0)</f>
        <v>0</v>
      </c>
      <c r="C35" s="90">
        <f t="shared" ref="C35:K63" ca="1" si="9">$B35*($L$1-C$1)/($L$1-$B$1)+$L35*(C$1-$B$1)/($L$1-$B$1)</f>
        <v>509745451.5346244</v>
      </c>
      <c r="D35" s="90">
        <f t="shared" ca="1" si="9"/>
        <v>1019490903.0692488</v>
      </c>
      <c r="E35" s="90">
        <f t="shared" ca="1" si="9"/>
        <v>1529236354.603873</v>
      </c>
      <c r="F35" s="90">
        <f t="shared" ca="1" si="9"/>
        <v>2038981806.1384976</v>
      </c>
      <c r="G35" s="90">
        <f t="shared" ca="1" si="9"/>
        <v>2548727257.6731219</v>
      </c>
      <c r="H35" s="90">
        <f t="shared" ca="1" si="9"/>
        <v>3058472709.207746</v>
      </c>
      <c r="I35" s="90">
        <f t="shared" ca="1" si="9"/>
        <v>3568218160.7423706</v>
      </c>
      <c r="J35" s="90">
        <f t="shared" ca="1" si="9"/>
        <v>4077963612.2769952</v>
      </c>
      <c r="K35" s="90">
        <f t="shared" ca="1" si="9"/>
        <v>4587709063.8116198</v>
      </c>
      <c r="L35">
        <f ca="1">IF('Coal mining 2020'!$A43="MR",INDIRECT("'Coal mining 2020'!"&amp;'Country Selector'!$B$3&amp;ROW($A43))*10^12,0)*'Process Emissions Multipliers'!$B$42</f>
        <v>5097454515.3462439</v>
      </c>
      <c r="M35" s="90">
        <f t="shared" ref="M35:U63" ca="1" si="10">$L35*($V$1-M$1)/($V$1-$L$1)+$V35*(M$1-$L$1)/($V$1-$L$1)</f>
        <v>4587709063.8116198</v>
      </c>
      <c r="N35" s="90">
        <f t="shared" ca="1" si="10"/>
        <v>4077963612.2769952</v>
      </c>
      <c r="O35" s="90">
        <f t="shared" ca="1" si="10"/>
        <v>3568218160.7423706</v>
      </c>
      <c r="P35" s="90">
        <f t="shared" ca="1" si="10"/>
        <v>3058472709.207746</v>
      </c>
      <c r="Q35" s="90">
        <f t="shared" ca="1" si="10"/>
        <v>2548727257.6731219</v>
      </c>
      <c r="R35" s="90">
        <f t="shared" ca="1" si="10"/>
        <v>2038981806.1384976</v>
      </c>
      <c r="S35" s="90">
        <f t="shared" ca="1" si="10"/>
        <v>1529236354.603873</v>
      </c>
      <c r="T35" s="90">
        <f t="shared" ca="1" si="10"/>
        <v>1019490903.0692488</v>
      </c>
      <c r="U35" s="90">
        <f t="shared" ca="1" si="10"/>
        <v>509745451.5346244</v>
      </c>
      <c r="V35">
        <f ca="1">IF('Coal mining 2030'!$A43="MR",INDIRECT("'Coal mining 2030'!"&amp;'Country Selector'!$B$3&amp;ROW($A43))*10^12,0)*'Process Emissions Multipliers'!$D$42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Multipliers'!$E$42</f>
        <v>0</v>
      </c>
    </row>
    <row r="36" spans="1:42">
      <c r="A36" s="74">
        <v>-16</v>
      </c>
      <c r="B36">
        <f ca="1">IF('Coal mining 2010'!$A44="MR",INDIRECT("'Coal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2020'!$A44="MR",INDIRECT("'Coal mining 2020'!"&amp;'Country Selector'!$B$3&amp;ROW($A44))*10^12,0)*'Process Emissions Multipliers'!$B$42</f>
        <v>0</v>
      </c>
      <c r="M36" s="90">
        <f t="shared" ca="1" si="10"/>
        <v>37129848.098036848</v>
      </c>
      <c r="N36" s="90">
        <f t="shared" ca="1" si="10"/>
        <v>74259696.196073696</v>
      </c>
      <c r="O36" s="90">
        <f t="shared" ca="1" si="10"/>
        <v>111389544.29411054</v>
      </c>
      <c r="P36" s="90">
        <f t="shared" ca="1" si="10"/>
        <v>148519392.39214739</v>
      </c>
      <c r="Q36" s="90">
        <f t="shared" ca="1" si="10"/>
        <v>185649240.49018425</v>
      </c>
      <c r="R36" s="90">
        <f t="shared" ca="1" si="10"/>
        <v>222779088.58822107</v>
      </c>
      <c r="S36" s="90">
        <f t="shared" ca="1" si="10"/>
        <v>259908936.68625793</v>
      </c>
      <c r="T36" s="90">
        <f t="shared" ca="1" si="10"/>
        <v>297038784.78429478</v>
      </c>
      <c r="U36" s="90">
        <f t="shared" ca="1" si="10"/>
        <v>334168632.88233167</v>
      </c>
      <c r="V36">
        <f ca="1">IF('Coal mining 2030'!$A44="MR",INDIRECT("'Coal mining 2030'!"&amp;'Country Selector'!$B$3&amp;ROW($A44))*10^12,0)*'Process Emissions Multipliers'!$D$42</f>
        <v>371298480.98036849</v>
      </c>
      <c r="W36" s="90">
        <f t="shared" ca="1" si="8"/>
        <v>358286923.11611342</v>
      </c>
      <c r="X36" s="90">
        <f t="shared" ca="1" si="7"/>
        <v>345275365.25185835</v>
      </c>
      <c r="Y36" s="90">
        <f t="shared" ca="1" si="7"/>
        <v>332263807.38760322</v>
      </c>
      <c r="Z36" s="90">
        <f t="shared" ca="1" si="7"/>
        <v>319252249.52334809</v>
      </c>
      <c r="AA36" s="90">
        <f t="shared" ca="1" si="7"/>
        <v>306240691.65909296</v>
      </c>
      <c r="AB36" s="90">
        <f t="shared" ca="1" si="7"/>
        <v>293229133.79483789</v>
      </c>
      <c r="AC36" s="90">
        <f t="shared" ca="1" si="7"/>
        <v>280217575.93058282</v>
      </c>
      <c r="AD36" s="90">
        <f t="shared" ca="1" si="7"/>
        <v>267206018.06632769</v>
      </c>
      <c r="AE36" s="90">
        <f t="shared" ca="1" si="7"/>
        <v>254194460.20207262</v>
      </c>
      <c r="AF36" s="90">
        <f t="shared" ca="1" si="7"/>
        <v>241182902.33781755</v>
      </c>
      <c r="AG36" s="90">
        <f t="shared" ca="1" si="7"/>
        <v>228171344.47356245</v>
      </c>
      <c r="AH36" s="90">
        <f t="shared" ca="1" si="7"/>
        <v>215159786.60930735</v>
      </c>
      <c r="AI36" s="90">
        <f t="shared" ca="1" si="7"/>
        <v>202148228.74505222</v>
      </c>
      <c r="AJ36" s="90">
        <f t="shared" ca="1" si="7"/>
        <v>189136670.88079715</v>
      </c>
      <c r="AK36" s="90">
        <f t="shared" ca="1" si="7"/>
        <v>176125113.01654208</v>
      </c>
      <c r="AL36" s="90">
        <f t="shared" ca="1" si="7"/>
        <v>163113555.15228695</v>
      </c>
      <c r="AM36" s="90">
        <f t="shared" ca="1" si="7"/>
        <v>150101997.28803185</v>
      </c>
      <c r="AN36" s="90">
        <f t="shared" ca="1" si="6"/>
        <v>137090439.42377678</v>
      </c>
      <c r="AO36" s="90">
        <f t="shared" ca="1" si="6"/>
        <v>124078881.55952168</v>
      </c>
      <c r="AP36">
        <f ca="1">V36*'Process Emissions Multipliers'!$E$42</f>
        <v>111067323.69526657</v>
      </c>
    </row>
    <row r="37" spans="1:42">
      <c r="A37" s="74">
        <v>-15</v>
      </c>
      <c r="B37">
        <f ca="1">IF('Coal mining 2010'!$A45="MR",INDIRECT("'Coal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2020'!$A45="MR",INDIRECT("'Coal mining 2020'!"&amp;'Country Selector'!$B$3&amp;ROW($A45))*10^12,0)*'Process Emissions Multipliers'!$B$42</f>
        <v>0</v>
      </c>
      <c r="M37" s="90">
        <f t="shared" ca="1" si="10"/>
        <v>77718819.469360039</v>
      </c>
      <c r="N37" s="90">
        <f t="shared" ca="1" si="10"/>
        <v>155437638.93872008</v>
      </c>
      <c r="O37" s="90">
        <f t="shared" ca="1" si="10"/>
        <v>233156458.4080801</v>
      </c>
      <c r="P37" s="90">
        <f t="shared" ca="1" si="10"/>
        <v>310875277.87744015</v>
      </c>
      <c r="Q37" s="90">
        <f t="shared" ca="1" si="10"/>
        <v>388594097.34680021</v>
      </c>
      <c r="R37" s="90">
        <f t="shared" ca="1" si="10"/>
        <v>466312916.8161602</v>
      </c>
      <c r="S37" s="90">
        <f t="shared" ca="1" si="10"/>
        <v>544031736.28552032</v>
      </c>
      <c r="T37" s="90">
        <f t="shared" ca="1" si="10"/>
        <v>621750555.75488031</v>
      </c>
      <c r="U37" s="90">
        <f t="shared" ca="1" si="10"/>
        <v>699469375.22424042</v>
      </c>
      <c r="V37">
        <f ca="1">IF('Coal mining 2030'!$A45="MR",INDIRECT("'Coal mining 2030'!"&amp;'Country Selector'!$B$3&amp;ROW($A45))*10^12,0)*'Process Emissions Multipliers'!$D$42</f>
        <v>777188194.69360042</v>
      </c>
      <c r="W37" s="90">
        <f t="shared" ca="1" si="8"/>
        <v>749952884.86962509</v>
      </c>
      <c r="X37" s="90">
        <f t="shared" ca="1" si="7"/>
        <v>722717575.04564989</v>
      </c>
      <c r="Y37" s="90">
        <f t="shared" ca="1" si="7"/>
        <v>695482265.22167456</v>
      </c>
      <c r="Z37" s="90">
        <f t="shared" ca="1" si="7"/>
        <v>668246955.39769924</v>
      </c>
      <c r="AA37" s="90">
        <f t="shared" ca="1" si="7"/>
        <v>641011645.57372391</v>
      </c>
      <c r="AB37" s="90">
        <f t="shared" ca="1" si="7"/>
        <v>613776335.74974859</v>
      </c>
      <c r="AC37" s="90">
        <f t="shared" ca="1" si="7"/>
        <v>586541025.92577326</v>
      </c>
      <c r="AD37" s="90">
        <f t="shared" ca="1" si="7"/>
        <v>559305716.10179794</v>
      </c>
      <c r="AE37" s="90">
        <f t="shared" ca="1" si="7"/>
        <v>532070406.27782267</v>
      </c>
      <c r="AF37" s="90">
        <f t="shared" ca="1" si="7"/>
        <v>504835096.45384741</v>
      </c>
      <c r="AG37" s="90">
        <f t="shared" ca="1" si="7"/>
        <v>477599786.62987208</v>
      </c>
      <c r="AH37" s="90">
        <f t="shared" ca="1" si="7"/>
        <v>450364476.80589676</v>
      </c>
      <c r="AI37" s="90">
        <f t="shared" ca="1" si="7"/>
        <v>423129166.98192149</v>
      </c>
      <c r="AJ37" s="90">
        <f t="shared" ca="1" si="7"/>
        <v>395893857.15794617</v>
      </c>
      <c r="AK37" s="90">
        <f t="shared" ca="1" si="7"/>
        <v>368658547.3339709</v>
      </c>
      <c r="AL37" s="90">
        <f t="shared" ca="1" si="7"/>
        <v>341423237.50999558</v>
      </c>
      <c r="AM37" s="90">
        <f t="shared" ca="1" si="7"/>
        <v>314187927.68602026</v>
      </c>
      <c r="AN37" s="90">
        <f t="shared" ca="1" si="6"/>
        <v>286952617.86204499</v>
      </c>
      <c r="AO37" s="90">
        <f t="shared" ca="1" si="6"/>
        <v>259717308.03806967</v>
      </c>
      <c r="AP37">
        <f ca="1">V37*'Process Emissions Multipliers'!$E$42</f>
        <v>232481998.21409437</v>
      </c>
    </row>
    <row r="38" spans="1:42">
      <c r="A38" s="74">
        <v>-14</v>
      </c>
      <c r="B38">
        <f ca="1">IF('Coal mining 2010'!$A46="MR",INDIRECT("'Coal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2020'!$A46="MR",INDIRECT("'Coal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2030'!$A46="MR",INDIRECT("'Coal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2010'!$A47="MR",INDIRECT("'Coal mining 2010'!"&amp;'Country Selector'!$B$3&amp;ROW($A47))*10^12,0)</f>
        <v>0</v>
      </c>
      <c r="C39" s="90">
        <f t="shared" ca="1" si="9"/>
        <v>227090985.09289336</v>
      </c>
      <c r="D39" s="90">
        <f t="shared" ca="1" si="9"/>
        <v>454181970.18578672</v>
      </c>
      <c r="E39" s="90">
        <f t="shared" ca="1" si="9"/>
        <v>681272955.27868009</v>
      </c>
      <c r="F39" s="90">
        <f t="shared" ca="1" si="9"/>
        <v>908363940.37157345</v>
      </c>
      <c r="G39" s="90">
        <f t="shared" ca="1" si="9"/>
        <v>1135454925.4644668</v>
      </c>
      <c r="H39" s="90">
        <f t="shared" ca="1" si="9"/>
        <v>1362545910.5573602</v>
      </c>
      <c r="I39" s="90">
        <f t="shared" ca="1" si="9"/>
        <v>1589636895.6502535</v>
      </c>
      <c r="J39" s="90">
        <f t="shared" ca="1" si="9"/>
        <v>1816727880.7431469</v>
      </c>
      <c r="K39" s="90">
        <f t="shared" ca="1" si="9"/>
        <v>2043818865.83604</v>
      </c>
      <c r="L39">
        <f ca="1">IF('Coal mining 2020'!$A47="MR",INDIRECT("'Coal mining 2020'!"&amp;'Country Selector'!$B$3&amp;ROW($A47))*10^12,0)*'Process Emissions Multipliers'!$B$42</f>
        <v>2270909850.9289336</v>
      </c>
      <c r="M39" s="90">
        <f t="shared" ca="1" si="10"/>
        <v>2043818865.83604</v>
      </c>
      <c r="N39" s="90">
        <f t="shared" ca="1" si="10"/>
        <v>1816727880.7431469</v>
      </c>
      <c r="O39" s="90">
        <f t="shared" ca="1" si="10"/>
        <v>1589636895.6502535</v>
      </c>
      <c r="P39" s="90">
        <f t="shared" ca="1" si="10"/>
        <v>1362545910.5573602</v>
      </c>
      <c r="Q39" s="90">
        <f t="shared" ca="1" si="10"/>
        <v>1135454925.4644668</v>
      </c>
      <c r="R39" s="90">
        <f t="shared" ca="1" si="10"/>
        <v>908363940.37157345</v>
      </c>
      <c r="S39" s="90">
        <f t="shared" ca="1" si="10"/>
        <v>681272955.27868009</v>
      </c>
      <c r="T39" s="90">
        <f t="shared" ca="1" si="10"/>
        <v>454181970.18578672</v>
      </c>
      <c r="U39" s="90">
        <f t="shared" ca="1" si="10"/>
        <v>227090985.09289336</v>
      </c>
      <c r="V39">
        <f ca="1">IF('Coal mining 2030'!$A47="MR",INDIRECT("'Coal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2010'!$A48="MR",INDIRECT("'Coal mining 2010'!"&amp;'Country Selector'!$B$3&amp;ROW($A48))*10^12,0)</f>
        <v>0</v>
      </c>
      <c r="C40" s="90">
        <f t="shared" ca="1" si="9"/>
        <v>192170993.38362843</v>
      </c>
      <c r="D40" s="90">
        <f t="shared" ca="1" si="9"/>
        <v>384341986.76725686</v>
      </c>
      <c r="E40" s="90">
        <f t="shared" ca="1" si="9"/>
        <v>576512980.15088522</v>
      </c>
      <c r="F40" s="90">
        <f t="shared" ca="1" si="9"/>
        <v>768683973.53451371</v>
      </c>
      <c r="G40" s="90">
        <f t="shared" ca="1" si="9"/>
        <v>960854966.91814208</v>
      </c>
      <c r="H40" s="90">
        <f t="shared" ca="1" si="9"/>
        <v>1153025960.3017704</v>
      </c>
      <c r="I40" s="90">
        <f t="shared" ca="1" si="9"/>
        <v>1345196953.6853988</v>
      </c>
      <c r="J40" s="90">
        <f t="shared" ca="1" si="9"/>
        <v>1537367947.0690274</v>
      </c>
      <c r="K40" s="90">
        <f t="shared" ca="1" si="9"/>
        <v>1729538940.4526558</v>
      </c>
      <c r="L40">
        <f ca="1">IF('Coal mining 2020'!$A48="MR",INDIRECT("'Coal mining 2020'!"&amp;'Country Selector'!$B$3&amp;ROW($A48))*10^12,0)*'Process Emissions Multipliers'!$B$42</f>
        <v>1921709933.8362842</v>
      </c>
      <c r="M40" s="90">
        <f t="shared" ca="1" si="10"/>
        <v>1781909322.4771626</v>
      </c>
      <c r="N40" s="90">
        <f t="shared" ca="1" si="10"/>
        <v>1642108711.118041</v>
      </c>
      <c r="O40" s="90">
        <f t="shared" ca="1" si="10"/>
        <v>1502308099.7589192</v>
      </c>
      <c r="P40" s="90">
        <f t="shared" ca="1" si="10"/>
        <v>1362507488.3997977</v>
      </c>
      <c r="Q40" s="90">
        <f t="shared" ca="1" si="10"/>
        <v>1222706877.0406764</v>
      </c>
      <c r="R40" s="90">
        <f t="shared" ca="1" si="10"/>
        <v>1082906265.6815548</v>
      </c>
      <c r="S40" s="90">
        <f t="shared" ca="1" si="10"/>
        <v>943105654.32243299</v>
      </c>
      <c r="T40" s="90">
        <f t="shared" ca="1" si="10"/>
        <v>803305042.96331143</v>
      </c>
      <c r="U40" s="90">
        <f t="shared" ca="1" si="10"/>
        <v>663504431.60418987</v>
      </c>
      <c r="V40">
        <f ca="1">IF('Coal mining 2030'!$A48="MR",INDIRECT("'Coal mining 2030'!"&amp;'Country Selector'!$B$3&amp;ROW($A48))*10^12,0)*'Process Emissions Multipliers'!$D$42</f>
        <v>523703820.24506831</v>
      </c>
      <c r="W40" s="90">
        <f t="shared" ca="1" si="8"/>
        <v>505351462.47926742</v>
      </c>
      <c r="X40" s="90">
        <f t="shared" ca="1" si="7"/>
        <v>486999104.71346647</v>
      </c>
      <c r="Y40" s="90">
        <f t="shared" ca="1" si="7"/>
        <v>468646746.94766551</v>
      </c>
      <c r="Z40" s="90">
        <f t="shared" ca="1" si="7"/>
        <v>450294389.18186456</v>
      </c>
      <c r="AA40" s="90">
        <f t="shared" ca="1" si="7"/>
        <v>431942031.41606367</v>
      </c>
      <c r="AB40" s="90">
        <f t="shared" ca="1" si="7"/>
        <v>413589673.65026265</v>
      </c>
      <c r="AC40" s="90">
        <f t="shared" ca="1" si="7"/>
        <v>395237315.88446182</v>
      </c>
      <c r="AD40" s="90">
        <f t="shared" ca="1" si="7"/>
        <v>376884958.11866081</v>
      </c>
      <c r="AE40" s="90">
        <f t="shared" ca="1" si="7"/>
        <v>358532600.35285991</v>
      </c>
      <c r="AF40" s="90">
        <f t="shared" ca="1" si="7"/>
        <v>340180242.58705902</v>
      </c>
      <c r="AG40" s="90">
        <f t="shared" ca="1" si="7"/>
        <v>321827884.82125807</v>
      </c>
      <c r="AH40" s="90">
        <f t="shared" ca="1" si="7"/>
        <v>303475527.05545712</v>
      </c>
      <c r="AI40" s="90">
        <f t="shared" ca="1" si="7"/>
        <v>285123169.28965616</v>
      </c>
      <c r="AJ40" s="90">
        <f t="shared" ca="1" si="7"/>
        <v>266770811.52385521</v>
      </c>
      <c r="AK40" s="90">
        <f t="shared" ca="1" si="7"/>
        <v>248418453.75805432</v>
      </c>
      <c r="AL40" s="90">
        <f t="shared" ca="1" si="7"/>
        <v>230066095.99225336</v>
      </c>
      <c r="AM40" s="90">
        <f t="shared" ca="1" si="7"/>
        <v>211713738.22645241</v>
      </c>
      <c r="AN40" s="90">
        <f t="shared" ca="1" si="6"/>
        <v>193361380.46065152</v>
      </c>
      <c r="AO40" s="90">
        <f t="shared" ca="1" si="6"/>
        <v>175009022.69485056</v>
      </c>
      <c r="AP40">
        <f ca="1">V40*'Process Emissions Multipliers'!$E$42</f>
        <v>156656664.92904964</v>
      </c>
    </row>
    <row r="41" spans="1:42">
      <c r="A41" s="74">
        <v>-11</v>
      </c>
      <c r="B41">
        <f ca="1">IF('Coal mining 2010'!$A49="MR",INDIRECT("'Coal mining 2010'!"&amp;'Country Selector'!$B$3&amp;ROW($A49))*10^12,0)</f>
        <v>0</v>
      </c>
      <c r="C41" s="90">
        <f t="shared" ca="1" si="9"/>
        <v>117648692.31270644</v>
      </c>
      <c r="D41" s="90">
        <f t="shared" ca="1" si="9"/>
        <v>235297384.62541288</v>
      </c>
      <c r="E41" s="90">
        <f t="shared" ca="1" si="9"/>
        <v>352946076.93811929</v>
      </c>
      <c r="F41" s="90">
        <f t="shared" ca="1" si="9"/>
        <v>470594769.25082576</v>
      </c>
      <c r="G41" s="90">
        <f t="shared" ca="1" si="9"/>
        <v>588243461.56353223</v>
      </c>
      <c r="H41" s="90">
        <f t="shared" ca="1" si="9"/>
        <v>705892153.87623858</v>
      </c>
      <c r="I41" s="90">
        <f t="shared" ca="1" si="9"/>
        <v>823540846.18894506</v>
      </c>
      <c r="J41" s="90">
        <f t="shared" ca="1" si="9"/>
        <v>941189538.50165153</v>
      </c>
      <c r="K41" s="90">
        <f t="shared" ca="1" si="9"/>
        <v>1058838230.814358</v>
      </c>
      <c r="L41">
        <f ca="1">IF('Coal mining 2020'!$A49="MR",INDIRECT("'Coal mining 2020'!"&amp;'Country Selector'!$B$3&amp;ROW($A49))*10^12,0)*'Process Emissions Multipliers'!$B$42</f>
        <v>1176486923.1270645</v>
      </c>
      <c r="M41" s="90">
        <f t="shared" ca="1" si="10"/>
        <v>1082638103.1800141</v>
      </c>
      <c r="N41" s="90">
        <f t="shared" ca="1" si="10"/>
        <v>988789283.23296356</v>
      </c>
      <c r="O41" s="90">
        <f t="shared" ca="1" si="10"/>
        <v>894940463.28591311</v>
      </c>
      <c r="P41" s="90">
        <f t="shared" ca="1" si="10"/>
        <v>801091643.33886266</v>
      </c>
      <c r="Q41" s="90">
        <f t="shared" ca="1" si="10"/>
        <v>707242823.39181232</v>
      </c>
      <c r="R41" s="90">
        <f t="shared" ca="1" si="10"/>
        <v>613394003.44476199</v>
      </c>
      <c r="S41" s="90">
        <f t="shared" ca="1" si="10"/>
        <v>519545183.49771148</v>
      </c>
      <c r="T41" s="90">
        <f t="shared" ca="1" si="10"/>
        <v>425696363.55066109</v>
      </c>
      <c r="U41" s="90">
        <f t="shared" ca="1" si="10"/>
        <v>331847543.60361063</v>
      </c>
      <c r="V41">
        <f ca="1">IF('Coal mining 2030'!$A49="MR",INDIRECT("'Coal mining 2030'!"&amp;'Country Selector'!$B$3&amp;ROW($A49))*10^12,0)*'Process Emissions Multipliers'!$D$42</f>
        <v>237998723.65656027</v>
      </c>
      <c r="W41" s="90">
        <f t="shared" ca="1" si="8"/>
        <v>229658441.31471059</v>
      </c>
      <c r="X41" s="90">
        <f t="shared" ca="1" si="7"/>
        <v>221318158.97286081</v>
      </c>
      <c r="Y41" s="90">
        <f t="shared" ca="1" si="7"/>
        <v>212977876.63101113</v>
      </c>
      <c r="Z41" s="90">
        <f t="shared" ca="1" si="7"/>
        <v>204637594.28916138</v>
      </c>
      <c r="AA41" s="90">
        <f t="shared" ca="1" si="7"/>
        <v>196297311.94731164</v>
      </c>
      <c r="AB41" s="90">
        <f t="shared" ca="1" si="7"/>
        <v>187957029.60546193</v>
      </c>
      <c r="AC41" s="90">
        <f t="shared" ca="1" si="7"/>
        <v>179616747.26361221</v>
      </c>
      <c r="AD41" s="90">
        <f t="shared" ca="1" si="7"/>
        <v>171276464.9217625</v>
      </c>
      <c r="AE41" s="90">
        <f t="shared" ca="1" si="7"/>
        <v>162936182.57991278</v>
      </c>
      <c r="AF41" s="90">
        <f t="shared" ca="1" si="7"/>
        <v>154595900.23806304</v>
      </c>
      <c r="AG41" s="90">
        <f t="shared" ca="1" si="7"/>
        <v>146255617.89621332</v>
      </c>
      <c r="AH41" s="90">
        <f t="shared" ca="1" si="7"/>
        <v>137915335.55436361</v>
      </c>
      <c r="AI41" s="90">
        <f t="shared" ca="1" si="7"/>
        <v>129575053.21251388</v>
      </c>
      <c r="AJ41" s="90">
        <f t="shared" ca="1" si="7"/>
        <v>121234770.87066416</v>
      </c>
      <c r="AK41" s="90">
        <f t="shared" ca="1" si="7"/>
        <v>112894488.52881444</v>
      </c>
      <c r="AL41" s="90">
        <f t="shared" ca="1" si="7"/>
        <v>104554206.18696472</v>
      </c>
      <c r="AM41" s="90">
        <f t="shared" ca="1" si="7"/>
        <v>96213923.845115006</v>
      </c>
      <c r="AN41" s="90">
        <f t="shared" ca="1" si="6"/>
        <v>87873641.503265262</v>
      </c>
      <c r="AO41" s="90">
        <f t="shared" ca="1" si="6"/>
        <v>79533359.161415547</v>
      </c>
      <c r="AP41">
        <f ca="1">V41*'Process Emissions Multipliers'!$E$42</f>
        <v>71193076.819565833</v>
      </c>
    </row>
    <row r="42" spans="1:42">
      <c r="A42" s="74">
        <v>-10</v>
      </c>
      <c r="B42">
        <f ca="1">IF('Coal mining 2010'!$A50="MR",INDIRECT("'Coal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2020'!$A50="MR",INDIRECT("'Coal mining 2020'!"&amp;'Country Selector'!$B$3&amp;ROW($A50))*10^12,0)*'Process Emissions Multipliers'!$B$42</f>
        <v>0</v>
      </c>
      <c r="M42" s="90">
        <f t="shared" ca="1" si="10"/>
        <v>22831608.859459467</v>
      </c>
      <c r="N42" s="90">
        <f t="shared" ca="1" si="10"/>
        <v>45663217.718918934</v>
      </c>
      <c r="O42" s="90">
        <f t="shared" ca="1" si="10"/>
        <v>68494826.578378394</v>
      </c>
      <c r="P42" s="90">
        <f t="shared" ca="1" si="10"/>
        <v>91326435.437837869</v>
      </c>
      <c r="Q42" s="90">
        <f t="shared" ca="1" si="10"/>
        <v>114158044.29729733</v>
      </c>
      <c r="R42" s="90">
        <f t="shared" ca="1" si="10"/>
        <v>136989653.15675679</v>
      </c>
      <c r="S42" s="90">
        <f t="shared" ca="1" si="10"/>
        <v>159821262.01621625</v>
      </c>
      <c r="T42" s="90">
        <f t="shared" ca="1" si="10"/>
        <v>182652870.87567574</v>
      </c>
      <c r="U42" s="90">
        <f t="shared" ca="1" si="10"/>
        <v>205484479.7351352</v>
      </c>
      <c r="V42">
        <f ca="1">IF('Coal mining 2030'!$A50="MR",INDIRECT("'Coal mining 2030'!"&amp;'Country Selector'!$B$3&amp;ROW($A50))*10^12,0)*'Process Emissions Multipliers'!$D$42</f>
        <v>228316088.59459466</v>
      </c>
      <c r="W42" s="90">
        <f t="shared" ca="1" si="8"/>
        <v>220315118.61958948</v>
      </c>
      <c r="X42" s="90">
        <f t="shared" ca="1" si="7"/>
        <v>212314148.6445843</v>
      </c>
      <c r="Y42" s="90">
        <f t="shared" ca="1" si="7"/>
        <v>204313178.66957909</v>
      </c>
      <c r="Z42" s="90">
        <f t="shared" ca="1" si="7"/>
        <v>196312208.69457394</v>
      </c>
      <c r="AA42" s="90">
        <f t="shared" ca="1" si="7"/>
        <v>188311238.71956876</v>
      </c>
      <c r="AB42" s="90">
        <f t="shared" ca="1" si="7"/>
        <v>180310268.74456355</v>
      </c>
      <c r="AC42" s="90">
        <f t="shared" ca="1" si="7"/>
        <v>172309298.76955837</v>
      </c>
      <c r="AD42" s="90">
        <f t="shared" ca="1" si="7"/>
        <v>164308328.79455319</v>
      </c>
      <c r="AE42" s="90">
        <f t="shared" ca="1" si="7"/>
        <v>156307358.81954801</v>
      </c>
      <c r="AF42" s="90">
        <f t="shared" ca="1" si="7"/>
        <v>148306388.84454283</v>
      </c>
      <c r="AG42" s="90">
        <f t="shared" ca="1" si="7"/>
        <v>140305418.86953765</v>
      </c>
      <c r="AH42" s="90">
        <f t="shared" ca="1" si="7"/>
        <v>132304448.89453246</v>
      </c>
      <c r="AI42" s="90">
        <f t="shared" ca="1" si="7"/>
        <v>124303478.91952726</v>
      </c>
      <c r="AJ42" s="90">
        <f t="shared" ca="1" si="7"/>
        <v>116302508.94452208</v>
      </c>
      <c r="AK42" s="90">
        <f t="shared" ca="1" si="7"/>
        <v>108301538.9695169</v>
      </c>
      <c r="AL42" s="90">
        <f t="shared" ca="1" si="7"/>
        <v>100300568.99451172</v>
      </c>
      <c r="AM42" s="90">
        <f t="shared" ca="1" si="7"/>
        <v>92299599.019506544</v>
      </c>
      <c r="AN42" s="90">
        <f t="shared" ca="1" si="6"/>
        <v>84298629.044501364</v>
      </c>
      <c r="AO42" s="90">
        <f t="shared" ca="1" si="6"/>
        <v>76297659.06949617</v>
      </c>
      <c r="AP42">
        <f ca="1">V42*'Process Emissions Multipliers'!$E$42</f>
        <v>68296689.09449099</v>
      </c>
    </row>
    <row r="43" spans="1:42">
      <c r="A43" s="74">
        <v>-9</v>
      </c>
      <c r="B43">
        <f ca="1">IF('Coal mining 2010'!$A51="MR",INDIRECT("'Coal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2020'!$A51="MR",INDIRECT("'Coal mining 2020'!"&amp;'Country Selector'!$B$3&amp;ROW($A51))*10^12,0)*'Process Emissions Multipliers'!$B$42</f>
        <v>0</v>
      </c>
      <c r="M43" s="90">
        <f t="shared" ca="1" si="10"/>
        <v>23665403.256895971</v>
      </c>
      <c r="N43" s="90">
        <f t="shared" ca="1" si="10"/>
        <v>47330806.513791941</v>
      </c>
      <c r="O43" s="90">
        <f t="shared" ca="1" si="10"/>
        <v>70996209.770687908</v>
      </c>
      <c r="P43" s="90">
        <f t="shared" ca="1" si="10"/>
        <v>94661613.027583882</v>
      </c>
      <c r="Q43" s="90">
        <f t="shared" ca="1" si="10"/>
        <v>118327016.28447986</v>
      </c>
      <c r="R43" s="90">
        <f t="shared" ca="1" si="10"/>
        <v>141992419.54137582</v>
      </c>
      <c r="S43" s="90">
        <f t="shared" ca="1" si="10"/>
        <v>165657822.79827181</v>
      </c>
      <c r="T43" s="90">
        <f t="shared" ca="1" si="10"/>
        <v>189323226.05516776</v>
      </c>
      <c r="U43" s="90">
        <f t="shared" ca="1" si="10"/>
        <v>212988629.31206375</v>
      </c>
      <c r="V43">
        <f ca="1">IF('Coal mining 2030'!$A51="MR",INDIRECT("'Coal mining 2030'!"&amp;'Country Selector'!$B$3&amp;ROW($A51))*10^12,0)*'Process Emissions Multipliers'!$D$42</f>
        <v>236654032.56895971</v>
      </c>
      <c r="W43" s="90">
        <f t="shared" ca="1" si="8"/>
        <v>228360872.76273054</v>
      </c>
      <c r="X43" s="90">
        <f t="shared" ca="1" si="7"/>
        <v>220067712.95650142</v>
      </c>
      <c r="Y43" s="90">
        <f t="shared" ca="1" si="7"/>
        <v>211774553.15027225</v>
      </c>
      <c r="Z43" s="90">
        <f t="shared" ca="1" si="7"/>
        <v>203481393.34404314</v>
      </c>
      <c r="AA43" s="90">
        <f t="shared" ca="1" si="7"/>
        <v>195188233.53781399</v>
      </c>
      <c r="AB43" s="90">
        <f t="shared" ca="1" si="7"/>
        <v>186895073.73158485</v>
      </c>
      <c r="AC43" s="90">
        <f t="shared" ca="1" si="7"/>
        <v>178601913.9253557</v>
      </c>
      <c r="AD43" s="90">
        <f t="shared" ca="1" si="7"/>
        <v>170308754.11912653</v>
      </c>
      <c r="AE43" s="90">
        <f t="shared" ca="1" si="7"/>
        <v>162015594.31289738</v>
      </c>
      <c r="AF43" s="90">
        <f t="shared" ca="1" si="7"/>
        <v>153722434.50666824</v>
      </c>
      <c r="AG43" s="90">
        <f t="shared" ca="1" si="7"/>
        <v>145429274.7004391</v>
      </c>
      <c r="AH43" s="90">
        <f t="shared" ca="1" si="7"/>
        <v>137136114.89420995</v>
      </c>
      <c r="AI43" s="90">
        <f t="shared" ca="1" si="7"/>
        <v>128842955.08798081</v>
      </c>
      <c r="AJ43" s="90">
        <f t="shared" ca="1" si="7"/>
        <v>120549795.28175166</v>
      </c>
      <c r="AK43" s="90">
        <f t="shared" ca="1" si="7"/>
        <v>112256635.47552252</v>
      </c>
      <c r="AL43" s="90">
        <f t="shared" ca="1" si="7"/>
        <v>103963475.66929337</v>
      </c>
      <c r="AM43" s="90">
        <f t="shared" ca="1" si="7"/>
        <v>95670315.863064215</v>
      </c>
      <c r="AN43" s="90">
        <f t="shared" ca="1" si="6"/>
        <v>87377156.056835085</v>
      </c>
      <c r="AO43" s="90">
        <f t="shared" ca="1" si="6"/>
        <v>79083996.250605926</v>
      </c>
      <c r="AP43">
        <f ca="1">V43*'Process Emissions Multipliers'!$E$42</f>
        <v>70790836.444376782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168759004.92475253</v>
      </c>
      <c r="D44" s="90">
        <f t="shared" ca="1" si="9"/>
        <v>337518009.84950507</v>
      </c>
      <c r="E44" s="90">
        <f t="shared" ca="1" si="9"/>
        <v>506277014.77425766</v>
      </c>
      <c r="F44" s="90">
        <f t="shared" ca="1" si="9"/>
        <v>675036019.69901013</v>
      </c>
      <c r="G44" s="90">
        <f t="shared" ca="1" si="9"/>
        <v>843795024.62376273</v>
      </c>
      <c r="H44" s="90">
        <f t="shared" ca="1" si="9"/>
        <v>1012554029.5485153</v>
      </c>
      <c r="I44" s="90">
        <f t="shared" ca="1" si="9"/>
        <v>1181313034.4732678</v>
      </c>
      <c r="J44" s="90">
        <f t="shared" ca="1" si="9"/>
        <v>1350072039.3980203</v>
      </c>
      <c r="K44" s="90">
        <f t="shared" ca="1" si="9"/>
        <v>1518831044.322773</v>
      </c>
      <c r="L44">
        <f ca="1">IF('Coal mining 2020'!$A52="MR",INDIRECT("'Coal mining 2020'!"&amp;'Country Selector'!$B$3&amp;ROW($A52))*10^12,0)*'Process Emissions Multipliers'!$B$42</f>
        <v>1687590049.2475255</v>
      </c>
      <c r="M44" s="90">
        <f t="shared" ca="1" si="10"/>
        <v>1518831044.322773</v>
      </c>
      <c r="N44" s="90">
        <f t="shared" ca="1" si="10"/>
        <v>1350072039.3980203</v>
      </c>
      <c r="O44" s="90">
        <f t="shared" ca="1" si="10"/>
        <v>1181313034.4732678</v>
      </c>
      <c r="P44" s="90">
        <f t="shared" ca="1" si="10"/>
        <v>1012554029.5485153</v>
      </c>
      <c r="Q44" s="90">
        <f t="shared" ca="1" si="10"/>
        <v>843795024.62376273</v>
      </c>
      <c r="R44" s="90">
        <f t="shared" ca="1" si="10"/>
        <v>675036019.69901013</v>
      </c>
      <c r="S44" s="90">
        <f t="shared" ca="1" si="10"/>
        <v>506277014.77425766</v>
      </c>
      <c r="T44" s="90">
        <f t="shared" ca="1" si="10"/>
        <v>337518009.84950507</v>
      </c>
      <c r="U44" s="90">
        <f t="shared" ca="1" si="10"/>
        <v>168759004.92475253</v>
      </c>
      <c r="V44">
        <f ca="1">IF('Coal mining 2030'!$A52="MR",INDIRECT("'Coal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2010'!$A53="MR",INDIRECT("'Coal mining 2010'!"&amp;'Country Selector'!$B$3&amp;ROW($A53))*10^12,0)</f>
        <v>0</v>
      </c>
      <c r="C45" s="90">
        <f t="shared" ca="1" si="9"/>
        <v>63979160.310595728</v>
      </c>
      <c r="D45" s="90">
        <f t="shared" ca="1" si="9"/>
        <v>127958320.62119146</v>
      </c>
      <c r="E45" s="90">
        <f t="shared" ca="1" si="9"/>
        <v>191937480.93178719</v>
      </c>
      <c r="F45" s="90">
        <f t="shared" ca="1" si="9"/>
        <v>255916641.24238291</v>
      </c>
      <c r="G45" s="90">
        <f t="shared" ca="1" si="9"/>
        <v>319895801.55297863</v>
      </c>
      <c r="H45" s="90">
        <f t="shared" ca="1" si="9"/>
        <v>383874961.86357439</v>
      </c>
      <c r="I45" s="90">
        <f t="shared" ca="1" si="9"/>
        <v>447854122.17417014</v>
      </c>
      <c r="J45" s="90">
        <f t="shared" ca="1" si="9"/>
        <v>511833282.48476583</v>
      </c>
      <c r="K45" s="90">
        <f t="shared" ca="1" si="9"/>
        <v>575812442.79536152</v>
      </c>
      <c r="L45">
        <f ca="1">IF('Coal mining 2020'!$A53="MR",INDIRECT("'Coal mining 2020'!"&amp;'Country Selector'!$B$3&amp;ROW($A53))*10^12,0)*'Process Emissions Multipliers'!$B$42</f>
        <v>639791603.10595727</v>
      </c>
      <c r="M45" s="90">
        <f t="shared" ca="1" si="10"/>
        <v>575812442.79536152</v>
      </c>
      <c r="N45" s="90">
        <f t="shared" ca="1" si="10"/>
        <v>511833282.48476583</v>
      </c>
      <c r="O45" s="90">
        <f t="shared" ca="1" si="10"/>
        <v>447854122.17417014</v>
      </c>
      <c r="P45" s="90">
        <f t="shared" ca="1" si="10"/>
        <v>383874961.86357439</v>
      </c>
      <c r="Q45" s="90">
        <f t="shared" ca="1" si="10"/>
        <v>319895801.55297863</v>
      </c>
      <c r="R45" s="90">
        <f t="shared" ca="1" si="10"/>
        <v>255916641.24238291</v>
      </c>
      <c r="S45" s="90">
        <f t="shared" ca="1" si="10"/>
        <v>191937480.93178719</v>
      </c>
      <c r="T45" s="90">
        <f t="shared" ca="1" si="10"/>
        <v>127958320.62119146</v>
      </c>
      <c r="U45" s="90">
        <f t="shared" ca="1" si="10"/>
        <v>63979160.310595728</v>
      </c>
      <c r="V45">
        <f ca="1">IF('Coal mining 2030'!$A53="MR",INDIRECT("'Coal mining 2030'!"&amp;'Country Selector'!$B$3&amp;ROW($A53))*10^12,0)*'Process Emissions Multipliers'!$D$42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Multipliers'!$E$42</f>
        <v>0</v>
      </c>
    </row>
    <row r="46" spans="1:42">
      <c r="A46" s="74">
        <v>-6</v>
      </c>
      <c r="B46">
        <f ca="1">IF('Coal mining 2010'!$A54="MR",INDIRECT("'Coal mining 2010'!"&amp;'Country Selector'!$B$3&amp;ROW($A54))*10^12,0)</f>
        <v>9430206266.7933884</v>
      </c>
      <c r="C46" s="90">
        <f t="shared" ca="1" si="9"/>
        <v>8487185640.1140499</v>
      </c>
      <c r="D46" s="90">
        <f t="shared" ca="1" si="9"/>
        <v>7544165013.4347105</v>
      </c>
      <c r="E46" s="90">
        <f t="shared" ca="1" si="9"/>
        <v>6601144386.755372</v>
      </c>
      <c r="F46" s="90">
        <f t="shared" ca="1" si="9"/>
        <v>5658123760.0760326</v>
      </c>
      <c r="G46" s="90">
        <f t="shared" ca="1" si="9"/>
        <v>4715103133.3966942</v>
      </c>
      <c r="H46" s="90">
        <f t="shared" ca="1" si="9"/>
        <v>3772082506.7173553</v>
      </c>
      <c r="I46" s="90">
        <f t="shared" ca="1" si="9"/>
        <v>2829061880.0380163</v>
      </c>
      <c r="J46" s="90">
        <f t="shared" ca="1" si="9"/>
        <v>1886041253.3586776</v>
      </c>
      <c r="K46" s="90">
        <f t="shared" ca="1" si="9"/>
        <v>943020626.67933881</v>
      </c>
      <c r="L46">
        <f ca="1">IF('Coal mining 2020'!$A54="MR",INDIRECT("'Coal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2030'!$A54="MR",INDIRECT("'Coal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2010'!$A55="MR",INDIRECT("'Coal mining 2010'!"&amp;'Country Selector'!$B$3&amp;ROW($A55))*10^12,0)</f>
        <v>8499029903.7512817</v>
      </c>
      <c r="C47" s="90">
        <f t="shared" ca="1" si="9"/>
        <v>7763794703.3800278</v>
      </c>
      <c r="D47" s="90">
        <f t="shared" ca="1" si="9"/>
        <v>7028559503.0087729</v>
      </c>
      <c r="E47" s="90">
        <f t="shared" ca="1" si="9"/>
        <v>6293324302.6375189</v>
      </c>
      <c r="F47" s="90">
        <f t="shared" ca="1" si="9"/>
        <v>5558089102.266264</v>
      </c>
      <c r="G47" s="90">
        <f t="shared" ca="1" si="9"/>
        <v>4822853901.89501</v>
      </c>
      <c r="H47" s="90">
        <f t="shared" ca="1" si="9"/>
        <v>4087618701.523756</v>
      </c>
      <c r="I47" s="90">
        <f t="shared" ca="1" si="9"/>
        <v>3352383501.1525016</v>
      </c>
      <c r="J47" s="90">
        <f t="shared" ca="1" si="9"/>
        <v>2617148300.7812476</v>
      </c>
      <c r="K47" s="90">
        <f t="shared" ca="1" si="9"/>
        <v>1881913100.4099932</v>
      </c>
      <c r="L47">
        <f ca="1">IF('Coal mining 2020'!$A55="MR",INDIRECT("'Coal mining 2020'!"&amp;'Country Selector'!$B$3&amp;ROW($A55))*10^12,0)*'Process Emissions Multipliers'!$B$42</f>
        <v>1146677900.038739</v>
      </c>
      <c r="M47" s="90">
        <f t="shared" ca="1" si="10"/>
        <v>1090677379.1144569</v>
      </c>
      <c r="N47" s="90">
        <f t="shared" ca="1" si="10"/>
        <v>1034676858.1901748</v>
      </c>
      <c r="O47" s="90">
        <f t="shared" ca="1" si="10"/>
        <v>978676337.26589274</v>
      </c>
      <c r="P47" s="90">
        <f t="shared" ca="1" si="10"/>
        <v>922675816.34161067</v>
      </c>
      <c r="Q47" s="90">
        <f t="shared" ca="1" si="10"/>
        <v>866675295.4173286</v>
      </c>
      <c r="R47" s="90">
        <f t="shared" ca="1" si="10"/>
        <v>810674774.49304652</v>
      </c>
      <c r="S47" s="90">
        <f t="shared" ca="1" si="10"/>
        <v>754674253.56876445</v>
      </c>
      <c r="T47" s="90">
        <f t="shared" ca="1" si="10"/>
        <v>698673732.64448249</v>
      </c>
      <c r="U47" s="90">
        <f t="shared" ca="1" si="10"/>
        <v>642673211.72020042</v>
      </c>
      <c r="V47">
        <f ca="1">IF('Coal mining 2030'!$A55="MR",INDIRECT("'Coal mining 2030'!"&amp;'Country Selector'!$B$3&amp;ROW($A55))*10^12,0)*'Process Emissions Multipliers'!$D$42</f>
        <v>586672690.79591835</v>
      </c>
      <c r="W47" s="90">
        <f t="shared" ca="1" si="8"/>
        <v>566113690.27559853</v>
      </c>
      <c r="X47" s="90">
        <f t="shared" ca="1" si="7"/>
        <v>545554689.75527883</v>
      </c>
      <c r="Y47" s="90">
        <f t="shared" ca="1" si="7"/>
        <v>524995689.23495901</v>
      </c>
      <c r="Z47" s="90">
        <f t="shared" ca="1" si="7"/>
        <v>504436688.71463931</v>
      </c>
      <c r="AA47" s="90">
        <f t="shared" ca="1" si="7"/>
        <v>483877688.19431961</v>
      </c>
      <c r="AB47" s="90">
        <f t="shared" ca="1" si="7"/>
        <v>463318687.67399985</v>
      </c>
      <c r="AC47" s="90">
        <f t="shared" ca="1" si="7"/>
        <v>442759687.15368009</v>
      </c>
      <c r="AD47" s="90">
        <f t="shared" ca="1" si="7"/>
        <v>422200686.63336027</v>
      </c>
      <c r="AE47" s="90">
        <f t="shared" ca="1" si="7"/>
        <v>401641686.11304057</v>
      </c>
      <c r="AF47" s="90">
        <f t="shared" ca="1" si="7"/>
        <v>381082685.59272081</v>
      </c>
      <c r="AG47" s="90">
        <f t="shared" ca="1" si="7"/>
        <v>360523685.07240105</v>
      </c>
      <c r="AH47" s="90">
        <f t="shared" ca="1" si="7"/>
        <v>339964684.55208135</v>
      </c>
      <c r="AI47" s="90">
        <f t="shared" ca="1" si="7"/>
        <v>319405684.03176153</v>
      </c>
      <c r="AJ47" s="90">
        <f t="shared" ca="1" si="7"/>
        <v>298846683.51144183</v>
      </c>
      <c r="AK47" s="90">
        <f t="shared" ca="1" si="7"/>
        <v>278287682.99112207</v>
      </c>
      <c r="AL47" s="90">
        <f t="shared" ca="1" si="7"/>
        <v>257728682.47080231</v>
      </c>
      <c r="AM47" s="90">
        <f t="shared" ref="AM47:AO77" ca="1" si="11">$V47*($AP$1-AM$1)/($AP$1-$V$1)+$AP47*(AM$1-$V$1)/($AP$1-$V$1)</f>
        <v>237169681.95048255</v>
      </c>
      <c r="AN47" s="90">
        <f t="shared" ca="1" si="11"/>
        <v>216610681.43016282</v>
      </c>
      <c r="AO47" s="90">
        <f t="shared" ca="1" si="11"/>
        <v>196051680.90984306</v>
      </c>
      <c r="AP47">
        <f ca="1">V47*'Process Emissions Multipliers'!$E$42</f>
        <v>175492680.3895233</v>
      </c>
    </row>
    <row r="48" spans="1:42">
      <c r="A48" s="74">
        <v>-4</v>
      </c>
      <c r="B48">
        <f ca="1">IF('Coal mining 2010'!$A56="MR",INDIRECT("'Coal mining 2010'!"&amp;'Country Selector'!$B$3&amp;ROW($A56))*10^12,0)</f>
        <v>1883218504.0334008</v>
      </c>
      <c r="C48" s="90">
        <f t="shared" ca="1" si="9"/>
        <v>1797565313.0703585</v>
      </c>
      <c r="D48" s="90">
        <f t="shared" ca="1" si="9"/>
        <v>1711912122.107316</v>
      </c>
      <c r="E48" s="90">
        <f t="shared" ca="1" si="9"/>
        <v>1626258931.1442738</v>
      </c>
      <c r="F48" s="90">
        <f t="shared" ca="1" si="9"/>
        <v>1540605740.1812315</v>
      </c>
      <c r="G48" s="90">
        <f t="shared" ca="1" si="9"/>
        <v>1454952549.218189</v>
      </c>
      <c r="H48" s="90">
        <f t="shared" ca="1" si="9"/>
        <v>1369299358.2551467</v>
      </c>
      <c r="I48" s="90">
        <f t="shared" ca="1" si="9"/>
        <v>1283646167.2921047</v>
      </c>
      <c r="J48" s="90">
        <f t="shared" ca="1" si="9"/>
        <v>1197992976.3290622</v>
      </c>
      <c r="K48" s="90">
        <f t="shared" ca="1" si="9"/>
        <v>1112339785.3660197</v>
      </c>
      <c r="L48">
        <f ca="1">IF('Coal mining 2020'!$A56="MR",INDIRECT("'Coal mining 2020'!"&amp;'Country Selector'!$B$3&amp;ROW($A56))*10^12,0)*'Process Emissions Multipliers'!$B$42</f>
        <v>1026686594.4029775</v>
      </c>
      <c r="M48" s="90">
        <f t="shared" ca="1" si="10"/>
        <v>967933333.36504769</v>
      </c>
      <c r="N48" s="90">
        <f t="shared" ca="1" si="10"/>
        <v>909180072.32711828</v>
      </c>
      <c r="O48" s="90">
        <f t="shared" ca="1" si="10"/>
        <v>850426811.28918862</v>
      </c>
      <c r="P48" s="90">
        <f t="shared" ca="1" si="10"/>
        <v>791673550.25125897</v>
      </c>
      <c r="Q48" s="90">
        <f t="shared" ca="1" si="10"/>
        <v>732920289.21332932</v>
      </c>
      <c r="R48" s="90">
        <f t="shared" ca="1" si="10"/>
        <v>674167028.17539978</v>
      </c>
      <c r="S48" s="90">
        <f t="shared" ca="1" si="10"/>
        <v>615413767.13747001</v>
      </c>
      <c r="T48" s="90">
        <f t="shared" ca="1" si="10"/>
        <v>556660506.09954047</v>
      </c>
      <c r="U48" s="90">
        <f t="shared" ca="1" si="10"/>
        <v>497907245.06161082</v>
      </c>
      <c r="V48">
        <f ca="1">IF('Coal mining 2030'!$A56="MR",INDIRECT("'Coal mining 2030'!"&amp;'Country Selector'!$B$3&amp;ROW($A56))*10^12,0)*'Process Emissions Multipliers'!$D$42</f>
        <v>439153984.02368122</v>
      </c>
      <c r="W48" s="90">
        <f t="shared" ca="1" si="8"/>
        <v>423764539.23156965</v>
      </c>
      <c r="X48" s="90">
        <f t="shared" ca="1" si="8"/>
        <v>408375094.43945801</v>
      </c>
      <c r="Y48" s="90">
        <f t="shared" ca="1" si="8"/>
        <v>392985649.64734638</v>
      </c>
      <c r="Z48" s="90">
        <f t="shared" ca="1" si="8"/>
        <v>377596204.85523474</v>
      </c>
      <c r="AA48" s="90">
        <f t="shared" ca="1" si="8"/>
        <v>362206760.06312311</v>
      </c>
      <c r="AB48" s="90">
        <f t="shared" ca="1" si="8"/>
        <v>346817315.27101153</v>
      </c>
      <c r="AC48" s="90">
        <f t="shared" ca="1" si="8"/>
        <v>331427870.4788999</v>
      </c>
      <c r="AD48" s="90">
        <f t="shared" ca="1" si="8"/>
        <v>316038425.68678832</v>
      </c>
      <c r="AE48" s="90">
        <f t="shared" ca="1" si="8"/>
        <v>300648980.89467669</v>
      </c>
      <c r="AF48" s="90">
        <f t="shared" ca="1" si="8"/>
        <v>285259536.10256511</v>
      </c>
      <c r="AG48" s="90">
        <f t="shared" ca="1" si="8"/>
        <v>269870091.31045341</v>
      </c>
      <c r="AH48" s="90">
        <f t="shared" ca="1" si="8"/>
        <v>254480646.51834184</v>
      </c>
      <c r="AI48" s="90">
        <f t="shared" ca="1" si="8"/>
        <v>239091201.7262302</v>
      </c>
      <c r="AJ48" s="90">
        <f t="shared" ca="1" si="8"/>
        <v>223701756.93411857</v>
      </c>
      <c r="AK48" s="90">
        <f t="shared" ca="1" si="8"/>
        <v>208312312.14200699</v>
      </c>
      <c r="AL48" s="90">
        <f t="shared" ca="1" si="8"/>
        <v>192922867.34989536</v>
      </c>
      <c r="AM48" s="90">
        <f t="shared" ca="1" si="11"/>
        <v>177533422.55778372</v>
      </c>
      <c r="AN48" s="90">
        <f t="shared" ca="1" si="11"/>
        <v>162143977.76567212</v>
      </c>
      <c r="AO48" s="90">
        <f t="shared" ca="1" si="11"/>
        <v>146754532.97356051</v>
      </c>
      <c r="AP48">
        <f ca="1">V48*'Process Emissions Multipliers'!$E$42</f>
        <v>131365088.18144889</v>
      </c>
    </row>
    <row r="49" spans="1:42">
      <c r="A49" s="74">
        <v>-3</v>
      </c>
      <c r="B49">
        <f ca="1">IF('Coal mining 2010'!$A57="MR",INDIRECT("'Coal mining 2010'!"&amp;'Country Selector'!$B$3&amp;ROW($A57))*10^12,0)</f>
        <v>873514271.70205557</v>
      </c>
      <c r="C49" s="90">
        <f t="shared" ca="1" si="9"/>
        <v>857681513.50617051</v>
      </c>
      <c r="D49" s="90">
        <f t="shared" ca="1" si="9"/>
        <v>841848755.31028533</v>
      </c>
      <c r="E49" s="90">
        <f t="shared" ca="1" si="9"/>
        <v>826015997.11440015</v>
      </c>
      <c r="F49" s="90">
        <f t="shared" ca="1" si="9"/>
        <v>810183238.91851497</v>
      </c>
      <c r="G49" s="90">
        <f t="shared" ca="1" si="9"/>
        <v>794350480.72262979</v>
      </c>
      <c r="H49" s="90">
        <f t="shared" ca="1" si="9"/>
        <v>778517722.5267446</v>
      </c>
      <c r="I49" s="90">
        <f t="shared" ca="1" si="9"/>
        <v>762684964.33085942</v>
      </c>
      <c r="J49" s="90">
        <f t="shared" ca="1" si="9"/>
        <v>746852206.13497424</v>
      </c>
      <c r="K49" s="90">
        <f t="shared" ca="1" si="9"/>
        <v>731019447.93908918</v>
      </c>
      <c r="L49">
        <f ca="1">IF('Coal mining 2020'!$A57="MR",INDIRECT("'Coal mining 2020'!"&amp;'Country Selector'!$B$3&amp;ROW($A57))*10^12,0)*'Process Emissions Multipliers'!$B$42</f>
        <v>715186689.743204</v>
      </c>
      <c r="M49" s="90">
        <f t="shared" ca="1" si="10"/>
        <v>673868422.68753493</v>
      </c>
      <c r="N49" s="90">
        <f t="shared" ca="1" si="10"/>
        <v>632550155.63186586</v>
      </c>
      <c r="O49" s="90">
        <f t="shared" ca="1" si="10"/>
        <v>591231888.57619679</v>
      </c>
      <c r="P49" s="90">
        <f t="shared" ca="1" si="10"/>
        <v>549913621.52052772</v>
      </c>
      <c r="Q49" s="90">
        <f t="shared" ca="1" si="10"/>
        <v>508595354.46485865</v>
      </c>
      <c r="R49" s="90">
        <f t="shared" ca="1" si="10"/>
        <v>467277087.40918958</v>
      </c>
      <c r="S49" s="90">
        <f t="shared" ca="1" si="10"/>
        <v>425958820.35352051</v>
      </c>
      <c r="T49" s="90">
        <f t="shared" ca="1" si="10"/>
        <v>384640553.29785144</v>
      </c>
      <c r="U49" s="90">
        <f t="shared" ca="1" si="10"/>
        <v>343322286.24218243</v>
      </c>
      <c r="V49">
        <f ca="1">IF('Coal mining 2030'!$A57="MR",INDIRECT("'Coal mining 2030'!"&amp;'Country Selector'!$B$3&amp;ROW($A57))*10^12,0)*'Process Emissions Multipliers'!$D$42</f>
        <v>302004019.18651336</v>
      </c>
      <c r="W49" s="90">
        <f t="shared" ca="1" si="8"/>
        <v>291420774.24431098</v>
      </c>
      <c r="X49" s="90">
        <f t="shared" ca="1" si="8"/>
        <v>280837529.30210853</v>
      </c>
      <c r="Y49" s="90">
        <f t="shared" ca="1" si="8"/>
        <v>270254284.35990608</v>
      </c>
      <c r="Z49" s="90">
        <f t="shared" ca="1" si="8"/>
        <v>259671039.41770369</v>
      </c>
      <c r="AA49" s="90">
        <f t="shared" ca="1" si="8"/>
        <v>249087794.4755013</v>
      </c>
      <c r="AB49" s="90">
        <f t="shared" ca="1" si="8"/>
        <v>238504549.53329885</v>
      </c>
      <c r="AC49" s="90">
        <f t="shared" ca="1" si="8"/>
        <v>227921304.59109643</v>
      </c>
      <c r="AD49" s="90">
        <f t="shared" ca="1" si="8"/>
        <v>217338059.64889401</v>
      </c>
      <c r="AE49" s="90">
        <f t="shared" ca="1" si="8"/>
        <v>206754814.70669162</v>
      </c>
      <c r="AF49" s="90">
        <f t="shared" ca="1" si="8"/>
        <v>196171569.7644892</v>
      </c>
      <c r="AG49" s="90">
        <f t="shared" ca="1" si="8"/>
        <v>185588324.82228678</v>
      </c>
      <c r="AH49" s="90">
        <f t="shared" ca="1" si="8"/>
        <v>175005079.88008437</v>
      </c>
      <c r="AI49" s="90">
        <f t="shared" ca="1" si="8"/>
        <v>164421834.93788195</v>
      </c>
      <c r="AJ49" s="90">
        <f t="shared" ca="1" si="8"/>
        <v>153838589.99567953</v>
      </c>
      <c r="AK49" s="90">
        <f t="shared" ca="1" si="8"/>
        <v>143255345.05347711</v>
      </c>
      <c r="AL49" s="90">
        <f t="shared" ca="1" si="8"/>
        <v>132672100.1112747</v>
      </c>
      <c r="AM49" s="90">
        <f t="shared" ca="1" si="11"/>
        <v>122088855.16907229</v>
      </c>
      <c r="AN49" s="90">
        <f t="shared" ca="1" si="11"/>
        <v>111505610.22686988</v>
      </c>
      <c r="AO49" s="90">
        <f t="shared" ca="1" si="11"/>
        <v>100922365.28466746</v>
      </c>
      <c r="AP49">
        <f ca="1">V49*'Process Emissions Multipliers'!$E$42</f>
        <v>90339120.342465043</v>
      </c>
    </row>
    <row r="50" spans="1:42">
      <c r="A50" s="74">
        <v>-2</v>
      </c>
      <c r="B50">
        <f ca="1">IF('Coal mining 2010'!$A58="MR",INDIRECT("'Coal mining 2010'!"&amp;'Country Selector'!$B$3&amp;ROW($A58))*10^12,0)</f>
        <v>2349688529.8879347</v>
      </c>
      <c r="C50" s="90">
        <f t="shared" ca="1" si="9"/>
        <v>2230600228.5096869</v>
      </c>
      <c r="D50" s="90">
        <f t="shared" ca="1" si="9"/>
        <v>2111511927.1314387</v>
      </c>
      <c r="E50" s="90">
        <f t="shared" ca="1" si="9"/>
        <v>1992423625.7531905</v>
      </c>
      <c r="F50" s="90">
        <f t="shared" ca="1" si="9"/>
        <v>1873335324.3749425</v>
      </c>
      <c r="G50" s="90">
        <f t="shared" ca="1" si="9"/>
        <v>1754247022.9966946</v>
      </c>
      <c r="H50" s="90">
        <f t="shared" ca="1" si="9"/>
        <v>1635158721.6184468</v>
      </c>
      <c r="I50" s="90">
        <f t="shared" ca="1" si="9"/>
        <v>1516070420.2401986</v>
      </c>
      <c r="J50" s="90">
        <f t="shared" ca="1" si="9"/>
        <v>1396982118.8619506</v>
      </c>
      <c r="K50" s="90">
        <f t="shared" ca="1" si="9"/>
        <v>1277893817.4837027</v>
      </c>
      <c r="L50">
        <f ca="1">IF('Coal mining 2020'!$A58="MR",INDIRECT("'Coal mining 2020'!"&amp;'Country Selector'!$B$3&amp;ROW($A58))*10^12,0)*'Process Emissions Multipliers'!$B$42</f>
        <v>1158805516.1054547</v>
      </c>
      <c r="M50" s="90">
        <f t="shared" ca="1" si="10"/>
        <v>1076442820.9581711</v>
      </c>
      <c r="N50" s="90">
        <f t="shared" ca="1" si="10"/>
        <v>994080125.81088734</v>
      </c>
      <c r="O50" s="90">
        <f t="shared" ca="1" si="10"/>
        <v>911717430.66360366</v>
      </c>
      <c r="P50" s="90">
        <f t="shared" ca="1" si="10"/>
        <v>829354735.51632011</v>
      </c>
      <c r="Q50" s="90">
        <f t="shared" ca="1" si="10"/>
        <v>746992040.36903644</v>
      </c>
      <c r="R50" s="90">
        <f t="shared" ca="1" si="10"/>
        <v>664629345.22175276</v>
      </c>
      <c r="S50" s="90">
        <f t="shared" ca="1" si="10"/>
        <v>582266650.07446909</v>
      </c>
      <c r="T50" s="90">
        <f t="shared" ca="1" si="10"/>
        <v>499903954.92718542</v>
      </c>
      <c r="U50" s="90">
        <f t="shared" ca="1" si="10"/>
        <v>417541259.77990168</v>
      </c>
      <c r="V50">
        <f ca="1">IF('Coal mining 2030'!$A58="MR",INDIRECT("'Coal mining 2030'!"&amp;'Country Selector'!$B$3&amp;ROW($A58))*10^12,0)*'Process Emissions Multipliers'!$D$42</f>
        <v>335178564.63261807</v>
      </c>
      <c r="W50" s="90">
        <f t="shared" ca="1" si="8"/>
        <v>323432771.12153214</v>
      </c>
      <c r="X50" s="90">
        <f t="shared" ca="1" si="8"/>
        <v>311686977.61044616</v>
      </c>
      <c r="Y50" s="90">
        <f t="shared" ca="1" si="8"/>
        <v>299941184.09936029</v>
      </c>
      <c r="Z50" s="90">
        <f t="shared" ca="1" si="8"/>
        <v>288195390.5882743</v>
      </c>
      <c r="AA50" s="90">
        <f t="shared" ca="1" si="8"/>
        <v>276449597.07718837</v>
      </c>
      <c r="AB50" s="90">
        <f t="shared" ca="1" si="8"/>
        <v>264703803.56610247</v>
      </c>
      <c r="AC50" s="90">
        <f t="shared" ca="1" si="8"/>
        <v>252958010.05501655</v>
      </c>
      <c r="AD50" s="90">
        <f t="shared" ca="1" si="8"/>
        <v>241212216.54393059</v>
      </c>
      <c r="AE50" s="90">
        <f t="shared" ca="1" si="8"/>
        <v>229466423.03284466</v>
      </c>
      <c r="AF50" s="90">
        <f t="shared" ca="1" si="8"/>
        <v>217720629.52175874</v>
      </c>
      <c r="AG50" s="90">
        <f t="shared" ca="1" si="8"/>
        <v>205974836.01067278</v>
      </c>
      <c r="AH50" s="90">
        <f t="shared" ca="1" si="8"/>
        <v>194229042.49958682</v>
      </c>
      <c r="AI50" s="90">
        <f t="shared" ca="1" si="8"/>
        <v>182483248.98850092</v>
      </c>
      <c r="AJ50" s="90">
        <f t="shared" ca="1" si="8"/>
        <v>170737455.47741497</v>
      </c>
      <c r="AK50" s="90">
        <f t="shared" ca="1" si="8"/>
        <v>158991661.96632904</v>
      </c>
      <c r="AL50" s="90">
        <f t="shared" ca="1" si="8"/>
        <v>147245868.45524311</v>
      </c>
      <c r="AM50" s="90">
        <f t="shared" ca="1" si="11"/>
        <v>135500074.94415718</v>
      </c>
      <c r="AN50" s="90">
        <f t="shared" ca="1" si="11"/>
        <v>123754281.43307126</v>
      </c>
      <c r="AO50" s="90">
        <f t="shared" ca="1" si="11"/>
        <v>112008487.92198531</v>
      </c>
      <c r="AP50">
        <f ca="1">V50*'Process Emissions Multipliers'!$E$42</f>
        <v>100262694.41089937</v>
      </c>
    </row>
    <row r="51" spans="1:42">
      <c r="A51" s="74">
        <v>-1</v>
      </c>
      <c r="B51">
        <f ca="1">IF('Coal mining 2010'!$A59="MR",INDIRECT("'Coal mining 2010'!"&amp;'Country Selector'!$B$3&amp;ROW($A59))*10^12,0)</f>
        <v>13444727941.923698</v>
      </c>
      <c r="C51" s="90">
        <f t="shared" ca="1" si="9"/>
        <v>12261814996.44483</v>
      </c>
      <c r="D51" s="90">
        <f t="shared" ca="1" si="9"/>
        <v>11078902050.965961</v>
      </c>
      <c r="E51" s="90">
        <f t="shared" ca="1" si="9"/>
        <v>9895989105.4870911</v>
      </c>
      <c r="F51" s="90">
        <f t="shared" ca="1" si="9"/>
        <v>8713076160.0082226</v>
      </c>
      <c r="G51" s="90">
        <f t="shared" ca="1" si="9"/>
        <v>7530163214.5293541</v>
      </c>
      <c r="H51" s="90">
        <f t="shared" ca="1" si="9"/>
        <v>6347250269.0504856</v>
      </c>
      <c r="I51" s="90">
        <f t="shared" ca="1" si="9"/>
        <v>5164337323.5716171</v>
      </c>
      <c r="J51" s="90">
        <f t="shared" ca="1" si="9"/>
        <v>3981424378.0927482</v>
      </c>
      <c r="K51" s="90">
        <f t="shared" ca="1" si="9"/>
        <v>2798511432.6138792</v>
      </c>
      <c r="L51">
        <f ca="1">IF('Coal mining 2020'!$A59="MR",INDIRECT("'Coal mining 2020'!"&amp;'Country Selector'!$B$3&amp;ROW($A59))*10^12,0)*'Process Emissions Multipliers'!$B$42</f>
        <v>1615598487.1350102</v>
      </c>
      <c r="M51" s="90">
        <f t="shared" ca="1" si="10"/>
        <v>1565582076.792603</v>
      </c>
      <c r="N51" s="90">
        <f t="shared" ca="1" si="10"/>
        <v>1515565666.4501956</v>
      </c>
      <c r="O51" s="90">
        <f t="shared" ca="1" si="10"/>
        <v>1465549256.1077883</v>
      </c>
      <c r="P51" s="90">
        <f t="shared" ca="1" si="10"/>
        <v>1415532845.7653809</v>
      </c>
      <c r="Q51" s="90">
        <f t="shared" ca="1" si="10"/>
        <v>1365516435.4229734</v>
      </c>
      <c r="R51" s="90">
        <f t="shared" ca="1" si="10"/>
        <v>1315500025.0805659</v>
      </c>
      <c r="S51" s="90">
        <f t="shared" ca="1" si="10"/>
        <v>1265483614.7381587</v>
      </c>
      <c r="T51" s="90">
        <f t="shared" ca="1" si="10"/>
        <v>1215467204.3957515</v>
      </c>
      <c r="U51" s="90">
        <f t="shared" ca="1" si="10"/>
        <v>1165450794.053344</v>
      </c>
      <c r="V51">
        <f ca="1">IF('Coal mining 2030'!$A59="MR",INDIRECT("'Coal mining 2030'!"&amp;'Country Selector'!$B$3&amp;ROW($A59))*10^12,0)*'Process Emissions Multipliers'!$D$42</f>
        <v>1115434383.7109365</v>
      </c>
      <c r="W51" s="90">
        <f t="shared" ca="1" si="8"/>
        <v>1076345780.4149754</v>
      </c>
      <c r="X51" s="90">
        <f t="shared" ca="1" si="8"/>
        <v>1037257177.1190145</v>
      </c>
      <c r="Y51" s="90">
        <f t="shared" ca="1" si="8"/>
        <v>998168573.82305336</v>
      </c>
      <c r="Z51" s="90">
        <f t="shared" ca="1" si="8"/>
        <v>959079970.52709234</v>
      </c>
      <c r="AA51" s="90">
        <f t="shared" ca="1" si="8"/>
        <v>919991367.2311312</v>
      </c>
      <c r="AB51" s="90">
        <f t="shared" ca="1" si="8"/>
        <v>880902763.93517005</v>
      </c>
      <c r="AC51" s="90">
        <f t="shared" ca="1" si="8"/>
        <v>841814160.63920903</v>
      </c>
      <c r="AD51" s="90">
        <f t="shared" ca="1" si="8"/>
        <v>802725557.34324789</v>
      </c>
      <c r="AE51" s="90">
        <f t="shared" ca="1" si="8"/>
        <v>763636954.04728675</v>
      </c>
      <c r="AF51" s="90">
        <f t="shared" ca="1" si="8"/>
        <v>724548350.75132585</v>
      </c>
      <c r="AG51" s="90">
        <f t="shared" ca="1" si="8"/>
        <v>685459747.4553647</v>
      </c>
      <c r="AH51" s="90">
        <f t="shared" ca="1" si="8"/>
        <v>646371144.15940368</v>
      </c>
      <c r="AI51" s="90">
        <f t="shared" ca="1" si="8"/>
        <v>607282540.86344254</v>
      </c>
      <c r="AJ51" s="90">
        <f t="shared" ca="1" si="8"/>
        <v>568193937.56748152</v>
      </c>
      <c r="AK51" s="90">
        <f t="shared" ca="1" si="8"/>
        <v>529105334.27152044</v>
      </c>
      <c r="AL51" s="90">
        <f t="shared" ca="1" si="8"/>
        <v>490016730.97555935</v>
      </c>
      <c r="AM51" s="90">
        <f t="shared" ca="1" si="11"/>
        <v>450928127.67959821</v>
      </c>
      <c r="AN51" s="90">
        <f t="shared" ca="1" si="11"/>
        <v>411839524.38363719</v>
      </c>
      <c r="AO51" s="90">
        <f t="shared" ca="1" si="11"/>
        <v>372750921.08767611</v>
      </c>
      <c r="AP51">
        <f ca="1">V51*'Process Emissions Multipliers'!$E$42</f>
        <v>333662317.79171503</v>
      </c>
    </row>
    <row r="52" spans="1:42">
      <c r="A52" s="74">
        <v>0</v>
      </c>
      <c r="B52">
        <f ca="1">IF('Coal mining 2010'!$A60="MR",INDIRECT("'Coal mining 2010'!"&amp;'Country Selector'!$B$3&amp;ROW($A60))*10^12,0)</f>
        <v>11548247229.823879</v>
      </c>
      <c r="C52" s="90">
        <f t="shared" ca="1" si="9"/>
        <v>10417431511.042112</v>
      </c>
      <c r="D52" s="90">
        <f t="shared" ca="1" si="9"/>
        <v>9286615792.2603455</v>
      </c>
      <c r="E52" s="90">
        <f t="shared" ca="1" si="9"/>
        <v>8155800073.4785757</v>
      </c>
      <c r="F52" s="90">
        <f t="shared" ca="1" si="9"/>
        <v>7024984354.6968088</v>
      </c>
      <c r="G52" s="90">
        <f t="shared" ca="1" si="9"/>
        <v>5894168635.915041</v>
      </c>
      <c r="H52" s="90">
        <f t="shared" ca="1" si="9"/>
        <v>4763352917.1332741</v>
      </c>
      <c r="I52" s="90">
        <f t="shared" ca="1" si="9"/>
        <v>3632537198.3515058</v>
      </c>
      <c r="J52" s="90">
        <f t="shared" ca="1" si="9"/>
        <v>2501721479.5697384</v>
      </c>
      <c r="K52" s="90">
        <f t="shared" ca="1" si="9"/>
        <v>1370905760.787971</v>
      </c>
      <c r="L52">
        <f ca="1">IF('Coal mining 2020'!$A60="MR",INDIRECT("'Coal mining 2020'!"&amp;'Country Selector'!$B$3&amp;ROW($A60))*10^12,0)*'Process Emissions Multipliers'!$B$42</f>
        <v>240090042.0062032</v>
      </c>
      <c r="M52" s="90">
        <f t="shared" ca="1" si="10"/>
        <v>227928695.61998975</v>
      </c>
      <c r="N52" s="90">
        <f t="shared" ca="1" si="10"/>
        <v>215767349.23377621</v>
      </c>
      <c r="O52" s="90">
        <f t="shared" ca="1" si="10"/>
        <v>203606002.84756273</v>
      </c>
      <c r="P52" s="90">
        <f t="shared" ca="1" si="10"/>
        <v>191444656.46134928</v>
      </c>
      <c r="Q52" s="90">
        <f t="shared" ca="1" si="10"/>
        <v>179283310.07513577</v>
      </c>
      <c r="R52" s="90">
        <f t="shared" ca="1" si="10"/>
        <v>167121963.68892229</v>
      </c>
      <c r="S52" s="90">
        <f t="shared" ca="1" si="10"/>
        <v>154960617.3027088</v>
      </c>
      <c r="T52" s="90">
        <f t="shared" ca="1" si="10"/>
        <v>142799270.91649529</v>
      </c>
      <c r="U52" s="90">
        <f t="shared" ca="1" si="10"/>
        <v>130637924.53028183</v>
      </c>
      <c r="V52">
        <f ca="1">IF('Coal mining 2030'!$A60="MR",INDIRECT("'Coal mining 2030'!"&amp;'Country Selector'!$B$3&amp;ROW($A60))*10^12,0)*'Process Emissions Multipliers'!$D$42</f>
        <v>118476578.14406833</v>
      </c>
      <c r="W52" s="90">
        <f t="shared" ca="1" si="8"/>
        <v>114324757.08622245</v>
      </c>
      <c r="X52" s="90">
        <f t="shared" ca="1" si="8"/>
        <v>110172936.02837655</v>
      </c>
      <c r="Y52" s="90">
        <f t="shared" ca="1" si="8"/>
        <v>106021114.97053066</v>
      </c>
      <c r="Z52" s="90">
        <f t="shared" ca="1" si="8"/>
        <v>101869293.91268477</v>
      </c>
      <c r="AA52" s="90">
        <f t="shared" ca="1" si="8"/>
        <v>97717472.854838893</v>
      </c>
      <c r="AB52" s="90">
        <f t="shared" ca="1" si="8"/>
        <v>93565651.796992987</v>
      </c>
      <c r="AC52" s="90">
        <f t="shared" ca="1" si="8"/>
        <v>89413830.739147097</v>
      </c>
      <c r="AD52" s="90">
        <f t="shared" ca="1" si="8"/>
        <v>85262009.681301206</v>
      </c>
      <c r="AE52" s="90">
        <f t="shared" ca="1" si="8"/>
        <v>81110188.623455316</v>
      </c>
      <c r="AF52" s="90">
        <f t="shared" ca="1" si="8"/>
        <v>76958367.565609425</v>
      </c>
      <c r="AG52" s="90">
        <f t="shared" ca="1" si="8"/>
        <v>72806546.507763535</v>
      </c>
      <c r="AH52" s="90">
        <f t="shared" ca="1" si="8"/>
        <v>68654725.449917644</v>
      </c>
      <c r="AI52" s="90">
        <f t="shared" ca="1" si="8"/>
        <v>64502904.392071761</v>
      </c>
      <c r="AJ52" s="90">
        <f t="shared" ca="1" si="8"/>
        <v>60351083.334225863</v>
      </c>
      <c r="AK52" s="90">
        <f t="shared" ca="1" si="8"/>
        <v>56199262.276379973</v>
      </c>
      <c r="AL52" s="90">
        <f t="shared" ca="1" si="8"/>
        <v>52047441.218534082</v>
      </c>
      <c r="AM52" s="90">
        <f t="shared" ca="1" si="11"/>
        <v>47895620.160688199</v>
      </c>
      <c r="AN52" s="90">
        <f t="shared" ca="1" si="11"/>
        <v>43743799.102842309</v>
      </c>
      <c r="AO52" s="90">
        <f t="shared" ca="1" si="11"/>
        <v>39591978.044996411</v>
      </c>
      <c r="AP52">
        <f ca="1">V52*'Process Emissions Multipliers'!$E$42</f>
        <v>35440156.987150528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Selector'!$B$3&amp;ROW($A61))*10^12,0)*'Process Emissions Multipliers'!$B$42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Multipliers'!$D$42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Multipliers'!$E$42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Selector'!$B$3&amp;ROW($A62))*10^12,0)*'Process Emissions Multipliers'!$B$42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Multipliers'!$D$42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Multipliers'!$E$42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Selector'!$B$3&amp;ROW($A63))*10^12,0)*'Process Emissions Multipliers'!$B$42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Multipliers'!$D$42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Multipliers'!$E$42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Selector'!$B$3&amp;ROW($A64))*10^12,0)*'Process Emissions Multipliers'!$B$42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Multipliers'!$D$42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Multipliers'!$E$42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Selector'!$B$3&amp;ROW($A65))*10^12,0)*'Process Emissions Multipliers'!$B$42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Multipliers'!$D$42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Multipliers'!$E$42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Selector'!$B$3&amp;ROW($A66))*10^12,0)*'Process Emissions Multipliers'!$B$42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Multipliers'!$D$42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Multipliers'!$E$42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Selector'!$B$3&amp;ROW($A67))*10^12,0)*'Process Emissions Multipliers'!$B$42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Multipliers'!$D$42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Multipliers'!$E$42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Selector'!$B$3&amp;ROW($A68))*10^12,0)*'Process Emissions Multipliers'!$B$42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Multipliers'!$D$42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Multipliers'!$E$42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Selector'!$B$3&amp;ROW($A69))*10^12,0)*'Process Emissions Multipliers'!$B$42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Multipliers'!$D$42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Multipliers'!$E$42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Selector'!$B$3&amp;ROW($A70))*10^12,0)*'Process Emissions Multipliers'!$B$42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Multipliers'!$D$42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Multipliers'!$E$42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Selector'!$B$3&amp;ROW($A71))*10^12,0)*'Process Emissions Multipliers'!$B$42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Multipliers'!$D$42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Multipliers'!$E$42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Selector'!$B$3&amp;ROW($A72))*10^12,0)*'Process Emissions Multipliers'!$B$42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Multipliers'!$D$42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Multipliers'!$E$42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Selector'!$B$3&amp;ROW($A73))*10^12,0)*'Process Emissions Multipliers'!$B$42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Multipliers'!$D$42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Multipliers'!$E$42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Selector'!$B$3&amp;ROW($A74))*10^12,0)*'Process Emissions Multipliers'!$B$42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Multipliers'!$D$42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Multipliers'!$E$42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Selector'!$B$3&amp;ROW($A75))*10^12,0)*'Process Emissions Multipliers'!$B$42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Multipliers'!$D$42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Multipliers'!$E$42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Selector'!$B$3&amp;ROW($A76))*10^12,0)*'Process Emissions Multipliers'!$B$42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Multipliers'!$D$42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Multipliers'!$E$42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Selector'!$B$3&amp;ROW($A77))*10^12,0)*'Process Emissions Multipliers'!$B$42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Multipliers'!$D$42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Multipliers'!$E$42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Selector'!$B$3&amp;ROW($A78))*10^12,0)*'Process Emissions Multipliers'!$B$42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Multipliers'!$D$42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Multipliers'!$E$42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Selector'!$B$3&amp;ROW($A79))*10^12,0)*'Process Emissions Multipliers'!$B$42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Multipliers'!$D$42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Multipliers'!$E$42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Selector'!$B$3&amp;ROW($A80))*10^12,0)*'Process Emissions Multipliers'!$B$42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Multipliers'!$D$42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Multipliers'!$E$42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Selector'!$B$3&amp;ROW($A81))*10^12,0)*'Process Emissions Multipliers'!$B$42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Multipliers'!$D$42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Multipliers'!$E$42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Selector'!$B$3&amp;ROW($A82))*10^12,0)*'Process Emissions Multipliers'!$B$42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Multipliers'!$D$42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Multipliers'!$E$42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Selector'!$B$3&amp;ROW($A83))*10^12,0)*'Process Emissions Multipliers'!$B$42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Multipliers'!$D$42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Multipliers'!$E$42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Selector'!$B$3&amp;ROW($A84))*10^12,0)*'Process Emissions Multipliers'!$B$42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Multipliers'!$D$42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Multipliers'!$E$42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Selector'!$B$3&amp;ROW($A85))*10^12,0)*'Process Emissions Multipliers'!$B$42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Multipliers'!$D$42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Multipliers'!$E$42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Selector'!$B$3&amp;ROW($A86))*10^12,0)*'Process Emissions Multipliers'!$B$42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Multipliers'!$D$42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Multipliers'!$E$42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Selector'!$B$3&amp;ROW($A87))*10^12,0)*'Process Emissions Multipliers'!$B$42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Multipliers'!$D$42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Multipliers'!$E$42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Selector'!$B$3&amp;ROW($A88))*10^12,0)*'Process Emissions Multipliers'!$B$42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Multipliers'!$D$42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Multipliers'!$E$42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Selector'!$B$3&amp;ROW($A89))*10^12,0)*'Process Emissions Multipliers'!$B$42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Multipliers'!$D$42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Multipliers'!$E$42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Selector'!$B$3&amp;ROW($A90))*10^12,0)*'Process Emissions Multipliers'!$B$42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Multipliers'!$D$42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Multipliers'!$E$42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Selector'!$B$3&amp;ROW($A91))*10^12,0)*'Process Emissions Multipliers'!$B$42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Multipliers'!$D$42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Multipliers'!$E$42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Selector'!$B$3&amp;ROW($A92))*10^12,0)*'Process Emissions Multipliers'!$B$42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Multipliers'!$D$42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Multipliers'!$E$42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Selector'!$B$3&amp;ROW($A93))*10^12,0)*'Process Emissions Multipliers'!$B$42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Multipliers'!$D$42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Multipliers'!$E$42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Selector'!$B$3&amp;ROW($A94))*10^12,0)*'Process Emissions Multipliers'!$B$42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Multipliers'!$D$42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Multipliers'!$E$42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Selector'!$B$3&amp;ROW($A95))*10^12,0)*'Process Emissions Multipliers'!$B$42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Multipliers'!$D$42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Multipliers'!$E$42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Selector'!$B$3&amp;ROW($A96))*10^12,0)*'Process Emissions Multipliers'!$B$42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Multipliers'!$D$42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Multipliers'!$E$42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Selector'!$B$3&amp;ROW($A97))*10^12,0)*'Process Emissions Multipliers'!$B$42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Multipliers'!$D$42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Multipliers'!$E$42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Selector'!$B$3&amp;ROW($A98))*10^12,0)*'Process Emissions Multipliers'!$B$42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Multipliers'!$D$42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Multipliers'!$E$42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Selector'!$B$3&amp;ROW($A99))*10^12,0)*'Process Emissions Multipliers'!$B$42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Multipliers'!$D$42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Multipliers'!$E$42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Selector'!$B$3&amp;ROW($A100))*10^12,0)*'Process Emissions Multipliers'!$B$42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Multipliers'!$D$42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Multipliers'!$E$42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Selector'!$B$3&amp;ROW($A101))*10^12,0)*'Process Emissions Multipliers'!$B$42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Multipliers'!$D$42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Multipliers'!$E$42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Selector'!$B$3&amp;ROW($A102))*10^12,0)*'Process Emissions Multipliers'!$B$42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Multipliers'!$D$42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Multipliers'!$E$42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Selector'!$B$3&amp;ROW($A103))*10^12,0)*'Process Emissions Multipliers'!$B$42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Multipliers'!$D$42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Multipliers'!$E$42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Selector'!$B$3&amp;ROW($A104))*10^12,0)*'Process Emissions Multipliers'!$B$42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Multipliers'!$D$42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Multipliers'!$E$42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Selector'!$B$3&amp;ROW($A105))*10^12,0)*'Process Emissions Multipliers'!$B$42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Multipliers'!$D$42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Multipliers'!$E$42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Selector'!$B$3&amp;ROW($A106))*10^12,0)*'Process Emissions Multipliers'!$B$42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Multipliers'!$D$42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Multipliers'!$E$42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Selector'!$B$3&amp;ROW($A107))*10^12,0)*'Process Emissions Multipliers'!$B$42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Multipliers'!$D$42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Multipliers'!$E$42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Selector'!$B$3&amp;ROW($A108))*10^12,0)*'Process Emissions Multipliers'!$B$42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Multipliers'!$D$42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Multipliers'!$E$42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Selector'!$B$3&amp;ROW($A109))*10^12,0)*'Process Emissions Multipliers'!$B$42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Multipliers'!$D$42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Multipliers'!$E$42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Selector'!$B$3&amp;ROW($A110))*10^12,0)*'Process Emissions Multipliers'!$B$42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Multipliers'!$D$42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Multipliers'!$E$42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Selector'!$B$3&amp;ROW($A111))*10^12,0)*'Process Emissions Multipliers'!$B$42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Multipliers'!$D$42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Multipliers'!$E$42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Selector'!$B$3&amp;ROW($A112))*10^12,0)*'Process Emissions Multipliers'!$B$42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Selector'!$B$3&amp;ROW($A113))*10^12,0)*'Process Emissions Multipliers'!$B$42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Multipliers'!$D$42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Multipliers'!$E$42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Selector'!$B$3&amp;ROW($A114))*10^12,0)*'Process Emissions Multipliers'!$B$42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Multipliers'!$D$42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Multipliers'!$E$42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Multipliers'!$E$42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Selector'!$B$3&amp;ROW($A118))*10^12,0)*'Process Emissions Multipliers'!$B$42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Multipliers'!$D$42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Multipliers'!$E$42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Selector'!$B$3&amp;ROW($A119))*10^12,0)*'Process Emissions Multipliers'!$B$42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Multipliers'!$D$42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Multipliers'!$E$42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Selector'!$B$3&amp;ROW($A120))*10^12,0)*'Process Emissions Multipliers'!$B$42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Multipliers'!$D$42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Multipliers'!$E$42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Selector'!$B$3&amp;ROW($A122))*10^12,0)*'Process Emissions Multipliers'!$B$42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Multipliers'!$D$42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Multipliers'!$E$42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Multipliers'!$E$42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Selector'!$B$3&amp;ROW($A124))*10^12,0)*'Process Emissions Multipliers'!$B$42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Multipliers'!$D$42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Multipliers'!$E$42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Selector'!$B$3&amp;ROW($A125))*10^12,0)*'Process Emissions Multipliers'!$B$42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Multipliers'!$D$42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Multipliers'!$E$42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Selector'!$B$3&amp;ROW($A128))*10^12,0)*'Process Emissions Multipliers'!$B$42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Multipliers'!$E$42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Selector'!$B$3&amp;ROW($A130))*10^12,0)*'Process Emissions Multipliers'!$B$42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Multipliers'!$D$42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Multipliers'!$E$42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Multipliers'!$E$42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Selector'!$B$3&amp;ROW($A135))*10^12,0)*'Process Emissions Multipliers'!$B$42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Multipliers'!$D$42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Multipliers'!$E$42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Selector'!$B$3&amp;ROW($A137))*10^12,0)*'Process Emissions Multipliers'!$B$42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Multipliers'!$E$42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Selector'!$B$3&amp;ROW($A138))*10^12,0)*'Process Emissions Multipliers'!$B$42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Multipliers'!$D$42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Multipliers'!$E$42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Multipliers'!$E$42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Selector'!$B$3&amp;ROW($A140))*10^12,0)*'Process Emissions Multipliers'!$B$42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Multipliers'!$D$42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Multipliers'!$E$42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Selector'!$B$3&amp;ROW($A142))*10^12,0)*'Process Emissions Multipliers'!$B$42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Multipliers'!$D$42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Multipliers'!$E$42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Multipliers'!$E$42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Multipliers'!$E$42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Selector'!$B$3&amp;ROW($A146))*10^12,0)*'Process Emissions Multipliers'!$B$42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Multipliers'!$D$42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Multipliers'!$E$42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Selector'!$B$3&amp;ROW($A147))*10^12,0)*'Process Emissions Multipliers'!$B$42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Multipliers'!$D$42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Multipliers'!$E$42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Selector'!$B$3&amp;ROW($A148))*10^12,0)*'Process Emissions Multipliers'!$B$42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Selector'!$B$3&amp;ROW($A149))*10^12,0)*'Process Emissions Multipliers'!$B$42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Multipliers'!$D$42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Multipliers'!$E$42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Multipliers'!$E$42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Selector'!$B$3&amp;ROW($A152))*10^12,0)*'Process Emissions Multipliers'!$B$42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Multipliers'!$D$42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Multipliers'!$E$42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Selector'!$B$3&amp;ROW($A155))*10^12,0)*'Process Emissions Multipliers'!$B$42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Multipliers'!$D$42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Multipliers'!$E$42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Multipliers'!$E$42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Selector'!$B$3&amp;ROW($A158))*10^12,0)*'Process Emissions Multipliers'!$B$42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Multipliers'!$D$42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Multipliers'!$E$42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Multipliers'!$E$42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Selector'!$B$3&amp;ROW($A161))*10^12,0)*'Process Emissions Multipliers'!$B$42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Multipliers'!$D$42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Multipliers'!$E$42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sqref="A1:XFD1048576"/>
    </sheetView>
  </sheetViews>
  <sheetFormatPr defaultColWidth="8.85546875"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Multipliers'!$B$42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Multipliers'!$D$42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Multipliers'!$E$42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Multipliers'!$B$42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Multipliers'!$D$42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Multipliers'!$E$42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Multipliers'!$B$42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Multipliers'!$D$42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Multipliers'!$E$42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Multipliers'!$B$42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Multipliers'!$D$42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Multipliers'!$E$42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Multipliers'!$B$42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Multipliers'!$D$42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Multipliers'!$E$42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Multipliers'!$B$42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Multipliers'!$D$42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Multipliers'!$E$42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Multipliers'!$B$42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Multipliers'!$D$42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Multipliers'!$E$42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Multipliers'!$B$42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Multipliers'!$D$42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Multipliers'!$E$42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Multipliers'!$B$42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Multipliers'!$D$42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Multipliers'!$E$42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Multipliers'!$B$42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Multipliers'!$D$42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Multipliers'!$E$42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Multipliers'!$B$42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Multipliers'!$B$42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Multipliers'!$B$42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Multipliers'!$D$42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Multipliers'!$E$42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Multipliers'!$B$42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Multipliers'!$D$42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Multipliers'!$E$42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Multipliers'!$B$42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Multipliers'!$D$42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Multipliers'!$E$42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Multipliers'!$B$42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Multipliers'!$B$42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Multipliers'!$D$42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Multipliers'!$E$42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Multipliers'!$B$42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Multipliers'!$D$42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Multipliers'!$E$42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Multipliers'!$B$42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Multipliers'!$D$42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Multipliers'!$E$42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Multipliers'!$B$42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Multipliers'!$D$42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Multipliers'!$E$42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Multipliers'!$B$42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Multipliers'!$D$42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Multipliers'!$E$42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Multipliers'!$B$42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Multipliers'!$D$42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Multipliers'!$E$42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91915057053.527664</v>
      </c>
      <c r="C53" s="90">
        <f t="shared" ca="1" si="9"/>
        <v>85258373279.822525</v>
      </c>
      <c r="D53" s="90">
        <f t="shared" ca="1" si="9"/>
        <v>78601689506.117371</v>
      </c>
      <c r="E53" s="90">
        <f t="shared" ca="1" si="9"/>
        <v>71945005732.412231</v>
      </c>
      <c r="F53" s="90">
        <f t="shared" ca="1" si="9"/>
        <v>65288321958.707092</v>
      </c>
      <c r="G53" s="90">
        <f t="shared" ca="1" si="9"/>
        <v>58631638185.001953</v>
      </c>
      <c r="H53" s="90">
        <f t="shared" ca="1" si="9"/>
        <v>51974954411.296806</v>
      </c>
      <c r="I53" s="90">
        <f t="shared" ca="1" si="9"/>
        <v>45318270637.591667</v>
      </c>
      <c r="J53" s="90">
        <f t="shared" ca="1" si="9"/>
        <v>38661586863.88652</v>
      </c>
      <c r="K53" s="90">
        <f t="shared" ca="1" si="9"/>
        <v>32004903090.181381</v>
      </c>
      <c r="L53">
        <f ca="1">IF('Coal mining 2020'!$A61="MD",INDIRECT("'Coal mining 2020'!"&amp;'Country Selector'!$B$3&amp;ROW($A61))*10^12,0)*'Process Emissions Multipliers'!$B$42</f>
        <v>25348219316.476238</v>
      </c>
      <c r="M53" s="90">
        <f t="shared" ca="1" si="10"/>
        <v>24078300498.225235</v>
      </c>
      <c r="N53" s="90">
        <f t="shared" ca="1" si="10"/>
        <v>22808381679.974232</v>
      </c>
      <c r="O53" s="90">
        <f t="shared" ca="1" si="10"/>
        <v>21538462861.723225</v>
      </c>
      <c r="P53" s="90">
        <f t="shared" ca="1" si="10"/>
        <v>20268544043.472221</v>
      </c>
      <c r="Q53" s="90">
        <f t="shared" ca="1" si="10"/>
        <v>18998625225.221218</v>
      </c>
      <c r="R53" s="90">
        <f t="shared" ca="1" si="10"/>
        <v>17728706406.970215</v>
      </c>
      <c r="S53" s="90">
        <f t="shared" ca="1" si="10"/>
        <v>16458787588.71921</v>
      </c>
      <c r="T53" s="90">
        <f t="shared" ca="1" si="10"/>
        <v>15188868770.468206</v>
      </c>
      <c r="U53" s="90">
        <f t="shared" ca="1" si="10"/>
        <v>13918949952.217201</v>
      </c>
      <c r="V53">
        <f ca="1">IF('Coal mining 2030'!$A61="MD",INDIRECT("'Coal mining 2030'!"&amp;'Country Selector'!$B$3&amp;ROW($A61))*10^12,0)*'Process Emissions Multipliers'!$D$42</f>
        <v>12649031133.966198</v>
      </c>
      <c r="W53" s="90">
        <f t="shared" ca="1" si="8"/>
        <v>12205766189.569435</v>
      </c>
      <c r="X53" s="90">
        <f t="shared" ca="1" si="8"/>
        <v>11762501245.172672</v>
      </c>
      <c r="Y53" s="90">
        <f t="shared" ca="1" si="8"/>
        <v>11319236300.775909</v>
      </c>
      <c r="Z53" s="90">
        <f t="shared" ca="1" si="8"/>
        <v>10875971356.379148</v>
      </c>
      <c r="AA53" s="90">
        <f t="shared" ca="1" si="8"/>
        <v>10432706411.982386</v>
      </c>
      <c r="AB53" s="90">
        <f t="shared" ca="1" si="8"/>
        <v>9989441467.5856228</v>
      </c>
      <c r="AC53" s="90">
        <f t="shared" ca="1" si="8"/>
        <v>9546176523.1888599</v>
      </c>
      <c r="AD53" s="90">
        <f t="shared" ca="1" si="8"/>
        <v>9102911578.7920971</v>
      </c>
      <c r="AE53" s="90">
        <f t="shared" ca="1" si="8"/>
        <v>8659646634.3953362</v>
      </c>
      <c r="AF53" s="90">
        <f t="shared" ca="1" si="8"/>
        <v>8216381689.9985723</v>
      </c>
      <c r="AG53" s="90">
        <f t="shared" ca="1" si="8"/>
        <v>7773116745.6018105</v>
      </c>
      <c r="AH53" s="90">
        <f t="shared" ca="1" si="8"/>
        <v>7329851801.2050476</v>
      </c>
      <c r="AI53" s="90">
        <f t="shared" ca="1" si="8"/>
        <v>6886586856.8082848</v>
      </c>
      <c r="AJ53" s="90">
        <f t="shared" ca="1" si="8"/>
        <v>6443321912.4115219</v>
      </c>
      <c r="AK53" s="90">
        <f t="shared" ca="1" si="8"/>
        <v>6000056968.01476</v>
      </c>
      <c r="AL53" s="90">
        <f t="shared" ca="1" si="8"/>
        <v>5556792023.6179972</v>
      </c>
      <c r="AM53" s="90">
        <f t="shared" ca="1" si="11"/>
        <v>5113527079.2212343</v>
      </c>
      <c r="AN53" s="90">
        <f t="shared" ca="1" si="11"/>
        <v>4670262134.8244724</v>
      </c>
      <c r="AO53" s="90">
        <f t="shared" ca="1" si="11"/>
        <v>4226997190.4277096</v>
      </c>
      <c r="AP53">
        <f ca="1">V53*'Process Emissions Multipliers'!$E$42</f>
        <v>3783732246.0309472</v>
      </c>
    </row>
    <row r="54" spans="1:42">
      <c r="A54" s="74">
        <v>2</v>
      </c>
      <c r="B54">
        <f ca="1">IF('Coal mining 2010'!$A62="MD",INDIRECT("'Coal mining 2010'!"&amp;'Country Selector'!$B$3&amp;ROW($A62))*10^12,0)</f>
        <v>24828733856.18803</v>
      </c>
      <c r="C54" s="90">
        <f t="shared" ca="1" si="9"/>
        <v>22965274991.623039</v>
      </c>
      <c r="D54" s="90">
        <f t="shared" ca="1" si="9"/>
        <v>21101816127.058052</v>
      </c>
      <c r="E54" s="90">
        <f t="shared" ca="1" si="9"/>
        <v>19238357262.493065</v>
      </c>
      <c r="F54" s="90">
        <f t="shared" ca="1" si="9"/>
        <v>17374898397.92807</v>
      </c>
      <c r="G54" s="90">
        <f t="shared" ca="1" si="9"/>
        <v>15511439533.363083</v>
      </c>
      <c r="H54" s="90">
        <f t="shared" ca="1" si="9"/>
        <v>13647980668.798092</v>
      </c>
      <c r="I54" s="90">
        <f t="shared" ca="1" si="9"/>
        <v>11784521804.233103</v>
      </c>
      <c r="J54" s="90">
        <f t="shared" ca="1" si="9"/>
        <v>9921062939.6681137</v>
      </c>
      <c r="K54" s="90">
        <f t="shared" ca="1" si="9"/>
        <v>8057604075.1031227</v>
      </c>
      <c r="L54">
        <f ca="1">IF('Coal mining 2020'!$A62="MD",INDIRECT("'Coal mining 2020'!"&amp;'Country Selector'!$B$3&amp;ROW($A62))*10^12,0)*'Process Emissions Multipliers'!$B$42</f>
        <v>6194145210.5381336</v>
      </c>
      <c r="M54" s="90">
        <f t="shared" ca="1" si="10"/>
        <v>5893824155.3064184</v>
      </c>
      <c r="N54" s="90">
        <f t="shared" ca="1" si="10"/>
        <v>5593503100.0747032</v>
      </c>
      <c r="O54" s="90">
        <f t="shared" ca="1" si="10"/>
        <v>5293182044.842989</v>
      </c>
      <c r="P54" s="90">
        <f t="shared" ca="1" si="10"/>
        <v>4992860989.6112747</v>
      </c>
      <c r="Q54" s="90">
        <f t="shared" ca="1" si="10"/>
        <v>4692539934.3795586</v>
      </c>
      <c r="R54" s="90">
        <f t="shared" ca="1" si="10"/>
        <v>4392218879.1478443</v>
      </c>
      <c r="S54" s="90">
        <f t="shared" ca="1" si="10"/>
        <v>4091897823.9161291</v>
      </c>
      <c r="T54" s="90">
        <f t="shared" ca="1" si="10"/>
        <v>3791576768.6844139</v>
      </c>
      <c r="U54" s="90">
        <f t="shared" ca="1" si="10"/>
        <v>3491255713.4526992</v>
      </c>
      <c r="V54">
        <f ca="1">IF('Coal mining 2030'!$A62="MD",INDIRECT("'Coal mining 2030'!"&amp;'Country Selector'!$B$3&amp;ROW($A62))*10^12,0)*'Process Emissions Multipliers'!$D$42</f>
        <v>3190934658.220984</v>
      </c>
      <c r="W54" s="90">
        <f t="shared" ca="1" si="8"/>
        <v>3079113487.186636</v>
      </c>
      <c r="X54" s="90">
        <f t="shared" ca="1" si="8"/>
        <v>2967292316.152288</v>
      </c>
      <c r="Y54" s="90">
        <f t="shared" ca="1" si="8"/>
        <v>2855471145.1179399</v>
      </c>
      <c r="Z54" s="90">
        <f t="shared" ca="1" si="8"/>
        <v>2743649974.0835919</v>
      </c>
      <c r="AA54" s="90">
        <f t="shared" ca="1" si="8"/>
        <v>2631828803.0492439</v>
      </c>
      <c r="AB54" s="90">
        <f t="shared" ca="1" si="8"/>
        <v>2520007632.0148959</v>
      </c>
      <c r="AC54" s="90">
        <f t="shared" ca="1" si="8"/>
        <v>2408186460.9805484</v>
      </c>
      <c r="AD54" s="90">
        <f t="shared" ca="1" si="8"/>
        <v>2296365289.9462004</v>
      </c>
      <c r="AE54" s="90">
        <f t="shared" ca="1" si="8"/>
        <v>2184544118.9118519</v>
      </c>
      <c r="AF54" s="90">
        <f t="shared" ca="1" si="8"/>
        <v>2072722947.8775039</v>
      </c>
      <c r="AG54" s="90">
        <f t="shared" ca="1" si="8"/>
        <v>1960901776.8431561</v>
      </c>
      <c r="AH54" s="90">
        <f t="shared" ca="1" si="8"/>
        <v>1849080605.8088078</v>
      </c>
      <c r="AI54" s="90">
        <f t="shared" ca="1" si="8"/>
        <v>1737259434.7744601</v>
      </c>
      <c r="AJ54" s="90">
        <f t="shared" ca="1" si="8"/>
        <v>1625438263.7401121</v>
      </c>
      <c r="AK54" s="90">
        <f t="shared" ca="1" si="8"/>
        <v>1513617092.7057643</v>
      </c>
      <c r="AL54" s="90">
        <f t="shared" ca="1" si="8"/>
        <v>1401795921.671416</v>
      </c>
      <c r="AM54" s="90">
        <f t="shared" ca="1" si="11"/>
        <v>1289974750.637068</v>
      </c>
      <c r="AN54" s="90">
        <f t="shared" ca="1" si="11"/>
        <v>1178153579.6027203</v>
      </c>
      <c r="AO54" s="90">
        <f t="shared" ca="1" si="11"/>
        <v>1066332408.568372</v>
      </c>
      <c r="AP54">
        <f ca="1">V54*'Process Emissions Multipliers'!$E$42</f>
        <v>954511237.53402412</v>
      </c>
    </row>
    <row r="55" spans="1:42">
      <c r="A55" s="74">
        <v>3</v>
      </c>
      <c r="B55">
        <f ca="1">IF('Coal mining 2010'!$A63="MD",INDIRECT("'Coal mining 2010'!"&amp;'Country Selector'!$B$3&amp;ROW($A63))*10^12,0)</f>
        <v>104767856868.5107</v>
      </c>
      <c r="C55" s="90">
        <f t="shared" ca="1" si="9"/>
        <v>97273546891.406769</v>
      </c>
      <c r="D55" s="90">
        <f t="shared" ca="1" si="9"/>
        <v>89779236914.302811</v>
      </c>
      <c r="E55" s="90">
        <f t="shared" ca="1" si="9"/>
        <v>82284926937.198868</v>
      </c>
      <c r="F55" s="90">
        <f t="shared" ca="1" si="9"/>
        <v>74790616960.094925</v>
      </c>
      <c r="G55" s="90">
        <f t="shared" ca="1" si="9"/>
        <v>67296306982.990982</v>
      </c>
      <c r="H55" s="90">
        <f t="shared" ca="1" si="9"/>
        <v>59801997005.887039</v>
      </c>
      <c r="I55" s="90">
        <f t="shared" ca="1" si="9"/>
        <v>52307687028.783096</v>
      </c>
      <c r="J55" s="90">
        <f t="shared" ca="1" si="9"/>
        <v>44813377051.679153</v>
      </c>
      <c r="K55" s="90">
        <f t="shared" ca="1" si="9"/>
        <v>37319067074.575211</v>
      </c>
      <c r="L55">
        <f ca="1">IF('Coal mining 2020'!$A63="MD",INDIRECT("'Coal mining 2020'!"&amp;'Country Selector'!$B$3&amp;ROW($A63))*10^12,0)*'Process Emissions Multipliers'!$B$42</f>
        <v>29824757097.471268</v>
      </c>
      <c r="M55" s="90">
        <f t="shared" ca="1" si="10"/>
        <v>28259582691.478336</v>
      </c>
      <c r="N55" s="90">
        <f t="shared" ca="1" si="10"/>
        <v>26694408285.485409</v>
      </c>
      <c r="O55" s="90">
        <f t="shared" ca="1" si="10"/>
        <v>25129233879.492481</v>
      </c>
      <c r="P55" s="90">
        <f t="shared" ca="1" si="10"/>
        <v>23564059473.49955</v>
      </c>
      <c r="Q55" s="90">
        <f t="shared" ca="1" si="10"/>
        <v>21998885067.506618</v>
      </c>
      <c r="R55" s="90">
        <f t="shared" ca="1" si="10"/>
        <v>20433710661.513687</v>
      </c>
      <c r="S55" s="90">
        <f t="shared" ca="1" si="10"/>
        <v>18868536255.52076</v>
      </c>
      <c r="T55" s="90">
        <f t="shared" ca="1" si="10"/>
        <v>17303361849.527832</v>
      </c>
      <c r="U55" s="90">
        <f t="shared" ca="1" si="10"/>
        <v>15738187443.534904</v>
      </c>
      <c r="V55">
        <f ca="1">IF('Coal mining 2030'!$A63="MD",INDIRECT("'Coal mining 2030'!"&amp;'Country Selector'!$B$3&amp;ROW($A63))*10^12,0)*'Process Emissions Multipliers'!$D$42</f>
        <v>14173013037.541973</v>
      </c>
      <c r="W55" s="90">
        <f t="shared" ca="1" si="8"/>
        <v>13676342599.349232</v>
      </c>
      <c r="X55" s="90">
        <f t="shared" ca="1" si="8"/>
        <v>13179672161.15649</v>
      </c>
      <c r="Y55" s="90">
        <f t="shared" ca="1" si="8"/>
        <v>12683001722.963745</v>
      </c>
      <c r="Z55" s="90">
        <f t="shared" ca="1" si="8"/>
        <v>12186331284.771004</v>
      </c>
      <c r="AA55" s="90">
        <f t="shared" ca="1" si="8"/>
        <v>11689660846.578262</v>
      </c>
      <c r="AB55" s="90">
        <f t="shared" ca="1" si="8"/>
        <v>11192990408.385517</v>
      </c>
      <c r="AC55" s="90">
        <f t="shared" ca="1" si="8"/>
        <v>10696319970.192776</v>
      </c>
      <c r="AD55" s="90">
        <f t="shared" ca="1" si="8"/>
        <v>10199649532.000032</v>
      </c>
      <c r="AE55" s="90">
        <f t="shared" ca="1" si="8"/>
        <v>9702979093.807291</v>
      </c>
      <c r="AF55" s="90">
        <f t="shared" ca="1" si="8"/>
        <v>9206308655.6145496</v>
      </c>
      <c r="AG55" s="90">
        <f t="shared" ca="1" si="8"/>
        <v>8709638217.4218063</v>
      </c>
      <c r="AH55" s="90">
        <f t="shared" ca="1" si="8"/>
        <v>8212967779.229064</v>
      </c>
      <c r="AI55" s="90">
        <f t="shared" ca="1" si="8"/>
        <v>7716297341.0363216</v>
      </c>
      <c r="AJ55" s="90">
        <f t="shared" ca="1" si="8"/>
        <v>7219626902.8435783</v>
      </c>
      <c r="AK55" s="90">
        <f t="shared" ca="1" si="8"/>
        <v>6722956464.6508369</v>
      </c>
      <c r="AL55" s="90">
        <f t="shared" ca="1" si="8"/>
        <v>6226286026.4580936</v>
      </c>
      <c r="AM55" s="90">
        <f t="shared" ca="1" si="11"/>
        <v>5729615588.2653503</v>
      </c>
      <c r="AN55" s="90">
        <f t="shared" ca="1" si="11"/>
        <v>5232945150.0726089</v>
      </c>
      <c r="AO55" s="90">
        <f t="shared" ca="1" si="11"/>
        <v>4736274711.8798666</v>
      </c>
      <c r="AP55">
        <f ca="1">V55*'Process Emissions Multipliers'!$E$42</f>
        <v>4239604273.6871243</v>
      </c>
    </row>
    <row r="56" spans="1:42">
      <c r="A56" s="74">
        <v>4</v>
      </c>
      <c r="B56">
        <f ca="1">IF('Coal mining 2010'!$A64="MD",INDIRECT("'Coal mining 2010'!"&amp;'Country Selector'!$B$3&amp;ROW($A64))*10^12,0)</f>
        <v>74904583802.990036</v>
      </c>
      <c r="C56" s="90">
        <f t="shared" ca="1" si="9"/>
        <v>69361983990.202972</v>
      </c>
      <c r="D56" s="90">
        <f t="shared" ca="1" si="9"/>
        <v>63819384177.415932</v>
      </c>
      <c r="E56" s="90">
        <f t="shared" ca="1" si="9"/>
        <v>58276784364.628883</v>
      </c>
      <c r="F56" s="90">
        <f t="shared" ca="1" si="9"/>
        <v>52734184551.841827</v>
      </c>
      <c r="G56" s="90">
        <f t="shared" ca="1" si="9"/>
        <v>47191584739.054779</v>
      </c>
      <c r="H56" s="90">
        <f t="shared" ca="1" si="9"/>
        <v>41648984926.267723</v>
      </c>
      <c r="I56" s="90">
        <f t="shared" ca="1" si="9"/>
        <v>36106385113.480675</v>
      </c>
      <c r="J56" s="90">
        <f t="shared" ca="1" si="9"/>
        <v>30563785300.693623</v>
      </c>
      <c r="K56" s="90">
        <f t="shared" ca="1" si="9"/>
        <v>25021185487.90657</v>
      </c>
      <c r="L56">
        <f ca="1">IF('Coal mining 2020'!$A64="MD",INDIRECT("'Coal mining 2020'!"&amp;'Country Selector'!$B$3&amp;ROW($A64))*10^12,0)*'Process Emissions Multipliers'!$B$42</f>
        <v>19478585675.119518</v>
      </c>
      <c r="M56" s="90">
        <f t="shared" ca="1" si="10"/>
        <v>18488955526.589279</v>
      </c>
      <c r="N56" s="90">
        <f t="shared" ca="1" si="10"/>
        <v>17499325378.059036</v>
      </c>
      <c r="O56" s="90">
        <f t="shared" ca="1" si="10"/>
        <v>16509695229.528793</v>
      </c>
      <c r="P56" s="90">
        <f t="shared" ca="1" si="10"/>
        <v>15520065080.998552</v>
      </c>
      <c r="Q56" s="90">
        <f t="shared" ca="1" si="10"/>
        <v>14530434932.468311</v>
      </c>
      <c r="R56" s="90">
        <f t="shared" ca="1" si="10"/>
        <v>13540804783.93807</v>
      </c>
      <c r="S56" s="90">
        <f t="shared" ca="1" si="10"/>
        <v>12551174635.407829</v>
      </c>
      <c r="T56" s="90">
        <f t="shared" ca="1" si="10"/>
        <v>11561544486.877586</v>
      </c>
      <c r="U56" s="90">
        <f t="shared" ca="1" si="10"/>
        <v>10571914338.347345</v>
      </c>
      <c r="V56">
        <f ca="1">IF('Coal mining 2030'!$A64="MD",INDIRECT("'Coal mining 2030'!"&amp;'Country Selector'!$B$3&amp;ROW($A64))*10^12,0)*'Process Emissions Multipliers'!$D$42</f>
        <v>9582284189.8171043</v>
      </c>
      <c r="W56" s="90">
        <f t="shared" ca="1" si="8"/>
        <v>9246488457.8272018</v>
      </c>
      <c r="X56" s="90">
        <f t="shared" ca="1" si="8"/>
        <v>8910692725.8372974</v>
      </c>
      <c r="Y56" s="90">
        <f t="shared" ca="1" si="8"/>
        <v>8574896993.8473949</v>
      </c>
      <c r="Z56" s="90">
        <f t="shared" ca="1" si="8"/>
        <v>8239101261.8574915</v>
      </c>
      <c r="AA56" s="90">
        <f t="shared" ca="1" si="8"/>
        <v>7903305529.867588</v>
      </c>
      <c r="AB56" s="90">
        <f t="shared" ca="1" si="8"/>
        <v>7567509797.8776846</v>
      </c>
      <c r="AC56" s="90">
        <f t="shared" ca="1" si="8"/>
        <v>7231714065.8877811</v>
      </c>
      <c r="AD56" s="90">
        <f t="shared" ca="1" si="8"/>
        <v>6895918333.8978786</v>
      </c>
      <c r="AE56" s="90">
        <f t="shared" ca="1" si="8"/>
        <v>6560122601.9079752</v>
      </c>
      <c r="AF56" s="90">
        <f t="shared" ca="1" si="8"/>
        <v>6224326869.9180717</v>
      </c>
      <c r="AG56" s="90">
        <f t="shared" ca="1" si="8"/>
        <v>5888531137.9281683</v>
      </c>
      <c r="AH56" s="90">
        <f t="shared" ca="1" si="8"/>
        <v>5552735405.9382648</v>
      </c>
      <c r="AI56" s="90">
        <f t="shared" ca="1" si="8"/>
        <v>5216939673.9483624</v>
      </c>
      <c r="AJ56" s="90">
        <f t="shared" ca="1" si="8"/>
        <v>4881143941.9584589</v>
      </c>
      <c r="AK56" s="90">
        <f t="shared" ca="1" si="8"/>
        <v>4545348209.9685555</v>
      </c>
      <c r="AL56" s="90">
        <f t="shared" ca="1" si="8"/>
        <v>4209552477.978652</v>
      </c>
      <c r="AM56" s="90">
        <f t="shared" ca="1" si="11"/>
        <v>3873756745.988749</v>
      </c>
      <c r="AN56" s="90">
        <f t="shared" ca="1" si="11"/>
        <v>3537961013.9988456</v>
      </c>
      <c r="AO56" s="90">
        <f t="shared" ca="1" si="11"/>
        <v>3202165282.0089421</v>
      </c>
      <c r="AP56">
        <f ca="1">V56*'Process Emissions Multipliers'!$E$42</f>
        <v>2866369550.0190392</v>
      </c>
    </row>
    <row r="57" spans="1:42">
      <c r="A57" s="74">
        <v>5</v>
      </c>
      <c r="B57">
        <f ca="1">IF('Coal mining 2010'!$A65="MD",INDIRECT("'Coal mining 2010'!"&amp;'Country Selector'!$B$3&amp;ROW($A65))*10^12,0)</f>
        <v>52452743883.906586</v>
      </c>
      <c r="C57" s="90">
        <f t="shared" ca="1" si="9"/>
        <v>48708066023.085365</v>
      </c>
      <c r="D57" s="90">
        <f t="shared" ca="1" si="9"/>
        <v>44963388162.264137</v>
      </c>
      <c r="E57" s="90">
        <f t="shared" ca="1" si="9"/>
        <v>41218710301.442909</v>
      </c>
      <c r="F57" s="90">
        <f t="shared" ca="1" si="9"/>
        <v>37474032440.621689</v>
      </c>
      <c r="G57" s="90">
        <f t="shared" ca="1" si="9"/>
        <v>33729354579.800468</v>
      </c>
      <c r="H57" s="90">
        <f t="shared" ca="1" si="9"/>
        <v>29984676718.979244</v>
      </c>
      <c r="I57" s="90">
        <f t="shared" ca="1" si="9"/>
        <v>26239998858.15802</v>
      </c>
      <c r="J57" s="90">
        <f t="shared" ca="1" si="9"/>
        <v>22495320997.3368</v>
      </c>
      <c r="K57" s="90">
        <f t="shared" ca="1" si="9"/>
        <v>18750643136.515575</v>
      </c>
      <c r="L57">
        <f ca="1">IF('Coal mining 2020'!$A65="MD",INDIRECT("'Coal mining 2020'!"&amp;'Country Selector'!$B$3&amp;ROW($A65))*10^12,0)*'Process Emissions Multipliers'!$B$42</f>
        <v>15005965275.694351</v>
      </c>
      <c r="M57" s="90">
        <f t="shared" ca="1" si="10"/>
        <v>14228124135.184746</v>
      </c>
      <c r="N57" s="90">
        <f t="shared" ca="1" si="10"/>
        <v>13450282994.675142</v>
      </c>
      <c r="O57" s="90">
        <f t="shared" ca="1" si="10"/>
        <v>12672441854.165537</v>
      </c>
      <c r="P57" s="90">
        <f t="shared" ca="1" si="10"/>
        <v>11894600713.655933</v>
      </c>
      <c r="Q57" s="90">
        <f t="shared" ca="1" si="10"/>
        <v>11116759573.146328</v>
      </c>
      <c r="R57" s="90">
        <f t="shared" ca="1" si="10"/>
        <v>10338918432.636723</v>
      </c>
      <c r="S57" s="90">
        <f t="shared" ca="1" si="10"/>
        <v>9561077292.1271191</v>
      </c>
      <c r="T57" s="90">
        <f t="shared" ca="1" si="10"/>
        <v>8783236151.6175137</v>
      </c>
      <c r="U57" s="90">
        <f t="shared" ca="1" si="10"/>
        <v>8005395011.1079092</v>
      </c>
      <c r="V57">
        <f ca="1">IF('Coal mining 2030'!$A65="MD",INDIRECT("'Coal mining 2030'!"&amp;'Country Selector'!$B$3&amp;ROW($A65))*10^12,0)*'Process Emissions Multipliers'!$D$42</f>
        <v>7227553870.5983047</v>
      </c>
      <c r="W57" s="90">
        <f t="shared" ca="1" si="8"/>
        <v>6974275873.9956665</v>
      </c>
      <c r="X57" s="90">
        <f t="shared" ca="1" si="8"/>
        <v>6720997877.3930273</v>
      </c>
      <c r="Y57" s="90">
        <f t="shared" ca="1" si="8"/>
        <v>6467719880.7903872</v>
      </c>
      <c r="Z57" s="90">
        <f t="shared" ca="1" si="8"/>
        <v>6214441884.1877489</v>
      </c>
      <c r="AA57" s="90">
        <f t="shared" ca="1" si="8"/>
        <v>5961163887.5851107</v>
      </c>
      <c r="AB57" s="90">
        <f t="shared" ca="1" si="8"/>
        <v>5707885890.9824724</v>
      </c>
      <c r="AC57" s="90">
        <f t="shared" ca="1" si="8"/>
        <v>5454607894.3798323</v>
      </c>
      <c r="AD57" s="90">
        <f t="shared" ca="1" si="8"/>
        <v>5201329897.777194</v>
      </c>
      <c r="AE57" s="90">
        <f t="shared" ca="1" si="8"/>
        <v>4948051901.1745558</v>
      </c>
      <c r="AF57" s="90">
        <f t="shared" ca="1" si="8"/>
        <v>4694773904.5719166</v>
      </c>
      <c r="AG57" s="90">
        <f t="shared" ca="1" si="8"/>
        <v>4441495907.9692774</v>
      </c>
      <c r="AH57" s="90">
        <f t="shared" ca="1" si="8"/>
        <v>4188217911.3666382</v>
      </c>
      <c r="AI57" s="90">
        <f t="shared" ca="1" si="8"/>
        <v>3934939914.7639999</v>
      </c>
      <c r="AJ57" s="90">
        <f t="shared" ca="1" si="8"/>
        <v>3681661918.1613607</v>
      </c>
      <c r="AK57" s="90">
        <f t="shared" ca="1" si="8"/>
        <v>3428383921.558722</v>
      </c>
      <c r="AL57" s="90">
        <f t="shared" ca="1" si="8"/>
        <v>3175105924.9560833</v>
      </c>
      <c r="AM57" s="90">
        <f t="shared" ca="1" si="11"/>
        <v>2921827928.3534441</v>
      </c>
      <c r="AN57" s="90">
        <f t="shared" ca="1" si="11"/>
        <v>2668549931.7508059</v>
      </c>
      <c r="AO57" s="90">
        <f t="shared" ca="1" si="11"/>
        <v>2415271935.1481667</v>
      </c>
      <c r="AP57">
        <f ca="1">V57*'Process Emissions Multipliers'!$E$42</f>
        <v>2161993938.5455279</v>
      </c>
    </row>
    <row r="58" spans="1:42">
      <c r="A58" s="74">
        <v>6</v>
      </c>
      <c r="B58">
        <f ca="1">IF('Coal mining 2010'!$A66="MD",INDIRECT("'Coal mining 2010'!"&amp;'Country Selector'!$B$3&amp;ROW($A66))*10^12,0)</f>
        <v>15258112251.242073</v>
      </c>
      <c r="C58" s="90">
        <f t="shared" ca="1" si="9"/>
        <v>14053159737.681301</v>
      </c>
      <c r="D58" s="90">
        <f t="shared" ca="1" si="9"/>
        <v>12848207224.120531</v>
      </c>
      <c r="E58" s="90">
        <f t="shared" ca="1" si="9"/>
        <v>11643254710.559761</v>
      </c>
      <c r="F58" s="90">
        <f t="shared" ca="1" si="9"/>
        <v>10438302196.998989</v>
      </c>
      <c r="G58" s="90">
        <f t="shared" ca="1" si="9"/>
        <v>9233349683.4382191</v>
      </c>
      <c r="H58" s="90">
        <f t="shared" ca="1" si="9"/>
        <v>8028397169.877449</v>
      </c>
      <c r="I58" s="90">
        <f t="shared" ca="1" si="9"/>
        <v>6823444656.316678</v>
      </c>
      <c r="J58" s="90">
        <f t="shared" ca="1" si="9"/>
        <v>5618492142.7559071</v>
      </c>
      <c r="K58" s="90">
        <f t="shared" ca="1" si="9"/>
        <v>4413539629.195137</v>
      </c>
      <c r="L58">
        <f ca="1">IF('Coal mining 2020'!$A66="MD",INDIRECT("'Coal mining 2020'!"&amp;'Country Selector'!$B$3&amp;ROW($A66))*10^12,0)*'Process Emissions Multipliers'!$B$42</f>
        <v>3208587115.634366</v>
      </c>
      <c r="M58" s="90">
        <f t="shared" ca="1" si="10"/>
        <v>3028489007.9049597</v>
      </c>
      <c r="N58" s="90">
        <f t="shared" ca="1" si="10"/>
        <v>2848390900.1755528</v>
      </c>
      <c r="O58" s="90">
        <f t="shared" ca="1" si="10"/>
        <v>2668292792.4461465</v>
      </c>
      <c r="P58" s="90">
        <f t="shared" ca="1" si="10"/>
        <v>2488194684.7167397</v>
      </c>
      <c r="Q58" s="90">
        <f t="shared" ca="1" si="10"/>
        <v>2308096576.9873328</v>
      </c>
      <c r="R58" s="90">
        <f t="shared" ca="1" si="10"/>
        <v>2127998469.2579262</v>
      </c>
      <c r="S58" s="90">
        <f t="shared" ca="1" si="10"/>
        <v>1947900361.5285196</v>
      </c>
      <c r="T58" s="90">
        <f t="shared" ca="1" si="10"/>
        <v>1767802253.799113</v>
      </c>
      <c r="U58" s="90">
        <f t="shared" ca="1" si="10"/>
        <v>1587704146.0697064</v>
      </c>
      <c r="V58">
        <f ca="1">IF('Coal mining 2030'!$A66="MD",INDIRECT("'Coal mining 2030'!"&amp;'Country Selector'!$B$3&amp;ROW($A66))*10^12,0)*'Process Emissions Multipliers'!$D$42</f>
        <v>1407606038.3402996</v>
      </c>
      <c r="W58" s="90">
        <f t="shared" ca="1" si="8"/>
        <v>1358278749.4982316</v>
      </c>
      <c r="X58" s="90">
        <f t="shared" ca="1" si="8"/>
        <v>1308951460.6561639</v>
      </c>
      <c r="Y58" s="90">
        <f t="shared" ca="1" si="8"/>
        <v>1259624171.8140962</v>
      </c>
      <c r="Z58" s="90">
        <f t="shared" ca="1" si="8"/>
        <v>1210296882.9720283</v>
      </c>
      <c r="AA58" s="90">
        <f t="shared" ca="1" si="8"/>
        <v>1160969594.1299601</v>
      </c>
      <c r="AB58" s="90">
        <f t="shared" ca="1" si="8"/>
        <v>1111642305.2878923</v>
      </c>
      <c r="AC58" s="90">
        <f t="shared" ca="1" si="8"/>
        <v>1062315016.4458244</v>
      </c>
      <c r="AD58" s="90">
        <f t="shared" ca="1" si="8"/>
        <v>1012987727.6037564</v>
      </c>
      <c r="AE58" s="90">
        <f t="shared" ca="1" si="8"/>
        <v>963660438.76168859</v>
      </c>
      <c r="AF58" s="90">
        <f t="shared" ca="1" si="8"/>
        <v>914333149.91962075</v>
      </c>
      <c r="AG58" s="90">
        <f t="shared" ca="1" si="8"/>
        <v>865005861.07755291</v>
      </c>
      <c r="AH58" s="90">
        <f t="shared" ca="1" si="8"/>
        <v>815678572.23548508</v>
      </c>
      <c r="AI58" s="90">
        <f t="shared" ca="1" si="8"/>
        <v>766351283.39341712</v>
      </c>
      <c r="AJ58" s="90">
        <f t="shared" ca="1" si="8"/>
        <v>717023994.55134916</v>
      </c>
      <c r="AK58" s="90">
        <f t="shared" ca="1" si="8"/>
        <v>667696705.70928133</v>
      </c>
      <c r="AL58" s="90">
        <f t="shared" ca="1" si="8"/>
        <v>618369416.86721349</v>
      </c>
      <c r="AM58" s="90">
        <f t="shared" ca="1" si="11"/>
        <v>569042128.02514553</v>
      </c>
      <c r="AN58" s="90">
        <f t="shared" ca="1" si="11"/>
        <v>519714839.18307769</v>
      </c>
      <c r="AO58" s="90">
        <f t="shared" ca="1" si="11"/>
        <v>470387550.34100986</v>
      </c>
      <c r="AP58">
        <f ca="1">V58*'Process Emissions Multipliers'!$E$42</f>
        <v>421060261.4989419</v>
      </c>
    </row>
    <row r="59" spans="1:42">
      <c r="A59" s="74">
        <v>7</v>
      </c>
      <c r="B59">
        <f ca="1">IF('Coal mining 2010'!$A67="MD",INDIRECT("'Coal mining 2010'!"&amp;'Country Selector'!$B$3&amp;ROW($A67))*10^12,0)</f>
        <v>9991086235.458746</v>
      </c>
      <c r="C59" s="90">
        <f t="shared" ca="1" si="9"/>
        <v>9196538657.134388</v>
      </c>
      <c r="D59" s="90">
        <f t="shared" ca="1" si="9"/>
        <v>8401991078.8100328</v>
      </c>
      <c r="E59" s="90">
        <f t="shared" ca="1" si="9"/>
        <v>7607443500.4856777</v>
      </c>
      <c r="F59" s="90">
        <f t="shared" ca="1" si="9"/>
        <v>6812895922.1613207</v>
      </c>
      <c r="G59" s="90">
        <f t="shared" ca="1" si="9"/>
        <v>6018348343.8369637</v>
      </c>
      <c r="H59" s="90">
        <f t="shared" ca="1" si="9"/>
        <v>5223800765.5126076</v>
      </c>
      <c r="I59" s="90">
        <f t="shared" ca="1" si="9"/>
        <v>4429253187.1882515</v>
      </c>
      <c r="J59" s="90">
        <f t="shared" ca="1" si="9"/>
        <v>3634705608.8638949</v>
      </c>
      <c r="K59" s="90">
        <f t="shared" ca="1" si="9"/>
        <v>2840158030.5395384</v>
      </c>
      <c r="L59">
        <f ca="1">IF('Coal mining 2020'!$A67="MD",INDIRECT("'Coal mining 2020'!"&amp;'Country Selector'!$B$3&amp;ROW($A67))*10^12,0)*'Process Emissions Multipliers'!$B$42</f>
        <v>2045610452.2151821</v>
      </c>
      <c r="M59" s="90">
        <f t="shared" ca="1" si="10"/>
        <v>1941993588.0055239</v>
      </c>
      <c r="N59" s="90">
        <f t="shared" ca="1" si="10"/>
        <v>1838376723.7958658</v>
      </c>
      <c r="O59" s="90">
        <f t="shared" ca="1" si="10"/>
        <v>1734759859.5862076</v>
      </c>
      <c r="P59" s="90">
        <f t="shared" ca="1" si="10"/>
        <v>1631142995.3765492</v>
      </c>
      <c r="Q59" s="90">
        <f t="shared" ca="1" si="10"/>
        <v>1527526131.1668913</v>
      </c>
      <c r="R59" s="90">
        <f t="shared" ca="1" si="10"/>
        <v>1423909266.957233</v>
      </c>
      <c r="S59" s="90">
        <f t="shared" ca="1" si="10"/>
        <v>1320292402.7475748</v>
      </c>
      <c r="T59" s="90">
        <f t="shared" ca="1" si="10"/>
        <v>1216675538.5379167</v>
      </c>
      <c r="U59" s="90">
        <f t="shared" ca="1" si="10"/>
        <v>1113058674.3282585</v>
      </c>
      <c r="V59">
        <f ca="1">IF('Coal mining 2030'!$A67="MD",INDIRECT("'Coal mining 2030'!"&amp;'Country Selector'!$B$3&amp;ROW($A67))*10^12,0)*'Process Emissions Multipliers'!$D$42</f>
        <v>1009441810.1186004</v>
      </c>
      <c r="W59" s="90">
        <f t="shared" ca="1" si="8"/>
        <v>974067546.02714276</v>
      </c>
      <c r="X59" s="90">
        <f t="shared" ca="1" si="8"/>
        <v>938693281.9356854</v>
      </c>
      <c r="Y59" s="90">
        <f t="shared" ca="1" si="8"/>
        <v>903319017.84422779</v>
      </c>
      <c r="Z59" s="90">
        <f t="shared" ca="1" si="8"/>
        <v>867944753.7527703</v>
      </c>
      <c r="AA59" s="90">
        <f t="shared" ca="1" si="8"/>
        <v>832570489.6613127</v>
      </c>
      <c r="AB59" s="90">
        <f t="shared" ca="1" si="8"/>
        <v>797196225.56985521</v>
      </c>
      <c r="AC59" s="90">
        <f t="shared" ca="1" si="8"/>
        <v>761821961.47839773</v>
      </c>
      <c r="AD59" s="90">
        <f t="shared" ca="1" si="8"/>
        <v>726447697.38694012</v>
      </c>
      <c r="AE59" s="90">
        <f t="shared" ca="1" si="8"/>
        <v>691073433.29548264</v>
      </c>
      <c r="AF59" s="90">
        <f t="shared" ca="1" si="8"/>
        <v>655699169.20402515</v>
      </c>
      <c r="AG59" s="90">
        <f t="shared" ca="1" si="8"/>
        <v>620324905.11256766</v>
      </c>
      <c r="AH59" s="90">
        <f t="shared" ca="1" si="8"/>
        <v>584950641.02111006</v>
      </c>
      <c r="AI59" s="90">
        <f t="shared" ca="1" si="8"/>
        <v>549576376.92965245</v>
      </c>
      <c r="AJ59" s="90">
        <f t="shared" ca="1" si="8"/>
        <v>514202112.83819497</v>
      </c>
      <c r="AK59" s="90">
        <f t="shared" ca="1" si="8"/>
        <v>478827848.74673754</v>
      </c>
      <c r="AL59" s="90">
        <f t="shared" ca="1" si="8"/>
        <v>443453584.65527999</v>
      </c>
      <c r="AM59" s="90">
        <f t="shared" ca="1" si="11"/>
        <v>408079320.56382239</v>
      </c>
      <c r="AN59" s="90">
        <f t="shared" ca="1" si="11"/>
        <v>372705056.4723649</v>
      </c>
      <c r="AO59" s="90">
        <f t="shared" ca="1" si="11"/>
        <v>337330792.38090742</v>
      </c>
      <c r="AP59">
        <f ca="1">V59*'Process Emissions Multipliers'!$E$42</f>
        <v>301956528.28944987</v>
      </c>
    </row>
    <row r="60" spans="1:42">
      <c r="A60" s="74">
        <v>8</v>
      </c>
      <c r="B60">
        <f ca="1">IF('Coal mining 2010'!$A68="MD",INDIRECT("'Coal mining 2010'!"&amp;'Country Selector'!$B$3&amp;ROW($A68))*10^12,0)</f>
        <v>4636843886.8034105</v>
      </c>
      <c r="C60" s="90">
        <f t="shared" ca="1" si="9"/>
        <v>4194996545.804565</v>
      </c>
      <c r="D60" s="90">
        <f t="shared" ca="1" si="9"/>
        <v>3753149204.8057189</v>
      </c>
      <c r="E60" s="90">
        <f t="shared" ca="1" si="9"/>
        <v>3311301863.8068728</v>
      </c>
      <c r="F60" s="90">
        <f t="shared" ca="1" si="9"/>
        <v>2869454522.8080273</v>
      </c>
      <c r="G60" s="90">
        <f t="shared" ca="1" si="9"/>
        <v>2427607181.8091812</v>
      </c>
      <c r="H60" s="90">
        <f t="shared" ca="1" si="9"/>
        <v>1985759840.8103352</v>
      </c>
      <c r="I60" s="90">
        <f t="shared" ca="1" si="9"/>
        <v>1543912499.8114893</v>
      </c>
      <c r="J60" s="90">
        <f t="shared" ca="1" si="9"/>
        <v>1102065158.8126433</v>
      </c>
      <c r="K60" s="90">
        <f t="shared" ca="1" si="9"/>
        <v>660217817.81379735</v>
      </c>
      <c r="L60">
        <f ca="1">IF('Coal mining 2020'!$A68="MD",INDIRECT("'Coal mining 2020'!"&amp;'Country Selector'!$B$3&amp;ROW($A68))*10^12,0)*'Process Emissions Multipliers'!$B$42</f>
        <v>218370476.81495142</v>
      </c>
      <c r="M60" s="90">
        <f t="shared" ca="1" si="10"/>
        <v>235960357.19335547</v>
      </c>
      <c r="N60" s="90">
        <f t="shared" ca="1" si="10"/>
        <v>253550237.57175949</v>
      </c>
      <c r="O60" s="90">
        <f t="shared" ca="1" si="10"/>
        <v>271140117.95016354</v>
      </c>
      <c r="P60" s="90">
        <f t="shared" ca="1" si="10"/>
        <v>288729998.32856756</v>
      </c>
      <c r="Q60" s="90">
        <f t="shared" ca="1" si="10"/>
        <v>306319878.70697165</v>
      </c>
      <c r="R60" s="90">
        <f t="shared" ca="1" si="10"/>
        <v>323909759.08537567</v>
      </c>
      <c r="S60" s="90">
        <f t="shared" ca="1" si="10"/>
        <v>341499639.46377969</v>
      </c>
      <c r="T60" s="90">
        <f t="shared" ca="1" si="10"/>
        <v>359089519.84218371</v>
      </c>
      <c r="U60" s="90">
        <f t="shared" ca="1" si="10"/>
        <v>376679400.22058779</v>
      </c>
      <c r="V60">
        <f ca="1">IF('Coal mining 2030'!$A68="MD",INDIRECT("'Coal mining 2030'!"&amp;'Country Selector'!$B$3&amp;ROW($A68))*10^12,0)*'Process Emissions Multipliers'!$D$42</f>
        <v>394269280.59899181</v>
      </c>
      <c r="W60" s="90">
        <f t="shared" ca="1" si="8"/>
        <v>380452748.02103263</v>
      </c>
      <c r="X60" s="90">
        <f t="shared" ca="1" si="8"/>
        <v>366636215.44307351</v>
      </c>
      <c r="Y60" s="90">
        <f t="shared" ca="1" si="8"/>
        <v>352819682.86511427</v>
      </c>
      <c r="Z60" s="90">
        <f t="shared" ca="1" si="8"/>
        <v>339003150.28715515</v>
      </c>
      <c r="AA60" s="90">
        <f t="shared" ca="1" si="8"/>
        <v>325186617.70919603</v>
      </c>
      <c r="AB60" s="90">
        <f t="shared" ca="1" si="8"/>
        <v>311370085.13123679</v>
      </c>
      <c r="AC60" s="90">
        <f t="shared" ca="1" si="8"/>
        <v>297553552.55327773</v>
      </c>
      <c r="AD60" s="90">
        <f t="shared" ca="1" si="8"/>
        <v>283737019.97531855</v>
      </c>
      <c r="AE60" s="90">
        <f t="shared" ca="1" si="8"/>
        <v>269920487.39735937</v>
      </c>
      <c r="AF60" s="90">
        <f t="shared" ca="1" si="8"/>
        <v>256103954.81940019</v>
      </c>
      <c r="AG60" s="90">
        <f t="shared" ca="1" si="8"/>
        <v>242287422.24144107</v>
      </c>
      <c r="AH60" s="90">
        <f t="shared" ca="1" si="8"/>
        <v>228470889.66348189</v>
      </c>
      <c r="AI60" s="90">
        <f t="shared" ca="1" si="8"/>
        <v>214654357.08552271</v>
      </c>
      <c r="AJ60" s="90">
        <f t="shared" ca="1" si="8"/>
        <v>200837824.50756356</v>
      </c>
      <c r="AK60" s="90">
        <f t="shared" ca="1" si="8"/>
        <v>187021291.92960441</v>
      </c>
      <c r="AL60" s="90">
        <f t="shared" ca="1" si="8"/>
        <v>173204759.35164523</v>
      </c>
      <c r="AM60" s="90">
        <f t="shared" ca="1" si="11"/>
        <v>159388226.77368608</v>
      </c>
      <c r="AN60" s="90">
        <f t="shared" ca="1" si="11"/>
        <v>145571694.19572693</v>
      </c>
      <c r="AO60" s="90">
        <f t="shared" ca="1" si="11"/>
        <v>131755161.61776777</v>
      </c>
      <c r="AP60">
        <f ca="1">V60*'Process Emissions Multipliers'!$E$42</f>
        <v>117938629.0398086</v>
      </c>
    </row>
    <row r="61" spans="1:42">
      <c r="A61" s="74">
        <v>9</v>
      </c>
      <c r="B61">
        <f ca="1">IF('Coal mining 2010'!$A69="MD",INDIRECT("'Coal mining 2010'!"&amp;'Country Selector'!$B$3&amp;ROW($A69))*10^12,0)</f>
        <v>4798868480.8012991</v>
      </c>
      <c r="C61" s="90">
        <f t="shared" ca="1" si="9"/>
        <v>4442412206.7174835</v>
      </c>
      <c r="D61" s="90">
        <f t="shared" ca="1" si="9"/>
        <v>4085955932.6336679</v>
      </c>
      <c r="E61" s="90">
        <f t="shared" ca="1" si="9"/>
        <v>3729499658.5498519</v>
      </c>
      <c r="F61" s="90">
        <f t="shared" ca="1" si="9"/>
        <v>3373043384.4660358</v>
      </c>
      <c r="G61" s="90">
        <f t="shared" ca="1" si="9"/>
        <v>3016587110.3822207</v>
      </c>
      <c r="H61" s="90">
        <f t="shared" ca="1" si="9"/>
        <v>2660130836.2984047</v>
      </c>
      <c r="I61" s="90">
        <f t="shared" ca="1" si="9"/>
        <v>2303674562.2145891</v>
      </c>
      <c r="J61" s="90">
        <f t="shared" ca="1" si="9"/>
        <v>1947218288.1307735</v>
      </c>
      <c r="K61" s="90">
        <f t="shared" ca="1" si="9"/>
        <v>1590762014.0469577</v>
      </c>
      <c r="L61">
        <f ca="1">IF('Coal mining 2020'!$A69="MD",INDIRECT("'Coal mining 2020'!"&amp;'Country Selector'!$B$3&amp;ROW($A69))*10^12,0)*'Process Emissions Multipliers'!$B$42</f>
        <v>1234305739.9631422</v>
      </c>
      <c r="M61" s="90">
        <f t="shared" ca="1" si="10"/>
        <v>1144299994.0414677</v>
      </c>
      <c r="N61" s="90">
        <f t="shared" ca="1" si="10"/>
        <v>1054294248.1197932</v>
      </c>
      <c r="O61" s="90">
        <f t="shared" ca="1" si="10"/>
        <v>964288502.19811869</v>
      </c>
      <c r="P61" s="90">
        <f t="shared" ca="1" si="10"/>
        <v>874282756.2764442</v>
      </c>
      <c r="Q61" s="90">
        <f t="shared" ca="1" si="10"/>
        <v>784277010.35476971</v>
      </c>
      <c r="R61" s="90">
        <f t="shared" ca="1" si="10"/>
        <v>694271264.43309522</v>
      </c>
      <c r="S61" s="90">
        <f t="shared" ca="1" si="10"/>
        <v>604265518.51142073</v>
      </c>
      <c r="T61" s="90">
        <f t="shared" ca="1" si="10"/>
        <v>514259772.58974624</v>
      </c>
      <c r="U61" s="90">
        <f t="shared" ca="1" si="10"/>
        <v>424254026.66807181</v>
      </c>
      <c r="V61">
        <f ca="1">IF('Coal mining 2030'!$A69="MD",INDIRECT("'Coal mining 2030'!"&amp;'Country Selector'!$B$3&amp;ROW($A69))*10^12,0)*'Process Emissions Multipliers'!$D$42</f>
        <v>334248280.74639732</v>
      </c>
      <c r="W61" s="90">
        <f t="shared" ca="1" si="8"/>
        <v>322535087.53732121</v>
      </c>
      <c r="X61" s="90">
        <f t="shared" ca="1" si="8"/>
        <v>310821894.32824504</v>
      </c>
      <c r="Y61" s="90">
        <f t="shared" ca="1" si="8"/>
        <v>299108701.11916894</v>
      </c>
      <c r="Z61" s="90">
        <f t="shared" ca="1" si="8"/>
        <v>287395507.91009283</v>
      </c>
      <c r="AA61" s="90">
        <f t="shared" ca="1" si="8"/>
        <v>275682314.70101672</v>
      </c>
      <c r="AB61" s="90">
        <f t="shared" ca="1" si="8"/>
        <v>263969121.49194059</v>
      </c>
      <c r="AC61" s="90">
        <f t="shared" ca="1" si="8"/>
        <v>252255928.28286448</v>
      </c>
      <c r="AD61" s="90">
        <f t="shared" ca="1" si="8"/>
        <v>240542735.07378834</v>
      </c>
      <c r="AE61" s="90">
        <f t="shared" ca="1" si="8"/>
        <v>228829541.86471224</v>
      </c>
      <c r="AF61" s="90">
        <f t="shared" ca="1" si="8"/>
        <v>217116348.65563613</v>
      </c>
      <c r="AG61" s="90">
        <f t="shared" ca="1" si="8"/>
        <v>205403155.44656</v>
      </c>
      <c r="AH61" s="90">
        <f t="shared" ca="1" si="8"/>
        <v>193689962.23748386</v>
      </c>
      <c r="AI61" s="90">
        <f t="shared" ca="1" si="8"/>
        <v>181976769.02840775</v>
      </c>
      <c r="AJ61" s="90">
        <f t="shared" ca="1" si="8"/>
        <v>170263575.81933165</v>
      </c>
      <c r="AK61" s="90">
        <f t="shared" ca="1" si="8"/>
        <v>158550382.61025554</v>
      </c>
      <c r="AL61" s="90">
        <f t="shared" ca="1" si="8"/>
        <v>146837189.40117937</v>
      </c>
      <c r="AM61" s="90">
        <f t="shared" ca="1" si="11"/>
        <v>135123996.19210327</v>
      </c>
      <c r="AN61" s="90">
        <f t="shared" ca="1" si="11"/>
        <v>123410802.98302716</v>
      </c>
      <c r="AO61" s="90">
        <f t="shared" ca="1" si="11"/>
        <v>111697609.77395104</v>
      </c>
      <c r="AP61">
        <f ca="1">V61*'Process Emissions Multipliers'!$E$42</f>
        <v>99984416.564874917</v>
      </c>
    </row>
    <row r="62" spans="1:42">
      <c r="A62" s="74">
        <v>10</v>
      </c>
      <c r="B62">
        <f ca="1">IF('Coal mining 2010'!$A70="MD",INDIRECT("'Coal mining 2010'!"&amp;'Country Selector'!$B$3&amp;ROW($A70))*10^12,0)</f>
        <v>1053187447.559667</v>
      </c>
      <c r="C62" s="90">
        <f t="shared" ca="1" si="9"/>
        <v>1022863060.0585063</v>
      </c>
      <c r="D62" s="90">
        <f t="shared" ca="1" si="9"/>
        <v>992538672.55734563</v>
      </c>
      <c r="E62" s="90">
        <f t="shared" ca="1" si="9"/>
        <v>962214285.05618501</v>
      </c>
      <c r="F62" s="90">
        <f t="shared" ca="1" si="9"/>
        <v>931889897.55502439</v>
      </c>
      <c r="G62" s="90">
        <f t="shared" ca="1" si="9"/>
        <v>901565510.05386376</v>
      </c>
      <c r="H62" s="90">
        <f t="shared" ca="1" si="9"/>
        <v>871241122.55270302</v>
      </c>
      <c r="I62" s="90">
        <f t="shared" ca="1" si="9"/>
        <v>840916735.0515424</v>
      </c>
      <c r="J62" s="90">
        <f t="shared" ca="1" si="9"/>
        <v>810592347.55038166</v>
      </c>
      <c r="K62" s="90">
        <f t="shared" ca="1" si="9"/>
        <v>780267960.04922104</v>
      </c>
      <c r="L62">
        <f ca="1">IF('Coal mining 2020'!$A70="MD",INDIRECT("'Coal mining 2020'!"&amp;'Country Selector'!$B$3&amp;ROW($A70))*10^12,0)*'Process Emissions Multipliers'!$B$42</f>
        <v>749943572.54806042</v>
      </c>
      <c r="M62" s="90">
        <f t="shared" ca="1" si="10"/>
        <v>718702308.18224001</v>
      </c>
      <c r="N62" s="90">
        <f t="shared" ca="1" si="10"/>
        <v>687461043.81641948</v>
      </c>
      <c r="O62" s="90">
        <f t="shared" ca="1" si="10"/>
        <v>656219779.45059907</v>
      </c>
      <c r="P62" s="90">
        <f t="shared" ca="1" si="10"/>
        <v>624978515.08477867</v>
      </c>
      <c r="Q62" s="90">
        <f t="shared" ca="1" si="10"/>
        <v>593737250.71895814</v>
      </c>
      <c r="R62" s="90">
        <f t="shared" ca="1" si="10"/>
        <v>562495986.35313773</v>
      </c>
      <c r="S62" s="90">
        <f t="shared" ca="1" si="10"/>
        <v>531254721.98731732</v>
      </c>
      <c r="T62" s="90">
        <f t="shared" ca="1" si="10"/>
        <v>500013457.62149686</v>
      </c>
      <c r="U62" s="90">
        <f t="shared" ca="1" si="10"/>
        <v>468772193.25567639</v>
      </c>
      <c r="V62">
        <f ca="1">IF('Coal mining 2030'!$A70="MD",INDIRECT("'Coal mining 2030'!"&amp;'Country Selector'!$B$3&amp;ROW($A70))*10^12,0)*'Process Emissions Multipliers'!$D$42</f>
        <v>437530928.88985598</v>
      </c>
      <c r="W62" s="90">
        <f t="shared" ca="1" si="8"/>
        <v>422198361.45349026</v>
      </c>
      <c r="X62" s="90">
        <f t="shared" ca="1" si="8"/>
        <v>406865794.01712459</v>
      </c>
      <c r="Y62" s="90">
        <f t="shared" ca="1" si="8"/>
        <v>391533226.58075893</v>
      </c>
      <c r="Z62" s="90">
        <f t="shared" ca="1" si="8"/>
        <v>376200659.14439321</v>
      </c>
      <c r="AA62" s="90">
        <f t="shared" ca="1" si="8"/>
        <v>360868091.70802748</v>
      </c>
      <c r="AB62" s="90">
        <f t="shared" ca="1" si="8"/>
        <v>345535524.27166188</v>
      </c>
      <c r="AC62" s="90">
        <f t="shared" ca="1" si="8"/>
        <v>330202956.83529615</v>
      </c>
      <c r="AD62" s="90">
        <f t="shared" ca="1" si="8"/>
        <v>314870389.39893049</v>
      </c>
      <c r="AE62" s="90">
        <f t="shared" ca="1" si="8"/>
        <v>299537821.96256483</v>
      </c>
      <c r="AF62" s="90">
        <f t="shared" ca="1" si="8"/>
        <v>284205254.5261991</v>
      </c>
      <c r="AG62" s="90">
        <f t="shared" ca="1" si="8"/>
        <v>268872687.08983338</v>
      </c>
      <c r="AH62" s="90">
        <f t="shared" ca="1" si="8"/>
        <v>253540119.65346771</v>
      </c>
      <c r="AI62" s="90">
        <f t="shared" ca="1" si="8"/>
        <v>238207552.21710205</v>
      </c>
      <c r="AJ62" s="90">
        <f t="shared" ca="1" si="8"/>
        <v>222874984.78073639</v>
      </c>
      <c r="AK62" s="90">
        <f t="shared" ca="1" si="8"/>
        <v>207542417.34437066</v>
      </c>
      <c r="AL62" s="90">
        <f t="shared" ca="1" si="8"/>
        <v>192209849.90800497</v>
      </c>
      <c r="AM62" s="90">
        <f t="shared" ca="1" si="11"/>
        <v>176877282.47163931</v>
      </c>
      <c r="AN62" s="90">
        <f t="shared" ca="1" si="11"/>
        <v>161544715.03527361</v>
      </c>
      <c r="AO62" s="90">
        <f t="shared" ca="1" si="11"/>
        <v>146212147.59890789</v>
      </c>
      <c r="AP62">
        <f ca="1">V62*'Process Emissions Multipliers'!$E$42</f>
        <v>130879580.16254222</v>
      </c>
    </row>
    <row r="63" spans="1:42">
      <c r="A63" s="74">
        <v>11</v>
      </c>
      <c r="B63">
        <f ca="1">IF('Coal mining 2010'!$A71="MD",INDIRECT("'Coal mining 2010'!"&amp;'Country Selector'!$B$3&amp;ROW($A71))*10^12,0)</f>
        <v>15222809892.544264</v>
      </c>
      <c r="C63" s="90">
        <f t="shared" ca="1" si="9"/>
        <v>14088193161.808336</v>
      </c>
      <c r="D63" s="90">
        <f t="shared" ca="1" si="9"/>
        <v>12953576431.072412</v>
      </c>
      <c r="E63" s="90">
        <f t="shared" ca="1" si="9"/>
        <v>11818959700.336485</v>
      </c>
      <c r="F63" s="90">
        <f t="shared" ref="D63:K95" ca="1" si="12">$B63*($L$1-F$1)/($L$1-$B$1)+$L63*(F$1-$B$1)/($L$1-$B$1)</f>
        <v>10684342969.600557</v>
      </c>
      <c r="G63" s="90">
        <f t="shared" ca="1" si="12"/>
        <v>9549726238.8646297</v>
      </c>
      <c r="H63" s="90">
        <f t="shared" ca="1" si="12"/>
        <v>8415109508.128706</v>
      </c>
      <c r="I63" s="90">
        <f t="shared" ca="1" si="12"/>
        <v>7280492777.3927784</v>
      </c>
      <c r="J63" s="90">
        <f t="shared" ca="1" si="12"/>
        <v>6145876046.6568527</v>
      </c>
      <c r="K63" s="90">
        <f t="shared" ca="1" si="12"/>
        <v>5011259315.9209251</v>
      </c>
      <c r="L63">
        <f ca="1">IF('Coal mining 2020'!$A71="MD",INDIRECT("'Coal mining 2020'!"&amp;'Country Selector'!$B$3&amp;ROW($A71))*10^12,0)*'Process Emissions Multipliers'!$B$42</f>
        <v>3876642585.1849995</v>
      </c>
      <c r="M63" s="90">
        <f t="shared" ca="1" si="10"/>
        <v>3689825760.4808397</v>
      </c>
      <c r="N63" s="90">
        <f t="shared" ca="1" si="10"/>
        <v>3503008935.7766805</v>
      </c>
      <c r="O63" s="90">
        <f t="shared" ca="1" si="10"/>
        <v>3316192111.0725212</v>
      </c>
      <c r="P63" s="90">
        <f t="shared" ref="N63:U95" ca="1" si="13">$L63*($V$1-P$1)/($V$1-$L$1)+$V63*(P$1-$L$1)/($V$1-$L$1)</f>
        <v>3129375286.3683615</v>
      </c>
      <c r="Q63" s="90">
        <f t="shared" ca="1" si="13"/>
        <v>2942558461.6642017</v>
      </c>
      <c r="R63" s="90">
        <f t="shared" ca="1" si="13"/>
        <v>2755741636.960042</v>
      </c>
      <c r="S63" s="90">
        <f t="shared" ca="1" si="13"/>
        <v>2568924812.2558823</v>
      </c>
      <c r="T63" s="90">
        <f t="shared" ca="1" si="13"/>
        <v>2382107987.5517235</v>
      </c>
      <c r="U63" s="90">
        <f t="shared" ca="1" si="13"/>
        <v>2195291162.8475633</v>
      </c>
      <c r="V63">
        <f ca="1">IF('Coal mining 2030'!$A71="MD",INDIRECT("'Coal mining 2030'!"&amp;'Country Selector'!$B$3&amp;ROW($A71))*10^12,0)*'Process Emissions Multipliers'!$D$42</f>
        <v>2008474338.143404</v>
      </c>
      <c r="W63" s="90">
        <f t="shared" ref="W63:AL78" ca="1" si="14">$V63*($AP$1-W$1)/($AP$1-$V$1)+$AP63*(W$1-$V$1)/($AP$1-$V$1)</f>
        <v>1938090586.5034235</v>
      </c>
      <c r="X63" s="90">
        <f t="shared" ca="1" si="14"/>
        <v>1867706834.8634424</v>
      </c>
      <c r="Y63" s="90">
        <f t="shared" ca="1" si="14"/>
        <v>1797323083.2234619</v>
      </c>
      <c r="Z63" s="90">
        <f t="shared" ca="1" si="14"/>
        <v>1726939331.5834813</v>
      </c>
      <c r="AA63" s="90">
        <f t="shared" ca="1" si="14"/>
        <v>1656555579.9435005</v>
      </c>
      <c r="AB63" s="90">
        <f t="shared" ca="1" si="14"/>
        <v>1586171828.3035197</v>
      </c>
      <c r="AC63" s="90">
        <f t="shared" ca="1" si="14"/>
        <v>1515788076.6635389</v>
      </c>
      <c r="AD63" s="90">
        <f t="shared" ca="1" si="14"/>
        <v>1445404325.0235584</v>
      </c>
      <c r="AE63" s="90">
        <f t="shared" ca="1" si="14"/>
        <v>1375020573.3835778</v>
      </c>
      <c r="AF63" s="90">
        <f t="shared" ca="1" si="14"/>
        <v>1304636821.743597</v>
      </c>
      <c r="AG63" s="90">
        <f t="shared" ca="1" si="14"/>
        <v>1234253070.1036162</v>
      </c>
      <c r="AH63" s="90">
        <f t="shared" ca="1" si="14"/>
        <v>1163869318.4636354</v>
      </c>
      <c r="AI63" s="90">
        <f t="shared" ca="1" si="14"/>
        <v>1093485566.8236547</v>
      </c>
      <c r="AJ63" s="90">
        <f t="shared" ca="1" si="14"/>
        <v>1023101815.1836741</v>
      </c>
      <c r="AK63" s="90">
        <f t="shared" ca="1" si="14"/>
        <v>952718063.5436933</v>
      </c>
      <c r="AL63" s="90">
        <f t="shared" ca="1" si="14"/>
        <v>882334311.90371275</v>
      </c>
      <c r="AM63" s="90">
        <f t="shared" ca="1" si="11"/>
        <v>811950560.26373196</v>
      </c>
      <c r="AN63" s="90">
        <f t="shared" ca="1" si="11"/>
        <v>741566808.62375116</v>
      </c>
      <c r="AO63" s="90">
        <f t="shared" ca="1" si="11"/>
        <v>671183056.98377049</v>
      </c>
      <c r="AP63">
        <f ca="1">V63*'Process Emissions Multipliers'!$E$42</f>
        <v>600799305.34378982</v>
      </c>
    </row>
    <row r="64" spans="1:42">
      <c r="A64" s="74">
        <v>12</v>
      </c>
      <c r="B64">
        <f ca="1">IF('Coal mining 2010'!$A72="MD",INDIRECT("'Coal mining 2010'!"&amp;'Country Selector'!$B$3&amp;ROW($A72))*10^12,0)</f>
        <v>4063812157.888813</v>
      </c>
      <c r="C64" s="90">
        <f t="shared" ref="C64:K127" ca="1" si="15">$B64*($L$1-C$1)/($L$1-$B$1)+$L64*(C$1-$B$1)/($L$1-$B$1)</f>
        <v>3750582251.0085316</v>
      </c>
      <c r="D64" s="90">
        <f t="shared" ca="1" si="12"/>
        <v>3437352344.1282516</v>
      </c>
      <c r="E64" s="90">
        <f t="shared" ca="1" si="12"/>
        <v>3124122437.2479706</v>
      </c>
      <c r="F64" s="90">
        <f t="shared" ca="1" si="12"/>
        <v>2810892530.3676901</v>
      </c>
      <c r="G64" s="90">
        <f t="shared" ca="1" si="12"/>
        <v>2497662623.4874091</v>
      </c>
      <c r="H64" s="90">
        <f t="shared" ca="1" si="12"/>
        <v>2184432716.6071281</v>
      </c>
      <c r="I64" s="90">
        <f t="shared" ca="1" si="12"/>
        <v>1871202809.7268476</v>
      </c>
      <c r="J64" s="90">
        <f t="shared" ca="1" si="12"/>
        <v>1557972902.8465667</v>
      </c>
      <c r="K64" s="90">
        <f t="shared" ca="1" si="12"/>
        <v>1244742995.9662859</v>
      </c>
      <c r="L64">
        <f ca="1">IF('Coal mining 2020'!$A72="MD",INDIRECT("'Coal mining 2020'!"&amp;'Country Selector'!$B$3&amp;ROW($A72))*10^12,0)*'Process Emissions Multipliers'!$B$42</f>
        <v>931513089.08600521</v>
      </c>
      <c r="M64" s="90">
        <f t="shared" ref="M64:U127" ca="1" si="16">$L64*($V$1-M$1)/($V$1-$L$1)+$V64*(M$1-$L$1)/($V$1-$L$1)</f>
        <v>881653176.55528188</v>
      </c>
      <c r="N64" s="90">
        <f t="shared" ca="1" si="13"/>
        <v>831793264.02455866</v>
      </c>
      <c r="O64" s="90">
        <f t="shared" ca="1" si="13"/>
        <v>781933351.49383533</v>
      </c>
      <c r="P64" s="90">
        <f t="shared" ca="1" si="13"/>
        <v>732073438.96311212</v>
      </c>
      <c r="Q64" s="90">
        <f t="shared" ca="1" si="13"/>
        <v>682213526.43238878</v>
      </c>
      <c r="R64" s="90">
        <f t="shared" ca="1" si="13"/>
        <v>632353613.90166557</v>
      </c>
      <c r="S64" s="90">
        <f t="shared" ca="1" si="13"/>
        <v>582493701.37094235</v>
      </c>
      <c r="T64" s="90">
        <f t="shared" ca="1" si="13"/>
        <v>532633788.84021902</v>
      </c>
      <c r="U64" s="90">
        <f t="shared" ca="1" si="13"/>
        <v>482773876.30949569</v>
      </c>
      <c r="V64">
        <f ca="1">IF('Coal mining 2030'!$A72="MD",INDIRECT("'Coal mining 2030'!"&amp;'Country Selector'!$B$3&amp;ROW($A72))*10^12,0)*'Process Emissions Multipliers'!$D$42</f>
        <v>432913963.77877241</v>
      </c>
      <c r="W64" s="90">
        <f t="shared" ca="1" si="14"/>
        <v>417743190.45624608</v>
      </c>
      <c r="X64" s="90">
        <f t="shared" ca="1" si="14"/>
        <v>402572417.13371974</v>
      </c>
      <c r="Y64" s="90">
        <f t="shared" ca="1" si="14"/>
        <v>387401643.81119335</v>
      </c>
      <c r="Z64" s="90">
        <f t="shared" ca="1" si="14"/>
        <v>372230870.48866701</v>
      </c>
      <c r="AA64" s="90">
        <f t="shared" ca="1" si="14"/>
        <v>357060097.16614068</v>
      </c>
      <c r="AB64" s="90">
        <f t="shared" ca="1" si="14"/>
        <v>341889323.84361434</v>
      </c>
      <c r="AC64" s="90">
        <f t="shared" ca="1" si="14"/>
        <v>326718550.521088</v>
      </c>
      <c r="AD64" s="90">
        <f t="shared" ca="1" si="14"/>
        <v>311547777.19856161</v>
      </c>
      <c r="AE64" s="90">
        <f t="shared" ca="1" si="14"/>
        <v>296377003.87603527</v>
      </c>
      <c r="AF64" s="90">
        <f t="shared" ca="1" si="14"/>
        <v>281206230.55350894</v>
      </c>
      <c r="AG64" s="90">
        <f t="shared" ca="1" si="14"/>
        <v>266035457.23098254</v>
      </c>
      <c r="AH64" s="90">
        <f t="shared" ca="1" si="14"/>
        <v>250864683.90845621</v>
      </c>
      <c r="AI64" s="90">
        <f t="shared" ca="1" si="14"/>
        <v>235693910.58592987</v>
      </c>
      <c r="AJ64" s="90">
        <f t="shared" ca="1" si="14"/>
        <v>220523137.26340353</v>
      </c>
      <c r="AK64" s="90">
        <f t="shared" ca="1" si="14"/>
        <v>205352363.94087717</v>
      </c>
      <c r="AL64" s="90">
        <f t="shared" ca="1" si="14"/>
        <v>190181590.6183508</v>
      </c>
      <c r="AM64" s="90">
        <f t="shared" ca="1" si="11"/>
        <v>175010817.29582447</v>
      </c>
      <c r="AN64" s="90">
        <f t="shared" ca="1" si="11"/>
        <v>159840043.9732981</v>
      </c>
      <c r="AO64" s="90">
        <f t="shared" ca="1" si="11"/>
        <v>144669270.65077177</v>
      </c>
      <c r="AP64">
        <f ca="1">V64*'Process Emissions Multipliers'!$E$42</f>
        <v>129498497.3282454</v>
      </c>
    </row>
    <row r="65" spans="1:42">
      <c r="A65" s="74">
        <v>13</v>
      </c>
      <c r="B65">
        <f ca="1">IF('Coal mining 2010'!$A73="MD",INDIRECT("'Coal mining 2010'!"&amp;'Country Selector'!$B$3&amp;ROW($A73))*10^12,0)</f>
        <v>985945740.64547741</v>
      </c>
      <c r="C65" s="90">
        <f t="shared" ca="1" si="15"/>
        <v>978634754.75675607</v>
      </c>
      <c r="D65" s="90">
        <f t="shared" ca="1" si="12"/>
        <v>971323768.8680346</v>
      </c>
      <c r="E65" s="90">
        <f t="shared" ca="1" si="12"/>
        <v>964012782.97931314</v>
      </c>
      <c r="F65" s="90">
        <f t="shared" ca="1" si="12"/>
        <v>956701797.09059155</v>
      </c>
      <c r="G65" s="90">
        <f t="shared" ca="1" si="12"/>
        <v>949390811.2018702</v>
      </c>
      <c r="H65" s="90">
        <f t="shared" ca="1" si="12"/>
        <v>942079825.31314874</v>
      </c>
      <c r="I65" s="90">
        <f t="shared" ca="1" si="12"/>
        <v>934768839.42442727</v>
      </c>
      <c r="J65" s="90">
        <f t="shared" ca="1" si="12"/>
        <v>927457853.5357058</v>
      </c>
      <c r="K65" s="90">
        <f t="shared" ca="1" si="12"/>
        <v>920146867.64698434</v>
      </c>
      <c r="L65">
        <f ca="1">IF('Coal mining 2020'!$A73="MD",INDIRECT("'Coal mining 2020'!"&amp;'Country Selector'!$B$3&amp;ROW($A73))*10^12,0)*'Process Emissions Multipliers'!$B$42</f>
        <v>912835881.75826287</v>
      </c>
      <c r="M65" s="90">
        <f t="shared" ca="1" si="16"/>
        <v>835193656.05635393</v>
      </c>
      <c r="N65" s="90">
        <f t="shared" ca="1" si="13"/>
        <v>757551430.35444498</v>
      </c>
      <c r="O65" s="90">
        <f t="shared" ca="1" si="13"/>
        <v>679909204.65253627</v>
      </c>
      <c r="P65" s="90">
        <f t="shared" ca="1" si="13"/>
        <v>602266978.95062733</v>
      </c>
      <c r="Q65" s="90">
        <f t="shared" ca="1" si="13"/>
        <v>524624753.24871838</v>
      </c>
      <c r="R65" s="90">
        <f t="shared" ca="1" si="13"/>
        <v>446982527.54680943</v>
      </c>
      <c r="S65" s="90">
        <f t="shared" ca="1" si="13"/>
        <v>369340301.84490061</v>
      </c>
      <c r="T65" s="90">
        <f t="shared" ca="1" si="13"/>
        <v>291698076.14299166</v>
      </c>
      <c r="U65" s="90">
        <f t="shared" ca="1" si="13"/>
        <v>214055850.44108278</v>
      </c>
      <c r="V65">
        <f ca="1">IF('Coal mining 2030'!$A73="MD",INDIRECT("'Coal mining 2030'!"&amp;'Country Selector'!$B$3&amp;ROW($A73))*10^12,0)*'Process Emissions Multipliers'!$D$42</f>
        <v>136413624.73917389</v>
      </c>
      <c r="W65" s="90">
        <f t="shared" ca="1" si="14"/>
        <v>131633228.74326248</v>
      </c>
      <c r="X65" s="90">
        <f t="shared" ca="1" si="14"/>
        <v>126852832.74735107</v>
      </c>
      <c r="Y65" s="90">
        <f t="shared" ca="1" si="14"/>
        <v>122072436.75143968</v>
      </c>
      <c r="Z65" s="90">
        <f t="shared" ca="1" si="14"/>
        <v>117292040.75552826</v>
      </c>
      <c r="AA65" s="90">
        <f t="shared" ca="1" si="14"/>
        <v>112511644.75961685</v>
      </c>
      <c r="AB65" s="90">
        <f t="shared" ca="1" si="14"/>
        <v>107731248.76370543</v>
      </c>
      <c r="AC65" s="90">
        <f t="shared" ca="1" si="14"/>
        <v>102950852.76779403</v>
      </c>
      <c r="AD65" s="90">
        <f t="shared" ca="1" si="14"/>
        <v>98170456.771882638</v>
      </c>
      <c r="AE65" s="90">
        <f t="shared" ca="1" si="14"/>
        <v>93390060.775971219</v>
      </c>
      <c r="AF65" s="90">
        <f t="shared" ca="1" si="14"/>
        <v>88609664.780059814</v>
      </c>
      <c r="AG65" s="90">
        <f t="shared" ca="1" si="14"/>
        <v>83829268.784148395</v>
      </c>
      <c r="AH65" s="90">
        <f t="shared" ca="1" si="14"/>
        <v>79048872.788236991</v>
      </c>
      <c r="AI65" s="90">
        <f t="shared" ca="1" si="14"/>
        <v>74268476.792325586</v>
      </c>
      <c r="AJ65" s="90">
        <f t="shared" ca="1" si="14"/>
        <v>69488080.796414182</v>
      </c>
      <c r="AK65" s="90">
        <f t="shared" ca="1" si="14"/>
        <v>64707684.80050277</v>
      </c>
      <c r="AL65" s="90">
        <f t="shared" ca="1" si="14"/>
        <v>59927288.804591365</v>
      </c>
      <c r="AM65" s="90">
        <f t="shared" ca="1" si="11"/>
        <v>55146892.808679961</v>
      </c>
      <c r="AN65" s="90">
        <f t="shared" ca="1" si="11"/>
        <v>50366496.812768549</v>
      </c>
      <c r="AO65" s="90">
        <f t="shared" ca="1" si="11"/>
        <v>45586100.816857144</v>
      </c>
      <c r="AP65">
        <f ca="1">V65*'Process Emissions Multipliers'!$E$42</f>
        <v>40805704.820945732</v>
      </c>
    </row>
    <row r="66" spans="1:42">
      <c r="A66" s="74">
        <v>14</v>
      </c>
      <c r="B66">
        <f ca="1">IF('Coal mining 2010'!$A74="MD",INDIRECT("'Coal mining 2010'!"&amp;'Country Selector'!$B$3&amp;ROW($A74))*10^12,0)</f>
        <v>1793748742.7103217</v>
      </c>
      <c r="C66" s="90">
        <f t="shared" ca="1" si="15"/>
        <v>1673617521.7914767</v>
      </c>
      <c r="D66" s="90">
        <f t="shared" ca="1" si="12"/>
        <v>1553486300.8726315</v>
      </c>
      <c r="E66" s="90">
        <f t="shared" ca="1" si="12"/>
        <v>1433355079.9537866</v>
      </c>
      <c r="F66" s="90">
        <f t="shared" ca="1" si="12"/>
        <v>1313223859.0349417</v>
      </c>
      <c r="G66" s="90">
        <f t="shared" ca="1" si="12"/>
        <v>1193092638.116097</v>
      </c>
      <c r="H66" s="90">
        <f t="shared" ca="1" si="12"/>
        <v>1072961417.1972517</v>
      </c>
      <c r="I66" s="90">
        <f t="shared" ca="1" si="12"/>
        <v>952830196.27840686</v>
      </c>
      <c r="J66" s="90">
        <f t="shared" ca="1" si="12"/>
        <v>832698975.35956168</v>
      </c>
      <c r="K66" s="90">
        <f t="shared" ca="1" si="12"/>
        <v>712567754.44071674</v>
      </c>
      <c r="L66">
        <f ca="1">IF('Coal mining 2020'!$A74="MD",INDIRECT("'Coal mining 2020'!"&amp;'Country Selector'!$B$3&amp;ROW($A74))*10^12,0)*'Process Emissions Multipliers'!$B$42</f>
        <v>592436533.52187181</v>
      </c>
      <c r="M66" s="90">
        <f t="shared" ca="1" si="16"/>
        <v>558104174.09548068</v>
      </c>
      <c r="N66" s="90">
        <f t="shared" ca="1" si="13"/>
        <v>523771814.66908962</v>
      </c>
      <c r="O66" s="90">
        <f t="shared" ca="1" si="13"/>
        <v>489439455.24269855</v>
      </c>
      <c r="P66" s="90">
        <f t="shared" ca="1" si="13"/>
        <v>455107095.81630743</v>
      </c>
      <c r="Q66" s="90">
        <f t="shared" ca="1" si="13"/>
        <v>420774736.3899163</v>
      </c>
      <c r="R66" s="90">
        <f t="shared" ca="1" si="13"/>
        <v>386442376.96352524</v>
      </c>
      <c r="S66" s="90">
        <f t="shared" ca="1" si="13"/>
        <v>352110017.53713417</v>
      </c>
      <c r="T66" s="90">
        <f t="shared" ca="1" si="13"/>
        <v>317777658.11074305</v>
      </c>
      <c r="U66" s="90">
        <f t="shared" ca="1" si="13"/>
        <v>283445298.68435192</v>
      </c>
      <c r="V66">
        <f ca="1">IF('Coal mining 2030'!$A74="MD",INDIRECT("'Coal mining 2030'!"&amp;'Country Selector'!$B$3&amp;ROW($A74))*10^12,0)*'Process Emissions Multipliers'!$D$42</f>
        <v>249112939.25796086</v>
      </c>
      <c r="W66" s="90">
        <f t="shared" ca="1" si="14"/>
        <v>240383177.11260754</v>
      </c>
      <c r="X66" s="90">
        <f t="shared" ca="1" si="14"/>
        <v>231653414.96725413</v>
      </c>
      <c r="Y66" s="90">
        <f t="shared" ca="1" si="14"/>
        <v>222923652.82190078</v>
      </c>
      <c r="Z66" s="90">
        <f t="shared" ca="1" si="14"/>
        <v>214193890.67654744</v>
      </c>
      <c r="AA66" s="90">
        <f t="shared" ca="1" si="14"/>
        <v>205464128.53119412</v>
      </c>
      <c r="AB66" s="90">
        <f t="shared" ca="1" si="14"/>
        <v>196734366.38584074</v>
      </c>
      <c r="AC66" s="90">
        <f t="shared" ca="1" si="14"/>
        <v>188004604.2404874</v>
      </c>
      <c r="AD66" s="90">
        <f t="shared" ca="1" si="14"/>
        <v>179274842.09513405</v>
      </c>
      <c r="AE66" s="90">
        <f t="shared" ca="1" si="14"/>
        <v>170545079.9497807</v>
      </c>
      <c r="AF66" s="90">
        <f t="shared" ca="1" si="14"/>
        <v>161815317.80442733</v>
      </c>
      <c r="AG66" s="90">
        <f t="shared" ca="1" si="14"/>
        <v>153085555.65907398</v>
      </c>
      <c r="AH66" s="90">
        <f t="shared" ca="1" si="14"/>
        <v>144355793.51372063</v>
      </c>
      <c r="AI66" s="90">
        <f t="shared" ca="1" si="14"/>
        <v>135626031.36836728</v>
      </c>
      <c r="AJ66" s="90">
        <f t="shared" ca="1" si="14"/>
        <v>126896269.22301394</v>
      </c>
      <c r="AK66" s="90">
        <f t="shared" ca="1" si="14"/>
        <v>118166507.07766058</v>
      </c>
      <c r="AL66" s="90">
        <f t="shared" ca="1" si="14"/>
        <v>109436744.93230721</v>
      </c>
      <c r="AM66" s="90">
        <f t="shared" ca="1" si="11"/>
        <v>100706982.78695387</v>
      </c>
      <c r="AN66" s="90">
        <f t="shared" ca="1" si="11"/>
        <v>91977220.641600519</v>
      </c>
      <c r="AO66" s="90">
        <f t="shared" ca="1" si="11"/>
        <v>83247458.496247172</v>
      </c>
      <c r="AP66">
        <f ca="1">V66*'Process Emissions Multipliers'!$E$42</f>
        <v>74517696.35089381</v>
      </c>
    </row>
    <row r="67" spans="1:42">
      <c r="A67" s="74">
        <v>15</v>
      </c>
      <c r="B67">
        <f ca="1">IF('Coal mining 2010'!$A75="MD",INDIRECT("'Coal mining 2010'!"&amp;'Country Selector'!$B$3&amp;ROW($A75))*10^12,0)</f>
        <v>11723877429.043461</v>
      </c>
      <c r="C67" s="90">
        <f t="shared" ca="1" si="15"/>
        <v>10870796913.696068</v>
      </c>
      <c r="D67" s="90">
        <f t="shared" ca="1" si="12"/>
        <v>10017716398.348675</v>
      </c>
      <c r="E67" s="90">
        <f t="shared" ca="1" si="12"/>
        <v>9164635883.0012836</v>
      </c>
      <c r="F67" s="90">
        <f t="shared" ca="1" si="12"/>
        <v>8311555367.6538897</v>
      </c>
      <c r="G67" s="90">
        <f t="shared" ca="1" si="12"/>
        <v>7458474852.3064957</v>
      </c>
      <c r="H67" s="90">
        <f t="shared" ca="1" si="12"/>
        <v>6605394336.9591026</v>
      </c>
      <c r="I67" s="90">
        <f t="shared" ca="1" si="12"/>
        <v>5752313821.6117105</v>
      </c>
      <c r="J67" s="90">
        <f t="shared" ca="1" si="12"/>
        <v>4899233306.2643166</v>
      </c>
      <c r="K67" s="90">
        <f t="shared" ca="1" si="12"/>
        <v>4046152790.916924</v>
      </c>
      <c r="L67">
        <f ca="1">IF('Coal mining 2020'!$A75="MD",INDIRECT("'Coal mining 2020'!"&amp;'Country Selector'!$B$3&amp;ROW($A75))*10^12,0)*'Process Emissions Multipliers'!$B$42</f>
        <v>3193072275.5695314</v>
      </c>
      <c r="M67" s="90">
        <f t="shared" ca="1" si="16"/>
        <v>3040398703.0640445</v>
      </c>
      <c r="N67" s="90">
        <f t="shared" ca="1" si="13"/>
        <v>2887725130.5585575</v>
      </c>
      <c r="O67" s="90">
        <f t="shared" ca="1" si="13"/>
        <v>2735051558.053071</v>
      </c>
      <c r="P67" s="90">
        <f t="shared" ca="1" si="13"/>
        <v>2582377985.5475845</v>
      </c>
      <c r="Q67" s="90">
        <f t="shared" ca="1" si="13"/>
        <v>2429704413.0420971</v>
      </c>
      <c r="R67" s="90">
        <f t="shared" ca="1" si="13"/>
        <v>2277030840.5366101</v>
      </c>
      <c r="S67" s="90">
        <f t="shared" ca="1" si="13"/>
        <v>2124357268.0311234</v>
      </c>
      <c r="T67" s="90">
        <f t="shared" ca="1" si="13"/>
        <v>1971683695.5256367</v>
      </c>
      <c r="U67" s="90">
        <f t="shared" ca="1" si="13"/>
        <v>1819010123.0201497</v>
      </c>
      <c r="V67">
        <f ca="1">IF('Coal mining 2030'!$A75="MD",INDIRECT("'Coal mining 2030'!"&amp;'Country Selector'!$B$3&amp;ROW($A75))*10^12,0)*'Process Emissions Multipliers'!$D$42</f>
        <v>1666336550.5146627</v>
      </c>
      <c r="W67" s="90">
        <f t="shared" ca="1" si="14"/>
        <v>1607942467.1586063</v>
      </c>
      <c r="X67" s="90">
        <f t="shared" ca="1" si="14"/>
        <v>1549548383.8025498</v>
      </c>
      <c r="Y67" s="90">
        <f t="shared" ca="1" si="14"/>
        <v>1491154300.4464934</v>
      </c>
      <c r="Z67" s="90">
        <f t="shared" ca="1" si="14"/>
        <v>1432760217.0904372</v>
      </c>
      <c r="AA67" s="90">
        <f t="shared" ca="1" si="14"/>
        <v>1374366133.7343807</v>
      </c>
      <c r="AB67" s="90">
        <f t="shared" ca="1" si="14"/>
        <v>1315972050.378324</v>
      </c>
      <c r="AC67" s="90">
        <f t="shared" ca="1" si="14"/>
        <v>1257577967.0222678</v>
      </c>
      <c r="AD67" s="90">
        <f t="shared" ca="1" si="14"/>
        <v>1199183883.6662114</v>
      </c>
      <c r="AE67" s="90">
        <f t="shared" ca="1" si="14"/>
        <v>1140789800.3101549</v>
      </c>
      <c r="AF67" s="90">
        <f t="shared" ca="1" si="14"/>
        <v>1082395716.9540985</v>
      </c>
      <c r="AG67" s="90">
        <f t="shared" ca="1" si="14"/>
        <v>1024001633.598042</v>
      </c>
      <c r="AH67" s="90">
        <f t="shared" ca="1" si="14"/>
        <v>965607550.24198568</v>
      </c>
      <c r="AI67" s="90">
        <f t="shared" ca="1" si="14"/>
        <v>907213466.88592911</v>
      </c>
      <c r="AJ67" s="90">
        <f t="shared" ca="1" si="14"/>
        <v>848819383.52987278</v>
      </c>
      <c r="AK67" s="90">
        <f t="shared" ca="1" si="14"/>
        <v>790425300.17381632</v>
      </c>
      <c r="AL67" s="90">
        <f t="shared" ca="1" si="14"/>
        <v>732031216.81775999</v>
      </c>
      <c r="AM67" s="90">
        <f t="shared" ca="1" si="11"/>
        <v>673637133.46170354</v>
      </c>
      <c r="AN67" s="90">
        <f t="shared" ca="1" si="11"/>
        <v>615243050.10564709</v>
      </c>
      <c r="AO67" s="90">
        <f t="shared" ca="1" si="11"/>
        <v>556848966.74959064</v>
      </c>
      <c r="AP67">
        <f ca="1">V67*'Process Emissions Multipliers'!$E$42</f>
        <v>498454883.39353424</v>
      </c>
    </row>
    <row r="68" spans="1:42">
      <c r="A68" s="74">
        <v>16</v>
      </c>
      <c r="B68">
        <f ca="1">IF('Coal mining 2010'!$A76="MD",INDIRECT("'Coal mining 2010'!"&amp;'Country Selector'!$B$3&amp;ROW($A76))*10^12,0)</f>
        <v>1405130445.6839108</v>
      </c>
      <c r="C68" s="90">
        <f t="shared" ca="1" si="15"/>
        <v>1331043409.4051313</v>
      </c>
      <c r="D68" s="90">
        <f t="shared" ca="1" si="12"/>
        <v>1256956373.1263518</v>
      </c>
      <c r="E68" s="90">
        <f t="shared" ca="1" si="12"/>
        <v>1182869336.8475723</v>
      </c>
      <c r="F68" s="90">
        <f t="shared" ca="1" si="12"/>
        <v>1108782300.5687928</v>
      </c>
      <c r="G68" s="90">
        <f t="shared" ca="1" si="12"/>
        <v>1034695264.2900133</v>
      </c>
      <c r="H68" s="90">
        <f t="shared" ca="1" si="12"/>
        <v>960608228.01123381</v>
      </c>
      <c r="I68" s="90">
        <f t="shared" ca="1" si="12"/>
        <v>886521191.7324543</v>
      </c>
      <c r="J68" s="90">
        <f t="shared" ca="1" si="12"/>
        <v>812434155.45367479</v>
      </c>
      <c r="K68" s="90">
        <f t="shared" ca="1" si="12"/>
        <v>738347119.17489529</v>
      </c>
      <c r="L68">
        <f ca="1">IF('Coal mining 2020'!$A76="MD",INDIRECT("'Coal mining 2020'!"&amp;'Country Selector'!$B$3&amp;ROW($A76))*10^12,0)*'Process Emissions Multipliers'!$B$42</f>
        <v>664260082.89611578</v>
      </c>
      <c r="M68" s="90">
        <f t="shared" ca="1" si="16"/>
        <v>626879397.97321963</v>
      </c>
      <c r="N68" s="90">
        <f t="shared" ca="1" si="13"/>
        <v>589498713.05032337</v>
      </c>
      <c r="O68" s="90">
        <f t="shared" ca="1" si="13"/>
        <v>552118028.12742722</v>
      </c>
      <c r="P68" s="90">
        <f t="shared" ca="1" si="13"/>
        <v>514737343.20453107</v>
      </c>
      <c r="Q68" s="90">
        <f t="shared" ca="1" si="13"/>
        <v>477356658.28163487</v>
      </c>
      <c r="R68" s="90">
        <f t="shared" ca="1" si="13"/>
        <v>439975973.35873866</v>
      </c>
      <c r="S68" s="90">
        <f t="shared" ca="1" si="13"/>
        <v>402595288.43584251</v>
      </c>
      <c r="T68" s="90">
        <f t="shared" ca="1" si="13"/>
        <v>365214603.51294631</v>
      </c>
      <c r="U68" s="90">
        <f t="shared" ca="1" si="13"/>
        <v>327833918.5900501</v>
      </c>
      <c r="V68">
        <f ca="1">IF('Coal mining 2030'!$A76="MD",INDIRECT("'Coal mining 2030'!"&amp;'Country Selector'!$B$3&amp;ROW($A76))*10^12,0)*'Process Emissions Multipliers'!$D$42</f>
        <v>290453233.66715395</v>
      </c>
      <c r="W68" s="90">
        <f t="shared" ca="1" si="14"/>
        <v>280274767.41880965</v>
      </c>
      <c r="X68" s="90">
        <f t="shared" ca="1" si="14"/>
        <v>270096301.17046541</v>
      </c>
      <c r="Y68" s="90">
        <f t="shared" ca="1" si="14"/>
        <v>259917834.92212114</v>
      </c>
      <c r="Z68" s="90">
        <f t="shared" ca="1" si="14"/>
        <v>249739368.67377684</v>
      </c>
      <c r="AA68" s="90">
        <f t="shared" ca="1" si="14"/>
        <v>239560902.42543253</v>
      </c>
      <c r="AB68" s="90">
        <f t="shared" ca="1" si="14"/>
        <v>229382436.17708832</v>
      </c>
      <c r="AC68" s="90">
        <f t="shared" ca="1" si="14"/>
        <v>219203969.92874402</v>
      </c>
      <c r="AD68" s="90">
        <f t="shared" ca="1" si="14"/>
        <v>209025503.68039975</v>
      </c>
      <c r="AE68" s="90">
        <f t="shared" ca="1" si="14"/>
        <v>198847037.43205547</v>
      </c>
      <c r="AF68" s="90">
        <f t="shared" ca="1" si="14"/>
        <v>188668571.18371117</v>
      </c>
      <c r="AG68" s="90">
        <f t="shared" ca="1" si="14"/>
        <v>178490104.9353669</v>
      </c>
      <c r="AH68" s="90">
        <f t="shared" ca="1" si="14"/>
        <v>168311638.68702263</v>
      </c>
      <c r="AI68" s="90">
        <f t="shared" ca="1" si="14"/>
        <v>158133172.43867835</v>
      </c>
      <c r="AJ68" s="90">
        <f t="shared" ca="1" si="14"/>
        <v>147954706.19033408</v>
      </c>
      <c r="AK68" s="90">
        <f t="shared" ca="1" si="14"/>
        <v>137776239.94198978</v>
      </c>
      <c r="AL68" s="90">
        <f t="shared" ca="1" si="14"/>
        <v>127597773.69364552</v>
      </c>
      <c r="AM68" s="90">
        <f t="shared" ca="1" si="11"/>
        <v>117419307.44530126</v>
      </c>
      <c r="AN68" s="90">
        <f t="shared" ca="1" si="11"/>
        <v>107240841.19695696</v>
      </c>
      <c r="AO68" s="90">
        <f t="shared" ca="1" si="11"/>
        <v>97062374.948612705</v>
      </c>
      <c r="AP68">
        <f ca="1">V68*'Process Emissions Multipliers'!$E$42</f>
        <v>86883908.700268418</v>
      </c>
    </row>
    <row r="69" spans="1:42">
      <c r="A69" s="74">
        <v>17</v>
      </c>
      <c r="B69">
        <f ca="1">IF('Coal mining 2010'!$A77="MD",INDIRECT("'Coal mining 2010'!"&amp;'Country Selector'!$B$3&amp;ROW($A77))*10^12,0)</f>
        <v>6050861005.70823</v>
      </c>
      <c r="C69" s="90">
        <f t="shared" ca="1" si="15"/>
        <v>5586369133.9162407</v>
      </c>
      <c r="D69" s="90">
        <f t="shared" ca="1" si="12"/>
        <v>5121877262.1242495</v>
      </c>
      <c r="E69" s="90">
        <f t="shared" ca="1" si="12"/>
        <v>4657385390.3322601</v>
      </c>
      <c r="F69" s="90">
        <f t="shared" ca="1" si="12"/>
        <v>4192893518.5402703</v>
      </c>
      <c r="G69" s="90">
        <f t="shared" ca="1" si="12"/>
        <v>3728401646.74828</v>
      </c>
      <c r="H69" s="90">
        <f t="shared" ca="1" si="12"/>
        <v>3263909774.9562898</v>
      </c>
      <c r="I69" s="90">
        <f t="shared" ca="1" si="12"/>
        <v>2799417903.1643</v>
      </c>
      <c r="J69" s="90">
        <f t="shared" ca="1" si="12"/>
        <v>2334926031.3723097</v>
      </c>
      <c r="K69" s="90">
        <f t="shared" ca="1" si="12"/>
        <v>1870434159.5803201</v>
      </c>
      <c r="L69">
        <f ca="1">IF('Coal mining 2020'!$A77="MD",INDIRECT("'Coal mining 2020'!"&amp;'Country Selector'!$B$3&amp;ROW($A77))*10^12,0)*'Process Emissions Multipliers'!$B$42</f>
        <v>1405942287.7883301</v>
      </c>
      <c r="M69" s="90">
        <f t="shared" ca="1" si="16"/>
        <v>1360383014.0186119</v>
      </c>
      <c r="N69" s="90">
        <f t="shared" ca="1" si="13"/>
        <v>1314823740.2488935</v>
      </c>
      <c r="O69" s="90">
        <f t="shared" ca="1" si="13"/>
        <v>1269264466.4791756</v>
      </c>
      <c r="P69" s="90">
        <f t="shared" ca="1" si="13"/>
        <v>1223705192.7094572</v>
      </c>
      <c r="Q69" s="90">
        <f t="shared" ca="1" si="13"/>
        <v>1178145918.939739</v>
      </c>
      <c r="R69" s="90">
        <f t="shared" ca="1" si="13"/>
        <v>1132586645.1700206</v>
      </c>
      <c r="S69" s="90">
        <f t="shared" ca="1" si="13"/>
        <v>1087027371.4003024</v>
      </c>
      <c r="T69" s="90">
        <f t="shared" ca="1" si="13"/>
        <v>1041468097.6305842</v>
      </c>
      <c r="U69" s="90">
        <f t="shared" ca="1" si="13"/>
        <v>995908823.86086595</v>
      </c>
      <c r="V69">
        <f ca="1">IF('Coal mining 2030'!$A77="MD",INDIRECT("'Coal mining 2030'!"&amp;'Country Selector'!$B$3&amp;ROW($A77))*10^12,0)*'Process Emissions Multipliers'!$D$42</f>
        <v>950349550.09114778</v>
      </c>
      <c r="W69" s="90">
        <f t="shared" ca="1" si="14"/>
        <v>917046079.17569971</v>
      </c>
      <c r="X69" s="90">
        <f t="shared" ca="1" si="14"/>
        <v>883742608.26025152</v>
      </c>
      <c r="Y69" s="90">
        <f t="shared" ca="1" si="14"/>
        <v>850439137.34480345</v>
      </c>
      <c r="Z69" s="90">
        <f t="shared" ca="1" si="14"/>
        <v>817135666.42935526</v>
      </c>
      <c r="AA69" s="90">
        <f t="shared" ca="1" si="14"/>
        <v>783832195.51390719</v>
      </c>
      <c r="AB69" s="90">
        <f t="shared" ca="1" si="14"/>
        <v>750528724.59845912</v>
      </c>
      <c r="AC69" s="90">
        <f t="shared" ca="1" si="14"/>
        <v>717225253.68301105</v>
      </c>
      <c r="AD69" s="90">
        <f t="shared" ca="1" si="14"/>
        <v>683921782.76756287</v>
      </c>
      <c r="AE69" s="90">
        <f t="shared" ca="1" si="14"/>
        <v>650618311.8521148</v>
      </c>
      <c r="AF69" s="90">
        <f t="shared" ca="1" si="14"/>
        <v>617314840.93666673</v>
      </c>
      <c r="AG69" s="90">
        <f t="shared" ca="1" si="14"/>
        <v>584011370.02121854</v>
      </c>
      <c r="AH69" s="90">
        <f t="shared" ca="1" si="14"/>
        <v>550707899.10577035</v>
      </c>
      <c r="AI69" s="90">
        <f t="shared" ca="1" si="14"/>
        <v>517404428.19032234</v>
      </c>
      <c r="AJ69" s="90">
        <f t="shared" ca="1" si="14"/>
        <v>484100957.27487421</v>
      </c>
      <c r="AK69" s="90">
        <f t="shared" ca="1" si="14"/>
        <v>450797486.35942614</v>
      </c>
      <c r="AL69" s="90">
        <f t="shared" ca="1" si="14"/>
        <v>417494015.44397795</v>
      </c>
      <c r="AM69" s="90">
        <f t="shared" ca="1" si="11"/>
        <v>384190544.52852988</v>
      </c>
      <c r="AN69" s="90">
        <f t="shared" ca="1" si="11"/>
        <v>350887073.61308181</v>
      </c>
      <c r="AO69" s="90">
        <f t="shared" ca="1" si="11"/>
        <v>317583602.69763362</v>
      </c>
      <c r="AP69">
        <f ca="1">V69*'Process Emissions Multipliers'!$E$42</f>
        <v>284280131.78218555</v>
      </c>
    </row>
    <row r="70" spans="1:42">
      <c r="A70" s="74">
        <v>18</v>
      </c>
      <c r="B70">
        <f ca="1">IF('Coal mining 2010'!$A78="MD",INDIRECT("'Coal mining 2010'!"&amp;'Country Selector'!$B$3&amp;ROW($A78))*10^12,0)</f>
        <v>13999729348.889046</v>
      </c>
      <c r="C70" s="90">
        <f t="shared" ca="1" si="15"/>
        <v>12968537640.55764</v>
      </c>
      <c r="D70" s="90">
        <f t="shared" ca="1" si="12"/>
        <v>11937345932.226234</v>
      </c>
      <c r="E70" s="90">
        <f t="shared" ca="1" si="12"/>
        <v>10906154223.894829</v>
      </c>
      <c r="F70" s="90">
        <f t="shared" ca="1" si="12"/>
        <v>9874962515.5634212</v>
      </c>
      <c r="G70" s="90">
        <f t="shared" ca="1" si="12"/>
        <v>8843770807.2320156</v>
      </c>
      <c r="H70" s="90">
        <f t="shared" ca="1" si="12"/>
        <v>7812579098.90061</v>
      </c>
      <c r="I70" s="90">
        <f t="shared" ca="1" si="12"/>
        <v>6781387390.5692043</v>
      </c>
      <c r="J70" s="90">
        <f t="shared" ca="1" si="12"/>
        <v>5750195682.2377987</v>
      </c>
      <c r="K70" s="90">
        <f t="shared" ca="1" si="12"/>
        <v>4719003973.9063921</v>
      </c>
      <c r="L70">
        <f ca="1">IF('Coal mining 2020'!$A78="MD",INDIRECT("'Coal mining 2020'!"&amp;'Country Selector'!$B$3&amp;ROW($A78))*10^12,0)*'Process Emissions Multipliers'!$B$42</f>
        <v>3687812265.5749865</v>
      </c>
      <c r="M70" s="90">
        <f t="shared" ca="1" si="16"/>
        <v>3499445724.8397946</v>
      </c>
      <c r="N70" s="90">
        <f t="shared" ca="1" si="13"/>
        <v>3311079184.1046033</v>
      </c>
      <c r="O70" s="90">
        <f t="shared" ca="1" si="13"/>
        <v>3122712643.3694124</v>
      </c>
      <c r="P70" s="90">
        <f t="shared" ca="1" si="13"/>
        <v>2934346102.6342211</v>
      </c>
      <c r="Q70" s="90">
        <f t="shared" ca="1" si="13"/>
        <v>2745979561.8990288</v>
      </c>
      <c r="R70" s="90">
        <f t="shared" ca="1" si="13"/>
        <v>2557613021.1638374</v>
      </c>
      <c r="S70" s="90">
        <f t="shared" ca="1" si="13"/>
        <v>2369246480.4286461</v>
      </c>
      <c r="T70" s="90">
        <f t="shared" ca="1" si="13"/>
        <v>2180879939.6934547</v>
      </c>
      <c r="U70" s="90">
        <f t="shared" ca="1" si="13"/>
        <v>1992513398.9582634</v>
      </c>
      <c r="V70">
        <f ca="1">IF('Coal mining 2030'!$A78="MD",INDIRECT("'Coal mining 2030'!"&amp;'Country Selector'!$B$3&amp;ROW($A78))*10^12,0)*'Process Emissions Multipliers'!$D$42</f>
        <v>1804146858.2230718</v>
      </c>
      <c r="W70" s="90">
        <f t="shared" ca="1" si="14"/>
        <v>1740923434.3636441</v>
      </c>
      <c r="X70" s="90">
        <f t="shared" ca="1" si="14"/>
        <v>1677700010.5042162</v>
      </c>
      <c r="Y70" s="90">
        <f t="shared" ca="1" si="14"/>
        <v>1614476586.6447885</v>
      </c>
      <c r="Z70" s="90">
        <f t="shared" ca="1" si="14"/>
        <v>1551253162.7853603</v>
      </c>
      <c r="AA70" s="90">
        <f t="shared" ca="1" si="14"/>
        <v>1488029738.9259326</v>
      </c>
      <c r="AB70" s="90">
        <f t="shared" ca="1" si="14"/>
        <v>1424806315.066505</v>
      </c>
      <c r="AC70" s="90">
        <f t="shared" ca="1" si="14"/>
        <v>1361582891.207077</v>
      </c>
      <c r="AD70" s="90">
        <f t="shared" ca="1" si="14"/>
        <v>1298359467.3476493</v>
      </c>
      <c r="AE70" s="90">
        <f t="shared" ca="1" si="14"/>
        <v>1235136043.4882214</v>
      </c>
      <c r="AF70" s="90">
        <f t="shared" ca="1" si="14"/>
        <v>1171912619.6287935</v>
      </c>
      <c r="AG70" s="90">
        <f t="shared" ca="1" si="14"/>
        <v>1108689195.7693658</v>
      </c>
      <c r="AH70" s="90">
        <f t="shared" ca="1" si="14"/>
        <v>1045465771.909938</v>
      </c>
      <c r="AI70" s="90">
        <f t="shared" ca="1" si="14"/>
        <v>982242348.05051017</v>
      </c>
      <c r="AJ70" s="90">
        <f t="shared" ca="1" si="14"/>
        <v>919018924.19108248</v>
      </c>
      <c r="AK70" s="90">
        <f t="shared" ca="1" si="14"/>
        <v>855795500.33165455</v>
      </c>
      <c r="AL70" s="90">
        <f t="shared" ca="1" si="14"/>
        <v>792572076.47222674</v>
      </c>
      <c r="AM70" s="90">
        <f t="shared" ca="1" si="11"/>
        <v>729348652.61279893</v>
      </c>
      <c r="AN70" s="90">
        <f t="shared" ca="1" si="11"/>
        <v>666125228.75337112</v>
      </c>
      <c r="AO70" s="90">
        <f t="shared" ca="1" si="11"/>
        <v>602901804.89394331</v>
      </c>
      <c r="AP70">
        <f ca="1">V70*'Process Emissions Multipliers'!$E$42</f>
        <v>539678381.0345155</v>
      </c>
    </row>
    <row r="71" spans="1:42">
      <c r="A71" s="74">
        <v>19</v>
      </c>
      <c r="B71">
        <f ca="1">IF('Coal mining 2010'!$A79="MD",INDIRECT("'Coal mining 2010'!"&amp;'Country Selector'!$B$3&amp;ROW($A79))*10^12,0)</f>
        <v>798216158.35729003</v>
      </c>
      <c r="C71" s="90">
        <f t="shared" ca="1" si="15"/>
        <v>802016018.36122823</v>
      </c>
      <c r="D71" s="90">
        <f t="shared" ca="1" si="12"/>
        <v>805815878.36516643</v>
      </c>
      <c r="E71" s="90">
        <f t="shared" ca="1" si="12"/>
        <v>809615738.36910474</v>
      </c>
      <c r="F71" s="90">
        <f t="shared" ca="1" si="12"/>
        <v>813415598.37304282</v>
      </c>
      <c r="G71" s="90">
        <f t="shared" ca="1" si="12"/>
        <v>817215458.37698126</v>
      </c>
      <c r="H71" s="90">
        <f t="shared" ca="1" si="12"/>
        <v>821015318.38091946</v>
      </c>
      <c r="I71" s="90">
        <f t="shared" ca="1" si="12"/>
        <v>824815178.38485765</v>
      </c>
      <c r="J71" s="90">
        <f t="shared" ca="1" si="12"/>
        <v>828615038.38879585</v>
      </c>
      <c r="K71" s="90">
        <f t="shared" ca="1" si="12"/>
        <v>832414898.39273417</v>
      </c>
      <c r="L71">
        <f ca="1">IF('Coal mining 2020'!$A79="MD",INDIRECT("'Coal mining 2020'!"&amp;'Country Selector'!$B$3&amp;ROW($A79))*10^12,0)*'Process Emissions Multipliers'!$B$42</f>
        <v>836214758.39667237</v>
      </c>
      <c r="M71" s="90">
        <f t="shared" ca="1" si="16"/>
        <v>754903033.7384305</v>
      </c>
      <c r="N71" s="90">
        <f t="shared" ca="1" si="13"/>
        <v>673591309.08018839</v>
      </c>
      <c r="O71" s="90">
        <f t="shared" ca="1" si="13"/>
        <v>592279584.42194653</v>
      </c>
      <c r="P71" s="90">
        <f t="shared" ca="1" si="13"/>
        <v>510967859.76370454</v>
      </c>
      <c r="Q71" s="90">
        <f t="shared" ca="1" si="13"/>
        <v>429656135.10546255</v>
      </c>
      <c r="R71" s="90">
        <f t="shared" ca="1" si="13"/>
        <v>348344410.44722056</v>
      </c>
      <c r="S71" s="90">
        <f t="shared" ca="1" si="13"/>
        <v>267032685.78897864</v>
      </c>
      <c r="T71" s="90">
        <f t="shared" ca="1" si="13"/>
        <v>185720961.13073665</v>
      </c>
      <c r="U71" s="90">
        <f t="shared" ca="1" si="13"/>
        <v>104409236.47249469</v>
      </c>
      <c r="V71">
        <f ca="1">IF('Coal mining 2030'!$A79="MD",INDIRECT("'Coal mining 2030'!"&amp;'Country Selector'!$B$3&amp;ROW($A79))*10^12,0)*'Process Emissions Multipliers'!$D$42</f>
        <v>23097511.814252742</v>
      </c>
      <c r="W71" s="90">
        <f t="shared" ca="1" si="14"/>
        <v>22288096.675526775</v>
      </c>
      <c r="X71" s="90">
        <f t="shared" ca="1" si="14"/>
        <v>21478681.536800813</v>
      </c>
      <c r="Y71" s="90">
        <f t="shared" ca="1" si="14"/>
        <v>20669266.398074847</v>
      </c>
      <c r="Z71" s="90">
        <f t="shared" ca="1" si="14"/>
        <v>19859851.25934888</v>
      </c>
      <c r="AA71" s="90">
        <f t="shared" ca="1" si="14"/>
        <v>19050436.120622914</v>
      </c>
      <c r="AB71" s="90">
        <f t="shared" ca="1" si="14"/>
        <v>18241020.981896948</v>
      </c>
      <c r="AC71" s="90">
        <f t="shared" ca="1" si="14"/>
        <v>17431605.843170982</v>
      </c>
      <c r="AD71" s="90">
        <f t="shared" ca="1" si="14"/>
        <v>16622190.704445019</v>
      </c>
      <c r="AE71" s="90">
        <f t="shared" ca="1" si="14"/>
        <v>15812775.565719051</v>
      </c>
      <c r="AF71" s="90">
        <f t="shared" ca="1" si="14"/>
        <v>15003360.426993087</v>
      </c>
      <c r="AG71" s="90">
        <f t="shared" ca="1" si="14"/>
        <v>14193945.288267121</v>
      </c>
      <c r="AH71" s="90">
        <f t="shared" ca="1" si="14"/>
        <v>13384530.149541155</v>
      </c>
      <c r="AI71" s="90">
        <f t="shared" ca="1" si="14"/>
        <v>12575115.010815188</v>
      </c>
      <c r="AJ71" s="90">
        <f t="shared" ca="1" si="14"/>
        <v>11765699.872089224</v>
      </c>
      <c r="AK71" s="90">
        <f t="shared" ca="1" si="14"/>
        <v>10956284.73336326</v>
      </c>
      <c r="AL71" s="90">
        <f t="shared" ca="1" si="14"/>
        <v>10146869.594637293</v>
      </c>
      <c r="AM71" s="90">
        <f t="shared" ca="1" si="11"/>
        <v>9337454.4559113272</v>
      </c>
      <c r="AN71" s="90">
        <f t="shared" ca="1" si="11"/>
        <v>8528039.3171853609</v>
      </c>
      <c r="AO71" s="90">
        <f t="shared" ca="1" si="11"/>
        <v>7718624.1784593966</v>
      </c>
      <c r="AP71">
        <f ca="1">V71*'Process Emissions Multipliers'!$E$42</f>
        <v>6909209.0397334304</v>
      </c>
    </row>
    <row r="72" spans="1:42">
      <c r="A72" s="74">
        <v>20</v>
      </c>
      <c r="B72">
        <f ca="1">IF('Coal mining 2010'!$A80="MD",INDIRECT("'Coal mining 2010'!"&amp;'Country Selector'!$B$3&amp;ROW($A80))*10^12,0)</f>
        <v>12820451729.835924</v>
      </c>
      <c r="C72" s="90">
        <f t="shared" ca="1" si="15"/>
        <v>11966493113.368328</v>
      </c>
      <c r="D72" s="90">
        <f t="shared" ca="1" si="12"/>
        <v>11112534496.900732</v>
      </c>
      <c r="E72" s="90">
        <f t="shared" ca="1" si="12"/>
        <v>10258575880.433136</v>
      </c>
      <c r="F72" s="90">
        <f t="shared" ca="1" si="12"/>
        <v>9404617263.9655399</v>
      </c>
      <c r="G72" s="90">
        <f t="shared" ca="1" si="12"/>
        <v>8550658647.4979439</v>
      </c>
      <c r="H72" s="90">
        <f t="shared" ca="1" si="12"/>
        <v>7696700031.0303488</v>
      </c>
      <c r="I72" s="90">
        <f t="shared" ca="1" si="12"/>
        <v>6842741414.5627518</v>
      </c>
      <c r="J72" s="90">
        <f t="shared" ca="1" si="12"/>
        <v>5988782798.0951557</v>
      </c>
      <c r="K72" s="90">
        <f t="shared" ca="1" si="12"/>
        <v>5134824181.6275597</v>
      </c>
      <c r="L72">
        <f ca="1">IF('Coal mining 2020'!$A80="MD",INDIRECT("'Coal mining 2020'!"&amp;'Country Selector'!$B$3&amp;ROW($A80))*10^12,0)*'Process Emissions Multipliers'!$B$42</f>
        <v>4280865565.1599641</v>
      </c>
      <c r="M72" s="90">
        <f t="shared" ca="1" si="16"/>
        <v>4043785566.2307906</v>
      </c>
      <c r="N72" s="90">
        <f t="shared" ca="1" si="13"/>
        <v>3806705567.3016167</v>
      </c>
      <c r="O72" s="90">
        <f t="shared" ca="1" si="13"/>
        <v>3569625568.3724432</v>
      </c>
      <c r="P72" s="90">
        <f t="shared" ca="1" si="13"/>
        <v>3332545569.4432702</v>
      </c>
      <c r="Q72" s="90">
        <f t="shared" ca="1" si="13"/>
        <v>3095465570.5140963</v>
      </c>
      <c r="R72" s="90">
        <f t="shared" ca="1" si="13"/>
        <v>2858385571.5849228</v>
      </c>
      <c r="S72" s="90">
        <f t="shared" ca="1" si="13"/>
        <v>2621305572.6557493</v>
      </c>
      <c r="T72" s="90">
        <f t="shared" ca="1" si="13"/>
        <v>2384225573.7265759</v>
      </c>
      <c r="U72" s="90">
        <f t="shared" ca="1" si="13"/>
        <v>2147145574.7974021</v>
      </c>
      <c r="V72">
        <f ca="1">IF('Coal mining 2030'!$A80="MD",INDIRECT("'Coal mining 2030'!"&amp;'Country Selector'!$B$3&amp;ROW($A80))*10^12,0)*'Process Emissions Multipliers'!$D$42</f>
        <v>1910065575.8682287</v>
      </c>
      <c r="W72" s="90">
        <f t="shared" ca="1" si="14"/>
        <v>1843130400.9671354</v>
      </c>
      <c r="X72" s="90">
        <f t="shared" ca="1" si="14"/>
        <v>1776195226.0660422</v>
      </c>
      <c r="Y72" s="90">
        <f t="shared" ca="1" si="14"/>
        <v>1709260051.1649492</v>
      </c>
      <c r="Z72" s="90">
        <f t="shared" ca="1" si="14"/>
        <v>1642324876.2638559</v>
      </c>
      <c r="AA72" s="90">
        <f t="shared" ca="1" si="14"/>
        <v>1575389701.3627627</v>
      </c>
      <c r="AB72" s="90">
        <f t="shared" ca="1" si="14"/>
        <v>1508454526.4616694</v>
      </c>
      <c r="AC72" s="90">
        <f t="shared" ca="1" si="14"/>
        <v>1441519351.5605764</v>
      </c>
      <c r="AD72" s="90">
        <f t="shared" ca="1" si="14"/>
        <v>1374584176.6594832</v>
      </c>
      <c r="AE72" s="90">
        <f t="shared" ca="1" si="14"/>
        <v>1307649001.7583899</v>
      </c>
      <c r="AF72" s="90">
        <f t="shared" ca="1" si="14"/>
        <v>1240713826.8572967</v>
      </c>
      <c r="AG72" s="90">
        <f t="shared" ca="1" si="14"/>
        <v>1173778651.9562035</v>
      </c>
      <c r="AH72" s="90">
        <f t="shared" ca="1" si="14"/>
        <v>1106843477.0551105</v>
      </c>
      <c r="AI72" s="90">
        <f t="shared" ca="1" si="14"/>
        <v>1039908302.1540171</v>
      </c>
      <c r="AJ72" s="90">
        <f t="shared" ca="1" si="14"/>
        <v>972973127.25292397</v>
      </c>
      <c r="AK72" s="90">
        <f t="shared" ca="1" si="14"/>
        <v>906037952.35183072</v>
      </c>
      <c r="AL72" s="90">
        <f t="shared" ca="1" si="14"/>
        <v>839102777.4507376</v>
      </c>
      <c r="AM72" s="90">
        <f t="shared" ca="1" si="11"/>
        <v>772167602.54964447</v>
      </c>
      <c r="AN72" s="90">
        <f t="shared" ca="1" si="11"/>
        <v>705232427.64855123</v>
      </c>
      <c r="AO72" s="90">
        <f t="shared" ca="1" si="11"/>
        <v>638297252.74745798</v>
      </c>
      <c r="AP72">
        <f ca="1">V72*'Process Emissions Multipliers'!$E$42</f>
        <v>571362077.84636486</v>
      </c>
    </row>
    <row r="73" spans="1:42">
      <c r="A73" s="74">
        <v>21</v>
      </c>
      <c r="B73">
        <f ca="1">IF('Coal mining 2010'!$A81="MD",INDIRECT("'Coal mining 2010'!"&amp;'Country Selector'!$B$3&amp;ROW($A81))*10^12,0)</f>
        <v>12654226492.523346</v>
      </c>
      <c r="C73" s="90">
        <f t="shared" ca="1" si="15"/>
        <v>11756531357.235111</v>
      </c>
      <c r="D73" s="90">
        <f t="shared" ca="1" si="12"/>
        <v>10858836221.946878</v>
      </c>
      <c r="E73" s="90">
        <f t="shared" ca="1" si="12"/>
        <v>9961141086.6586437</v>
      </c>
      <c r="F73" s="90">
        <f t="shared" ca="1" si="12"/>
        <v>9063445951.3704109</v>
      </c>
      <c r="G73" s="90">
        <f t="shared" ca="1" si="12"/>
        <v>8165750816.0821772</v>
      </c>
      <c r="H73" s="90">
        <f t="shared" ca="1" si="12"/>
        <v>7268055680.7939434</v>
      </c>
      <c r="I73" s="90">
        <f t="shared" ca="1" si="12"/>
        <v>6370360545.5057096</v>
      </c>
      <c r="J73" s="90">
        <f t="shared" ca="1" si="12"/>
        <v>5472665410.2174759</v>
      </c>
      <c r="K73" s="90">
        <f t="shared" ca="1" si="12"/>
        <v>4574970274.9292412</v>
      </c>
      <c r="L73">
        <f ca="1">IF('Coal mining 2020'!$A81="MD",INDIRECT("'Coal mining 2020'!"&amp;'Country Selector'!$B$3&amp;ROW($A81))*10^12,0)*'Process Emissions Multipliers'!$B$42</f>
        <v>3677275139.6410079</v>
      </c>
      <c r="M73" s="90">
        <f t="shared" ca="1" si="16"/>
        <v>3489645705.1309276</v>
      </c>
      <c r="N73" s="90">
        <f t="shared" ca="1" si="13"/>
        <v>3302016270.6208472</v>
      </c>
      <c r="O73" s="90">
        <f t="shared" ca="1" si="13"/>
        <v>3114386836.1107674</v>
      </c>
      <c r="P73" s="90">
        <f t="shared" ca="1" si="13"/>
        <v>2926757401.6006861</v>
      </c>
      <c r="Q73" s="90">
        <f t="shared" ca="1" si="13"/>
        <v>2739127967.0906062</v>
      </c>
      <c r="R73" s="90">
        <f t="shared" ca="1" si="13"/>
        <v>2551498532.5805254</v>
      </c>
      <c r="S73" s="90">
        <f t="shared" ca="1" si="13"/>
        <v>2363869098.0704451</v>
      </c>
      <c r="T73" s="90">
        <f t="shared" ca="1" si="13"/>
        <v>2176239663.5603652</v>
      </c>
      <c r="U73" s="90">
        <f t="shared" ca="1" si="13"/>
        <v>1988610229.0502849</v>
      </c>
      <c r="V73">
        <f ca="1">IF('Coal mining 2030'!$A81="MD",INDIRECT("'Coal mining 2030'!"&amp;'Country Selector'!$B$3&amp;ROW($A81))*10^12,0)*'Process Emissions Multipliers'!$D$42</f>
        <v>1800980794.5402043</v>
      </c>
      <c r="W73" s="90">
        <f t="shared" ca="1" si="14"/>
        <v>1737868320.2884958</v>
      </c>
      <c r="X73" s="90">
        <f t="shared" ca="1" si="14"/>
        <v>1674755846.0367875</v>
      </c>
      <c r="Y73" s="90">
        <f t="shared" ca="1" si="14"/>
        <v>1611643371.7850788</v>
      </c>
      <c r="Z73" s="90">
        <f t="shared" ca="1" si="14"/>
        <v>1548530897.5333705</v>
      </c>
      <c r="AA73" s="90">
        <f t="shared" ca="1" si="14"/>
        <v>1485418423.2816617</v>
      </c>
      <c r="AB73" s="90">
        <f t="shared" ca="1" si="14"/>
        <v>1422305949.0299532</v>
      </c>
      <c r="AC73" s="90">
        <f t="shared" ca="1" si="14"/>
        <v>1359193474.7782447</v>
      </c>
      <c r="AD73" s="90">
        <f t="shared" ca="1" si="14"/>
        <v>1296081000.5265362</v>
      </c>
      <c r="AE73" s="90">
        <f t="shared" ca="1" si="14"/>
        <v>1232968526.2748277</v>
      </c>
      <c r="AF73" s="90">
        <f t="shared" ca="1" si="14"/>
        <v>1169856052.0231192</v>
      </c>
      <c r="AG73" s="90">
        <f t="shared" ca="1" si="14"/>
        <v>1106743577.7714109</v>
      </c>
      <c r="AH73" s="90">
        <f t="shared" ca="1" si="14"/>
        <v>1043631103.5197023</v>
      </c>
      <c r="AI73" s="90">
        <f t="shared" ca="1" si="14"/>
        <v>980518629.26799381</v>
      </c>
      <c r="AJ73" s="90">
        <f t="shared" ca="1" si="14"/>
        <v>917406155.01628518</v>
      </c>
      <c r="AK73" s="90">
        <f t="shared" ca="1" si="14"/>
        <v>854293680.76457679</v>
      </c>
      <c r="AL73" s="90">
        <f t="shared" ca="1" si="14"/>
        <v>791181206.51286829</v>
      </c>
      <c r="AM73" s="90">
        <f t="shared" ca="1" si="11"/>
        <v>728068732.26115978</v>
      </c>
      <c r="AN73" s="90">
        <f t="shared" ca="1" si="11"/>
        <v>664956258.00945115</v>
      </c>
      <c r="AO73" s="90">
        <f t="shared" ca="1" si="11"/>
        <v>601843783.75774276</v>
      </c>
      <c r="AP73">
        <f ca="1">V73*'Process Emissions Multipliers'!$E$42</f>
        <v>538731309.50603426</v>
      </c>
    </row>
    <row r="74" spans="1:42">
      <c r="A74" s="74">
        <v>22</v>
      </c>
      <c r="B74">
        <f ca="1">IF('Coal mining 2010'!$A82="MD",INDIRECT("'Coal mining 2010'!"&amp;'Country Selector'!$B$3&amp;ROW($A82))*10^12,0)</f>
        <v>53878621350.012199</v>
      </c>
      <c r="C74" s="90">
        <f t="shared" ca="1" si="15"/>
        <v>50032614192.330231</v>
      </c>
      <c r="D74" s="90">
        <f t="shared" ca="1" si="12"/>
        <v>46186607034.648262</v>
      </c>
      <c r="E74" s="90">
        <f t="shared" ca="1" si="12"/>
        <v>42340599876.966301</v>
      </c>
      <c r="F74" s="90">
        <f t="shared" ca="1" si="12"/>
        <v>38494592719.284332</v>
      </c>
      <c r="G74" s="90">
        <f t="shared" ca="1" si="12"/>
        <v>34648585561.602371</v>
      </c>
      <c r="H74" s="90">
        <f t="shared" ca="1" si="12"/>
        <v>30802578403.920403</v>
      </c>
      <c r="I74" s="90">
        <f t="shared" ca="1" si="12"/>
        <v>26956571246.238434</v>
      </c>
      <c r="J74" s="90">
        <f t="shared" ca="1" si="12"/>
        <v>23110564088.556465</v>
      </c>
      <c r="K74" s="90">
        <f t="shared" ca="1" si="12"/>
        <v>19264556930.8745</v>
      </c>
      <c r="L74">
        <f ca="1">IF('Coal mining 2020'!$A82="MD",INDIRECT("'Coal mining 2020'!"&amp;'Country Selector'!$B$3&amp;ROW($A82))*10^12,0)*'Process Emissions Multipliers'!$B$42</f>
        <v>15418549773.192535</v>
      </c>
      <c r="M74" s="90">
        <f t="shared" ca="1" si="16"/>
        <v>14637549765.87019</v>
      </c>
      <c r="N74" s="90">
        <f t="shared" ca="1" si="13"/>
        <v>13856549758.547842</v>
      </c>
      <c r="O74" s="90">
        <f t="shared" ca="1" si="13"/>
        <v>13075549751.225498</v>
      </c>
      <c r="P74" s="90">
        <f t="shared" ca="1" si="13"/>
        <v>12294549743.903152</v>
      </c>
      <c r="Q74" s="90">
        <f t="shared" ca="1" si="13"/>
        <v>11513549736.580807</v>
      </c>
      <c r="R74" s="90">
        <f t="shared" ca="1" si="13"/>
        <v>10732549729.258459</v>
      </c>
      <c r="S74" s="90">
        <f t="shared" ca="1" si="13"/>
        <v>9951549721.9361153</v>
      </c>
      <c r="T74" s="90">
        <f t="shared" ca="1" si="13"/>
        <v>9170549714.6137676</v>
      </c>
      <c r="U74" s="90">
        <f t="shared" ca="1" si="13"/>
        <v>8389549707.2914219</v>
      </c>
      <c r="V74">
        <f ca="1">IF('Coal mining 2030'!$A82="MD",INDIRECT("'Coal mining 2030'!"&amp;'Country Selector'!$B$3&amp;ROW($A82))*10^12,0)*'Process Emissions Multipliers'!$D$42</f>
        <v>7608549699.9690762</v>
      </c>
      <c r="W74" s="90">
        <f t="shared" ca="1" si="14"/>
        <v>7341920317.5304155</v>
      </c>
      <c r="X74" s="90">
        <f t="shared" ca="1" si="14"/>
        <v>7075290935.0917559</v>
      </c>
      <c r="Y74" s="90">
        <f t="shared" ca="1" si="14"/>
        <v>6808661552.6530952</v>
      </c>
      <c r="Z74" s="90">
        <f t="shared" ca="1" si="14"/>
        <v>6542032170.2144337</v>
      </c>
      <c r="AA74" s="90">
        <f t="shared" ca="1" si="14"/>
        <v>6275402787.775774</v>
      </c>
      <c r="AB74" s="90">
        <f t="shared" ca="1" si="14"/>
        <v>6008773405.3371134</v>
      </c>
      <c r="AC74" s="90">
        <f t="shared" ca="1" si="14"/>
        <v>5742144022.8984528</v>
      </c>
      <c r="AD74" s="90">
        <f t="shared" ca="1" si="14"/>
        <v>5475514640.4597921</v>
      </c>
      <c r="AE74" s="90">
        <f t="shared" ca="1" si="14"/>
        <v>5208885258.0211315</v>
      </c>
      <c r="AF74" s="90">
        <f t="shared" ca="1" si="14"/>
        <v>4942255875.5824709</v>
      </c>
      <c r="AG74" s="90">
        <f t="shared" ca="1" si="14"/>
        <v>4675626493.1438103</v>
      </c>
      <c r="AH74" s="90">
        <f t="shared" ca="1" si="14"/>
        <v>4408997110.7051506</v>
      </c>
      <c r="AI74" s="90">
        <f t="shared" ca="1" si="14"/>
        <v>4142367728.26649</v>
      </c>
      <c r="AJ74" s="90">
        <f t="shared" ca="1" si="14"/>
        <v>3875738345.8278289</v>
      </c>
      <c r="AK74" s="90">
        <f t="shared" ca="1" si="14"/>
        <v>3609108963.3891687</v>
      </c>
      <c r="AL74" s="90">
        <f t="shared" ca="1" si="14"/>
        <v>3342479580.9505081</v>
      </c>
      <c r="AM74" s="90">
        <f t="shared" ca="1" si="11"/>
        <v>3075850198.5118475</v>
      </c>
      <c r="AN74" s="90">
        <f t="shared" ca="1" si="11"/>
        <v>2809220816.0731869</v>
      </c>
      <c r="AO74" s="90">
        <f t="shared" ca="1" si="11"/>
        <v>2542591433.6345267</v>
      </c>
      <c r="AP74">
        <f ca="1">V74*'Process Emissions Multipliers'!$E$42</f>
        <v>2275962051.1958661</v>
      </c>
    </row>
    <row r="75" spans="1:42">
      <c r="A75" s="74">
        <v>23</v>
      </c>
      <c r="B75">
        <f ca="1">IF('Coal mining 2010'!$A83="MD",INDIRECT("'Coal mining 2010'!"&amp;'Country Selector'!$B$3&amp;ROW($A83))*10^12,0)</f>
        <v>71800680.695566222</v>
      </c>
      <c r="C75" s="90">
        <f t="shared" ca="1" si="15"/>
        <v>83161850.704500735</v>
      </c>
      <c r="D75" s="90">
        <f t="shared" ca="1" si="12"/>
        <v>94523020.713435262</v>
      </c>
      <c r="E75" s="90">
        <f t="shared" ca="1" si="12"/>
        <v>105884190.72236979</v>
      </c>
      <c r="F75" s="90">
        <f t="shared" ca="1" si="12"/>
        <v>117245360.7313043</v>
      </c>
      <c r="G75" s="90">
        <f t="shared" ca="1" si="12"/>
        <v>128606530.74023882</v>
      </c>
      <c r="H75" s="90">
        <f t="shared" ca="1" si="12"/>
        <v>139967700.74917334</v>
      </c>
      <c r="I75" s="90">
        <f t="shared" ca="1" si="12"/>
        <v>151328870.75810787</v>
      </c>
      <c r="J75" s="90">
        <f t="shared" ca="1" si="12"/>
        <v>162690040.7670424</v>
      </c>
      <c r="K75" s="90">
        <f t="shared" ca="1" si="12"/>
        <v>174051210.7759769</v>
      </c>
      <c r="L75">
        <f ca="1">IF('Coal mining 2020'!$A83="MD",INDIRECT("'Coal mining 2020'!"&amp;'Country Selector'!$B$3&amp;ROW($A83))*10^12,0)*'Process Emissions Multipliers'!$B$42</f>
        <v>185412380.78491142</v>
      </c>
      <c r="M75" s="90">
        <f t="shared" ca="1" si="16"/>
        <v>175074388.38578174</v>
      </c>
      <c r="N75" s="90">
        <f t="shared" ca="1" si="13"/>
        <v>164736395.98665208</v>
      </c>
      <c r="O75" s="90">
        <f t="shared" ca="1" si="13"/>
        <v>154398403.58752239</v>
      </c>
      <c r="P75" s="90">
        <f t="shared" ca="1" si="13"/>
        <v>144060411.1883927</v>
      </c>
      <c r="Q75" s="90">
        <f t="shared" ca="1" si="13"/>
        <v>133722418.78926301</v>
      </c>
      <c r="R75" s="90">
        <f t="shared" ca="1" si="13"/>
        <v>123384426.39013332</v>
      </c>
      <c r="S75" s="90">
        <f t="shared" ca="1" si="13"/>
        <v>113046433.99100363</v>
      </c>
      <c r="T75" s="90">
        <f t="shared" ca="1" si="13"/>
        <v>102708441.59187394</v>
      </c>
      <c r="U75" s="90">
        <f t="shared" ca="1" si="13"/>
        <v>92370449.192744285</v>
      </c>
      <c r="V75">
        <f ca="1">IF('Coal mining 2030'!$A83="MD",INDIRECT("'Coal mining 2030'!"&amp;'Country Selector'!$B$3&amp;ROW($A83))*10^12,0)*'Process Emissions Multipliers'!$D$42</f>
        <v>82032456.793614581</v>
      </c>
      <c r="W75" s="90">
        <f t="shared" ca="1" si="14"/>
        <v>79157761.331627071</v>
      </c>
      <c r="X75" s="90">
        <f t="shared" ca="1" si="14"/>
        <v>76283065.869639561</v>
      </c>
      <c r="Y75" s="90">
        <f t="shared" ca="1" si="14"/>
        <v>73408370.40765205</v>
      </c>
      <c r="Z75" s="90">
        <f t="shared" ca="1" si="14"/>
        <v>70533674.945664525</v>
      </c>
      <c r="AA75" s="90">
        <f t="shared" ca="1" si="14"/>
        <v>67658979.483677015</v>
      </c>
      <c r="AB75" s="90">
        <f t="shared" ca="1" si="14"/>
        <v>64784284.021689497</v>
      </c>
      <c r="AC75" s="90">
        <f t="shared" ca="1" si="14"/>
        <v>61909588.559701994</v>
      </c>
      <c r="AD75" s="90">
        <f t="shared" ca="1" si="14"/>
        <v>59034893.097714484</v>
      </c>
      <c r="AE75" s="90">
        <f t="shared" ca="1" si="14"/>
        <v>56160197.635726966</v>
      </c>
      <c r="AF75" s="90">
        <f t="shared" ca="1" si="14"/>
        <v>53285502.173739448</v>
      </c>
      <c r="AG75" s="90">
        <f t="shared" ca="1" si="14"/>
        <v>50410806.711751945</v>
      </c>
      <c r="AH75" s="90">
        <f t="shared" ca="1" si="14"/>
        <v>47536111.249764428</v>
      </c>
      <c r="AI75" s="90">
        <f t="shared" ca="1" si="14"/>
        <v>44661415.78777691</v>
      </c>
      <c r="AJ75" s="90">
        <f t="shared" ca="1" si="14"/>
        <v>41786720.325789407</v>
      </c>
      <c r="AK75" s="90">
        <f t="shared" ca="1" si="14"/>
        <v>38912024.863801889</v>
      </c>
      <c r="AL75" s="90">
        <f t="shared" ca="1" si="14"/>
        <v>36037329.401814371</v>
      </c>
      <c r="AM75" s="90">
        <f t="shared" ca="1" si="11"/>
        <v>33162633.939826861</v>
      </c>
      <c r="AN75" s="90">
        <f t="shared" ca="1" si="11"/>
        <v>30287938.477839351</v>
      </c>
      <c r="AO75" s="90">
        <f t="shared" ca="1" si="11"/>
        <v>27413243.015851833</v>
      </c>
      <c r="AP75">
        <f ca="1">V75*'Process Emissions Multipliers'!$E$42</f>
        <v>24538547.553864323</v>
      </c>
    </row>
    <row r="76" spans="1:42">
      <c r="A76" s="74">
        <v>24</v>
      </c>
      <c r="B76">
        <f ca="1">IF('Coal mining 2010'!$A84="MD",INDIRECT("'Coal mining 2010'!"&amp;'Country Selector'!$B$3&amp;ROW($A84))*10^12,0)</f>
        <v>527755717.10617089</v>
      </c>
      <c r="C76" s="90">
        <f t="shared" ca="1" si="15"/>
        <v>491318709.95377421</v>
      </c>
      <c r="D76" s="90">
        <f t="shared" ca="1" si="12"/>
        <v>454881702.80137753</v>
      </c>
      <c r="E76" s="90">
        <f t="shared" ca="1" si="12"/>
        <v>418444695.64898092</v>
      </c>
      <c r="F76" s="90">
        <f t="shared" ca="1" si="12"/>
        <v>382007688.49658418</v>
      </c>
      <c r="G76" s="90">
        <f t="shared" ca="1" si="12"/>
        <v>345570681.3441875</v>
      </c>
      <c r="H76" s="90">
        <f t="shared" ca="1" si="12"/>
        <v>309133674.19179088</v>
      </c>
      <c r="I76" s="90">
        <f t="shared" ca="1" si="12"/>
        <v>272696667.0393942</v>
      </c>
      <c r="J76" s="90">
        <f t="shared" ca="1" si="12"/>
        <v>236259659.88699755</v>
      </c>
      <c r="K76" s="90">
        <f t="shared" ca="1" si="12"/>
        <v>199822652.7346009</v>
      </c>
      <c r="L76">
        <f ca="1">IF('Coal mining 2020'!$A84="MD",INDIRECT("'Coal mining 2020'!"&amp;'Country Selector'!$B$3&amp;ROW($A84))*10^12,0)*'Process Emissions Multipliers'!$B$42</f>
        <v>163385645.58220422</v>
      </c>
      <c r="M76" s="90">
        <f t="shared" ca="1" si="16"/>
        <v>154275145.2032142</v>
      </c>
      <c r="N76" s="90">
        <f t="shared" ca="1" si="13"/>
        <v>145164644.82422417</v>
      </c>
      <c r="O76" s="90">
        <f t="shared" ca="1" si="13"/>
        <v>136054144.44523415</v>
      </c>
      <c r="P76" s="90">
        <f t="shared" ca="1" si="13"/>
        <v>126943644.06624413</v>
      </c>
      <c r="Q76" s="90">
        <f t="shared" ca="1" si="13"/>
        <v>117833143.6872541</v>
      </c>
      <c r="R76" s="90">
        <f t="shared" ca="1" si="13"/>
        <v>108722643.30826408</v>
      </c>
      <c r="S76" s="90">
        <f t="shared" ca="1" si="13"/>
        <v>99612142.929274052</v>
      </c>
      <c r="T76" s="90">
        <f t="shared" ca="1" si="13"/>
        <v>90501642.550284028</v>
      </c>
      <c r="U76" s="90">
        <f t="shared" ca="1" si="13"/>
        <v>81391142.171294004</v>
      </c>
      <c r="V76">
        <f ca="1">IF('Coal mining 2030'!$A84="MD",INDIRECT("'Coal mining 2030'!"&amp;'Country Selector'!$B$3&amp;ROW($A84))*10^12,0)*'Process Emissions Multipliers'!$D$42</f>
        <v>72280641.792303979</v>
      </c>
      <c r="W76" s="90">
        <f t="shared" ca="1" si="14"/>
        <v>69747682.996828109</v>
      </c>
      <c r="X76" s="90">
        <f t="shared" ca="1" si="14"/>
        <v>67214724.201352224</v>
      </c>
      <c r="Y76" s="90">
        <f t="shared" ca="1" si="14"/>
        <v>64681765.405876338</v>
      </c>
      <c r="Z76" s="90">
        <f t="shared" ca="1" si="14"/>
        <v>62148806.610400453</v>
      </c>
      <c r="AA76" s="90">
        <f t="shared" ca="1" si="14"/>
        <v>59615847.814924575</v>
      </c>
      <c r="AB76" s="90">
        <f t="shared" ca="1" si="14"/>
        <v>57082889.019448698</v>
      </c>
      <c r="AC76" s="90">
        <f t="shared" ca="1" si="14"/>
        <v>54549930.22397282</v>
      </c>
      <c r="AD76" s="90">
        <f t="shared" ca="1" si="14"/>
        <v>52016971.428496934</v>
      </c>
      <c r="AE76" s="90">
        <f t="shared" ca="1" si="14"/>
        <v>49484012.633021049</v>
      </c>
      <c r="AF76" s="90">
        <f t="shared" ca="1" si="14"/>
        <v>46951053.837545171</v>
      </c>
      <c r="AG76" s="90">
        <f t="shared" ca="1" si="14"/>
        <v>44418095.042069294</v>
      </c>
      <c r="AH76" s="90">
        <f t="shared" ca="1" si="14"/>
        <v>41885136.246593408</v>
      </c>
      <c r="AI76" s="90">
        <f t="shared" ca="1" si="14"/>
        <v>39352177.45111753</v>
      </c>
      <c r="AJ76" s="90">
        <f t="shared" ca="1" si="14"/>
        <v>36819218.655641645</v>
      </c>
      <c r="AK76" s="90">
        <f t="shared" ca="1" si="14"/>
        <v>34286259.860165767</v>
      </c>
      <c r="AL76" s="90">
        <f t="shared" ca="1" si="14"/>
        <v>31753301.064689886</v>
      </c>
      <c r="AM76" s="90">
        <f t="shared" ca="1" si="11"/>
        <v>29220342.269214004</v>
      </c>
      <c r="AN76" s="90">
        <f t="shared" ca="1" si="11"/>
        <v>26687383.473738126</v>
      </c>
      <c r="AO76" s="90">
        <f t="shared" ca="1" si="11"/>
        <v>24154424.678262245</v>
      </c>
      <c r="AP76">
        <f ca="1">V76*'Process Emissions Multipliers'!$E$42</f>
        <v>21621465.882786363</v>
      </c>
    </row>
    <row r="77" spans="1:42">
      <c r="A77" s="74">
        <v>25</v>
      </c>
      <c r="B77">
        <f ca="1">IF('Coal mining 2010'!$A85="MD",INDIRECT("'Coal mining 2010'!"&amp;'Country Selector'!$B$3&amp;ROW($A85))*10^12,0)</f>
        <v>1463354457.3762202</v>
      </c>
      <c r="C77" s="90">
        <f t="shared" ca="1" si="15"/>
        <v>1317702781.4589732</v>
      </c>
      <c r="D77" s="90">
        <f t="shared" ca="1" si="12"/>
        <v>1172051105.5417264</v>
      </c>
      <c r="E77" s="90">
        <f t="shared" ca="1" si="12"/>
        <v>1026399429.6244793</v>
      </c>
      <c r="F77" s="90">
        <f t="shared" ca="1" si="12"/>
        <v>880747753.70723224</v>
      </c>
      <c r="G77" s="90">
        <f t="shared" ca="1" si="12"/>
        <v>735096077.78998542</v>
      </c>
      <c r="H77" s="90">
        <f t="shared" ca="1" si="12"/>
        <v>589444401.87273836</v>
      </c>
      <c r="I77" s="90">
        <f t="shared" ca="1" si="12"/>
        <v>443792725.95549136</v>
      </c>
      <c r="J77" s="90">
        <f t="shared" ca="1" si="12"/>
        <v>298141050.03824443</v>
      </c>
      <c r="K77" s="90">
        <f t="shared" ca="1" si="12"/>
        <v>152489374.12099749</v>
      </c>
      <c r="L77">
        <f ca="1">IF('Coal mining 2020'!$A85="MD",INDIRECT("'Coal mining 2020'!"&amp;'Country Selector'!$B$3&amp;ROW($A85))*10^12,0)*'Process Emissions Multipliers'!$B$42</f>
        <v>6837698.2037505023</v>
      </c>
      <c r="M77" s="90">
        <f t="shared" ca="1" si="16"/>
        <v>33525290.888490744</v>
      </c>
      <c r="N77" s="90">
        <f t="shared" ca="1" si="13"/>
        <v>60212883.573230989</v>
      </c>
      <c r="O77" s="90">
        <f t="shared" ca="1" si="13"/>
        <v>86900476.257971242</v>
      </c>
      <c r="P77" s="90">
        <f t="shared" ca="1" si="13"/>
        <v>113588068.94271147</v>
      </c>
      <c r="Q77" s="90">
        <f t="shared" ca="1" si="13"/>
        <v>140275661.62745172</v>
      </c>
      <c r="R77" s="90">
        <f t="shared" ca="1" si="13"/>
        <v>166963254.31219196</v>
      </c>
      <c r="S77" s="90">
        <f t="shared" ca="1" si="13"/>
        <v>193650846.99693224</v>
      </c>
      <c r="T77" s="90">
        <f t="shared" ca="1" si="13"/>
        <v>220338439.68167245</v>
      </c>
      <c r="U77" s="90">
        <f t="shared" ca="1" si="13"/>
        <v>247026032.36641273</v>
      </c>
      <c r="V77">
        <f ca="1">IF('Coal mining 2030'!$A85="MD",INDIRECT("'Coal mining 2030'!"&amp;'Country Selector'!$B$3&amp;ROW($A85))*10^12,0)*'Process Emissions Multipliers'!$D$42</f>
        <v>273713625.05115294</v>
      </c>
      <c r="W77" s="90">
        <f t="shared" ca="1" si="14"/>
        <v>264121771.45351756</v>
      </c>
      <c r="X77" s="90">
        <f t="shared" ca="1" si="14"/>
        <v>254529917.8558822</v>
      </c>
      <c r="Y77" s="90">
        <f t="shared" ca="1" si="14"/>
        <v>244938064.25824681</v>
      </c>
      <c r="Z77" s="90">
        <f t="shared" ca="1" si="14"/>
        <v>235346210.66061142</v>
      </c>
      <c r="AA77" s="90">
        <f t="shared" ca="1" si="14"/>
        <v>225754357.06297603</v>
      </c>
      <c r="AB77" s="90">
        <f t="shared" ca="1" si="14"/>
        <v>216162503.46534067</v>
      </c>
      <c r="AC77" s="90">
        <f t="shared" ca="1" si="14"/>
        <v>206570649.86770532</v>
      </c>
      <c r="AD77" s="90">
        <f t="shared" ca="1" si="14"/>
        <v>196978796.2700699</v>
      </c>
      <c r="AE77" s="90">
        <f t="shared" ca="1" si="14"/>
        <v>187386942.67243451</v>
      </c>
      <c r="AF77" s="90">
        <f t="shared" ca="1" si="14"/>
        <v>177795089.07479912</v>
      </c>
      <c r="AG77" s="90">
        <f t="shared" ca="1" si="14"/>
        <v>168203235.47716376</v>
      </c>
      <c r="AH77" s="90">
        <f t="shared" ca="1" si="14"/>
        <v>158611381.87952837</v>
      </c>
      <c r="AI77" s="90">
        <f t="shared" ca="1" si="14"/>
        <v>149019528.28189301</v>
      </c>
      <c r="AJ77" s="90">
        <f t="shared" ca="1" si="14"/>
        <v>139427674.68425763</v>
      </c>
      <c r="AK77" s="90">
        <f t="shared" ca="1" si="14"/>
        <v>129835821.08662222</v>
      </c>
      <c r="AL77" s="90">
        <f t="shared" ca="1" si="14"/>
        <v>120243967.48898685</v>
      </c>
      <c r="AM77" s="90">
        <f t="shared" ca="1" si="11"/>
        <v>110652113.89135146</v>
      </c>
      <c r="AN77" s="90">
        <f t="shared" ca="1" si="11"/>
        <v>101060260.29371607</v>
      </c>
      <c r="AO77" s="90">
        <f t="shared" ca="1" si="11"/>
        <v>91468406.696080714</v>
      </c>
      <c r="AP77">
        <f ca="1">V77*'Process Emissions Multipliers'!$E$42</f>
        <v>81876553.098445326</v>
      </c>
    </row>
    <row r="78" spans="1:42">
      <c r="A78" s="74">
        <v>26</v>
      </c>
      <c r="B78">
        <f ca="1">IF('Coal mining 2010'!$A86="MD",INDIRECT("'Coal mining 2010'!"&amp;'Country Selector'!$B$3&amp;ROW($A86))*10^12,0)</f>
        <v>1023432700.932192</v>
      </c>
      <c r="C78" s="90">
        <f t="shared" ca="1" si="15"/>
        <v>938116800.3158977</v>
      </c>
      <c r="D78" s="90">
        <f t="shared" ca="1" si="12"/>
        <v>852800899.69960344</v>
      </c>
      <c r="E78" s="90">
        <f t="shared" ca="1" si="12"/>
        <v>767484999.08330917</v>
      </c>
      <c r="F78" s="90">
        <f t="shared" ca="1" si="12"/>
        <v>682169098.46701503</v>
      </c>
      <c r="G78" s="90">
        <f t="shared" ca="1" si="12"/>
        <v>596853197.85072076</v>
      </c>
      <c r="H78" s="90">
        <f t="shared" ca="1" si="12"/>
        <v>511537297.2344265</v>
      </c>
      <c r="I78" s="90">
        <f t="shared" ca="1" si="12"/>
        <v>426221396.61813223</v>
      </c>
      <c r="J78" s="90">
        <f t="shared" ca="1" si="12"/>
        <v>340905496.00183797</v>
      </c>
      <c r="K78" s="90">
        <f t="shared" ca="1" si="12"/>
        <v>255589595.38554373</v>
      </c>
      <c r="L78">
        <f ca="1">IF('Coal mining 2020'!$A86="MD",INDIRECT("'Coal mining 2020'!"&amp;'Country Selector'!$B$3&amp;ROW($A86))*10^12,0)*'Process Emissions Multipliers'!$B$42</f>
        <v>170273694.7692495</v>
      </c>
      <c r="M78" s="90">
        <f t="shared" ca="1" si="16"/>
        <v>154469752.13034728</v>
      </c>
      <c r="N78" s="90">
        <f t="shared" ca="1" si="13"/>
        <v>138665809.49144503</v>
      </c>
      <c r="O78" s="90">
        <f t="shared" ca="1" si="13"/>
        <v>122861866.85254283</v>
      </c>
      <c r="P78" s="90">
        <f t="shared" ca="1" si="13"/>
        <v>107057924.21364062</v>
      </c>
      <c r="Q78" s="90">
        <f t="shared" ca="1" si="13"/>
        <v>91253981.574738383</v>
      </c>
      <c r="R78" s="90">
        <f t="shared" ca="1" si="13"/>
        <v>75450038.935836151</v>
      </c>
      <c r="S78" s="90">
        <f t="shared" ca="1" si="13"/>
        <v>59646096.296933934</v>
      </c>
      <c r="T78" s="90">
        <f t="shared" ca="1" si="13"/>
        <v>43842153.658031702</v>
      </c>
      <c r="U78" s="90">
        <f t="shared" ca="1" si="13"/>
        <v>28038211.019129485</v>
      </c>
      <c r="V78">
        <f ca="1">IF('Coal mining 2030'!$A86="MD",INDIRECT("'Coal mining 2030'!"&amp;'Country Selector'!$B$3&amp;ROW($A86))*10^12,0)*'Process Emissions Multipliers'!$D$42</f>
        <v>12234268.38022726</v>
      </c>
      <c r="W78" s="90">
        <f t="shared" ca="1" si="14"/>
        <v>11805538.129201617</v>
      </c>
      <c r="X78" s="90">
        <f t="shared" ca="1" si="14"/>
        <v>11376807.878175974</v>
      </c>
      <c r="Y78" s="90">
        <f t="shared" ca="1" si="14"/>
        <v>10948077.627150331</v>
      </c>
      <c r="Z78" s="90">
        <f t="shared" ca="1" si="14"/>
        <v>10519347.376124687</v>
      </c>
      <c r="AA78" s="90">
        <f t="shared" ca="1" si="14"/>
        <v>10090617.125099044</v>
      </c>
      <c r="AB78" s="90">
        <f t="shared" ca="1" si="14"/>
        <v>9661886.8740733992</v>
      </c>
      <c r="AC78" s="90">
        <f t="shared" ca="1" si="14"/>
        <v>9233156.6230477579</v>
      </c>
      <c r="AD78" s="90">
        <f t="shared" ca="1" si="14"/>
        <v>8804426.3720221128</v>
      </c>
      <c r="AE78" s="90">
        <f t="shared" ca="1" si="14"/>
        <v>8375696.1209964696</v>
      </c>
      <c r="AF78" s="90">
        <f t="shared" ca="1" si="14"/>
        <v>7946965.8699708264</v>
      </c>
      <c r="AG78" s="90">
        <f t="shared" ca="1" si="14"/>
        <v>7518235.6189451832</v>
      </c>
      <c r="AH78" s="90">
        <f t="shared" ca="1" si="14"/>
        <v>7089505.36791954</v>
      </c>
      <c r="AI78" s="90">
        <f t="shared" ca="1" si="14"/>
        <v>6660775.1168938959</v>
      </c>
      <c r="AJ78" s="90">
        <f t="shared" ca="1" si="14"/>
        <v>6232044.8658682527</v>
      </c>
      <c r="AK78" s="90">
        <f t="shared" ca="1" si="14"/>
        <v>5803314.6148426095</v>
      </c>
      <c r="AL78" s="90">
        <f t="shared" ref="AL78:AO93" ca="1" si="17">$V78*($AP$1-AL$1)/($AP$1-$V$1)+$AP78*(AL$1-$V$1)/($AP$1-$V$1)</f>
        <v>5374584.3638169663</v>
      </c>
      <c r="AM78" s="90">
        <f t="shared" ca="1" si="17"/>
        <v>4945854.1127913222</v>
      </c>
      <c r="AN78" s="90">
        <f t="shared" ca="1" si="17"/>
        <v>4517123.861765679</v>
      </c>
      <c r="AO78" s="90">
        <f t="shared" ca="1" si="17"/>
        <v>4088393.6107400358</v>
      </c>
      <c r="AP78">
        <f ca="1">V78*'Process Emissions Multipliers'!$E$42</f>
        <v>3659663.3597143926</v>
      </c>
    </row>
    <row r="79" spans="1:42">
      <c r="A79" s="74">
        <v>27</v>
      </c>
      <c r="B79">
        <f ca="1">IF('Coal mining 2010'!$A87="MD",INDIRECT("'Coal mining 2010'!"&amp;'Country Selector'!$B$3&amp;ROW($A87))*10^12,0)</f>
        <v>1221257811.2940075</v>
      </c>
      <c r="C79" s="90">
        <f t="shared" ca="1" si="15"/>
        <v>1176053162.5164862</v>
      </c>
      <c r="D79" s="90">
        <f t="shared" ca="1" si="12"/>
        <v>1130848513.7389648</v>
      </c>
      <c r="E79" s="90">
        <f t="shared" ca="1" si="12"/>
        <v>1085643864.9614432</v>
      </c>
      <c r="F79" s="90">
        <f t="shared" ca="1" si="12"/>
        <v>1040439216.1839218</v>
      </c>
      <c r="G79" s="90">
        <f t="shared" ca="1" si="12"/>
        <v>995234567.40640032</v>
      </c>
      <c r="H79" s="90">
        <f t="shared" ca="1" si="12"/>
        <v>950029918.62887883</v>
      </c>
      <c r="I79" s="90">
        <f t="shared" ca="1" si="12"/>
        <v>904825269.85135746</v>
      </c>
      <c r="J79" s="90">
        <f t="shared" ca="1" si="12"/>
        <v>859620621.07383609</v>
      </c>
      <c r="K79" s="90">
        <f t="shared" ca="1" si="12"/>
        <v>814415972.29631448</v>
      </c>
      <c r="L79">
        <f ca="1">IF('Coal mining 2020'!$A87="MD",INDIRECT("'Coal mining 2020'!"&amp;'Country Selector'!$B$3&amp;ROW($A87))*10^12,0)*'Process Emissions Multipliers'!$B$42</f>
        <v>769211323.51879311</v>
      </c>
      <c r="M79" s="90">
        <f t="shared" ca="1" si="16"/>
        <v>715998805.03639722</v>
      </c>
      <c r="N79" s="90">
        <f t="shared" ca="1" si="13"/>
        <v>662786286.55400133</v>
      </c>
      <c r="O79" s="90">
        <f t="shared" ca="1" si="13"/>
        <v>609573768.07160544</v>
      </c>
      <c r="P79" s="90">
        <f t="shared" ca="1" si="13"/>
        <v>556361249.58920956</v>
      </c>
      <c r="Q79" s="90">
        <f t="shared" ca="1" si="13"/>
        <v>503148731.10681367</v>
      </c>
      <c r="R79" s="90">
        <f t="shared" ca="1" si="13"/>
        <v>449936212.62441778</v>
      </c>
      <c r="S79" s="90">
        <f t="shared" ca="1" si="13"/>
        <v>396723694.14202189</v>
      </c>
      <c r="T79" s="90">
        <f t="shared" ca="1" si="13"/>
        <v>343511175.65962601</v>
      </c>
      <c r="U79" s="90">
        <f t="shared" ca="1" si="13"/>
        <v>290298657.17723012</v>
      </c>
      <c r="V79">
        <f ca="1">IF('Coal mining 2030'!$A87="MD",INDIRECT("'Coal mining 2030'!"&amp;'Country Selector'!$B$3&amp;ROW($A87))*10^12,0)*'Process Emissions Multipliers'!$D$42</f>
        <v>237086138.69483426</v>
      </c>
      <c r="W79" s="90">
        <f t="shared" ref="W79:AL94" ca="1" si="18">$V79*($AP$1-W$1)/($AP$1-$V$1)+$AP79*(W$1-$V$1)/($AP$1-$V$1)</f>
        <v>228777836.42466217</v>
      </c>
      <c r="X79" s="90">
        <f t="shared" ca="1" si="18"/>
        <v>220469534.15449005</v>
      </c>
      <c r="Y79" s="90">
        <f t="shared" ca="1" si="18"/>
        <v>212161231.88431796</v>
      </c>
      <c r="Z79" s="90">
        <f t="shared" ca="1" si="18"/>
        <v>203852929.61414587</v>
      </c>
      <c r="AA79" s="90">
        <f t="shared" ca="1" si="18"/>
        <v>195544627.34397382</v>
      </c>
      <c r="AB79" s="90">
        <f t="shared" ca="1" si="18"/>
        <v>187236325.07380173</v>
      </c>
      <c r="AC79" s="90">
        <f t="shared" ca="1" si="18"/>
        <v>178928022.80362961</v>
      </c>
      <c r="AD79" s="90">
        <f t="shared" ca="1" si="18"/>
        <v>170619720.53345752</v>
      </c>
      <c r="AE79" s="90">
        <f t="shared" ca="1" si="18"/>
        <v>162311418.26328543</v>
      </c>
      <c r="AF79" s="90">
        <f t="shared" ca="1" si="18"/>
        <v>154003115.99311334</v>
      </c>
      <c r="AG79" s="90">
        <f t="shared" ca="1" si="18"/>
        <v>145694813.72294122</v>
      </c>
      <c r="AH79" s="90">
        <f t="shared" ca="1" si="18"/>
        <v>137386511.45276916</v>
      </c>
      <c r="AI79" s="90">
        <f t="shared" ca="1" si="18"/>
        <v>129078209.18259706</v>
      </c>
      <c r="AJ79" s="90">
        <f t="shared" ca="1" si="18"/>
        <v>120769906.91242495</v>
      </c>
      <c r="AK79" s="90">
        <f t="shared" ca="1" si="18"/>
        <v>112461604.64225286</v>
      </c>
      <c r="AL79" s="90">
        <f t="shared" ca="1" si="18"/>
        <v>104153302.37208077</v>
      </c>
      <c r="AM79" s="90">
        <f t="shared" ca="1" si="17"/>
        <v>95845000.101908684</v>
      </c>
      <c r="AN79" s="90">
        <f t="shared" ca="1" si="17"/>
        <v>87536697.831736594</v>
      </c>
      <c r="AO79" s="90">
        <f t="shared" ca="1" si="17"/>
        <v>79228395.561564505</v>
      </c>
      <c r="AP79">
        <f ca="1">V79*'Process Emissions Multipliers'!$E$42</f>
        <v>70920093.291392401</v>
      </c>
    </row>
    <row r="80" spans="1:42">
      <c r="A80" s="74">
        <v>28</v>
      </c>
      <c r="B80">
        <f ca="1">IF('Coal mining 2010'!$A88="MD",INDIRECT("'Coal mining 2010'!"&amp;'Country Selector'!$B$3&amp;ROW($A88))*10^12,0)</f>
        <v>497766928.87282258</v>
      </c>
      <c r="C80" s="90">
        <f t="shared" ca="1" si="15"/>
        <v>476743082.99093395</v>
      </c>
      <c r="D80" s="90">
        <f t="shared" ca="1" si="12"/>
        <v>455719237.10904551</v>
      </c>
      <c r="E80" s="90">
        <f t="shared" ca="1" si="12"/>
        <v>434695391.22715688</v>
      </c>
      <c r="F80" s="90">
        <f t="shared" ca="1" si="12"/>
        <v>413671545.34526837</v>
      </c>
      <c r="G80" s="90">
        <f t="shared" ca="1" si="12"/>
        <v>392647699.46337986</v>
      </c>
      <c r="H80" s="90">
        <f t="shared" ca="1" si="12"/>
        <v>371623853.58149129</v>
      </c>
      <c r="I80" s="90">
        <f t="shared" ca="1" si="12"/>
        <v>350600007.69960272</v>
      </c>
      <c r="J80" s="90">
        <f t="shared" ca="1" si="12"/>
        <v>329576161.81771415</v>
      </c>
      <c r="K80" s="90">
        <f t="shared" ca="1" si="12"/>
        <v>308552315.93582565</v>
      </c>
      <c r="L80">
        <f ca="1">IF('Coal mining 2020'!$A88="MD",INDIRECT("'Coal mining 2020'!"&amp;'Country Selector'!$B$3&amp;ROW($A88))*10^12,0)*'Process Emissions Multipliers'!$B$42</f>
        <v>287528470.05393708</v>
      </c>
      <c r="M80" s="90">
        <f t="shared" ca="1" si="16"/>
        <v>265662092.08190146</v>
      </c>
      <c r="N80" s="90">
        <f t="shared" ca="1" si="13"/>
        <v>243795714.10986584</v>
      </c>
      <c r="O80" s="90">
        <f t="shared" ca="1" si="13"/>
        <v>221929336.13783026</v>
      </c>
      <c r="P80" s="90">
        <f t="shared" ca="1" si="13"/>
        <v>200062958.16579464</v>
      </c>
      <c r="Q80" s="90">
        <f t="shared" ca="1" si="13"/>
        <v>178196580.19375902</v>
      </c>
      <c r="R80" s="90">
        <f t="shared" ca="1" si="13"/>
        <v>156330202.22172344</v>
      </c>
      <c r="S80" s="90">
        <f t="shared" ca="1" si="13"/>
        <v>134463824.24968782</v>
      </c>
      <c r="T80" s="90">
        <f t="shared" ca="1" si="13"/>
        <v>112597446.2776522</v>
      </c>
      <c r="U80" s="90">
        <f t="shared" ca="1" si="13"/>
        <v>90731068.305616587</v>
      </c>
      <c r="V80">
        <f ca="1">IF('Coal mining 2030'!$A88="MD",INDIRECT("'Coal mining 2030'!"&amp;'Country Selector'!$B$3&amp;ROW($A88))*10^12,0)*'Process Emissions Multipliers'!$D$42</f>
        <v>68864690.333580986</v>
      </c>
      <c r="W80" s="90">
        <f t="shared" ca="1" si="18"/>
        <v>66451438.060871653</v>
      </c>
      <c r="X80" s="90">
        <f t="shared" ca="1" si="18"/>
        <v>64038185.788162321</v>
      </c>
      <c r="Y80" s="90">
        <f t="shared" ca="1" si="18"/>
        <v>61624933.515452988</v>
      </c>
      <c r="Z80" s="90">
        <f t="shared" ca="1" si="18"/>
        <v>59211681.242743656</v>
      </c>
      <c r="AA80" s="90">
        <f t="shared" ca="1" si="18"/>
        <v>56798428.970034324</v>
      </c>
      <c r="AB80" s="90">
        <f t="shared" ca="1" si="18"/>
        <v>54385176.697324991</v>
      </c>
      <c r="AC80" s="90">
        <f t="shared" ca="1" si="18"/>
        <v>51971924.424615651</v>
      </c>
      <c r="AD80" s="90">
        <f t="shared" ca="1" si="18"/>
        <v>49558672.151906319</v>
      </c>
      <c r="AE80" s="90">
        <f t="shared" ca="1" si="18"/>
        <v>47145419.879196987</v>
      </c>
      <c r="AF80" s="90">
        <f t="shared" ca="1" si="18"/>
        <v>44732167.606487647</v>
      </c>
      <c r="AG80" s="90">
        <f t="shared" ca="1" si="18"/>
        <v>42318915.333778314</v>
      </c>
      <c r="AH80" s="90">
        <f t="shared" ca="1" si="18"/>
        <v>39905663.061068982</v>
      </c>
      <c r="AI80" s="90">
        <f t="shared" ca="1" si="18"/>
        <v>37492410.788359649</v>
      </c>
      <c r="AJ80" s="90">
        <f t="shared" ca="1" si="18"/>
        <v>35079158.515650317</v>
      </c>
      <c r="AK80" s="90">
        <f t="shared" ca="1" si="18"/>
        <v>32665906.242940981</v>
      </c>
      <c r="AL80" s="90">
        <f t="shared" ca="1" si="18"/>
        <v>30252653.970231645</v>
      </c>
      <c r="AM80" s="90">
        <f t="shared" ca="1" si="17"/>
        <v>27839401.697522312</v>
      </c>
      <c r="AN80" s="90">
        <f t="shared" ca="1" si="17"/>
        <v>25426149.42481298</v>
      </c>
      <c r="AO80" s="90">
        <f t="shared" ca="1" si="17"/>
        <v>23012897.152103644</v>
      </c>
      <c r="AP80">
        <f ca="1">V80*'Process Emissions Multipliers'!$E$42</f>
        <v>20599644.879394311</v>
      </c>
    </row>
    <row r="81" spans="1:42">
      <c r="A81" s="74">
        <v>29</v>
      </c>
      <c r="B81">
        <f ca="1">IF('Coal mining 2010'!$A89="MD",INDIRECT("'Coal mining 2010'!"&amp;'Country Selector'!$B$3&amp;ROW($A89))*10^12,0)</f>
        <v>524614915.07160842</v>
      </c>
      <c r="C81" s="90">
        <f t="shared" ca="1" si="15"/>
        <v>475010769.47422743</v>
      </c>
      <c r="D81" s="90">
        <f t="shared" ca="1" si="12"/>
        <v>425406623.87684649</v>
      </c>
      <c r="E81" s="90">
        <f t="shared" ca="1" si="12"/>
        <v>375802478.2794655</v>
      </c>
      <c r="F81" s="90">
        <f t="shared" ca="1" si="12"/>
        <v>326198332.6820845</v>
      </c>
      <c r="G81" s="90">
        <f t="shared" ca="1" si="12"/>
        <v>276594187.08470356</v>
      </c>
      <c r="H81" s="90">
        <f t="shared" ca="1" si="12"/>
        <v>226990041.48732257</v>
      </c>
      <c r="I81" s="90">
        <f t="shared" ca="1" si="12"/>
        <v>177385895.88994157</v>
      </c>
      <c r="J81" s="90">
        <f t="shared" ca="1" si="12"/>
        <v>127781750.29256061</v>
      </c>
      <c r="K81" s="90">
        <f t="shared" ca="1" si="12"/>
        <v>78177604.695179626</v>
      </c>
      <c r="L81">
        <f ca="1">IF('Coal mining 2020'!$A89="MD",INDIRECT("'Coal mining 2020'!"&amp;'Country Selector'!$B$3&amp;ROW($A89))*10^12,0)*'Process Emissions Multipliers'!$B$42</f>
        <v>28573459.097798649</v>
      </c>
      <c r="M81" s="90">
        <f t="shared" ca="1" si="16"/>
        <v>27126119.880240284</v>
      </c>
      <c r="N81" s="90">
        <f t="shared" ca="1" si="13"/>
        <v>25678780.662681919</v>
      </c>
      <c r="O81" s="90">
        <f t="shared" ca="1" si="13"/>
        <v>24231441.445123553</v>
      </c>
      <c r="P81" s="90">
        <f t="shared" ca="1" si="13"/>
        <v>22784102.227565192</v>
      </c>
      <c r="Q81" s="90">
        <f t="shared" ca="1" si="13"/>
        <v>21336763.010006826</v>
      </c>
      <c r="R81" s="90">
        <f t="shared" ca="1" si="13"/>
        <v>19889423.792448461</v>
      </c>
      <c r="S81" s="90">
        <f t="shared" ca="1" si="13"/>
        <v>18442084.574890096</v>
      </c>
      <c r="T81" s="90">
        <f t="shared" ca="1" si="13"/>
        <v>16994745.35733173</v>
      </c>
      <c r="U81" s="90">
        <f t="shared" ca="1" si="13"/>
        <v>15547406.139773365</v>
      </c>
      <c r="V81">
        <f ca="1">IF('Coal mining 2030'!$A89="MD",INDIRECT("'Coal mining 2030'!"&amp;'Country Selector'!$B$3&amp;ROW($A89))*10^12,0)*'Process Emissions Multipliers'!$D$42</f>
        <v>14100066.922215</v>
      </c>
      <c r="W81" s="90">
        <f t="shared" ca="1" si="18"/>
        <v>13605952.76326704</v>
      </c>
      <c r="X81" s="90">
        <f t="shared" ca="1" si="18"/>
        <v>13111838.604319081</v>
      </c>
      <c r="Y81" s="90">
        <f t="shared" ca="1" si="18"/>
        <v>12617724.445371121</v>
      </c>
      <c r="Z81" s="90">
        <f t="shared" ca="1" si="18"/>
        <v>12123610.286423162</v>
      </c>
      <c r="AA81" s="90">
        <f t="shared" ca="1" si="18"/>
        <v>11629496.127475202</v>
      </c>
      <c r="AB81" s="90">
        <f t="shared" ca="1" si="18"/>
        <v>11135381.968527243</v>
      </c>
      <c r="AC81" s="90">
        <f t="shared" ca="1" si="18"/>
        <v>10641267.809579283</v>
      </c>
      <c r="AD81" s="90">
        <f t="shared" ca="1" si="18"/>
        <v>10147153.650631323</v>
      </c>
      <c r="AE81" s="90">
        <f t="shared" ca="1" si="18"/>
        <v>9653039.4916833639</v>
      </c>
      <c r="AF81" s="90">
        <f t="shared" ca="1" si="18"/>
        <v>9158925.3327354044</v>
      </c>
      <c r="AG81" s="90">
        <f t="shared" ca="1" si="18"/>
        <v>8664811.1737874448</v>
      </c>
      <c r="AH81" s="90">
        <f t="shared" ca="1" si="18"/>
        <v>8170697.0148394853</v>
      </c>
      <c r="AI81" s="90">
        <f t="shared" ca="1" si="18"/>
        <v>7676582.8558915257</v>
      </c>
      <c r="AJ81" s="90">
        <f t="shared" ca="1" si="18"/>
        <v>7182468.6969435662</v>
      </c>
      <c r="AK81" s="90">
        <f t="shared" ca="1" si="18"/>
        <v>6688354.5379956067</v>
      </c>
      <c r="AL81" s="90">
        <f t="shared" ca="1" si="18"/>
        <v>6194240.3790476471</v>
      </c>
      <c r="AM81" s="90">
        <f t="shared" ca="1" si="17"/>
        <v>5700126.2200996876</v>
      </c>
      <c r="AN81" s="90">
        <f t="shared" ca="1" si="17"/>
        <v>5206012.061151728</v>
      </c>
      <c r="AO81" s="90">
        <f t="shared" ca="1" si="17"/>
        <v>4711897.9022037685</v>
      </c>
      <c r="AP81">
        <f ca="1">V81*'Process Emissions Multipliers'!$E$42</f>
        <v>4217783.7432558089</v>
      </c>
    </row>
    <row r="82" spans="1:42">
      <c r="A82" s="74">
        <v>30</v>
      </c>
      <c r="B82">
        <f ca="1">IF('Coal mining 2010'!$A90="MD",INDIRECT("'Coal mining 2010'!"&amp;'Country Selector'!$B$3&amp;ROW($A90))*10^12,0)</f>
        <v>845928040.80263484</v>
      </c>
      <c r="C82" s="90">
        <f t="shared" ca="1" si="15"/>
        <v>775153087.86611104</v>
      </c>
      <c r="D82" s="90">
        <f t="shared" ca="1" si="12"/>
        <v>704378134.92958736</v>
      </c>
      <c r="E82" s="90">
        <f t="shared" ca="1" si="12"/>
        <v>633603181.99306357</v>
      </c>
      <c r="F82" s="90">
        <f t="shared" ca="1" si="12"/>
        <v>562828229.05653989</v>
      </c>
      <c r="G82" s="90">
        <f t="shared" ca="1" si="12"/>
        <v>492053276.12001622</v>
      </c>
      <c r="H82" s="90">
        <f t="shared" ca="1" si="12"/>
        <v>421278323.18349242</v>
      </c>
      <c r="I82" s="90">
        <f t="shared" ca="1" si="12"/>
        <v>350503370.24696875</v>
      </c>
      <c r="J82" s="90">
        <f t="shared" ca="1" si="12"/>
        <v>279728417.31044501</v>
      </c>
      <c r="K82" s="90">
        <f t="shared" ca="1" si="12"/>
        <v>208953464.37392128</v>
      </c>
      <c r="L82">
        <f ca="1">IF('Coal mining 2020'!$A90="MD",INDIRECT("'Coal mining 2020'!"&amp;'Country Selector'!$B$3&amp;ROW($A90))*10^12,0)*'Process Emissions Multipliers'!$B$42</f>
        <v>138178511.43739757</v>
      </c>
      <c r="M82" s="90">
        <f t="shared" ca="1" si="16"/>
        <v>142160698.98338372</v>
      </c>
      <c r="N82" s="90">
        <f t="shared" ca="1" si="13"/>
        <v>146142886.52936989</v>
      </c>
      <c r="O82" s="90">
        <f t="shared" ca="1" si="13"/>
        <v>150125074.07535604</v>
      </c>
      <c r="P82" s="90">
        <f t="shared" ca="1" si="13"/>
        <v>154107261.62134218</v>
      </c>
      <c r="Q82" s="90">
        <f t="shared" ca="1" si="13"/>
        <v>158089449.16732836</v>
      </c>
      <c r="R82" s="90">
        <f t="shared" ca="1" si="13"/>
        <v>162071636.71331453</v>
      </c>
      <c r="S82" s="90">
        <f t="shared" ca="1" si="13"/>
        <v>166053824.25930065</v>
      </c>
      <c r="T82" s="90">
        <f t="shared" ca="1" si="13"/>
        <v>170036011.80528682</v>
      </c>
      <c r="U82" s="90">
        <f t="shared" ca="1" si="13"/>
        <v>174018199.351273</v>
      </c>
      <c r="V82">
        <f ca="1">IF('Coal mining 2030'!$A90="MD",INDIRECT("'Coal mining 2030'!"&amp;'Country Selector'!$B$3&amp;ROW($A90))*10^12,0)*'Process Emissions Multipliers'!$D$42</f>
        <v>178000386.89725915</v>
      </c>
      <c r="W82" s="90">
        <f t="shared" ca="1" si="18"/>
        <v>171762649.73265183</v>
      </c>
      <c r="X82" s="90">
        <f t="shared" ca="1" si="18"/>
        <v>165524912.56804454</v>
      </c>
      <c r="Y82" s="90">
        <f t="shared" ca="1" si="18"/>
        <v>159287175.40343723</v>
      </c>
      <c r="Z82" s="90">
        <f t="shared" ca="1" si="18"/>
        <v>153049438.23882994</v>
      </c>
      <c r="AA82" s="90">
        <f t="shared" ca="1" si="18"/>
        <v>146811701.07422262</v>
      </c>
      <c r="AB82" s="90">
        <f t="shared" ca="1" si="18"/>
        <v>140573963.90961534</v>
      </c>
      <c r="AC82" s="90">
        <f t="shared" ca="1" si="18"/>
        <v>134336226.74500805</v>
      </c>
      <c r="AD82" s="90">
        <f t="shared" ca="1" si="18"/>
        <v>128098489.58040074</v>
      </c>
      <c r="AE82" s="90">
        <f t="shared" ca="1" si="18"/>
        <v>121860752.41579342</v>
      </c>
      <c r="AF82" s="90">
        <f t="shared" ca="1" si="18"/>
        <v>115623015.25118613</v>
      </c>
      <c r="AG82" s="90">
        <f t="shared" ca="1" si="18"/>
        <v>109385278.08657883</v>
      </c>
      <c r="AH82" s="90">
        <f t="shared" ca="1" si="18"/>
        <v>103147540.92197151</v>
      </c>
      <c r="AI82" s="90">
        <f t="shared" ca="1" si="18"/>
        <v>96909803.757364213</v>
      </c>
      <c r="AJ82" s="90">
        <f t="shared" ca="1" si="18"/>
        <v>90672066.592756927</v>
      </c>
      <c r="AK82" s="90">
        <f t="shared" ca="1" si="18"/>
        <v>84434329.428149611</v>
      </c>
      <c r="AL82" s="90">
        <f t="shared" ca="1" si="18"/>
        <v>78196592.263542324</v>
      </c>
      <c r="AM82" s="90">
        <f t="shared" ca="1" si="17"/>
        <v>71958855.098935023</v>
      </c>
      <c r="AN82" s="90">
        <f t="shared" ca="1" si="17"/>
        <v>65721117.934327714</v>
      </c>
      <c r="AO82" s="90">
        <f t="shared" ca="1" si="17"/>
        <v>59483380.769720405</v>
      </c>
      <c r="AP82">
        <f ca="1">V82*'Process Emissions Multipliers'!$E$42</f>
        <v>53245643.605113111</v>
      </c>
    </row>
    <row r="83" spans="1:42">
      <c r="A83" s="74">
        <v>31</v>
      </c>
      <c r="B83">
        <f ca="1">IF('Coal mining 2010'!$A91="MD",INDIRECT("'Coal mining 2010'!"&amp;'Country Selector'!$B$3&amp;ROW($A91))*10^12,0)</f>
        <v>401900763.12618393</v>
      </c>
      <c r="C83" s="90">
        <f t="shared" ca="1" si="15"/>
        <v>374018543.58029187</v>
      </c>
      <c r="D83" s="90">
        <f t="shared" ca="1" si="12"/>
        <v>346136324.03439975</v>
      </c>
      <c r="E83" s="90">
        <f t="shared" ca="1" si="12"/>
        <v>318254104.48850769</v>
      </c>
      <c r="F83" s="90">
        <f t="shared" ca="1" si="12"/>
        <v>290371884.94261563</v>
      </c>
      <c r="G83" s="90">
        <f t="shared" ca="1" si="12"/>
        <v>262489665.39672357</v>
      </c>
      <c r="H83" s="90">
        <f t="shared" ca="1" si="12"/>
        <v>234607445.85083148</v>
      </c>
      <c r="I83" s="90">
        <f t="shared" ca="1" si="12"/>
        <v>206725226.30493939</v>
      </c>
      <c r="J83" s="90">
        <f t="shared" ca="1" si="12"/>
        <v>178843006.75904733</v>
      </c>
      <c r="K83" s="90">
        <f t="shared" ca="1" si="12"/>
        <v>150960787.21315527</v>
      </c>
      <c r="L83">
        <f ca="1">IF('Coal mining 2020'!$A91="MD",INDIRECT("'Coal mining 2020'!"&amp;'Country Selector'!$B$3&amp;ROW($A91))*10^12,0)*'Process Emissions Multipliers'!$B$42</f>
        <v>123078567.66726321</v>
      </c>
      <c r="M83" s="90">
        <f t="shared" ca="1" si="16"/>
        <v>116228858.79918151</v>
      </c>
      <c r="N83" s="90">
        <f t="shared" ca="1" si="13"/>
        <v>109379149.93109979</v>
      </c>
      <c r="O83" s="90">
        <f t="shared" ca="1" si="13"/>
        <v>102529441.06301807</v>
      </c>
      <c r="P83" s="90">
        <f t="shared" ca="1" si="13"/>
        <v>95679732.194936365</v>
      </c>
      <c r="Q83" s="90">
        <f t="shared" ca="1" si="13"/>
        <v>88830023.326854676</v>
      </c>
      <c r="R83" s="90">
        <f t="shared" ca="1" si="13"/>
        <v>81980314.458772957</v>
      </c>
      <c r="S83" s="90">
        <f t="shared" ca="1" si="13"/>
        <v>75130605.590691239</v>
      </c>
      <c r="T83" s="90">
        <f t="shared" ca="1" si="13"/>
        <v>68280896.72260955</v>
      </c>
      <c r="U83" s="90">
        <f t="shared" ca="1" si="13"/>
        <v>61431187.854527839</v>
      </c>
      <c r="V83">
        <f ca="1">IF('Coal mining 2030'!$A91="MD",INDIRECT("'Coal mining 2030'!"&amp;'Country Selector'!$B$3&amp;ROW($A91))*10^12,0)*'Process Emissions Multipliers'!$D$42</f>
        <v>54581478.986446127</v>
      </c>
      <c r="W83" s="90">
        <f t="shared" ca="1" si="18"/>
        <v>52668758.874385349</v>
      </c>
      <c r="X83" s="90">
        <f t="shared" ca="1" si="18"/>
        <v>50756038.762324572</v>
      </c>
      <c r="Y83" s="90">
        <f t="shared" ca="1" si="18"/>
        <v>48843318.650263794</v>
      </c>
      <c r="Z83" s="90">
        <f t="shared" ca="1" si="18"/>
        <v>46930598.538203016</v>
      </c>
      <c r="AA83" s="90">
        <f t="shared" ca="1" si="18"/>
        <v>45017878.426142231</v>
      </c>
      <c r="AB83" s="90">
        <f t="shared" ca="1" si="18"/>
        <v>43105158.314081453</v>
      </c>
      <c r="AC83" s="90">
        <f t="shared" ca="1" si="18"/>
        <v>41192438.202020675</v>
      </c>
      <c r="AD83" s="90">
        <f t="shared" ca="1" si="18"/>
        <v>39279718.089959897</v>
      </c>
      <c r="AE83" s="90">
        <f t="shared" ca="1" si="18"/>
        <v>37366997.977899119</v>
      </c>
      <c r="AF83" s="90">
        <f t="shared" ca="1" si="18"/>
        <v>35454277.865838341</v>
      </c>
      <c r="AG83" s="90">
        <f t="shared" ca="1" si="18"/>
        <v>33541557.753777564</v>
      </c>
      <c r="AH83" s="90">
        <f t="shared" ca="1" si="18"/>
        <v>31628837.641716782</v>
      </c>
      <c r="AI83" s="90">
        <f t="shared" ca="1" si="18"/>
        <v>29716117.529656</v>
      </c>
      <c r="AJ83" s="90">
        <f t="shared" ca="1" si="18"/>
        <v>27803397.417595223</v>
      </c>
      <c r="AK83" s="90">
        <f t="shared" ca="1" si="18"/>
        <v>25890677.305534445</v>
      </c>
      <c r="AL83" s="90">
        <f t="shared" ca="1" si="18"/>
        <v>23977957.193473667</v>
      </c>
      <c r="AM83" s="90">
        <f t="shared" ca="1" si="17"/>
        <v>22065237.081412889</v>
      </c>
      <c r="AN83" s="90">
        <f t="shared" ca="1" si="17"/>
        <v>20152516.969352111</v>
      </c>
      <c r="AO83" s="90">
        <f t="shared" ca="1" si="17"/>
        <v>18239796.85729133</v>
      </c>
      <c r="AP83">
        <f ca="1">V83*'Process Emissions Multipliers'!$E$42</f>
        <v>16327076.745230552</v>
      </c>
    </row>
    <row r="84" spans="1:42">
      <c r="A84" s="74">
        <v>32</v>
      </c>
      <c r="B84">
        <f ca="1">IF('Coal mining 2010'!$A92="MD",INDIRECT("'Coal mining 2010'!"&amp;'Country Selector'!$B$3&amp;ROW($A92))*10^12,0)</f>
        <v>805010061.04816139</v>
      </c>
      <c r="C84" s="90">
        <f t="shared" ca="1" si="15"/>
        <v>760096249.1110487</v>
      </c>
      <c r="D84" s="90">
        <f t="shared" ca="1" si="12"/>
        <v>715182437.17393589</v>
      </c>
      <c r="E84" s="90">
        <f t="shared" ca="1" si="12"/>
        <v>670268625.23682308</v>
      </c>
      <c r="F84" s="90">
        <f t="shared" ca="1" si="12"/>
        <v>625354813.29971051</v>
      </c>
      <c r="G84" s="90">
        <f t="shared" ca="1" si="12"/>
        <v>580441001.3625977</v>
      </c>
      <c r="H84" s="90">
        <f t="shared" ca="1" si="12"/>
        <v>535527189.42548501</v>
      </c>
      <c r="I84" s="90">
        <f t="shared" ca="1" si="12"/>
        <v>490613377.48837233</v>
      </c>
      <c r="J84" s="90">
        <f t="shared" ca="1" si="12"/>
        <v>445699565.55125952</v>
      </c>
      <c r="K84" s="90">
        <f t="shared" ca="1" si="12"/>
        <v>400785753.61414677</v>
      </c>
      <c r="L84">
        <f ca="1">IF('Coal mining 2020'!$A92="MD",INDIRECT("'Coal mining 2020'!"&amp;'Country Selector'!$B$3&amp;ROW($A92))*10^12,0)*'Process Emissions Multipliers'!$B$42</f>
        <v>355871941.67703408</v>
      </c>
      <c r="M84" s="90">
        <f t="shared" ca="1" si="16"/>
        <v>331621963.49493504</v>
      </c>
      <c r="N84" s="90">
        <f t="shared" ca="1" si="13"/>
        <v>307371985.31283605</v>
      </c>
      <c r="O84" s="90">
        <f t="shared" ca="1" si="13"/>
        <v>283122007.13073707</v>
      </c>
      <c r="P84" s="90">
        <f t="shared" ca="1" si="13"/>
        <v>258872028.94863802</v>
      </c>
      <c r="Q84" s="90">
        <f t="shared" ca="1" si="13"/>
        <v>234622050.76653901</v>
      </c>
      <c r="R84" s="90">
        <f t="shared" ca="1" si="13"/>
        <v>210372072.58443999</v>
      </c>
      <c r="S84" s="90">
        <f t="shared" ca="1" si="13"/>
        <v>186122094.40234095</v>
      </c>
      <c r="T84" s="90">
        <f t="shared" ca="1" si="13"/>
        <v>161872116.22024196</v>
      </c>
      <c r="U84" s="90">
        <f t="shared" ca="1" si="13"/>
        <v>137622138.03814295</v>
      </c>
      <c r="V84">
        <f ca="1">IF('Coal mining 2030'!$A92="MD",INDIRECT("'Coal mining 2030'!"&amp;'Country Selector'!$B$3&amp;ROW($A92))*10^12,0)*'Process Emissions Multipliers'!$D$42</f>
        <v>113372159.85604393</v>
      </c>
      <c r="W84" s="90">
        <f t="shared" ca="1" si="18"/>
        <v>109399214.92433417</v>
      </c>
      <c r="X84" s="90">
        <f t="shared" ca="1" si="18"/>
        <v>105426269.99262439</v>
      </c>
      <c r="Y84" s="90">
        <f t="shared" ca="1" si="18"/>
        <v>101453325.06091461</v>
      </c>
      <c r="Z84" s="90">
        <f t="shared" ca="1" si="18"/>
        <v>97480380.129204825</v>
      </c>
      <c r="AA84" s="90">
        <f t="shared" ca="1" si="18"/>
        <v>93507435.197495043</v>
      </c>
      <c r="AB84" s="90">
        <f t="shared" ca="1" si="18"/>
        <v>89534490.265785262</v>
      </c>
      <c r="AC84" s="90">
        <f t="shared" ca="1" si="18"/>
        <v>85561545.334075481</v>
      </c>
      <c r="AD84" s="90">
        <f t="shared" ca="1" si="18"/>
        <v>81588600.402365714</v>
      </c>
      <c r="AE84" s="90">
        <f t="shared" ca="1" si="18"/>
        <v>77615655.470655933</v>
      </c>
      <c r="AF84" s="90">
        <f t="shared" ca="1" si="18"/>
        <v>73642710.538946152</v>
      </c>
      <c r="AG84" s="90">
        <f t="shared" ca="1" si="18"/>
        <v>69669765.607236385</v>
      </c>
      <c r="AH84" s="90">
        <f t="shared" ca="1" si="18"/>
        <v>65696820.675526604</v>
      </c>
      <c r="AI84" s="90">
        <f t="shared" ca="1" si="18"/>
        <v>61723875.743816823</v>
      </c>
      <c r="AJ84" s="90">
        <f t="shared" ca="1" si="18"/>
        <v>57750930.812107041</v>
      </c>
      <c r="AK84" s="90">
        <f t="shared" ca="1" si="18"/>
        <v>53777985.880397268</v>
      </c>
      <c r="AL84" s="90">
        <f t="shared" ca="1" si="18"/>
        <v>49805040.948687494</v>
      </c>
      <c r="AM84" s="90">
        <f t="shared" ca="1" si="17"/>
        <v>45832096.016977713</v>
      </c>
      <c r="AN84" s="90">
        <f t="shared" ca="1" si="17"/>
        <v>41859151.085267931</v>
      </c>
      <c r="AO84" s="90">
        <f t="shared" ca="1" si="17"/>
        <v>37886206.15355815</v>
      </c>
      <c r="AP84">
        <f ca="1">V84*'Process Emissions Multipliers'!$E$42</f>
        <v>33913261.221848376</v>
      </c>
    </row>
    <row r="85" spans="1:42">
      <c r="A85" s="74">
        <v>33</v>
      </c>
      <c r="B85">
        <f ca="1">IF('Coal mining 2010'!$A93="MD",INDIRECT("'Coal mining 2010'!"&amp;'Country Selector'!$B$3&amp;ROW($A93))*10^12,0)</f>
        <v>425824307.72719616</v>
      </c>
      <c r="C85" s="90">
        <f t="shared" ca="1" si="15"/>
        <v>396404431.30165964</v>
      </c>
      <c r="D85" s="90">
        <f t="shared" ca="1" si="12"/>
        <v>366984554.87612307</v>
      </c>
      <c r="E85" s="90">
        <f t="shared" ca="1" si="12"/>
        <v>337564678.45058656</v>
      </c>
      <c r="F85" s="90">
        <f t="shared" ca="1" si="12"/>
        <v>308144802.02505004</v>
      </c>
      <c r="G85" s="90">
        <f t="shared" ca="1" si="12"/>
        <v>278724925.59951353</v>
      </c>
      <c r="H85" s="90">
        <f t="shared" ca="1" si="12"/>
        <v>249305049.17397696</v>
      </c>
      <c r="I85" s="90">
        <f t="shared" ca="1" si="12"/>
        <v>219885172.74844044</v>
      </c>
      <c r="J85" s="90">
        <f t="shared" ca="1" si="12"/>
        <v>190465296.32290393</v>
      </c>
      <c r="K85" s="90">
        <f t="shared" ca="1" si="12"/>
        <v>161045419.89736739</v>
      </c>
      <c r="L85">
        <f ca="1">IF('Coal mining 2020'!$A93="MD",INDIRECT("'Coal mining 2020'!"&amp;'Country Selector'!$B$3&amp;ROW($A93))*10^12,0)*'Process Emissions Multipliers'!$B$42</f>
        <v>131625543.47183086</v>
      </c>
      <c r="M85" s="90">
        <f t="shared" ca="1" si="16"/>
        <v>129610090.41829516</v>
      </c>
      <c r="N85" s="90">
        <f t="shared" ca="1" si="13"/>
        <v>127594637.36475945</v>
      </c>
      <c r="O85" s="90">
        <f t="shared" ca="1" si="13"/>
        <v>125579184.31122375</v>
      </c>
      <c r="P85" s="90">
        <f t="shared" ca="1" si="13"/>
        <v>123563731.25768805</v>
      </c>
      <c r="Q85" s="90">
        <f t="shared" ca="1" si="13"/>
        <v>121548278.20415235</v>
      </c>
      <c r="R85" s="90">
        <f t="shared" ca="1" si="13"/>
        <v>119532825.15061663</v>
      </c>
      <c r="S85" s="90">
        <f t="shared" ca="1" si="13"/>
        <v>117517372.09708092</v>
      </c>
      <c r="T85" s="90">
        <f t="shared" ca="1" si="13"/>
        <v>115501919.04354522</v>
      </c>
      <c r="U85" s="90">
        <f t="shared" ca="1" si="13"/>
        <v>113486465.99000952</v>
      </c>
      <c r="V85">
        <f ca="1">IF('Coal mining 2030'!$A93="MD",INDIRECT("'Coal mining 2030'!"&amp;'Country Selector'!$B$3&amp;ROW($A93))*10^12,0)*'Process Emissions Multipliers'!$D$42</f>
        <v>111471012.9364738</v>
      </c>
      <c r="W85" s="90">
        <f t="shared" ca="1" si="18"/>
        <v>107564690.63970485</v>
      </c>
      <c r="X85" s="90">
        <f t="shared" ca="1" si="18"/>
        <v>103658368.34293589</v>
      </c>
      <c r="Y85" s="90">
        <f t="shared" ca="1" si="18"/>
        <v>99752046.046166942</v>
      </c>
      <c r="Z85" s="90">
        <f t="shared" ca="1" si="18"/>
        <v>95845723.749397978</v>
      </c>
      <c r="AA85" s="90">
        <f t="shared" ca="1" si="18"/>
        <v>91939401.45262903</v>
      </c>
      <c r="AB85" s="90">
        <f t="shared" ca="1" si="18"/>
        <v>88033079.155860066</v>
      </c>
      <c r="AC85" s="90">
        <f t="shared" ca="1" si="18"/>
        <v>84126756.859091118</v>
      </c>
      <c r="AD85" s="90">
        <f t="shared" ca="1" si="18"/>
        <v>80220434.56232217</v>
      </c>
      <c r="AE85" s="90">
        <f t="shared" ca="1" si="18"/>
        <v>76314112.265553206</v>
      </c>
      <c r="AF85" s="90">
        <f t="shared" ca="1" si="18"/>
        <v>72407789.968784243</v>
      </c>
      <c r="AG85" s="90">
        <f t="shared" ca="1" si="18"/>
        <v>68501467.672015294</v>
      </c>
      <c r="AH85" s="90">
        <f t="shared" ca="1" si="18"/>
        <v>64595145.375246346</v>
      </c>
      <c r="AI85" s="90">
        <f t="shared" ca="1" si="18"/>
        <v>60688823.078477383</v>
      </c>
      <c r="AJ85" s="90">
        <f t="shared" ca="1" si="18"/>
        <v>56782500.781708434</v>
      </c>
      <c r="AK85" s="90">
        <f t="shared" ca="1" si="18"/>
        <v>52876178.484939471</v>
      </c>
      <c r="AL85" s="90">
        <f t="shared" ca="1" si="18"/>
        <v>48969856.188170522</v>
      </c>
      <c r="AM85" s="90">
        <f t="shared" ca="1" si="17"/>
        <v>45063533.891401567</v>
      </c>
      <c r="AN85" s="90">
        <f t="shared" ca="1" si="17"/>
        <v>41157211.594632611</v>
      </c>
      <c r="AO85" s="90">
        <f t="shared" ca="1" si="17"/>
        <v>37250889.297863655</v>
      </c>
      <c r="AP85">
        <f ca="1">V85*'Process Emissions Multipliers'!$E$42</f>
        <v>33344567.001094699</v>
      </c>
    </row>
    <row r="86" spans="1:42">
      <c r="A86" s="74">
        <v>34</v>
      </c>
      <c r="B86">
        <f ca="1">IF('Coal mining 2010'!$A94="MD",INDIRECT("'Coal mining 2010'!"&amp;'Country Selector'!$B$3&amp;ROW($A94))*10^12,0)</f>
        <v>1105679124.7858744</v>
      </c>
      <c r="C86" s="90">
        <f t="shared" ca="1" si="15"/>
        <v>1006678480.5903838</v>
      </c>
      <c r="D86" s="90">
        <f t="shared" ca="1" si="12"/>
        <v>907677836.39489341</v>
      </c>
      <c r="E86" s="90">
        <f t="shared" ca="1" si="12"/>
        <v>808677192.19940293</v>
      </c>
      <c r="F86" s="90">
        <f t="shared" ca="1" si="12"/>
        <v>709676548.00391245</v>
      </c>
      <c r="G86" s="90">
        <f t="shared" ca="1" si="12"/>
        <v>610675903.80842197</v>
      </c>
      <c r="H86" s="90">
        <f t="shared" ca="1" si="12"/>
        <v>511675259.61293149</v>
      </c>
      <c r="I86" s="90">
        <f t="shared" ca="1" si="12"/>
        <v>412674615.41744095</v>
      </c>
      <c r="J86" s="90">
        <f t="shared" ca="1" si="12"/>
        <v>313673971.22195053</v>
      </c>
      <c r="K86" s="90">
        <f t="shared" ca="1" si="12"/>
        <v>214673327.02646002</v>
      </c>
      <c r="L86">
        <f ca="1">IF('Coal mining 2020'!$A94="MD",INDIRECT("'Coal mining 2020'!"&amp;'Country Selector'!$B$3&amp;ROW($A94))*10^12,0)*'Process Emissions Multipliers'!$B$42</f>
        <v>115672682.83096954</v>
      </c>
      <c r="M86" s="90">
        <f t="shared" ca="1" si="16"/>
        <v>114553235.04589808</v>
      </c>
      <c r="N86" s="90">
        <f t="shared" ca="1" si="13"/>
        <v>113433787.2608266</v>
      </c>
      <c r="O86" s="90">
        <f t="shared" ca="1" si="13"/>
        <v>112314339.47575513</v>
      </c>
      <c r="P86" s="90">
        <f t="shared" ca="1" si="13"/>
        <v>111194891.69068366</v>
      </c>
      <c r="Q86" s="90">
        <f t="shared" ca="1" si="13"/>
        <v>110075443.9056122</v>
      </c>
      <c r="R86" s="90">
        <f t="shared" ca="1" si="13"/>
        <v>108955996.12054072</v>
      </c>
      <c r="S86" s="90">
        <f t="shared" ca="1" si="13"/>
        <v>107836548.33546926</v>
      </c>
      <c r="T86" s="90">
        <f t="shared" ca="1" si="13"/>
        <v>106717100.5503978</v>
      </c>
      <c r="U86" s="90">
        <f t="shared" ca="1" si="13"/>
        <v>105597652.76532634</v>
      </c>
      <c r="V86">
        <f ca="1">IF('Coal mining 2030'!$A94="MD",INDIRECT("'Coal mining 2030'!"&amp;'Country Selector'!$B$3&amp;ROW($A94))*10^12,0)*'Process Emissions Multipliers'!$D$42</f>
        <v>104478204.98025486</v>
      </c>
      <c r="W86" s="90">
        <f t="shared" ca="1" si="18"/>
        <v>100816934.3872142</v>
      </c>
      <c r="X86" s="90">
        <f t="shared" ca="1" si="18"/>
        <v>97155663.794173539</v>
      </c>
      <c r="Y86" s="90">
        <f t="shared" ca="1" si="18"/>
        <v>93494393.201132864</v>
      </c>
      <c r="Z86" s="90">
        <f t="shared" ca="1" si="18"/>
        <v>89833122.608092204</v>
      </c>
      <c r="AA86" s="90">
        <f t="shared" ca="1" si="18"/>
        <v>86171852.015051544</v>
      </c>
      <c r="AB86" s="90">
        <f t="shared" ca="1" si="18"/>
        <v>82510581.422010884</v>
      </c>
      <c r="AC86" s="90">
        <f t="shared" ca="1" si="18"/>
        <v>78849310.828970224</v>
      </c>
      <c r="AD86" s="90">
        <f t="shared" ca="1" si="18"/>
        <v>75188040.235929549</v>
      </c>
      <c r="AE86" s="90">
        <f t="shared" ca="1" si="18"/>
        <v>71526769.642888904</v>
      </c>
      <c r="AF86" s="90">
        <f t="shared" ca="1" si="18"/>
        <v>67865499.049848229</v>
      </c>
      <c r="AG86" s="90">
        <f t="shared" ca="1" si="18"/>
        <v>64204228.456807569</v>
      </c>
      <c r="AH86" s="90">
        <f t="shared" ca="1" si="18"/>
        <v>60542957.863766909</v>
      </c>
      <c r="AI86" s="90">
        <f t="shared" ca="1" si="18"/>
        <v>56881687.270726241</v>
      </c>
      <c r="AJ86" s="90">
        <f t="shared" ca="1" si="18"/>
        <v>53220416.677685574</v>
      </c>
      <c r="AK86" s="90">
        <f t="shared" ca="1" si="18"/>
        <v>49559146.084644914</v>
      </c>
      <c r="AL86" s="90">
        <f t="shared" ca="1" si="18"/>
        <v>45897875.491604254</v>
      </c>
      <c r="AM86" s="90">
        <f t="shared" ca="1" si="17"/>
        <v>42236604.898563594</v>
      </c>
      <c r="AN86" s="90">
        <f t="shared" ca="1" si="17"/>
        <v>38575334.305522926</v>
      </c>
      <c r="AO86" s="90">
        <f t="shared" ca="1" si="17"/>
        <v>34914063.712482266</v>
      </c>
      <c r="AP86">
        <f ca="1">V86*'Process Emissions Multipliers'!$E$42</f>
        <v>31252793.119441602</v>
      </c>
    </row>
    <row r="87" spans="1:42">
      <c r="A87" s="74">
        <v>35</v>
      </c>
      <c r="B87">
        <f ca="1">IF('Coal mining 2010'!$A95="MD",INDIRECT("'Coal mining 2010'!"&amp;'Country Selector'!$B$3&amp;ROW($A95))*10^12,0)</f>
        <v>387808886.46561265</v>
      </c>
      <c r="C87" s="90">
        <f t="shared" ca="1" si="15"/>
        <v>360748532.9927159</v>
      </c>
      <c r="D87" s="90">
        <f t="shared" ca="1" si="12"/>
        <v>333688179.5198192</v>
      </c>
      <c r="E87" s="90">
        <f t="shared" ca="1" si="12"/>
        <v>306627826.04692245</v>
      </c>
      <c r="F87" s="90">
        <f t="shared" ca="1" si="12"/>
        <v>279567472.57402569</v>
      </c>
      <c r="G87" s="90">
        <f t="shared" ca="1" si="12"/>
        <v>252507119.10112897</v>
      </c>
      <c r="H87" s="90">
        <f t="shared" ca="1" si="12"/>
        <v>225446765.62823221</v>
      </c>
      <c r="I87" s="90">
        <f t="shared" ca="1" si="12"/>
        <v>198386412.15533549</v>
      </c>
      <c r="J87" s="90">
        <f t="shared" ca="1" si="12"/>
        <v>171326058.68243873</v>
      </c>
      <c r="K87" s="90">
        <f t="shared" ca="1" si="12"/>
        <v>144265705.20954201</v>
      </c>
      <c r="L87">
        <f ca="1">IF('Coal mining 2020'!$A95="MD",INDIRECT("'Coal mining 2020'!"&amp;'Country Selector'!$B$3&amp;ROW($A95))*10^12,0)*'Process Emissions Multipliers'!$B$42</f>
        <v>117205351.73664527</v>
      </c>
      <c r="M87" s="90">
        <f t="shared" ca="1" si="16"/>
        <v>105956467.40838414</v>
      </c>
      <c r="N87" s="90">
        <f t="shared" ca="1" si="13"/>
        <v>94707583.080123022</v>
      </c>
      <c r="O87" s="90">
        <f t="shared" ca="1" si="13"/>
        <v>83458698.7518619</v>
      </c>
      <c r="P87" s="90">
        <f t="shared" ca="1" si="13"/>
        <v>72209814.423600763</v>
      </c>
      <c r="Q87" s="90">
        <f t="shared" ca="1" si="13"/>
        <v>60960930.095339641</v>
      </c>
      <c r="R87" s="90">
        <f t="shared" ca="1" si="13"/>
        <v>49712045.767078519</v>
      </c>
      <c r="S87" s="90">
        <f t="shared" ca="1" si="13"/>
        <v>38463161.438817382</v>
      </c>
      <c r="T87" s="90">
        <f t="shared" ca="1" si="13"/>
        <v>27214277.110556263</v>
      </c>
      <c r="U87" s="90">
        <f t="shared" ca="1" si="13"/>
        <v>15965392.78229514</v>
      </c>
      <c r="V87">
        <f ca="1">IF('Coal mining 2030'!$A95="MD",INDIRECT("'Coal mining 2030'!"&amp;'Country Selector'!$B$3&amp;ROW($A95))*10^12,0)*'Process Emissions Multipliers'!$D$42</f>
        <v>4716508.4540340137</v>
      </c>
      <c r="W87" s="90">
        <f t="shared" ca="1" si="18"/>
        <v>4551226.0039015105</v>
      </c>
      <c r="X87" s="90">
        <f t="shared" ca="1" si="18"/>
        <v>4385943.5537690073</v>
      </c>
      <c r="Y87" s="90">
        <f t="shared" ca="1" si="18"/>
        <v>4220661.1036365042</v>
      </c>
      <c r="Z87" s="90">
        <f t="shared" ca="1" si="18"/>
        <v>4055378.653504001</v>
      </c>
      <c r="AA87" s="90">
        <f t="shared" ca="1" si="18"/>
        <v>3890096.2033714978</v>
      </c>
      <c r="AB87" s="90">
        <f t="shared" ca="1" si="18"/>
        <v>3724813.7532389946</v>
      </c>
      <c r="AC87" s="90">
        <f t="shared" ca="1" si="18"/>
        <v>3559531.3031064919</v>
      </c>
      <c r="AD87" s="90">
        <f t="shared" ca="1" si="18"/>
        <v>3394248.8529739883</v>
      </c>
      <c r="AE87" s="90">
        <f t="shared" ca="1" si="18"/>
        <v>3228966.4028414856</v>
      </c>
      <c r="AF87" s="90">
        <f t="shared" ca="1" si="18"/>
        <v>3063683.9527089824</v>
      </c>
      <c r="AG87" s="90">
        <f t="shared" ca="1" si="18"/>
        <v>2898401.5025764792</v>
      </c>
      <c r="AH87" s="90">
        <f t="shared" ca="1" si="18"/>
        <v>2733119.052443976</v>
      </c>
      <c r="AI87" s="90">
        <f t="shared" ca="1" si="18"/>
        <v>2567836.6023114729</v>
      </c>
      <c r="AJ87" s="90">
        <f t="shared" ca="1" si="18"/>
        <v>2402554.1521789697</v>
      </c>
      <c r="AK87" s="90">
        <f t="shared" ca="1" si="18"/>
        <v>2237271.702046467</v>
      </c>
      <c r="AL87" s="90">
        <f t="shared" ca="1" si="18"/>
        <v>2071989.2519139638</v>
      </c>
      <c r="AM87" s="90">
        <f t="shared" ca="1" si="17"/>
        <v>1906706.8017814604</v>
      </c>
      <c r="AN87" s="90">
        <f t="shared" ca="1" si="17"/>
        <v>1741424.3516489575</v>
      </c>
      <c r="AO87" s="90">
        <f t="shared" ca="1" si="17"/>
        <v>1576141.9015164541</v>
      </c>
      <c r="AP87">
        <f ca="1">V87*'Process Emissions Multipliers'!$E$42</f>
        <v>1410859.4513839511</v>
      </c>
    </row>
    <row r="88" spans="1:42">
      <c r="A88" s="74">
        <v>36</v>
      </c>
      <c r="B88">
        <f ca="1">IF('Coal mining 2010'!$A96="MD",INDIRECT("'Coal mining 2010'!"&amp;'Country Selector'!$B$3&amp;ROW($A96))*10^12,0)</f>
        <v>1287766907.8319442</v>
      </c>
      <c r="C88" s="90">
        <f t="shared" ca="1" si="15"/>
        <v>1227671830.4449925</v>
      </c>
      <c r="D88" s="90">
        <f t="shared" ca="1" si="12"/>
        <v>1167576753.0580413</v>
      </c>
      <c r="E88" s="90">
        <f t="shared" ca="1" si="12"/>
        <v>1107481675.6710899</v>
      </c>
      <c r="F88" s="90">
        <f t="shared" ca="1" si="12"/>
        <v>1047386598.2841382</v>
      </c>
      <c r="G88" s="90">
        <f t="shared" ca="1" si="12"/>
        <v>987291520.89718676</v>
      </c>
      <c r="H88" s="90">
        <f t="shared" ca="1" si="12"/>
        <v>927196443.51023531</v>
      </c>
      <c r="I88" s="90">
        <f t="shared" ca="1" si="12"/>
        <v>867101366.12328386</v>
      </c>
      <c r="J88" s="90">
        <f t="shared" ca="1" si="12"/>
        <v>807006288.7363323</v>
      </c>
      <c r="K88" s="90">
        <f t="shared" ca="1" si="12"/>
        <v>746911211.34938073</v>
      </c>
      <c r="L88">
        <f ca="1">IF('Coal mining 2020'!$A96="MD",INDIRECT("'Coal mining 2020'!"&amp;'Country Selector'!$B$3&amp;ROW($A96))*10^12,0)*'Process Emissions Multipliers'!$B$42</f>
        <v>686816133.96242929</v>
      </c>
      <c r="M88" s="90">
        <f t="shared" ca="1" si="16"/>
        <v>636504268.65229201</v>
      </c>
      <c r="N88" s="90">
        <f t="shared" ca="1" si="13"/>
        <v>586192403.34215498</v>
      </c>
      <c r="O88" s="90">
        <f t="shared" ca="1" si="13"/>
        <v>535880538.03201777</v>
      </c>
      <c r="P88" s="90">
        <f t="shared" ca="1" si="13"/>
        <v>485568672.72188056</v>
      </c>
      <c r="Q88" s="90">
        <f t="shared" ca="1" si="13"/>
        <v>435256807.41174334</v>
      </c>
      <c r="R88" s="90">
        <f t="shared" ca="1" si="13"/>
        <v>384944942.10160619</v>
      </c>
      <c r="S88" s="90">
        <f t="shared" ca="1" si="13"/>
        <v>334633076.79146898</v>
      </c>
      <c r="T88" s="90">
        <f t="shared" ca="1" si="13"/>
        <v>284321211.48133183</v>
      </c>
      <c r="U88" s="90">
        <f t="shared" ca="1" si="13"/>
        <v>234009346.17119461</v>
      </c>
      <c r="V88">
        <f ca="1">IF('Coal mining 2030'!$A96="MD",INDIRECT("'Coal mining 2030'!"&amp;'Country Selector'!$B$3&amp;ROW($A96))*10^12,0)*'Process Emissions Multipliers'!$D$42</f>
        <v>183697480.86105743</v>
      </c>
      <c r="W88" s="90">
        <f t="shared" ca="1" si="18"/>
        <v>177260098.20484364</v>
      </c>
      <c r="X88" s="90">
        <f t="shared" ca="1" si="18"/>
        <v>170822715.54862991</v>
      </c>
      <c r="Y88" s="90">
        <f t="shared" ca="1" si="18"/>
        <v>164385332.89241612</v>
      </c>
      <c r="Z88" s="90">
        <f t="shared" ca="1" si="18"/>
        <v>157947950.23620236</v>
      </c>
      <c r="AA88" s="90">
        <f t="shared" ca="1" si="18"/>
        <v>151510567.5799886</v>
      </c>
      <c r="AB88" s="90">
        <f t="shared" ca="1" si="18"/>
        <v>145073184.92377481</v>
      </c>
      <c r="AC88" s="90">
        <f t="shared" ca="1" si="18"/>
        <v>138635802.26756105</v>
      </c>
      <c r="AD88" s="90">
        <f t="shared" ca="1" si="18"/>
        <v>132198419.61134729</v>
      </c>
      <c r="AE88" s="90">
        <f t="shared" ca="1" si="18"/>
        <v>125761036.95513351</v>
      </c>
      <c r="AF88" s="90">
        <f t="shared" ca="1" si="18"/>
        <v>119323654.29891974</v>
      </c>
      <c r="AG88" s="90">
        <f t="shared" ca="1" si="18"/>
        <v>112886271.64270598</v>
      </c>
      <c r="AH88" s="90">
        <f t="shared" ca="1" si="18"/>
        <v>106448888.9864922</v>
      </c>
      <c r="AI88" s="90">
        <f t="shared" ca="1" si="18"/>
        <v>100011506.33027844</v>
      </c>
      <c r="AJ88" s="90">
        <f t="shared" ca="1" si="18"/>
        <v>93574123.674064681</v>
      </c>
      <c r="AK88" s="90">
        <f t="shared" ca="1" si="18"/>
        <v>87136741.017850906</v>
      </c>
      <c r="AL88" s="90">
        <f t="shared" ca="1" si="18"/>
        <v>80699358.361637145</v>
      </c>
      <c r="AM88" s="90">
        <f t="shared" ca="1" si="17"/>
        <v>74261975.70542337</v>
      </c>
      <c r="AN88" s="90">
        <f t="shared" ca="1" si="17"/>
        <v>67824593.049209595</v>
      </c>
      <c r="AO88" s="90">
        <f t="shared" ca="1" si="17"/>
        <v>61387210.392995834</v>
      </c>
      <c r="AP88">
        <f ca="1">V88*'Process Emissions Multipliers'!$E$42</f>
        <v>54949827.736782067</v>
      </c>
    </row>
    <row r="89" spans="1:42">
      <c r="A89" s="74">
        <v>37</v>
      </c>
      <c r="B89">
        <f ca="1">IF('Coal mining 2010'!$A97="MD",INDIRECT("'Coal mining 2010'!"&amp;'Country Selector'!$B$3&amp;ROW($A97))*10^12,0)</f>
        <v>364827017.42046595</v>
      </c>
      <c r="C89" s="90">
        <f t="shared" ca="1" si="15"/>
        <v>339513971.59407496</v>
      </c>
      <c r="D89" s="90">
        <f t="shared" ca="1" si="12"/>
        <v>314200925.76768398</v>
      </c>
      <c r="E89" s="90">
        <f t="shared" ca="1" si="12"/>
        <v>288887879.94129306</v>
      </c>
      <c r="F89" s="90">
        <f t="shared" ca="1" si="12"/>
        <v>263574834.11490208</v>
      </c>
      <c r="G89" s="90">
        <f t="shared" ca="1" si="12"/>
        <v>238261788.2885111</v>
      </c>
      <c r="H89" s="90">
        <f t="shared" ca="1" si="12"/>
        <v>212948742.46212015</v>
      </c>
      <c r="I89" s="90">
        <f t="shared" ca="1" si="12"/>
        <v>187635696.63572919</v>
      </c>
      <c r="J89" s="90">
        <f t="shared" ca="1" si="12"/>
        <v>162322650.80933821</v>
      </c>
      <c r="K89" s="90">
        <f t="shared" ca="1" si="12"/>
        <v>137009604.98294723</v>
      </c>
      <c r="L89">
        <f ca="1">IF('Coal mining 2020'!$A97="MD",INDIRECT("'Coal mining 2020'!"&amp;'Country Selector'!$B$3&amp;ROW($A97))*10^12,0)*'Process Emissions Multipliers'!$B$42</f>
        <v>111696559.15655628</v>
      </c>
      <c r="M89" s="90">
        <f t="shared" ca="1" si="16"/>
        <v>105731090.710124</v>
      </c>
      <c r="N89" s="90">
        <f t="shared" ca="1" si="13"/>
        <v>99765622.263691723</v>
      </c>
      <c r="O89" s="90">
        <f t="shared" ca="1" si="13"/>
        <v>93800153.817259446</v>
      </c>
      <c r="P89" s="90">
        <f t="shared" ca="1" si="13"/>
        <v>87834685.370827183</v>
      </c>
      <c r="Q89" s="90">
        <f t="shared" ca="1" si="13"/>
        <v>81869216.924394906</v>
      </c>
      <c r="R89" s="90">
        <f t="shared" ca="1" si="13"/>
        <v>75903748.477962628</v>
      </c>
      <c r="S89" s="90">
        <f t="shared" ca="1" si="13"/>
        <v>69938280.03153035</v>
      </c>
      <c r="T89" s="90">
        <f t="shared" ca="1" si="13"/>
        <v>63972811.585098073</v>
      </c>
      <c r="U89" s="90">
        <f t="shared" ca="1" si="13"/>
        <v>58007343.138665795</v>
      </c>
      <c r="V89">
        <f ca="1">IF('Coal mining 2030'!$A97="MD",INDIRECT("'Coal mining 2030'!"&amp;'Country Selector'!$B$3&amp;ROW($A97))*10^12,0)*'Process Emissions Multipliers'!$D$42</f>
        <v>52041874.692233518</v>
      </c>
      <c r="W89" s="90">
        <f t="shared" ca="1" si="18"/>
        <v>50218150.926560178</v>
      </c>
      <c r="X89" s="90">
        <f t="shared" ca="1" si="18"/>
        <v>48394427.160886839</v>
      </c>
      <c r="Y89" s="90">
        <f t="shared" ca="1" si="18"/>
        <v>46570703.395213492</v>
      </c>
      <c r="Z89" s="90">
        <f t="shared" ca="1" si="18"/>
        <v>44746979.629540153</v>
      </c>
      <c r="AA89" s="90">
        <f t="shared" ca="1" si="18"/>
        <v>42923255.863866806</v>
      </c>
      <c r="AB89" s="90">
        <f t="shared" ca="1" si="18"/>
        <v>41099532.098193474</v>
      </c>
      <c r="AC89" s="90">
        <f t="shared" ca="1" si="18"/>
        <v>39275808.332520127</v>
      </c>
      <c r="AD89" s="90">
        <f t="shared" ca="1" si="18"/>
        <v>37452084.566846788</v>
      </c>
      <c r="AE89" s="90">
        <f t="shared" ca="1" si="18"/>
        <v>35628360.801173441</v>
      </c>
      <c r="AF89" s="90">
        <f t="shared" ca="1" si="18"/>
        <v>33804637.035500102</v>
      </c>
      <c r="AG89" s="90">
        <f t="shared" ca="1" si="18"/>
        <v>31980913.269826759</v>
      </c>
      <c r="AH89" s="90">
        <f t="shared" ca="1" si="18"/>
        <v>30157189.504153419</v>
      </c>
      <c r="AI89" s="90">
        <f t="shared" ca="1" si="18"/>
        <v>28333465.738480076</v>
      </c>
      <c r="AJ89" s="90">
        <f t="shared" ca="1" si="18"/>
        <v>26509741.972806737</v>
      </c>
      <c r="AK89" s="90">
        <f t="shared" ca="1" si="18"/>
        <v>24686018.20713339</v>
      </c>
      <c r="AL89" s="90">
        <f t="shared" ca="1" si="18"/>
        <v>22862294.441460051</v>
      </c>
      <c r="AM89" s="90">
        <f t="shared" ca="1" si="17"/>
        <v>21038570.675786711</v>
      </c>
      <c r="AN89" s="90">
        <f t="shared" ca="1" si="17"/>
        <v>19214846.910113364</v>
      </c>
      <c r="AO89" s="90">
        <f t="shared" ca="1" si="17"/>
        <v>17391123.144440025</v>
      </c>
      <c r="AP89">
        <f ca="1">V89*'Process Emissions Multipliers'!$E$42</f>
        <v>15567399.378766684</v>
      </c>
    </row>
    <row r="90" spans="1:42">
      <c r="A90" s="74">
        <v>38</v>
      </c>
      <c r="B90">
        <f ca="1">IF('Coal mining 2010'!$A98="MD",INDIRECT("'Coal mining 2010'!"&amp;'Country Selector'!$B$3&amp;ROW($A98))*10^12,0)</f>
        <v>30968360.785532668</v>
      </c>
      <c r="C90" s="90">
        <f t="shared" ca="1" si="15"/>
        <v>28766736.517356329</v>
      </c>
      <c r="D90" s="90">
        <f t="shared" ca="1" si="12"/>
        <v>26565112.249179989</v>
      </c>
      <c r="E90" s="90">
        <f t="shared" ca="1" si="12"/>
        <v>24363487.98100365</v>
      </c>
      <c r="F90" s="90">
        <f t="shared" ca="1" si="12"/>
        <v>22161863.712827314</v>
      </c>
      <c r="G90" s="90">
        <f t="shared" ca="1" si="12"/>
        <v>19960239.44465097</v>
      </c>
      <c r="H90" s="90">
        <f t="shared" ca="1" si="12"/>
        <v>17758615.176474635</v>
      </c>
      <c r="I90" s="90">
        <f t="shared" ca="1" si="12"/>
        <v>15556990.908298295</v>
      </c>
      <c r="J90" s="90">
        <f t="shared" ca="1" si="12"/>
        <v>13355366.640121955</v>
      </c>
      <c r="K90" s="90">
        <f t="shared" ca="1" si="12"/>
        <v>11153742.371945616</v>
      </c>
      <c r="L90">
        <f ca="1">IF('Coal mining 2020'!$A98="MD",INDIRECT("'Coal mining 2020'!"&amp;'Country Selector'!$B$3&amp;ROW($A98))*10^12,0)*'Process Emissions Multipliers'!$B$42</f>
        <v>8952118.1037692782</v>
      </c>
      <c r="M90" s="90">
        <f t="shared" ca="1" si="16"/>
        <v>22219208.046273891</v>
      </c>
      <c r="N90" s="90">
        <f t="shared" ca="1" si="13"/>
        <v>35486297.988778509</v>
      </c>
      <c r="O90" s="90">
        <f t="shared" ca="1" si="13"/>
        <v>48753387.931283116</v>
      </c>
      <c r="P90" s="90">
        <f t="shared" ca="1" si="13"/>
        <v>62020477.873787731</v>
      </c>
      <c r="Q90" s="90">
        <f t="shared" ca="1" si="13"/>
        <v>75287567.816292346</v>
      </c>
      <c r="R90" s="90">
        <f t="shared" ca="1" si="13"/>
        <v>88554657.75879696</v>
      </c>
      <c r="S90" s="90">
        <f t="shared" ca="1" si="13"/>
        <v>101821747.70130157</v>
      </c>
      <c r="T90" s="90">
        <f t="shared" ca="1" si="13"/>
        <v>115088837.64380619</v>
      </c>
      <c r="U90" s="90">
        <f t="shared" ca="1" si="13"/>
        <v>128355927.58631082</v>
      </c>
      <c r="V90">
        <f ca="1">IF('Coal mining 2030'!$A98="MD",INDIRECT("'Coal mining 2030'!"&amp;'Country Selector'!$B$3&amp;ROW($A98))*10^12,0)*'Process Emissions Multipliers'!$D$42</f>
        <v>141623017.52881542</v>
      </c>
      <c r="W90" s="90">
        <f t="shared" ca="1" si="18"/>
        <v>136660066.74425775</v>
      </c>
      <c r="X90" s="90">
        <f t="shared" ca="1" si="18"/>
        <v>131697115.95970006</v>
      </c>
      <c r="Y90" s="90">
        <f t="shared" ca="1" si="18"/>
        <v>126734165.17514236</v>
      </c>
      <c r="Z90" s="90">
        <f t="shared" ca="1" si="18"/>
        <v>121771214.39058469</v>
      </c>
      <c r="AA90" s="90">
        <f t="shared" ca="1" si="18"/>
        <v>116808263.60602699</v>
      </c>
      <c r="AB90" s="90">
        <f t="shared" ca="1" si="18"/>
        <v>111845312.82146932</v>
      </c>
      <c r="AC90" s="90">
        <f t="shared" ca="1" si="18"/>
        <v>106882362.03691164</v>
      </c>
      <c r="AD90" s="90">
        <f t="shared" ca="1" si="18"/>
        <v>101919411.25235397</v>
      </c>
      <c r="AE90" s="90">
        <f t="shared" ca="1" si="18"/>
        <v>96956460.467796281</v>
      </c>
      <c r="AF90" s="90">
        <f t="shared" ca="1" si="18"/>
        <v>91993509.683238596</v>
      </c>
      <c r="AG90" s="90">
        <f t="shared" ca="1" si="18"/>
        <v>87030558.898680925</v>
      </c>
      <c r="AH90" s="90">
        <f t="shared" ca="1" si="18"/>
        <v>82067608.114123225</v>
      </c>
      <c r="AI90" s="90">
        <f t="shared" ca="1" si="18"/>
        <v>77104657.32956554</v>
      </c>
      <c r="AJ90" s="90">
        <f t="shared" ca="1" si="18"/>
        <v>72141706.545007855</v>
      </c>
      <c r="AK90" s="90">
        <f t="shared" ca="1" si="18"/>
        <v>67178755.760450184</v>
      </c>
      <c r="AL90" s="90">
        <f t="shared" ca="1" si="18"/>
        <v>62215804.975892499</v>
      </c>
      <c r="AM90" s="90">
        <f t="shared" ca="1" si="17"/>
        <v>57252854.191334814</v>
      </c>
      <c r="AN90" s="90">
        <f t="shared" ca="1" si="17"/>
        <v>52289903.406777129</v>
      </c>
      <c r="AO90" s="90">
        <f t="shared" ca="1" si="17"/>
        <v>47326952.622219451</v>
      </c>
      <c r="AP90">
        <f ca="1">V90*'Process Emissions Multipliers'!$E$42</f>
        <v>42364001.837661766</v>
      </c>
    </row>
    <row r="91" spans="1:42">
      <c r="A91" s="74">
        <v>39</v>
      </c>
      <c r="B91">
        <f ca="1">IF('Coal mining 2010'!$A99="MD",INDIRECT("'Coal mining 2010'!"&amp;'Country Selector'!$B$3&amp;ROW($A99))*10^12,0)</f>
        <v>1292204066.1483836</v>
      </c>
      <c r="C91" s="90">
        <f t="shared" ca="1" si="15"/>
        <v>1173048416.0782921</v>
      </c>
      <c r="D91" s="90">
        <f t="shared" ca="1" si="12"/>
        <v>1053892766.0082004</v>
      </c>
      <c r="E91" s="90">
        <f t="shared" ca="1" si="12"/>
        <v>934737115.93810892</v>
      </c>
      <c r="F91" s="90">
        <f t="shared" ca="1" si="12"/>
        <v>815581465.86801732</v>
      </c>
      <c r="G91" s="90">
        <f t="shared" ca="1" si="12"/>
        <v>696425815.79792571</v>
      </c>
      <c r="H91" s="90">
        <f t="shared" ca="1" si="12"/>
        <v>577270165.72783411</v>
      </c>
      <c r="I91" s="90">
        <f t="shared" ca="1" si="12"/>
        <v>458114515.65774262</v>
      </c>
      <c r="J91" s="90">
        <f t="shared" ca="1" si="12"/>
        <v>338958865.58765101</v>
      </c>
      <c r="K91" s="90">
        <f t="shared" ca="1" si="12"/>
        <v>219803215.51755941</v>
      </c>
      <c r="L91">
        <f ca="1">IF('Coal mining 2020'!$A99="MD",INDIRECT("'Coal mining 2020'!"&amp;'Country Selector'!$B$3&amp;ROW($A99))*10^12,0)*'Process Emissions Multipliers'!$B$42</f>
        <v>100647565.44746785</v>
      </c>
      <c r="M91" s="90">
        <f t="shared" ca="1" si="16"/>
        <v>95295308.178995118</v>
      </c>
      <c r="N91" s="90">
        <f t="shared" ca="1" si="13"/>
        <v>89943050.910522372</v>
      </c>
      <c r="O91" s="90">
        <f t="shared" ca="1" si="13"/>
        <v>84590793.642049655</v>
      </c>
      <c r="P91" s="90">
        <f t="shared" ca="1" si="13"/>
        <v>79238536.373576909</v>
      </c>
      <c r="Q91" s="90">
        <f t="shared" ca="1" si="13"/>
        <v>73886279.105104178</v>
      </c>
      <c r="R91" s="90">
        <f t="shared" ca="1" si="13"/>
        <v>68534021.836631447</v>
      </c>
      <c r="S91" s="90">
        <f t="shared" ca="1" si="13"/>
        <v>63181764.568158709</v>
      </c>
      <c r="T91" s="90">
        <f t="shared" ca="1" si="13"/>
        <v>57829507.29968597</v>
      </c>
      <c r="U91" s="90">
        <f t="shared" ca="1" si="13"/>
        <v>52477250.031213239</v>
      </c>
      <c r="V91">
        <f ca="1">IF('Coal mining 2030'!$A99="MD",INDIRECT("'Coal mining 2030'!"&amp;'Country Selector'!$B$3&amp;ROW($A99))*10^12,0)*'Process Emissions Multipliers'!$D$42</f>
        <v>47124992.762740508</v>
      </c>
      <c r="W91" s="90">
        <f t="shared" ca="1" si="18"/>
        <v>45473573.213255681</v>
      </c>
      <c r="X91" s="90">
        <f t="shared" ca="1" si="18"/>
        <v>43822153.663770847</v>
      </c>
      <c r="Y91" s="90">
        <f t="shared" ca="1" si="18"/>
        <v>42170734.114286028</v>
      </c>
      <c r="Z91" s="90">
        <f t="shared" ca="1" si="18"/>
        <v>40519314.564801201</v>
      </c>
      <c r="AA91" s="90">
        <f t="shared" ca="1" si="18"/>
        <v>38867895.015316375</v>
      </c>
      <c r="AB91" s="90">
        <f t="shared" ca="1" si="18"/>
        <v>37216475.465831548</v>
      </c>
      <c r="AC91" s="90">
        <f t="shared" ca="1" si="18"/>
        <v>35565055.916346721</v>
      </c>
      <c r="AD91" s="90">
        <f t="shared" ca="1" si="18"/>
        <v>33913636.366861895</v>
      </c>
      <c r="AE91" s="90">
        <f t="shared" ca="1" si="18"/>
        <v>32262216.817377068</v>
      </c>
      <c r="AF91" s="90">
        <f t="shared" ca="1" si="18"/>
        <v>30610797.267892238</v>
      </c>
      <c r="AG91" s="90">
        <f t="shared" ca="1" si="18"/>
        <v>28959377.718407407</v>
      </c>
      <c r="AH91" s="90">
        <f t="shared" ca="1" si="18"/>
        <v>27307958.168922581</v>
      </c>
      <c r="AI91" s="90">
        <f t="shared" ca="1" si="18"/>
        <v>25656538.619437758</v>
      </c>
      <c r="AJ91" s="90">
        <f t="shared" ca="1" si="18"/>
        <v>24005119.069952935</v>
      </c>
      <c r="AK91" s="90">
        <f t="shared" ca="1" si="18"/>
        <v>22353699.520468101</v>
      </c>
      <c r="AL91" s="90">
        <f t="shared" ca="1" si="18"/>
        <v>20702279.970983274</v>
      </c>
      <c r="AM91" s="90">
        <f t="shared" ca="1" si="17"/>
        <v>19050860.421498448</v>
      </c>
      <c r="AN91" s="90">
        <f t="shared" ca="1" si="17"/>
        <v>17399440.872013621</v>
      </c>
      <c r="AO91" s="90">
        <f t="shared" ca="1" si="17"/>
        <v>15748021.322528796</v>
      </c>
      <c r="AP91">
        <f ca="1">V91*'Process Emissions Multipliers'!$E$42</f>
        <v>14096601.773043968</v>
      </c>
    </row>
    <row r="92" spans="1:42">
      <c r="A92" s="74">
        <v>40</v>
      </c>
      <c r="B92">
        <f ca="1">IF('Coal mining 2010'!$A100="MD",INDIRECT("'Coal mining 2010'!"&amp;'Country Selector'!$B$3&amp;ROW($A100))*10^12,0)</f>
        <v>14430918.198304888</v>
      </c>
      <c r="C92" s="90">
        <f t="shared" ca="1" si="15"/>
        <v>13404985.313528679</v>
      </c>
      <c r="D92" s="90">
        <f t="shared" ca="1" si="12"/>
        <v>12379052.428752473</v>
      </c>
      <c r="E92" s="90">
        <f t="shared" ca="1" si="12"/>
        <v>11353119.543976262</v>
      </c>
      <c r="F92" s="90">
        <f t="shared" ca="1" si="12"/>
        <v>10327186.659200056</v>
      </c>
      <c r="G92" s="90">
        <f t="shared" ca="1" si="12"/>
        <v>9301253.774423847</v>
      </c>
      <c r="H92" s="90">
        <f t="shared" ca="1" si="12"/>
        <v>8275320.8896476403</v>
      </c>
      <c r="I92" s="90">
        <f t="shared" ca="1" si="12"/>
        <v>7249388.0048714317</v>
      </c>
      <c r="J92" s="90">
        <f t="shared" ca="1" si="12"/>
        <v>6223455.1200952232</v>
      </c>
      <c r="K92" s="90">
        <f t="shared" ca="1" si="12"/>
        <v>5197522.2353190165</v>
      </c>
      <c r="L92">
        <f ca="1">IF('Coal mining 2020'!$A100="MD",INDIRECT("'Coal mining 2020'!"&amp;'Country Selector'!$B$3&amp;ROW($A100))*10^12,0)*'Process Emissions Multipliers'!$B$42</f>
        <v>4171589.3505428075</v>
      </c>
      <c r="M92" s="90">
        <f t="shared" ca="1" si="16"/>
        <v>3960284.6973018893</v>
      </c>
      <c r="N92" s="90">
        <f t="shared" ca="1" si="13"/>
        <v>3748980.0440609707</v>
      </c>
      <c r="O92" s="90">
        <f t="shared" ca="1" si="13"/>
        <v>3537675.3908200525</v>
      </c>
      <c r="P92" s="90">
        <f t="shared" ca="1" si="13"/>
        <v>3326370.7375791334</v>
      </c>
      <c r="Q92" s="90">
        <f t="shared" ca="1" si="13"/>
        <v>3115066.0843382152</v>
      </c>
      <c r="R92" s="90">
        <f t="shared" ca="1" si="13"/>
        <v>2903761.431097297</v>
      </c>
      <c r="S92" s="90">
        <f t="shared" ca="1" si="13"/>
        <v>2692456.7778563784</v>
      </c>
      <c r="T92" s="90">
        <f t="shared" ca="1" si="13"/>
        <v>2481152.1246154602</v>
      </c>
      <c r="U92" s="90">
        <f t="shared" ca="1" si="13"/>
        <v>2269847.4713745415</v>
      </c>
      <c r="V92">
        <f ca="1">IF('Coal mining 2030'!$A100="MD",INDIRECT("'Coal mining 2030'!"&amp;'Country Selector'!$B$3&amp;ROW($A100))*10^12,0)*'Process Emissions Multipliers'!$D$42</f>
        <v>2058542.8181336231</v>
      </c>
      <c r="W92" s="90">
        <f t="shared" ca="1" si="18"/>
        <v>1986404.4971702024</v>
      </c>
      <c r="X92" s="90">
        <f t="shared" ca="1" si="18"/>
        <v>1914266.1762067818</v>
      </c>
      <c r="Y92" s="90">
        <f t="shared" ca="1" si="18"/>
        <v>1842127.8552433611</v>
      </c>
      <c r="Z92" s="90">
        <f t="shared" ca="1" si="18"/>
        <v>1769989.5342799402</v>
      </c>
      <c r="AA92" s="90">
        <f t="shared" ca="1" si="18"/>
        <v>1697851.2133165193</v>
      </c>
      <c r="AB92" s="90">
        <f t="shared" ca="1" si="18"/>
        <v>1625712.8923530986</v>
      </c>
      <c r="AC92" s="90">
        <f t="shared" ca="1" si="18"/>
        <v>1553574.5713896779</v>
      </c>
      <c r="AD92" s="90">
        <f t="shared" ca="1" si="18"/>
        <v>1481436.2504262573</v>
      </c>
      <c r="AE92" s="90">
        <f t="shared" ca="1" si="18"/>
        <v>1409297.9294628366</v>
      </c>
      <c r="AF92" s="90">
        <f t="shared" ca="1" si="18"/>
        <v>1337159.6084994157</v>
      </c>
      <c r="AG92" s="90">
        <f t="shared" ca="1" si="18"/>
        <v>1265021.287535995</v>
      </c>
      <c r="AH92" s="90">
        <f t="shared" ca="1" si="18"/>
        <v>1192882.9665725743</v>
      </c>
      <c r="AI92" s="90">
        <f t="shared" ca="1" si="18"/>
        <v>1120744.6456091534</v>
      </c>
      <c r="AJ92" s="90">
        <f t="shared" ca="1" si="18"/>
        <v>1048606.3246457328</v>
      </c>
      <c r="AK92" s="90">
        <f t="shared" ca="1" si="18"/>
        <v>976468.00368231209</v>
      </c>
      <c r="AL92" s="90">
        <f t="shared" ca="1" si="18"/>
        <v>904329.68271889142</v>
      </c>
      <c r="AM92" s="90">
        <f t="shared" ca="1" si="17"/>
        <v>832191.36175547051</v>
      </c>
      <c r="AN92" s="90">
        <f t="shared" ca="1" si="17"/>
        <v>760053.04079204984</v>
      </c>
      <c r="AO92" s="90">
        <f t="shared" ca="1" si="17"/>
        <v>687914.71982862917</v>
      </c>
      <c r="AP92">
        <f ca="1">V92*'Process Emissions Multipliers'!$E$42</f>
        <v>615776.39886520838</v>
      </c>
    </row>
    <row r="93" spans="1:42">
      <c r="A93" s="74">
        <v>41</v>
      </c>
      <c r="B93">
        <f ca="1">IF('Coal mining 2010'!$A101="MD",INDIRECT("'Coal mining 2010'!"&amp;'Country Selector'!$B$3&amp;ROW($A101))*10^12,0)</f>
        <v>345457843.47672635</v>
      </c>
      <c r="C93" s="90">
        <f t="shared" ca="1" si="15"/>
        <v>349085815.8304351</v>
      </c>
      <c r="D93" s="90">
        <f t="shared" ca="1" si="12"/>
        <v>352713788.18414378</v>
      </c>
      <c r="E93" s="90">
        <f t="shared" ca="1" si="12"/>
        <v>356341760.53785253</v>
      </c>
      <c r="F93" s="90">
        <f t="shared" ca="1" si="12"/>
        <v>359969732.89156127</v>
      </c>
      <c r="G93" s="90">
        <f t="shared" ca="1" si="12"/>
        <v>363597705.24527001</v>
      </c>
      <c r="H93" s="90">
        <f t="shared" ca="1" si="12"/>
        <v>367225677.59897876</v>
      </c>
      <c r="I93" s="90">
        <f t="shared" ca="1" si="12"/>
        <v>370853649.9526875</v>
      </c>
      <c r="J93" s="90">
        <f t="shared" ca="1" si="12"/>
        <v>374481622.30639625</v>
      </c>
      <c r="K93" s="90">
        <f t="shared" ca="1" si="12"/>
        <v>378109594.66010493</v>
      </c>
      <c r="L93">
        <f ca="1">IF('Coal mining 2020'!$A101="MD",INDIRECT("'Coal mining 2020'!"&amp;'Country Selector'!$B$3&amp;ROW($A101))*10^12,0)*'Process Emissions Multipliers'!$B$42</f>
        <v>381737567.01381367</v>
      </c>
      <c r="M93" s="90">
        <f t="shared" ca="1" si="16"/>
        <v>348491700.22825736</v>
      </c>
      <c r="N93" s="90">
        <f t="shared" ca="1" si="13"/>
        <v>315245833.44270104</v>
      </c>
      <c r="O93" s="90">
        <f t="shared" ca="1" si="13"/>
        <v>281999966.65714473</v>
      </c>
      <c r="P93" s="90">
        <f t="shared" ca="1" si="13"/>
        <v>248754099.87158838</v>
      </c>
      <c r="Q93" s="90">
        <f t="shared" ca="1" si="13"/>
        <v>215508233.08603209</v>
      </c>
      <c r="R93" s="90">
        <f t="shared" ca="1" si="13"/>
        <v>182262366.30047578</v>
      </c>
      <c r="S93" s="90">
        <f t="shared" ca="1" si="13"/>
        <v>149016499.51491943</v>
      </c>
      <c r="T93" s="90">
        <f t="shared" ca="1" si="13"/>
        <v>115770632.72936313</v>
      </c>
      <c r="U93" s="90">
        <f t="shared" ca="1" si="13"/>
        <v>82524765.943806797</v>
      </c>
      <c r="V93">
        <f ca="1">IF('Coal mining 2030'!$A101="MD",INDIRECT("'Coal mining 2030'!"&amp;'Country Selector'!$B$3&amp;ROW($A101))*10^12,0)*'Process Emissions Multipliers'!$D$42</f>
        <v>49278899.158250481</v>
      </c>
      <c r="W93" s="90">
        <f t="shared" ca="1" si="18"/>
        <v>47551999.424668573</v>
      </c>
      <c r="X93" s="90">
        <f t="shared" ca="1" si="18"/>
        <v>45825099.69108665</v>
      </c>
      <c r="Y93" s="90">
        <f t="shared" ca="1" si="18"/>
        <v>44098199.957504734</v>
      </c>
      <c r="Z93" s="90">
        <f t="shared" ca="1" si="18"/>
        <v>42371300.223922826</v>
      </c>
      <c r="AA93" s="90">
        <f t="shared" ca="1" si="18"/>
        <v>40644400.490340911</v>
      </c>
      <c r="AB93" s="90">
        <f t="shared" ca="1" si="18"/>
        <v>38917500.756759003</v>
      </c>
      <c r="AC93" s="90">
        <f t="shared" ca="1" si="18"/>
        <v>37190601.02317708</v>
      </c>
      <c r="AD93" s="90">
        <f t="shared" ca="1" si="18"/>
        <v>35463701.289595164</v>
      </c>
      <c r="AE93" s="90">
        <f t="shared" ca="1" si="18"/>
        <v>33736801.556013256</v>
      </c>
      <c r="AF93" s="90">
        <f t="shared" ca="1" si="18"/>
        <v>32009901.822431337</v>
      </c>
      <c r="AG93" s="90">
        <f t="shared" ca="1" si="18"/>
        <v>30283002.088849418</v>
      </c>
      <c r="AH93" s="90">
        <f t="shared" ca="1" si="18"/>
        <v>28556102.35526751</v>
      </c>
      <c r="AI93" s="90">
        <f t="shared" ca="1" si="18"/>
        <v>26829202.621685594</v>
      </c>
      <c r="AJ93" s="90">
        <f t="shared" ca="1" si="18"/>
        <v>25102302.888103679</v>
      </c>
      <c r="AK93" s="90">
        <f t="shared" ca="1" si="18"/>
        <v>23375403.154521763</v>
      </c>
      <c r="AL93" s="90">
        <f t="shared" ca="1" si="18"/>
        <v>21648503.420939852</v>
      </c>
      <c r="AM93" s="90">
        <f t="shared" ca="1" si="17"/>
        <v>19921603.687357936</v>
      </c>
      <c r="AN93" s="90">
        <f t="shared" ca="1" si="17"/>
        <v>18194703.953776024</v>
      </c>
      <c r="AO93" s="90">
        <f t="shared" ca="1" si="17"/>
        <v>16467804.220194109</v>
      </c>
      <c r="AP93">
        <f ca="1">V93*'Process Emissions Multipliers'!$E$42</f>
        <v>14740904.486612193</v>
      </c>
    </row>
    <row r="94" spans="1:42">
      <c r="A94" s="74">
        <v>42</v>
      </c>
      <c r="B94">
        <f ca="1">IF('Coal mining 2010'!$A102="MD",INDIRECT("'Coal mining 2010'!"&amp;'Country Selector'!$B$3&amp;ROW($A102))*10^12,0)</f>
        <v>13832969.728566624</v>
      </c>
      <c r="C94" s="90">
        <f t="shared" ca="1" si="15"/>
        <v>12849546.612752162</v>
      </c>
      <c r="D94" s="90">
        <f t="shared" ca="1" si="12"/>
        <v>11866123.496937701</v>
      </c>
      <c r="E94" s="90">
        <f t="shared" ca="1" si="12"/>
        <v>10882700.381123241</v>
      </c>
      <c r="F94" s="90">
        <f t="shared" ca="1" si="12"/>
        <v>9899277.2653087787</v>
      </c>
      <c r="G94" s="90">
        <f t="shared" ca="1" si="12"/>
        <v>8915854.1494943164</v>
      </c>
      <c r="H94" s="90">
        <f t="shared" ca="1" si="12"/>
        <v>7932431.0336798551</v>
      </c>
      <c r="I94" s="90">
        <f t="shared" ca="1" si="12"/>
        <v>6949007.9178653937</v>
      </c>
      <c r="J94" s="90">
        <f t="shared" ca="1" si="12"/>
        <v>5965584.8020509314</v>
      </c>
      <c r="K94" s="90">
        <f t="shared" ca="1" si="12"/>
        <v>4982161.68623647</v>
      </c>
      <c r="L94">
        <f ca="1">IF('Coal mining 2020'!$A102="MD",INDIRECT("'Coal mining 2020'!"&amp;'Country Selector'!$B$3&amp;ROW($A102))*10^12,0)*'Process Emissions Multipliers'!$B$42</f>
        <v>3998738.5704220086</v>
      </c>
      <c r="M94" s="90">
        <f t="shared" ca="1" si="16"/>
        <v>7976402.5186483171</v>
      </c>
      <c r="N94" s="90">
        <f t="shared" ca="1" si="13"/>
        <v>11954066.466874626</v>
      </c>
      <c r="O94" s="90">
        <f t="shared" ca="1" si="13"/>
        <v>15931730.415100934</v>
      </c>
      <c r="P94" s="90">
        <f t="shared" ca="1" si="13"/>
        <v>19909394.363327242</v>
      </c>
      <c r="Q94" s="90">
        <f t="shared" ca="1" si="13"/>
        <v>23887058.311553549</v>
      </c>
      <c r="R94" s="90">
        <f t="shared" ca="1" si="13"/>
        <v>27864722.259779859</v>
      </c>
      <c r="S94" s="90">
        <f t="shared" ca="1" si="13"/>
        <v>31842386.208006166</v>
      </c>
      <c r="T94" s="90">
        <f t="shared" ca="1" si="13"/>
        <v>35820050.156232476</v>
      </c>
      <c r="U94" s="90">
        <f t="shared" ca="1" si="13"/>
        <v>39797714.104458779</v>
      </c>
      <c r="V94">
        <f ca="1">IF('Coal mining 2030'!$A102="MD",INDIRECT("'Coal mining 2030'!"&amp;'Country Selector'!$B$3&amp;ROW($A102))*10^12,0)*'Process Emissions Multipliers'!$D$42</f>
        <v>43775378.052685089</v>
      </c>
      <c r="W94" s="90">
        <f t="shared" ca="1" si="18"/>
        <v>42241340.361342445</v>
      </c>
      <c r="X94" s="90">
        <f t="shared" ca="1" si="18"/>
        <v>40707302.669999801</v>
      </c>
      <c r="Y94" s="90">
        <f t="shared" ca="1" si="18"/>
        <v>39173264.978657164</v>
      </c>
      <c r="Z94" s="90">
        <f t="shared" ca="1" si="18"/>
        <v>37639227.287314519</v>
      </c>
      <c r="AA94" s="90">
        <f t="shared" ca="1" si="18"/>
        <v>36105189.595971875</v>
      </c>
      <c r="AB94" s="90">
        <f t="shared" ca="1" si="18"/>
        <v>34571151.90462923</v>
      </c>
      <c r="AC94" s="90">
        <f t="shared" ca="1" si="18"/>
        <v>33037114.21328659</v>
      </c>
      <c r="AD94" s="90">
        <f t="shared" ca="1" si="18"/>
        <v>31503076.521943949</v>
      </c>
      <c r="AE94" s="90">
        <f t="shared" ca="1" si="18"/>
        <v>29969038.830601305</v>
      </c>
      <c r="AF94" s="90">
        <f t="shared" ca="1" si="18"/>
        <v>28435001.139258664</v>
      </c>
      <c r="AG94" s="90">
        <f t="shared" ca="1" si="18"/>
        <v>26900963.44791602</v>
      </c>
      <c r="AH94" s="90">
        <f t="shared" ca="1" si="18"/>
        <v>25366925.756573379</v>
      </c>
      <c r="AI94" s="90">
        <f t="shared" ca="1" si="18"/>
        <v>23832888.065230735</v>
      </c>
      <c r="AJ94" s="90">
        <f t="shared" ca="1" si="18"/>
        <v>22298850.373888094</v>
      </c>
      <c r="AK94" s="90">
        <f t="shared" ca="1" si="18"/>
        <v>20764812.682545453</v>
      </c>
      <c r="AL94" s="90">
        <f t="shared" ref="AL94:AO109" ca="1" si="19">$V94*($AP$1-AL$1)/($AP$1-$V$1)+$AP94*(AL$1-$V$1)/($AP$1-$V$1)</f>
        <v>19230774.991202809</v>
      </c>
      <c r="AM94" s="90">
        <f t="shared" ca="1" si="19"/>
        <v>17696737.299860165</v>
      </c>
      <c r="AN94" s="90">
        <f t="shared" ca="1" si="19"/>
        <v>16162699.608517522</v>
      </c>
      <c r="AO94" s="90">
        <f t="shared" ca="1" si="19"/>
        <v>14628661.917174879</v>
      </c>
      <c r="AP94">
        <f ca="1">V94*'Process Emissions Multipliers'!$E$42</f>
        <v>13094624.225832237</v>
      </c>
    </row>
    <row r="95" spans="1:42">
      <c r="A95" s="74">
        <v>43</v>
      </c>
      <c r="B95">
        <f ca="1">IF('Coal mining 2010'!$A103="MD",INDIRECT("'Coal mining 2010'!"&amp;'Country Selector'!$B$3&amp;ROW($A103))*10^12,0)</f>
        <v>335429178.33884192</v>
      </c>
      <c r="C95" s="90">
        <f t="shared" ca="1" si="15"/>
        <v>311844614.65579093</v>
      </c>
      <c r="D95" s="90">
        <f t="shared" ca="1" si="12"/>
        <v>288260050.97273993</v>
      </c>
      <c r="E95" s="90">
        <f t="shared" ref="D95:K126" ca="1" si="20">$B95*($L$1-E$1)/($L$1-$B$1)+$L95*(E$1-$B$1)/($L$1-$B$1)</f>
        <v>264675487.289689</v>
      </c>
      <c r="F95" s="90">
        <f t="shared" ca="1" si="20"/>
        <v>241090923.60663801</v>
      </c>
      <c r="G95" s="90">
        <f t="shared" ca="1" si="20"/>
        <v>217506359.92358705</v>
      </c>
      <c r="H95" s="90">
        <f t="shared" ca="1" si="20"/>
        <v>193921796.24053609</v>
      </c>
      <c r="I95" s="90">
        <f t="shared" ca="1" si="20"/>
        <v>170337232.5574851</v>
      </c>
      <c r="J95" s="90">
        <f t="shared" ca="1" si="20"/>
        <v>146752668.87443414</v>
      </c>
      <c r="K95" s="90">
        <f t="shared" ca="1" si="20"/>
        <v>123168105.19138317</v>
      </c>
      <c r="L95">
        <f ca="1">IF('Coal mining 2020'!$A103="MD",INDIRECT("'Coal mining 2020'!"&amp;'Country Selector'!$B$3&amp;ROW($A103))*10^12,0)*'Process Emissions Multipliers'!$B$42</f>
        <v>99583541.508332193</v>
      </c>
      <c r="M95" s="90">
        <f t="shared" ca="1" si="16"/>
        <v>94293226.659674793</v>
      </c>
      <c r="N95" s="90">
        <f t="shared" ca="1" si="13"/>
        <v>89002911.811017394</v>
      </c>
      <c r="O95" s="90">
        <f t="shared" ref="N95:U126" ca="1" si="21">$L95*($V$1-O$1)/($V$1-$L$1)+$V95*(O$1-$L$1)/($V$1-$L$1)</f>
        <v>83712596.962359995</v>
      </c>
      <c r="P95" s="90">
        <f t="shared" ca="1" si="21"/>
        <v>78422282.113702595</v>
      </c>
      <c r="Q95" s="90">
        <f t="shared" ca="1" si="21"/>
        <v>73131967.265045196</v>
      </c>
      <c r="R95" s="90">
        <f t="shared" ca="1" si="21"/>
        <v>67841652.416387796</v>
      </c>
      <c r="S95" s="90">
        <f t="shared" ca="1" si="21"/>
        <v>62551337.567730404</v>
      </c>
      <c r="T95" s="90">
        <f t="shared" ca="1" si="21"/>
        <v>57261022.719073005</v>
      </c>
      <c r="U95" s="90">
        <f t="shared" ca="1" si="21"/>
        <v>51970707.870415606</v>
      </c>
      <c r="V95">
        <f ca="1">IF('Coal mining 2030'!$A103="MD",INDIRECT("'Coal mining 2030'!"&amp;'Country Selector'!$B$3&amp;ROW($A103))*10^12,0)*'Process Emissions Multipliers'!$D$42</f>
        <v>46680393.021758206</v>
      </c>
      <c r="W95" s="90">
        <f t="shared" ref="W95:AL110" ca="1" si="22">$V95*($AP$1-W$1)/($AP$1-$V$1)+$AP95*(W$1-$V$1)/($AP$1-$V$1)</f>
        <v>45044553.754856139</v>
      </c>
      <c r="X95" s="90">
        <f t="shared" ca="1" si="22"/>
        <v>43408714.487954073</v>
      </c>
      <c r="Y95" s="90">
        <f t="shared" ca="1" si="22"/>
        <v>41772875.221052006</v>
      </c>
      <c r="Z95" s="90">
        <f t="shared" ca="1" si="22"/>
        <v>40137035.954149947</v>
      </c>
      <c r="AA95" s="90">
        <f t="shared" ca="1" si="22"/>
        <v>38501196.68724788</v>
      </c>
      <c r="AB95" s="90">
        <f t="shared" ca="1" si="22"/>
        <v>36865357.420345813</v>
      </c>
      <c r="AC95" s="90">
        <f t="shared" ca="1" si="22"/>
        <v>35229518.153443746</v>
      </c>
      <c r="AD95" s="90">
        <f t="shared" ca="1" si="22"/>
        <v>33593678.88654168</v>
      </c>
      <c r="AE95" s="90">
        <f t="shared" ca="1" si="22"/>
        <v>31957839.619639613</v>
      </c>
      <c r="AF95" s="90">
        <f t="shared" ca="1" si="22"/>
        <v>30322000.352737546</v>
      </c>
      <c r="AG95" s="90">
        <f t="shared" ca="1" si="22"/>
        <v>28686161.085835479</v>
      </c>
      <c r="AH95" s="90">
        <f t="shared" ca="1" si="22"/>
        <v>27050321.818933412</v>
      </c>
      <c r="AI95" s="90">
        <f t="shared" ca="1" si="22"/>
        <v>25414482.552031349</v>
      </c>
      <c r="AJ95" s="90">
        <f t="shared" ca="1" si="22"/>
        <v>23778643.285129283</v>
      </c>
      <c r="AK95" s="90">
        <f t="shared" ca="1" si="22"/>
        <v>22142804.018227216</v>
      </c>
      <c r="AL95" s="90">
        <f t="shared" ca="1" si="22"/>
        <v>20506964.751325153</v>
      </c>
      <c r="AM95" s="90">
        <f t="shared" ca="1" si="19"/>
        <v>18871125.484423086</v>
      </c>
      <c r="AN95" s="90">
        <f t="shared" ca="1" si="19"/>
        <v>17235286.217521019</v>
      </c>
      <c r="AO95" s="90">
        <f t="shared" ca="1" si="19"/>
        <v>15599446.950618951</v>
      </c>
      <c r="AP95">
        <f ca="1">V95*'Process Emissions Multipliers'!$E$42</f>
        <v>13963607.683716886</v>
      </c>
    </row>
    <row r="96" spans="1:42">
      <c r="A96" s="74">
        <v>44</v>
      </c>
      <c r="B96">
        <f ca="1">IF('Coal mining 2010'!$A104="MD",INDIRECT("'Coal mining 2010'!"&amp;'Country Selector'!$B$3&amp;ROW($A104))*10^12,0)</f>
        <v>341563097.18869072</v>
      </c>
      <c r="C96" s="90">
        <f t="shared" ca="1" si="15"/>
        <v>309046030.10265511</v>
      </c>
      <c r="D96" s="90">
        <f t="shared" ca="1" si="20"/>
        <v>276528963.01661962</v>
      </c>
      <c r="E96" s="90">
        <f t="shared" ca="1" si="20"/>
        <v>244011895.93058401</v>
      </c>
      <c r="F96" s="90">
        <f t="shared" ca="1" si="20"/>
        <v>211494828.84454846</v>
      </c>
      <c r="G96" s="90">
        <f t="shared" ca="1" si="20"/>
        <v>178977761.75851285</v>
      </c>
      <c r="H96" s="90">
        <f t="shared" ca="1" si="20"/>
        <v>146460694.6724773</v>
      </c>
      <c r="I96" s="90">
        <f t="shared" ca="1" si="20"/>
        <v>113943627.58644173</v>
      </c>
      <c r="J96" s="90">
        <f t="shared" ca="1" si="20"/>
        <v>81426560.500406161</v>
      </c>
      <c r="K96" s="90">
        <f t="shared" ca="1" si="20"/>
        <v>48909493.414370582</v>
      </c>
      <c r="L96">
        <f ca="1">IF('Coal mining 2020'!$A104="MD",INDIRECT("'Coal mining 2020'!"&amp;'Country Selector'!$B$3&amp;ROW($A104))*10^12,0)*'Process Emissions Multipliers'!$B$42</f>
        <v>16392426.32833501</v>
      </c>
      <c r="M96" s="90">
        <f t="shared" ca="1" si="16"/>
        <v>19537915.858300276</v>
      </c>
      <c r="N96" s="90">
        <f t="shared" ca="1" si="21"/>
        <v>22683405.388265535</v>
      </c>
      <c r="O96" s="90">
        <f t="shared" ca="1" si="21"/>
        <v>25828894.918230798</v>
      </c>
      <c r="P96" s="90">
        <f t="shared" ca="1" si="21"/>
        <v>28974384.448196061</v>
      </c>
      <c r="Q96" s="90">
        <f t="shared" ca="1" si="21"/>
        <v>32119873.978161328</v>
      </c>
      <c r="R96" s="90">
        <f t="shared" ca="1" si="21"/>
        <v>35265363.508126587</v>
      </c>
      <c r="S96" s="90">
        <f t="shared" ca="1" si="21"/>
        <v>38410853.038091861</v>
      </c>
      <c r="T96" s="90">
        <f t="shared" ca="1" si="21"/>
        <v>41556342.568057112</v>
      </c>
      <c r="U96" s="90">
        <f t="shared" ca="1" si="21"/>
        <v>44701832.098022379</v>
      </c>
      <c r="V96">
        <f ca="1">IF('Coal mining 2030'!$A104="MD",INDIRECT("'Coal mining 2030'!"&amp;'Country Selector'!$B$3&amp;ROW($A104))*10^12,0)*'Process Emissions Multipliers'!$D$42</f>
        <v>47847321.627987646</v>
      </c>
      <c r="W96" s="90">
        <f t="shared" ca="1" si="22"/>
        <v>46170589.225613229</v>
      </c>
      <c r="X96" s="90">
        <f t="shared" ca="1" si="22"/>
        <v>44493856.823238805</v>
      </c>
      <c r="Y96" s="90">
        <f t="shared" ca="1" si="22"/>
        <v>42817124.420864388</v>
      </c>
      <c r="Z96" s="90">
        <f t="shared" ca="1" si="22"/>
        <v>41140392.018489972</v>
      </c>
      <c r="AA96" s="90">
        <f t="shared" ca="1" si="22"/>
        <v>39463659.616115555</v>
      </c>
      <c r="AB96" s="90">
        <f t="shared" ca="1" si="22"/>
        <v>37786927.213741139</v>
      </c>
      <c r="AC96" s="90">
        <f t="shared" ca="1" si="22"/>
        <v>36110194.811366715</v>
      </c>
      <c r="AD96" s="90">
        <f t="shared" ca="1" si="22"/>
        <v>34433462.408992298</v>
      </c>
      <c r="AE96" s="90">
        <f t="shared" ca="1" si="22"/>
        <v>32756730.006617878</v>
      </c>
      <c r="AF96" s="90">
        <f t="shared" ca="1" si="22"/>
        <v>31079997.604243461</v>
      </c>
      <c r="AG96" s="90">
        <f t="shared" ca="1" si="22"/>
        <v>29403265.201869041</v>
      </c>
      <c r="AH96" s="90">
        <f t="shared" ca="1" si="22"/>
        <v>27726532.799494624</v>
      </c>
      <c r="AI96" s="90">
        <f t="shared" ca="1" si="22"/>
        <v>26049800.397120208</v>
      </c>
      <c r="AJ96" s="90">
        <f t="shared" ca="1" si="22"/>
        <v>24373067.994745784</v>
      </c>
      <c r="AK96" s="90">
        <f t="shared" ca="1" si="22"/>
        <v>22696335.592371367</v>
      </c>
      <c r="AL96" s="90">
        <f t="shared" ca="1" si="22"/>
        <v>21019603.18999695</v>
      </c>
      <c r="AM96" s="90">
        <f t="shared" ca="1" si="19"/>
        <v>19342870.787622534</v>
      </c>
      <c r="AN96" s="90">
        <f t="shared" ca="1" si="19"/>
        <v>17666138.385248113</v>
      </c>
      <c r="AO96" s="90">
        <f t="shared" ca="1" si="19"/>
        <v>15989405.982873693</v>
      </c>
      <c r="AP96">
        <f ca="1">V96*'Process Emissions Multipliers'!$E$42</f>
        <v>14312673.580499277</v>
      </c>
    </row>
    <row r="97" spans="1:42">
      <c r="A97" s="74">
        <v>45</v>
      </c>
      <c r="B97">
        <f ca="1">IF('Coal mining 2010'!$A105="MD",INDIRECT("'Coal mining 2010'!"&amp;'Country Selector'!$B$3&amp;ROW($A105))*10^12,0)</f>
        <v>306381186.52681625</v>
      </c>
      <c r="C97" s="90">
        <f t="shared" ca="1" si="15"/>
        <v>285013920.72141057</v>
      </c>
      <c r="D97" s="90">
        <f t="shared" ca="1" si="20"/>
        <v>263646654.91600481</v>
      </c>
      <c r="E97" s="90">
        <f t="shared" ca="1" si="20"/>
        <v>242279389.11059904</v>
      </c>
      <c r="F97" s="90">
        <f t="shared" ca="1" si="20"/>
        <v>220912123.30519331</v>
      </c>
      <c r="G97" s="90">
        <f t="shared" ca="1" si="20"/>
        <v>199544857.4997876</v>
      </c>
      <c r="H97" s="90">
        <f t="shared" ca="1" si="20"/>
        <v>178177591.69438189</v>
      </c>
      <c r="I97" s="90">
        <f t="shared" ca="1" si="20"/>
        <v>156810325.88897613</v>
      </c>
      <c r="J97" s="90">
        <f t="shared" ca="1" si="20"/>
        <v>135443060.08357042</v>
      </c>
      <c r="K97" s="90">
        <f t="shared" ca="1" si="20"/>
        <v>114075794.27816468</v>
      </c>
      <c r="L97">
        <f ca="1">IF('Coal mining 2020'!$A105="MD",INDIRECT("'Coal mining 2020'!"&amp;'Country Selector'!$B$3&amp;ROW($A105))*10^12,0)*'Process Emissions Multipliers'!$B$42</f>
        <v>92708528.472758949</v>
      </c>
      <c r="M97" s="90">
        <f t="shared" ca="1" si="16"/>
        <v>83832324.948509946</v>
      </c>
      <c r="N97" s="90">
        <f t="shared" ca="1" si="21"/>
        <v>74956121.424260914</v>
      </c>
      <c r="O97" s="90">
        <f t="shared" ca="1" si="21"/>
        <v>66079917.900011897</v>
      </c>
      <c r="P97" s="90">
        <f t="shared" ca="1" si="21"/>
        <v>57203714.375762895</v>
      </c>
      <c r="Q97" s="90">
        <f t="shared" ca="1" si="21"/>
        <v>48327510.85151387</v>
      </c>
      <c r="R97" s="90">
        <f t="shared" ca="1" si="21"/>
        <v>39451307.327264853</v>
      </c>
      <c r="S97" s="90">
        <f t="shared" ca="1" si="21"/>
        <v>30575103.803015843</v>
      </c>
      <c r="T97" s="90">
        <f t="shared" ca="1" si="21"/>
        <v>21698900.278766826</v>
      </c>
      <c r="U97" s="90">
        <f t="shared" ca="1" si="21"/>
        <v>12822696.754517812</v>
      </c>
      <c r="V97">
        <f ca="1">IF('Coal mining 2030'!$A105="MD",INDIRECT("'Coal mining 2030'!"&amp;'Country Selector'!$B$3&amp;ROW($A105))*10^12,0)*'Process Emissions Multipliers'!$D$42</f>
        <v>3946493.2302687969</v>
      </c>
      <c r="W97" s="90">
        <f t="shared" ca="1" si="22"/>
        <v>3808194.7247350551</v>
      </c>
      <c r="X97" s="90">
        <f t="shared" ca="1" si="22"/>
        <v>3669896.2192013129</v>
      </c>
      <c r="Y97" s="90">
        <f t="shared" ca="1" si="22"/>
        <v>3531597.7136675711</v>
      </c>
      <c r="Z97" s="90">
        <f t="shared" ca="1" si="22"/>
        <v>3393299.2081338293</v>
      </c>
      <c r="AA97" s="90">
        <f t="shared" ca="1" si="22"/>
        <v>3255000.7026000875</v>
      </c>
      <c r="AB97" s="90">
        <f t="shared" ca="1" si="22"/>
        <v>3116702.1970663453</v>
      </c>
      <c r="AC97" s="90">
        <f t="shared" ca="1" si="22"/>
        <v>2978403.6915326035</v>
      </c>
      <c r="AD97" s="90">
        <f t="shared" ca="1" si="22"/>
        <v>2840105.1859988617</v>
      </c>
      <c r="AE97" s="90">
        <f t="shared" ca="1" si="22"/>
        <v>2701806.6804651199</v>
      </c>
      <c r="AF97" s="90">
        <f t="shared" ca="1" si="22"/>
        <v>2563508.1749313781</v>
      </c>
      <c r="AG97" s="90">
        <f t="shared" ca="1" si="22"/>
        <v>2425209.6693976359</v>
      </c>
      <c r="AH97" s="90">
        <f t="shared" ca="1" si="22"/>
        <v>2286911.1638638941</v>
      </c>
      <c r="AI97" s="90">
        <f t="shared" ca="1" si="22"/>
        <v>2148612.6583301518</v>
      </c>
      <c r="AJ97" s="90">
        <f t="shared" ca="1" si="22"/>
        <v>2010314.15279641</v>
      </c>
      <c r="AK97" s="90">
        <f t="shared" ca="1" si="22"/>
        <v>1872015.6472626682</v>
      </c>
      <c r="AL97" s="90">
        <f t="shared" ca="1" si="22"/>
        <v>1733717.1417289262</v>
      </c>
      <c r="AM97" s="90">
        <f t="shared" ca="1" si="19"/>
        <v>1595418.6361951844</v>
      </c>
      <c r="AN97" s="90">
        <f t="shared" ca="1" si="19"/>
        <v>1457120.1306614424</v>
      </c>
      <c r="AO97" s="90">
        <f t="shared" ca="1" si="19"/>
        <v>1318821.6251277004</v>
      </c>
      <c r="AP97">
        <f ca="1">V97*'Process Emissions Multipliers'!$E$42</f>
        <v>1180523.1195939586</v>
      </c>
    </row>
    <row r="98" spans="1:42">
      <c r="A98" s="74">
        <v>46</v>
      </c>
      <c r="B98">
        <f ca="1">IF('Coal mining 2010'!$A106="MD",INDIRECT("'Coal mining 2010'!"&amp;'Country Selector'!$B$3&amp;ROW($A106))*10^12,0)</f>
        <v>269948797.222197</v>
      </c>
      <c r="C98" s="90">
        <f t="shared" ca="1" si="15"/>
        <v>251188343.05092886</v>
      </c>
      <c r="D98" s="90">
        <f t="shared" ca="1" si="20"/>
        <v>232427888.87966073</v>
      </c>
      <c r="E98" s="90">
        <f t="shared" ca="1" si="20"/>
        <v>213667434.70839256</v>
      </c>
      <c r="F98" s="90">
        <f t="shared" ca="1" si="20"/>
        <v>194906980.53712443</v>
      </c>
      <c r="G98" s="90">
        <f t="shared" ca="1" si="20"/>
        <v>176146526.36585632</v>
      </c>
      <c r="H98" s="90">
        <f t="shared" ca="1" si="20"/>
        <v>157386072.19458818</v>
      </c>
      <c r="I98" s="90">
        <f t="shared" ca="1" si="20"/>
        <v>138625618.02332002</v>
      </c>
      <c r="J98" s="90">
        <f t="shared" ca="1" si="20"/>
        <v>119865163.85205191</v>
      </c>
      <c r="K98" s="90">
        <f t="shared" ca="1" si="20"/>
        <v>101104709.68078378</v>
      </c>
      <c r="L98">
        <f ca="1">IF('Coal mining 2020'!$A106="MD",INDIRECT("'Coal mining 2020'!"&amp;'Country Selector'!$B$3&amp;ROW($A106))*10^12,0)*'Process Emissions Multipliers'!$B$42</f>
        <v>82344255.509515643</v>
      </c>
      <c r="M98" s="90">
        <f t="shared" ca="1" si="16"/>
        <v>77960597.804018006</v>
      </c>
      <c r="N98" s="90">
        <f t="shared" ca="1" si="21"/>
        <v>73576940.098520383</v>
      </c>
      <c r="O98" s="90">
        <f t="shared" ca="1" si="21"/>
        <v>69193282.393022746</v>
      </c>
      <c r="P98" s="90">
        <f t="shared" ca="1" si="21"/>
        <v>64809624.687525116</v>
      </c>
      <c r="Q98" s="90">
        <f t="shared" ca="1" si="21"/>
        <v>60425966.982027486</v>
      </c>
      <c r="R98" s="90">
        <f t="shared" ca="1" si="21"/>
        <v>56042309.276529856</v>
      </c>
      <c r="S98" s="90">
        <f t="shared" ca="1" si="21"/>
        <v>51658651.571032226</v>
      </c>
      <c r="T98" s="90">
        <f t="shared" ca="1" si="21"/>
        <v>47274993.865534589</v>
      </c>
      <c r="U98" s="90">
        <f t="shared" ca="1" si="21"/>
        <v>42891336.160036959</v>
      </c>
      <c r="V98">
        <f ca="1">IF('Coal mining 2030'!$A106="MD",INDIRECT("'Coal mining 2030'!"&amp;'Country Selector'!$B$3&amp;ROW($A106))*10^12,0)*'Process Emissions Multipliers'!$D$42</f>
        <v>38507678.454539329</v>
      </c>
      <c r="W98" s="90">
        <f t="shared" ca="1" si="22"/>
        <v>37158238.820134096</v>
      </c>
      <c r="X98" s="90">
        <f t="shared" ca="1" si="22"/>
        <v>35808799.185728855</v>
      </c>
      <c r="Y98" s="90">
        <f t="shared" ca="1" si="22"/>
        <v>34459359.551323622</v>
      </c>
      <c r="Z98" s="90">
        <f t="shared" ca="1" si="22"/>
        <v>33109919.916918386</v>
      </c>
      <c r="AA98" s="90">
        <f t="shared" ca="1" si="22"/>
        <v>31760480.282513153</v>
      </c>
      <c r="AB98" s="90">
        <f t="shared" ca="1" si="22"/>
        <v>30411040.64810792</v>
      </c>
      <c r="AC98" s="90">
        <f t="shared" ca="1" si="22"/>
        <v>29061601.013702679</v>
      </c>
      <c r="AD98" s="90">
        <f t="shared" ca="1" si="22"/>
        <v>27712161.379297446</v>
      </c>
      <c r="AE98" s="90">
        <f t="shared" ca="1" si="22"/>
        <v>26362721.74489221</v>
      </c>
      <c r="AF98" s="90">
        <f t="shared" ca="1" si="22"/>
        <v>25013282.110486977</v>
      </c>
      <c r="AG98" s="90">
        <f t="shared" ca="1" si="22"/>
        <v>23663842.47608174</v>
      </c>
      <c r="AH98" s="90">
        <f t="shared" ca="1" si="22"/>
        <v>22314402.841676503</v>
      </c>
      <c r="AI98" s="90">
        <f t="shared" ca="1" si="22"/>
        <v>20964963.20727127</v>
      </c>
      <c r="AJ98" s="90">
        <f t="shared" ca="1" si="22"/>
        <v>19615523.572866034</v>
      </c>
      <c r="AK98" s="90">
        <f t="shared" ca="1" si="22"/>
        <v>18266083.938460797</v>
      </c>
      <c r="AL98" s="90">
        <f t="shared" ca="1" si="22"/>
        <v>16916644.304055564</v>
      </c>
      <c r="AM98" s="90">
        <f t="shared" ca="1" si="19"/>
        <v>15567204.669650327</v>
      </c>
      <c r="AN98" s="90">
        <f t="shared" ca="1" si="19"/>
        <v>14217765.035245093</v>
      </c>
      <c r="AO98" s="90">
        <f t="shared" ca="1" si="19"/>
        <v>12868325.400839856</v>
      </c>
      <c r="AP98">
        <f ca="1">V98*'Process Emissions Multipliers'!$E$42</f>
        <v>11518885.766434621</v>
      </c>
    </row>
    <row r="99" spans="1:42">
      <c r="A99" s="74">
        <v>47</v>
      </c>
      <c r="B99">
        <f ca="1">IF('Coal mining 2010'!$A107="MD",INDIRECT("'Coal mining 2010'!"&amp;'Country Selector'!$B$3&amp;ROW($A107))*10^12,0)</f>
        <v>27047152.473480552</v>
      </c>
      <c r="C99" s="90">
        <f t="shared" ca="1" si="15"/>
        <v>33181203.770339984</v>
      </c>
      <c r="D99" s="90">
        <f t="shared" ca="1" si="20"/>
        <v>39315255.067199416</v>
      </c>
      <c r="E99" s="90">
        <f t="shared" ca="1" si="20"/>
        <v>45449306.364058852</v>
      </c>
      <c r="F99" s="90">
        <f t="shared" ca="1" si="20"/>
        <v>51583357.66091828</v>
      </c>
      <c r="G99" s="90">
        <f t="shared" ca="1" si="20"/>
        <v>57717408.957777716</v>
      </c>
      <c r="H99" s="90">
        <f t="shared" ca="1" si="20"/>
        <v>63851460.254637145</v>
      </c>
      <c r="I99" s="90">
        <f t="shared" ca="1" si="20"/>
        <v>69985511.55149658</v>
      </c>
      <c r="J99" s="90">
        <f t="shared" ca="1" si="20"/>
        <v>76119562.848356009</v>
      </c>
      <c r="K99" s="90">
        <f t="shared" ca="1" si="20"/>
        <v>82253614.145215452</v>
      </c>
      <c r="L99">
        <f ca="1">IF('Coal mining 2020'!$A107="MD",INDIRECT("'Coal mining 2020'!"&amp;'Country Selector'!$B$3&amp;ROW($A107))*10^12,0)*'Process Emissions Multipliers'!$B$42</f>
        <v>88387665.44207488</v>
      </c>
      <c r="M99" s="90">
        <f t="shared" ca="1" si="16"/>
        <v>79934721.343187034</v>
      </c>
      <c r="N99" s="90">
        <f t="shared" ca="1" si="21"/>
        <v>71481777.244299158</v>
      </c>
      <c r="O99" s="90">
        <f t="shared" ca="1" si="21"/>
        <v>63028833.145411305</v>
      </c>
      <c r="P99" s="90">
        <f t="shared" ca="1" si="21"/>
        <v>54575889.046523444</v>
      </c>
      <c r="Q99" s="90">
        <f t="shared" ca="1" si="21"/>
        <v>46122944.947635598</v>
      </c>
      <c r="R99" s="90">
        <f t="shared" ca="1" si="21"/>
        <v>37670000.848747738</v>
      </c>
      <c r="S99" s="90">
        <f t="shared" ca="1" si="21"/>
        <v>29217056.749859881</v>
      </c>
      <c r="T99" s="90">
        <f t="shared" ca="1" si="21"/>
        <v>20764112.650972024</v>
      </c>
      <c r="U99" s="90">
        <f t="shared" ca="1" si="21"/>
        <v>12311168.552084167</v>
      </c>
      <c r="V99">
        <f ca="1">IF('Coal mining 2030'!$A107="MD",INDIRECT("'Coal mining 2030'!"&amp;'Country Selector'!$B$3&amp;ROW($A107))*10^12,0)*'Process Emissions Multipliers'!$D$42</f>
        <v>3858224.4531963109</v>
      </c>
      <c r="W99" s="90">
        <f t="shared" ca="1" si="22"/>
        <v>3723019.1849347851</v>
      </c>
      <c r="X99" s="90">
        <f t="shared" ca="1" si="22"/>
        <v>3587813.9166732598</v>
      </c>
      <c r="Y99" s="90">
        <f t="shared" ca="1" si="22"/>
        <v>3452608.6484117331</v>
      </c>
      <c r="Z99" s="90">
        <f t="shared" ca="1" si="22"/>
        <v>3317403.3801502073</v>
      </c>
      <c r="AA99" s="90">
        <f t="shared" ca="1" si="22"/>
        <v>3182198.1118886815</v>
      </c>
      <c r="AB99" s="90">
        <f t="shared" ca="1" si="22"/>
        <v>3046992.8436271562</v>
      </c>
      <c r="AC99" s="90">
        <f t="shared" ca="1" si="22"/>
        <v>2911787.57536563</v>
      </c>
      <c r="AD99" s="90">
        <f t="shared" ca="1" si="22"/>
        <v>2776582.3071041037</v>
      </c>
      <c r="AE99" s="90">
        <f t="shared" ca="1" si="22"/>
        <v>2641377.038842578</v>
      </c>
      <c r="AF99" s="90">
        <f t="shared" ca="1" si="22"/>
        <v>2506171.7705810526</v>
      </c>
      <c r="AG99" s="90">
        <f t="shared" ca="1" si="22"/>
        <v>2370966.5023195269</v>
      </c>
      <c r="AH99" s="90">
        <f t="shared" ca="1" si="22"/>
        <v>2235761.2340580006</v>
      </c>
      <c r="AI99" s="90">
        <f t="shared" ca="1" si="22"/>
        <v>2100555.9657964753</v>
      </c>
      <c r="AJ99" s="90">
        <f t="shared" ca="1" si="22"/>
        <v>1965350.6975349491</v>
      </c>
      <c r="AK99" s="90">
        <f t="shared" ca="1" si="22"/>
        <v>1830145.4292734233</v>
      </c>
      <c r="AL99" s="90">
        <f t="shared" ca="1" si="22"/>
        <v>1694940.1610118973</v>
      </c>
      <c r="AM99" s="90">
        <f t="shared" ca="1" si="19"/>
        <v>1559734.8927503712</v>
      </c>
      <c r="AN99" s="90">
        <f t="shared" ca="1" si="19"/>
        <v>1424529.6244888457</v>
      </c>
      <c r="AO99" s="90">
        <f t="shared" ca="1" si="19"/>
        <v>1289324.3562273197</v>
      </c>
      <c r="AP99">
        <f ca="1">V99*'Process Emissions Multipliers'!$E$42</f>
        <v>1154119.0879657939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259756527.56948796</v>
      </c>
      <c r="C100" s="90">
        <f t="shared" ca="1" si="15"/>
        <v>241584366.67780077</v>
      </c>
      <c r="D100" s="90">
        <f t="shared" ca="1" si="20"/>
        <v>223412205.78611362</v>
      </c>
      <c r="E100" s="90">
        <f t="shared" ca="1" si="20"/>
        <v>205240044.89442644</v>
      </c>
      <c r="F100" s="90">
        <f t="shared" ca="1" si="20"/>
        <v>187067884.00273928</v>
      </c>
      <c r="G100" s="90">
        <f t="shared" ca="1" si="20"/>
        <v>168895723.1110521</v>
      </c>
      <c r="H100" s="90">
        <f t="shared" ca="1" si="20"/>
        <v>150723562.21936491</v>
      </c>
      <c r="I100" s="90">
        <f t="shared" ca="1" si="20"/>
        <v>132551401.32767774</v>
      </c>
      <c r="J100" s="90">
        <f t="shared" ca="1" si="20"/>
        <v>114379240.43599057</v>
      </c>
      <c r="K100" s="90">
        <f t="shared" ca="1" si="20"/>
        <v>96207079.544303402</v>
      </c>
      <c r="L100">
        <f ca="1">IF('Coal mining 2020'!$A108="MD",INDIRECT("'Coal mining 2020'!"&amp;'Country Selector'!$B$3&amp;ROW($A108))*10^12,0)*'Process Emissions Multipliers'!$B$42</f>
        <v>78034918.652616218</v>
      </c>
      <c r="M100" s="90">
        <f t="shared" ca="1" si="16"/>
        <v>77586671.577421337</v>
      </c>
      <c r="N100" s="90">
        <f t="shared" ca="1" si="21"/>
        <v>77138424.502226457</v>
      </c>
      <c r="O100" s="90">
        <f t="shared" ca="1" si="21"/>
        <v>76690177.427031562</v>
      </c>
      <c r="P100" s="90">
        <f t="shared" ca="1" si="21"/>
        <v>76241930.351836681</v>
      </c>
      <c r="Q100" s="90">
        <f t="shared" ca="1" si="21"/>
        <v>75793683.276641801</v>
      </c>
      <c r="R100" s="90">
        <f t="shared" ca="1" si="21"/>
        <v>75345436.201446921</v>
      </c>
      <c r="S100" s="90">
        <f t="shared" ca="1" si="21"/>
        <v>74897189.126252025</v>
      </c>
      <c r="T100" s="90">
        <f t="shared" ca="1" si="21"/>
        <v>74448942.05105716</v>
      </c>
      <c r="U100" s="90">
        <f t="shared" ca="1" si="21"/>
        <v>74000694.975862265</v>
      </c>
      <c r="V100">
        <f ca="1">IF('Coal mining 2030'!$A108="MD",INDIRECT("'Coal mining 2030'!"&amp;'Country Selector'!$B$3&amp;ROW($A108))*10^12,0)*'Process Emissions Multipliers'!$D$42</f>
        <v>73552447.900667384</v>
      </c>
      <c r="W100" s="90">
        <f t="shared" ca="1" si="22"/>
        <v>70974920.706399798</v>
      </c>
      <c r="X100" s="90">
        <f t="shared" ca="1" si="22"/>
        <v>68397393.512132242</v>
      </c>
      <c r="Y100" s="90">
        <f t="shared" ca="1" si="22"/>
        <v>65819866.317864656</v>
      </c>
      <c r="Z100" s="90">
        <f t="shared" ca="1" si="22"/>
        <v>63242339.123597085</v>
      </c>
      <c r="AA100" s="90">
        <f t="shared" ca="1" si="22"/>
        <v>60664811.9293295</v>
      </c>
      <c r="AB100" s="90">
        <f t="shared" ca="1" si="22"/>
        <v>58087284.735061929</v>
      </c>
      <c r="AC100" s="90">
        <f t="shared" ca="1" si="22"/>
        <v>55509757.540794358</v>
      </c>
      <c r="AD100" s="90">
        <f t="shared" ca="1" si="22"/>
        <v>52932230.346526787</v>
      </c>
      <c r="AE100" s="90">
        <f t="shared" ca="1" si="22"/>
        <v>50354703.152259201</v>
      </c>
      <c r="AF100" s="90">
        <f t="shared" ca="1" si="22"/>
        <v>47777175.95799163</v>
      </c>
      <c r="AG100" s="90">
        <f t="shared" ca="1" si="22"/>
        <v>45199648.763724059</v>
      </c>
      <c r="AH100" s="90">
        <f t="shared" ca="1" si="22"/>
        <v>42622121.56945648</v>
      </c>
      <c r="AI100" s="90">
        <f t="shared" ca="1" si="22"/>
        <v>40044594.375188902</v>
      </c>
      <c r="AJ100" s="90">
        <f t="shared" ca="1" si="22"/>
        <v>37467067.180921331</v>
      </c>
      <c r="AK100" s="90">
        <f t="shared" ca="1" si="22"/>
        <v>34889539.986653753</v>
      </c>
      <c r="AL100" s="90">
        <f t="shared" ca="1" si="22"/>
        <v>32312012.792386174</v>
      </c>
      <c r="AM100" s="90">
        <f t="shared" ca="1" si="19"/>
        <v>29734485.598118603</v>
      </c>
      <c r="AN100" s="90">
        <f t="shared" ca="1" si="19"/>
        <v>27156958.403851029</v>
      </c>
      <c r="AO100" s="90">
        <f t="shared" ca="1" si="19"/>
        <v>24579431.20958345</v>
      </c>
      <c r="AP100">
        <f ca="1">V100*'Process Emissions Multipliers'!$E$42</f>
        <v>22001904.015315875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522144940.6734857</v>
      </c>
      <c r="C101" s="90">
        <f t="shared" ca="1" si="15"/>
        <v>470271065.28706515</v>
      </c>
      <c r="D101" s="90">
        <f t="shared" ca="1" si="20"/>
        <v>418397189.90064472</v>
      </c>
      <c r="E101" s="90">
        <f t="shared" ca="1" si="20"/>
        <v>366523314.51422417</v>
      </c>
      <c r="F101" s="90">
        <f t="shared" ca="1" si="20"/>
        <v>314649439.12780368</v>
      </c>
      <c r="G101" s="90">
        <f t="shared" ca="1" si="20"/>
        <v>262775563.74138317</v>
      </c>
      <c r="H101" s="90">
        <f t="shared" ca="1" si="20"/>
        <v>210901688.35496271</v>
      </c>
      <c r="I101" s="90">
        <f t="shared" ca="1" si="20"/>
        <v>159027812.96854219</v>
      </c>
      <c r="J101" s="90">
        <f t="shared" ca="1" si="20"/>
        <v>107153937.5821217</v>
      </c>
      <c r="K101" s="90">
        <f t="shared" ca="1" si="20"/>
        <v>55280062.195701204</v>
      </c>
      <c r="L101">
        <f ca="1">IF('Coal mining 2020'!$A109="MD",INDIRECT("'Coal mining 2020'!"&amp;'Country Selector'!$B$3&amp;ROW($A109))*10^12,0)*'Process Emissions Multipliers'!$B$42</f>
        <v>3406186.8092807019</v>
      </c>
      <c r="M101" s="90">
        <f t="shared" ca="1" si="16"/>
        <v>6863997.8988163471</v>
      </c>
      <c r="N101" s="90">
        <f t="shared" ca="1" si="21"/>
        <v>10321808.988351991</v>
      </c>
      <c r="O101" s="90">
        <f t="shared" ca="1" si="21"/>
        <v>13779620.077887636</v>
      </c>
      <c r="P101" s="90">
        <f t="shared" ca="1" si="21"/>
        <v>17237431.167423282</v>
      </c>
      <c r="Q101" s="90">
        <f t="shared" ca="1" si="21"/>
        <v>20695242.256958924</v>
      </c>
      <c r="R101" s="90">
        <f t="shared" ca="1" si="21"/>
        <v>24153053.34649457</v>
      </c>
      <c r="S101" s="90">
        <f t="shared" ca="1" si="21"/>
        <v>27610864.436030213</v>
      </c>
      <c r="T101" s="90">
        <f t="shared" ca="1" si="21"/>
        <v>31068675.525565859</v>
      </c>
      <c r="U101" s="90">
        <f t="shared" ca="1" si="21"/>
        <v>34526486.615101509</v>
      </c>
      <c r="V101">
        <f ca="1">IF('Coal mining 2030'!$A109="MD",INDIRECT("'Coal mining 2030'!"&amp;'Country Selector'!$B$3&amp;ROW($A109))*10^12,0)*'Process Emissions Multipliers'!$D$42</f>
        <v>37984297.704637147</v>
      </c>
      <c r="W101" s="90">
        <f t="shared" ca="1" si="22"/>
        <v>36653199.106517352</v>
      </c>
      <c r="X101" s="90">
        <f t="shared" ca="1" si="22"/>
        <v>35322100.508397557</v>
      </c>
      <c r="Y101" s="90">
        <f t="shared" ca="1" si="22"/>
        <v>33991001.910277762</v>
      </c>
      <c r="Z101" s="90">
        <f t="shared" ca="1" si="22"/>
        <v>32659903.312157962</v>
      </c>
      <c r="AA101" s="90">
        <f t="shared" ca="1" si="22"/>
        <v>31328804.714038163</v>
      </c>
      <c r="AB101" s="90">
        <f t="shared" ca="1" si="22"/>
        <v>29997706.115918372</v>
      </c>
      <c r="AC101" s="90">
        <f t="shared" ca="1" si="22"/>
        <v>28666607.517798577</v>
      </c>
      <c r="AD101" s="90">
        <f t="shared" ca="1" si="22"/>
        <v>27335508.919678781</v>
      </c>
      <c r="AE101" s="90">
        <f t="shared" ca="1" si="22"/>
        <v>26004410.321558982</v>
      </c>
      <c r="AF101" s="90">
        <f t="shared" ca="1" si="22"/>
        <v>24673311.723439187</v>
      </c>
      <c r="AG101" s="90">
        <f t="shared" ca="1" si="22"/>
        <v>23342213.125319391</v>
      </c>
      <c r="AH101" s="90">
        <f t="shared" ca="1" si="22"/>
        <v>22011114.527199596</v>
      </c>
      <c r="AI101" s="90">
        <f t="shared" ca="1" si="22"/>
        <v>20680015.929079801</v>
      </c>
      <c r="AJ101" s="90">
        <f t="shared" ca="1" si="22"/>
        <v>19348917.330960002</v>
      </c>
      <c r="AK101" s="90">
        <f t="shared" ca="1" si="22"/>
        <v>18017818.732840206</v>
      </c>
      <c r="AL101" s="90">
        <f t="shared" ca="1" si="22"/>
        <v>16686720.134720411</v>
      </c>
      <c r="AM101" s="90">
        <f t="shared" ca="1" si="19"/>
        <v>15355621.536600616</v>
      </c>
      <c r="AN101" s="90">
        <f t="shared" ca="1" si="19"/>
        <v>14024522.938480819</v>
      </c>
      <c r="AO101" s="90">
        <f t="shared" ca="1" si="19"/>
        <v>12693424.340361023</v>
      </c>
      <c r="AP101">
        <f ca="1">V101*'Process Emissions Multipliers'!$E$42</f>
        <v>11362325.742241226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260636349.10478139</v>
      </c>
      <c r="C102" s="90">
        <f t="shared" ca="1" si="15"/>
        <v>242418139.69784597</v>
      </c>
      <c r="D102" s="90">
        <f t="shared" ca="1" si="20"/>
        <v>224199930.29091057</v>
      </c>
      <c r="E102" s="90">
        <f t="shared" ca="1" si="20"/>
        <v>205981720.88397521</v>
      </c>
      <c r="F102" s="90">
        <f t="shared" ca="1" si="20"/>
        <v>187763511.47703981</v>
      </c>
      <c r="G102" s="90">
        <f t="shared" ca="1" si="20"/>
        <v>169545302.07010442</v>
      </c>
      <c r="H102" s="90">
        <f t="shared" ca="1" si="20"/>
        <v>151327092.663169</v>
      </c>
      <c r="I102" s="90">
        <f t="shared" ca="1" si="20"/>
        <v>133108883.2562336</v>
      </c>
      <c r="J102" s="90">
        <f t="shared" ca="1" si="20"/>
        <v>114890673.84929821</v>
      </c>
      <c r="K102" s="90">
        <f t="shared" ca="1" si="20"/>
        <v>96672464.442362815</v>
      </c>
      <c r="L102">
        <f ca="1">IF('Coal mining 2020'!$A110="MD",INDIRECT("'Coal mining 2020'!"&amp;'Country Selector'!$B$3&amp;ROW($A110))*10^12,0)*'Process Emissions Multipliers'!$B$42</f>
        <v>78454255.035427421</v>
      </c>
      <c r="M102" s="90">
        <f t="shared" ca="1" si="16"/>
        <v>74326757.09006229</v>
      </c>
      <c r="N102" s="90">
        <f t="shared" ca="1" si="21"/>
        <v>70199259.144697145</v>
      </c>
      <c r="O102" s="90">
        <f t="shared" ca="1" si="21"/>
        <v>66071761.199332014</v>
      </c>
      <c r="P102" s="90">
        <f t="shared" ca="1" si="21"/>
        <v>61944263.253966883</v>
      </c>
      <c r="Q102" s="90">
        <f t="shared" ca="1" si="21"/>
        <v>57816765.308601744</v>
      </c>
      <c r="R102" s="90">
        <f t="shared" ca="1" si="21"/>
        <v>53689267.363236606</v>
      </c>
      <c r="S102" s="90">
        <f t="shared" ca="1" si="21"/>
        <v>49561769.417871475</v>
      </c>
      <c r="T102" s="90">
        <f t="shared" ca="1" si="21"/>
        <v>45434271.472506337</v>
      </c>
      <c r="U102" s="90">
        <f t="shared" ca="1" si="21"/>
        <v>41306773.527141206</v>
      </c>
      <c r="V102">
        <f ca="1">IF('Coal mining 2030'!$A110="MD",INDIRECT("'Coal mining 2030'!"&amp;'Country Selector'!$B$3&amp;ROW($A110))*10^12,0)*'Process Emissions Multipliers'!$D$42</f>
        <v>37179275.581776068</v>
      </c>
      <c r="W102" s="90">
        <f t="shared" ca="1" si="22"/>
        <v>35876387.688709401</v>
      </c>
      <c r="X102" s="90">
        <f t="shared" ca="1" si="22"/>
        <v>34573499.795642734</v>
      </c>
      <c r="Y102" s="90">
        <f t="shared" ca="1" si="22"/>
        <v>33270611.902576067</v>
      </c>
      <c r="Z102" s="90">
        <f t="shared" ca="1" si="22"/>
        <v>31967724.009509403</v>
      </c>
      <c r="AA102" s="90">
        <f t="shared" ca="1" si="22"/>
        <v>30664836.11644274</v>
      </c>
      <c r="AB102" s="90">
        <f t="shared" ca="1" si="22"/>
        <v>29361948.223376069</v>
      </c>
      <c r="AC102" s="90">
        <f t="shared" ca="1" si="22"/>
        <v>28059060.330309406</v>
      </c>
      <c r="AD102" s="90">
        <f t="shared" ca="1" si="22"/>
        <v>26756172.437242739</v>
      </c>
      <c r="AE102" s="90">
        <f t="shared" ca="1" si="22"/>
        <v>25453284.544176072</v>
      </c>
      <c r="AF102" s="90">
        <f t="shared" ca="1" si="22"/>
        <v>24150396.651109409</v>
      </c>
      <c r="AG102" s="90">
        <f t="shared" ca="1" si="22"/>
        <v>22847508.758042742</v>
      </c>
      <c r="AH102" s="90">
        <f t="shared" ca="1" si="22"/>
        <v>21544620.864976075</v>
      </c>
      <c r="AI102" s="90">
        <f t="shared" ca="1" si="22"/>
        <v>20241732.971909408</v>
      </c>
      <c r="AJ102" s="90">
        <f t="shared" ca="1" si="22"/>
        <v>18938845.078842744</v>
      </c>
      <c r="AK102" s="90">
        <f t="shared" ca="1" si="22"/>
        <v>17635957.185776077</v>
      </c>
      <c r="AL102" s="90">
        <f t="shared" ca="1" si="22"/>
        <v>16333069.29270941</v>
      </c>
      <c r="AM102" s="90">
        <f t="shared" ca="1" si="19"/>
        <v>15030181.399642745</v>
      </c>
      <c r="AN102" s="90">
        <f t="shared" ca="1" si="19"/>
        <v>13727293.50657608</v>
      </c>
      <c r="AO102" s="90">
        <f t="shared" ca="1" si="19"/>
        <v>12424405.613509413</v>
      </c>
      <c r="AP102">
        <f ca="1">V102*'Process Emissions Multipliers'!$E$42</f>
        <v>11121517.720442748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0</v>
      </c>
      <c r="C103" s="90">
        <f t="shared" ca="1" si="15"/>
        <v>14753183.695519948</v>
      </c>
      <c r="D103" s="90">
        <f t="shared" ca="1" si="20"/>
        <v>29506367.391039897</v>
      </c>
      <c r="E103" s="90">
        <f t="shared" ca="1" si="20"/>
        <v>44259551.086559847</v>
      </c>
      <c r="F103" s="90">
        <f t="shared" ca="1" si="20"/>
        <v>59012734.782079794</v>
      </c>
      <c r="G103" s="90">
        <f t="shared" ca="1" si="20"/>
        <v>73765918.47759974</v>
      </c>
      <c r="H103" s="90">
        <f t="shared" ca="1" si="20"/>
        <v>88519102.173119694</v>
      </c>
      <c r="I103" s="90">
        <f t="shared" ca="1" si="20"/>
        <v>103272285.86863963</v>
      </c>
      <c r="J103" s="90">
        <f t="shared" ca="1" si="20"/>
        <v>118025469.56415959</v>
      </c>
      <c r="K103" s="90">
        <f t="shared" ca="1" si="20"/>
        <v>132778653.25967953</v>
      </c>
      <c r="L103">
        <f ca="1">IF('Coal mining 2020'!$A111="MD",INDIRECT("'Coal mining 2020'!"&amp;'Country Selector'!$B$3&amp;ROW($A111))*10^12,0)*'Process Emissions Multipliers'!$B$42</f>
        <v>147531836.95519948</v>
      </c>
      <c r="M103" s="90">
        <f t="shared" ca="1" si="16"/>
        <v>136251055.26756305</v>
      </c>
      <c r="N103" s="90">
        <f t="shared" ca="1" si="21"/>
        <v>124970273.57992662</v>
      </c>
      <c r="O103" s="90">
        <f t="shared" ca="1" si="21"/>
        <v>113689491.89229019</v>
      </c>
      <c r="P103" s="90">
        <f t="shared" ca="1" si="21"/>
        <v>102408710.20465377</v>
      </c>
      <c r="Q103" s="90">
        <f t="shared" ca="1" si="21"/>
        <v>91127928.517017335</v>
      </c>
      <c r="R103" s="90">
        <f t="shared" ca="1" si="21"/>
        <v>79847146.829380915</v>
      </c>
      <c r="S103" s="90">
        <f t="shared" ca="1" si="21"/>
        <v>68566365.141744494</v>
      </c>
      <c r="T103" s="90">
        <f t="shared" ca="1" si="21"/>
        <v>57285583.454108059</v>
      </c>
      <c r="U103" s="90">
        <f t="shared" ca="1" si="21"/>
        <v>46004801.766471624</v>
      </c>
      <c r="V103">
        <f ca="1">IF('Coal mining 2030'!$A111="MD",INDIRECT("'Coal mining 2030'!"&amp;'Country Selector'!$B$3&amp;ROW($A111))*10^12,0)*'Process Emissions Multipliers'!$D$42</f>
        <v>34724020.078835197</v>
      </c>
      <c r="W103" s="90">
        <f t="shared" ca="1" si="22"/>
        <v>33507172.664479069</v>
      </c>
      <c r="X103" s="90">
        <f t="shared" ca="1" si="22"/>
        <v>32290325.250122938</v>
      </c>
      <c r="Y103" s="90">
        <f t="shared" ca="1" si="22"/>
        <v>31073477.835766807</v>
      </c>
      <c r="Z103" s="90">
        <f t="shared" ca="1" si="22"/>
        <v>29856630.42141068</v>
      </c>
      <c r="AA103" s="90">
        <f t="shared" ca="1" si="22"/>
        <v>28639783.007054552</v>
      </c>
      <c r="AB103" s="90">
        <f t="shared" ca="1" si="22"/>
        <v>27422935.592698421</v>
      </c>
      <c r="AC103" s="90">
        <f t="shared" ca="1" si="22"/>
        <v>26206088.17834229</v>
      </c>
      <c r="AD103" s="90">
        <f t="shared" ca="1" si="22"/>
        <v>24989240.763986163</v>
      </c>
      <c r="AE103" s="90">
        <f t="shared" ca="1" si="22"/>
        <v>23772393.349630028</v>
      </c>
      <c r="AF103" s="90">
        <f t="shared" ca="1" si="22"/>
        <v>22555545.935273901</v>
      </c>
      <c r="AG103" s="90">
        <f t="shared" ca="1" si="22"/>
        <v>21338698.520917773</v>
      </c>
      <c r="AH103" s="90">
        <f t="shared" ca="1" si="22"/>
        <v>20121851.106561642</v>
      </c>
      <c r="AI103" s="90">
        <f t="shared" ca="1" si="22"/>
        <v>18905003.692205511</v>
      </c>
      <c r="AJ103" s="90">
        <f t="shared" ca="1" si="22"/>
        <v>17688156.277849384</v>
      </c>
      <c r="AK103" s="90">
        <f t="shared" ca="1" si="22"/>
        <v>16471308.863493253</v>
      </c>
      <c r="AL103" s="90">
        <f t="shared" ca="1" si="22"/>
        <v>15254461.449137123</v>
      </c>
      <c r="AM103" s="90">
        <f t="shared" ca="1" si="19"/>
        <v>14037614.034780994</v>
      </c>
      <c r="AN103" s="90">
        <f t="shared" ca="1" si="19"/>
        <v>12820766.620424863</v>
      </c>
      <c r="AO103" s="90">
        <f t="shared" ca="1" si="19"/>
        <v>11603919.206068734</v>
      </c>
      <c r="AP103">
        <f ca="1">V103*'Process Emissions Multipliers'!$E$42</f>
        <v>10387071.791712604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243424372.26043677</v>
      </c>
      <c r="C104" s="90">
        <f t="shared" ca="1" si="15"/>
        <v>226279664.46117425</v>
      </c>
      <c r="D104" s="90">
        <f t="shared" ca="1" si="20"/>
        <v>209134956.6619117</v>
      </c>
      <c r="E104" s="90">
        <f t="shared" ca="1" si="20"/>
        <v>191990248.86264911</v>
      </c>
      <c r="F104" s="90">
        <f t="shared" ca="1" si="20"/>
        <v>174845541.06338656</v>
      </c>
      <c r="G104" s="90">
        <f t="shared" ca="1" si="20"/>
        <v>157700833.26412404</v>
      </c>
      <c r="H104" s="90">
        <f t="shared" ca="1" si="20"/>
        <v>140556125.46486148</v>
      </c>
      <c r="I104" s="90">
        <f t="shared" ca="1" si="20"/>
        <v>123411417.66559891</v>
      </c>
      <c r="J104" s="90">
        <f t="shared" ca="1" si="20"/>
        <v>106266709.86633638</v>
      </c>
      <c r="K104" s="90">
        <f t="shared" ca="1" si="20"/>
        <v>89122002.067073822</v>
      </c>
      <c r="L104">
        <f ca="1">IF('Coal mining 2020'!$A112="MD",INDIRECT("'Coal mining 2020'!"&amp;'Country Selector'!$B$3&amp;ROW($A112))*10^12,0)*'Process Emissions Multipliers'!$B$42</f>
        <v>71977294.267811269</v>
      </c>
      <c r="M104" s="90">
        <f t="shared" ca="1" si="16"/>
        <v>64779564.841030143</v>
      </c>
      <c r="N104" s="90">
        <f t="shared" ca="1" si="21"/>
        <v>57581835.414249018</v>
      </c>
      <c r="O104" s="90">
        <f t="shared" ca="1" si="21"/>
        <v>50384105.987467885</v>
      </c>
      <c r="P104" s="90">
        <f t="shared" ca="1" si="21"/>
        <v>43186376.56068676</v>
      </c>
      <c r="Q104" s="90">
        <f t="shared" ca="1" si="21"/>
        <v>35988647.133905634</v>
      </c>
      <c r="R104" s="90">
        <f t="shared" ca="1" si="21"/>
        <v>28790917.707124509</v>
      </c>
      <c r="S104" s="90">
        <f t="shared" ca="1" si="21"/>
        <v>21593188.28034338</v>
      </c>
      <c r="T104" s="90">
        <f t="shared" ca="1" si="21"/>
        <v>14395458.853562254</v>
      </c>
      <c r="U104" s="90">
        <f t="shared" ca="1" si="21"/>
        <v>7197729.4267811272</v>
      </c>
      <c r="V104">
        <f ca="1">IF('Coal mining 2030'!$A112="MD",INDIRECT("'Coal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10942685.242931738</v>
      </c>
      <c r="C105" s="90">
        <f t="shared" ca="1" si="15"/>
        <v>10164740.244269475</v>
      </c>
      <c r="D105" s="90">
        <f t="shared" ca="1" si="20"/>
        <v>9386795.2456072122</v>
      </c>
      <c r="E105" s="90">
        <f t="shared" ca="1" si="20"/>
        <v>8608850.246944949</v>
      </c>
      <c r="F105" s="90">
        <f t="shared" ca="1" si="20"/>
        <v>7830905.2482826868</v>
      </c>
      <c r="G105" s="90">
        <f t="shared" ca="1" si="20"/>
        <v>7052960.2496204237</v>
      </c>
      <c r="H105" s="90">
        <f t="shared" ca="1" si="20"/>
        <v>6275015.2509581596</v>
      </c>
      <c r="I105" s="90">
        <f t="shared" ca="1" si="20"/>
        <v>5497070.2522958983</v>
      </c>
      <c r="J105" s="90">
        <f t="shared" ca="1" si="20"/>
        <v>4719125.2536336342</v>
      </c>
      <c r="K105" s="90">
        <f t="shared" ca="1" si="20"/>
        <v>3941180.254971371</v>
      </c>
      <c r="L105">
        <f ca="1">IF('Coal mining 2020'!$A113="MD",INDIRECT("'Coal mining 2020'!"&amp;'Country Selector'!$B$3&amp;ROW($A113))*10^12,0)*'Process Emissions Multipliers'!$B$42</f>
        <v>3163235.2563091083</v>
      </c>
      <c r="M105" s="90">
        <f t="shared" ca="1" si="16"/>
        <v>3003007.0380469677</v>
      </c>
      <c r="N105" s="90">
        <f t="shared" ca="1" si="21"/>
        <v>2842778.8197848271</v>
      </c>
      <c r="O105" s="90">
        <f t="shared" ca="1" si="21"/>
        <v>2682550.6015226869</v>
      </c>
      <c r="P105" s="90">
        <f t="shared" ca="1" si="21"/>
        <v>2522322.3832605458</v>
      </c>
      <c r="Q105" s="90">
        <f t="shared" ca="1" si="21"/>
        <v>2362094.1649984056</v>
      </c>
      <c r="R105" s="90">
        <f t="shared" ca="1" si="21"/>
        <v>2201865.946736265</v>
      </c>
      <c r="S105" s="90">
        <f t="shared" ca="1" si="21"/>
        <v>2041637.7284741243</v>
      </c>
      <c r="T105" s="90">
        <f t="shared" ca="1" si="21"/>
        <v>1881409.5102119837</v>
      </c>
      <c r="U105" s="90">
        <f t="shared" ca="1" si="21"/>
        <v>1721181.2919498433</v>
      </c>
      <c r="V105">
        <f ca="1">IF('Coal mining 2030'!$A113="MD",INDIRECT("'Coal mining 2030'!"&amp;'Country Selector'!$B$3&amp;ROW($A113))*10^12,0)*'Process Emissions Multipliers'!$D$42</f>
        <v>1560953.0736877027</v>
      </c>
      <c r="W105" s="90">
        <f t="shared" ca="1" si="22"/>
        <v>1506251.984720015</v>
      </c>
      <c r="X105" s="90">
        <f t="shared" ca="1" si="22"/>
        <v>1451550.8957523275</v>
      </c>
      <c r="Y105" s="90">
        <f t="shared" ca="1" si="22"/>
        <v>1396849.8067846401</v>
      </c>
      <c r="Z105" s="90">
        <f t="shared" ca="1" si="22"/>
        <v>1342148.7178169524</v>
      </c>
      <c r="AA105" s="90">
        <f t="shared" ca="1" si="22"/>
        <v>1287447.6288492647</v>
      </c>
      <c r="AB105" s="90">
        <f t="shared" ca="1" si="22"/>
        <v>1232746.5398815772</v>
      </c>
      <c r="AC105" s="90">
        <f t="shared" ca="1" si="22"/>
        <v>1178045.4509138898</v>
      </c>
      <c r="AD105" s="90">
        <f t="shared" ca="1" si="22"/>
        <v>1123344.3619462021</v>
      </c>
      <c r="AE105" s="90">
        <f t="shared" ca="1" si="22"/>
        <v>1068643.2729785147</v>
      </c>
      <c r="AF105" s="90">
        <f t="shared" ca="1" si="22"/>
        <v>1013942.1840108269</v>
      </c>
      <c r="AG105" s="90">
        <f t="shared" ca="1" si="22"/>
        <v>959241.0950431393</v>
      </c>
      <c r="AH105" s="90">
        <f t="shared" ca="1" si="22"/>
        <v>904540.00607545173</v>
      </c>
      <c r="AI105" s="90">
        <f t="shared" ca="1" si="22"/>
        <v>849838.91710776417</v>
      </c>
      <c r="AJ105" s="90">
        <f t="shared" ca="1" si="22"/>
        <v>795137.8281400766</v>
      </c>
      <c r="AK105" s="90">
        <f t="shared" ca="1" si="22"/>
        <v>740436.73917238903</v>
      </c>
      <c r="AL105" s="90">
        <f t="shared" ca="1" si="22"/>
        <v>685735.65020470135</v>
      </c>
      <c r="AM105" s="90">
        <f t="shared" ca="1" si="19"/>
        <v>631034.5612370139</v>
      </c>
      <c r="AN105" s="90">
        <f t="shared" ca="1" si="19"/>
        <v>576333.47226932633</v>
      </c>
      <c r="AO105" s="90">
        <f t="shared" ca="1" si="19"/>
        <v>521632.38330163865</v>
      </c>
      <c r="AP105">
        <f ca="1">V105*'Process Emissions Multipliers'!$E$42</f>
        <v>466931.29433395108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10746027.900854215</v>
      </c>
      <c r="C106" s="90">
        <f t="shared" ca="1" si="15"/>
        <v>17018806.060260236</v>
      </c>
      <c r="D106" s="90">
        <f t="shared" ca="1" si="20"/>
        <v>23291584.219666258</v>
      </c>
      <c r="E106" s="90">
        <f t="shared" ca="1" si="20"/>
        <v>29564362.379072282</v>
      </c>
      <c r="F106" s="90">
        <f t="shared" ca="1" si="20"/>
        <v>35837140.5384783</v>
      </c>
      <c r="G106" s="90">
        <f t="shared" ca="1" si="20"/>
        <v>42109918.697884321</v>
      </c>
      <c r="H106" s="90">
        <f t="shared" ca="1" si="20"/>
        <v>48382696.85729035</v>
      </c>
      <c r="I106" s="90">
        <f t="shared" ca="1" si="20"/>
        <v>54655475.016696371</v>
      </c>
      <c r="J106" s="90">
        <f t="shared" ca="1" si="20"/>
        <v>60928253.176102385</v>
      </c>
      <c r="K106" s="90">
        <f t="shared" ca="1" si="20"/>
        <v>67201031.335508406</v>
      </c>
      <c r="L106">
        <f ca="1">IF('Coal mining 2020'!$A114="MD",INDIRECT("'Coal mining 2020'!"&amp;'Country Selector'!$B$3&amp;ROW($A114))*10^12,0)*'Process Emissions Multipliers'!$B$42</f>
        <v>73473809.494914427</v>
      </c>
      <c r="M106" s="90">
        <f t="shared" ca="1" si="16"/>
        <v>66279718.573505439</v>
      </c>
      <c r="N106" s="90">
        <f t="shared" ca="1" si="21"/>
        <v>59085627.652096458</v>
      </c>
      <c r="O106" s="90">
        <f t="shared" ca="1" si="21"/>
        <v>51891536.730687469</v>
      </c>
      <c r="P106" s="90">
        <f t="shared" ca="1" si="21"/>
        <v>44697445.809278481</v>
      </c>
      <c r="Q106" s="90">
        <f t="shared" ca="1" si="21"/>
        <v>37503354.887869492</v>
      </c>
      <c r="R106" s="90">
        <f t="shared" ca="1" si="21"/>
        <v>30309263.966460504</v>
      </c>
      <c r="S106" s="90">
        <f t="shared" ca="1" si="21"/>
        <v>23115173.045051519</v>
      </c>
      <c r="T106" s="90">
        <f t="shared" ca="1" si="21"/>
        <v>15921082.12364253</v>
      </c>
      <c r="U106" s="90">
        <f t="shared" ca="1" si="21"/>
        <v>8726991.2022335418</v>
      </c>
      <c r="V106">
        <f ca="1">IF('Coal mining 2030'!$A114="MD",INDIRECT("'Coal mining 2030'!"&amp;'Country Selector'!$B$3&amp;ROW($A114))*10^12,0)*'Process Emissions Multipliers'!$D$42</f>
        <v>1532900.2808245539</v>
      </c>
      <c r="W106" s="90">
        <f t="shared" ca="1" si="22"/>
        <v>1479182.2568471381</v>
      </c>
      <c r="X106" s="90">
        <f t="shared" ca="1" si="22"/>
        <v>1425464.2328697217</v>
      </c>
      <c r="Y106" s="90">
        <f t="shared" ca="1" si="22"/>
        <v>1371746.2088923061</v>
      </c>
      <c r="Z106" s="90">
        <f t="shared" ca="1" si="22"/>
        <v>1318028.18491489</v>
      </c>
      <c r="AA106" s="90">
        <f t="shared" ca="1" si="22"/>
        <v>1264310.1609374739</v>
      </c>
      <c r="AB106" s="90">
        <f t="shared" ca="1" si="22"/>
        <v>1210592.136960058</v>
      </c>
      <c r="AC106" s="90">
        <f t="shared" ca="1" si="22"/>
        <v>1156874.1129826419</v>
      </c>
      <c r="AD106" s="90">
        <f t="shared" ca="1" si="22"/>
        <v>1103156.089005226</v>
      </c>
      <c r="AE106" s="90">
        <f t="shared" ca="1" si="22"/>
        <v>1049438.0650278099</v>
      </c>
      <c r="AF106" s="90">
        <f t="shared" ca="1" si="22"/>
        <v>995720.04105039407</v>
      </c>
      <c r="AG106" s="90">
        <f t="shared" ca="1" si="22"/>
        <v>942002.01707297796</v>
      </c>
      <c r="AH106" s="90">
        <f t="shared" ca="1" si="22"/>
        <v>888283.99309556209</v>
      </c>
      <c r="AI106" s="90">
        <f t="shared" ca="1" si="22"/>
        <v>834565.96911814611</v>
      </c>
      <c r="AJ106" s="90">
        <f t="shared" ca="1" si="22"/>
        <v>780847.94514073012</v>
      </c>
      <c r="AK106" s="90">
        <f t="shared" ca="1" si="22"/>
        <v>727129.92116331402</v>
      </c>
      <c r="AL106" s="90">
        <f t="shared" ca="1" si="22"/>
        <v>673411.89718589815</v>
      </c>
      <c r="AM106" s="90">
        <f t="shared" ca="1" si="19"/>
        <v>619693.87320848205</v>
      </c>
      <c r="AN106" s="90">
        <f t="shared" ca="1" si="19"/>
        <v>565975.84923106618</v>
      </c>
      <c r="AO106" s="90">
        <f t="shared" ca="1" si="19"/>
        <v>512257.82525365014</v>
      </c>
      <c r="AP106">
        <f ca="1">V106*'Process Emissions Multipliers'!$E$42</f>
        <v>458539.80127623415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46852059.289559379</v>
      </c>
      <c r="C107" s="90">
        <f t="shared" ca="1" si="15"/>
        <v>43521220.067547932</v>
      </c>
      <c r="D107" s="90">
        <f t="shared" ca="1" si="20"/>
        <v>40190380.845536493</v>
      </c>
      <c r="E107" s="90">
        <f t="shared" ca="1" si="20"/>
        <v>36859541.623525053</v>
      </c>
      <c r="F107" s="90">
        <f t="shared" ca="1" si="20"/>
        <v>33528702.401513621</v>
      </c>
      <c r="G107" s="90">
        <f t="shared" ca="1" si="20"/>
        <v>30197863.179502174</v>
      </c>
      <c r="H107" s="90">
        <f t="shared" ca="1" si="20"/>
        <v>26867023.957490731</v>
      </c>
      <c r="I107" s="90">
        <f t="shared" ca="1" si="20"/>
        <v>23536184.735479295</v>
      </c>
      <c r="J107" s="90">
        <f t="shared" ca="1" si="20"/>
        <v>20205345.513467848</v>
      </c>
      <c r="K107" s="90">
        <f t="shared" ca="1" si="20"/>
        <v>16874506.291456409</v>
      </c>
      <c r="L107">
        <f ca="1">IF('Coal mining 2020'!$A115="MD",INDIRECT("'Coal mining 2020'!"&amp;'Country Selector'!$B$3&amp;ROW($A115))*10^12,0)*'Process Emissions Multipliers'!$B$42</f>
        <v>13543667.069444967</v>
      </c>
      <c r="M107" s="90">
        <f t="shared" ca="1" si="16"/>
        <v>12857636.007119767</v>
      </c>
      <c r="N107" s="90">
        <f t="shared" ca="1" si="21"/>
        <v>12171604.944794569</v>
      </c>
      <c r="O107" s="90">
        <f t="shared" ca="1" si="21"/>
        <v>11485573.882469369</v>
      </c>
      <c r="P107" s="90">
        <f t="shared" ca="1" si="21"/>
        <v>10799542.820144169</v>
      </c>
      <c r="Q107" s="90">
        <f t="shared" ca="1" si="21"/>
        <v>10113511.757818969</v>
      </c>
      <c r="R107" s="90">
        <f t="shared" ca="1" si="21"/>
        <v>9427480.6954937708</v>
      </c>
      <c r="S107" s="90">
        <f t="shared" ca="1" si="21"/>
        <v>8741449.6331685707</v>
      </c>
      <c r="T107" s="90">
        <f t="shared" ca="1" si="21"/>
        <v>8055418.5708433716</v>
      </c>
      <c r="U107" s="90">
        <f t="shared" ca="1" si="21"/>
        <v>7369387.5085181724</v>
      </c>
      <c r="V107">
        <f ca="1">IF('Coal mining 2030'!$A115="MD",INDIRECT("'Coal mining 2030'!"&amp;'Country Selector'!$B$3&amp;ROW($A115))*10^12,0)*'Process Emissions Multipliers'!$D$42</f>
        <v>6683356.4461929724</v>
      </c>
      <c r="W107" s="90">
        <f t="shared" ca="1" si="22"/>
        <v>6449148.9727406912</v>
      </c>
      <c r="X107" s="90">
        <f t="shared" ca="1" si="22"/>
        <v>6214941.499288409</v>
      </c>
      <c r="Y107" s="90">
        <f t="shared" ca="1" si="22"/>
        <v>5980734.0258361278</v>
      </c>
      <c r="Z107" s="90">
        <f t="shared" ca="1" si="22"/>
        <v>5746526.5523838457</v>
      </c>
      <c r="AA107" s="90">
        <f t="shared" ca="1" si="22"/>
        <v>5512319.0789315645</v>
      </c>
      <c r="AB107" s="90">
        <f t="shared" ca="1" si="22"/>
        <v>5278111.6054792823</v>
      </c>
      <c r="AC107" s="90">
        <f t="shared" ca="1" si="22"/>
        <v>5043904.1320270011</v>
      </c>
      <c r="AD107" s="90">
        <f t="shared" ca="1" si="22"/>
        <v>4809696.658574719</v>
      </c>
      <c r="AE107" s="90">
        <f t="shared" ca="1" si="22"/>
        <v>4575489.1851224368</v>
      </c>
      <c r="AF107" s="90">
        <f t="shared" ca="1" si="22"/>
        <v>4341281.7116701556</v>
      </c>
      <c r="AG107" s="90">
        <f t="shared" ca="1" si="22"/>
        <v>4107074.238217874</v>
      </c>
      <c r="AH107" s="90">
        <f t="shared" ca="1" si="22"/>
        <v>3872866.7647655923</v>
      </c>
      <c r="AI107" s="90">
        <f t="shared" ca="1" si="22"/>
        <v>3638659.2913133106</v>
      </c>
      <c r="AJ107" s="90">
        <f t="shared" ca="1" si="22"/>
        <v>3404451.8178610289</v>
      </c>
      <c r="AK107" s="90">
        <f t="shared" ca="1" si="22"/>
        <v>3170244.3444087473</v>
      </c>
      <c r="AL107" s="90">
        <f t="shared" ca="1" si="22"/>
        <v>2936036.8709564656</v>
      </c>
      <c r="AM107" s="90">
        <f t="shared" ca="1" si="19"/>
        <v>2701829.3975041839</v>
      </c>
      <c r="AN107" s="90">
        <f t="shared" ca="1" si="19"/>
        <v>2467621.9240519023</v>
      </c>
      <c r="AO107" s="90">
        <f t="shared" ca="1" si="19"/>
        <v>2233414.4505996211</v>
      </c>
      <c r="AP107">
        <f ca="1">V107*'Process Emissions Multipliers'!$E$42</f>
        <v>1999206.9771473391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2020'!$A117="MD",INDIRECT("'Coal mining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2030'!$A117="MD",INDIRECT("'Coal mining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Multipliers'!$E$42</f>
        <v>0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20090910.256231885</v>
      </c>
      <c r="C110" s="90">
        <f t="shared" ca="1" si="15"/>
        <v>18662593.275033254</v>
      </c>
      <c r="D110" s="90">
        <f t="shared" ca="1" si="20"/>
        <v>17234276.29383463</v>
      </c>
      <c r="E110" s="90">
        <f t="shared" ca="1" si="20"/>
        <v>15805959.312636003</v>
      </c>
      <c r="F110" s="90">
        <f t="shared" ca="1" si="20"/>
        <v>14377642.331437372</v>
      </c>
      <c r="G110" s="90">
        <f t="shared" ca="1" si="20"/>
        <v>12949325.350238744</v>
      </c>
      <c r="H110" s="90">
        <f t="shared" ca="1" si="20"/>
        <v>11521008.369040117</v>
      </c>
      <c r="I110" s="90">
        <f t="shared" ca="1" si="20"/>
        <v>10092691.387841487</v>
      </c>
      <c r="J110" s="90">
        <f t="shared" ca="1" si="20"/>
        <v>8664374.4066428598</v>
      </c>
      <c r="K110" s="90">
        <f t="shared" ca="1" si="20"/>
        <v>7236057.4254442314</v>
      </c>
      <c r="L110">
        <f ca="1">IF('Coal mining 2020'!$A118="MD",INDIRECT("'Coal mining 2020'!"&amp;'Country Selector'!$B$3&amp;ROW($A118))*10^12,0)*'Process Emissions Multipliers'!$B$42</f>
        <v>5807740.4442456029</v>
      </c>
      <c r="M110" s="90">
        <f t="shared" ca="1" si="16"/>
        <v>5513559.3833665503</v>
      </c>
      <c r="N110" s="90">
        <f t="shared" ca="1" si="21"/>
        <v>5219378.3224874968</v>
      </c>
      <c r="O110" s="90">
        <f t="shared" ca="1" si="21"/>
        <v>4925197.2616084442</v>
      </c>
      <c r="P110" s="90">
        <f t="shared" ca="1" si="21"/>
        <v>4631016.2007293915</v>
      </c>
      <c r="Q110" s="90">
        <f t="shared" ca="1" si="21"/>
        <v>4336835.1398503389</v>
      </c>
      <c r="R110" s="90">
        <f t="shared" ca="1" si="21"/>
        <v>4042654.0789712863</v>
      </c>
      <c r="S110" s="90">
        <f t="shared" ca="1" si="21"/>
        <v>3748473.0180922337</v>
      </c>
      <c r="T110" s="90">
        <f t="shared" ca="1" si="21"/>
        <v>3454291.9572131801</v>
      </c>
      <c r="U110" s="90">
        <f t="shared" ca="1" si="21"/>
        <v>3160110.896334128</v>
      </c>
      <c r="V110">
        <f ca="1">IF('Coal mining 2030'!$A118="MD",INDIRECT("'Coal mining 2030'!"&amp;'Country Selector'!$B$3&amp;ROW($A118))*10^12,0)*'Process Emissions Multipliers'!$D$42</f>
        <v>2865929.8354550749</v>
      </c>
      <c r="W110" s="90">
        <f t="shared" ca="1" si="22"/>
        <v>2765497.9355171639</v>
      </c>
      <c r="X110" s="90">
        <f t="shared" ca="1" si="22"/>
        <v>2665066.0355792525</v>
      </c>
      <c r="Y110" s="90">
        <f t="shared" ca="1" si="22"/>
        <v>2564634.1356413411</v>
      </c>
      <c r="Z110" s="90">
        <f t="shared" ca="1" si="22"/>
        <v>2464202.2357034301</v>
      </c>
      <c r="AA110" s="90">
        <f t="shared" ca="1" si="22"/>
        <v>2363770.3357655187</v>
      </c>
      <c r="AB110" s="90">
        <f t="shared" ca="1" si="22"/>
        <v>2263338.4358276078</v>
      </c>
      <c r="AC110" s="90">
        <f t="shared" ca="1" si="22"/>
        <v>2162906.5358896963</v>
      </c>
      <c r="AD110" s="90">
        <f t="shared" ca="1" si="22"/>
        <v>2062474.6359517854</v>
      </c>
      <c r="AE110" s="90">
        <f t="shared" ca="1" si="22"/>
        <v>1962042.7360138739</v>
      </c>
      <c r="AF110" s="90">
        <f t="shared" ca="1" si="22"/>
        <v>1861610.836075963</v>
      </c>
      <c r="AG110" s="90">
        <f t="shared" ca="1" si="22"/>
        <v>1761178.9361380518</v>
      </c>
      <c r="AH110" s="90">
        <f t="shared" ca="1" si="22"/>
        <v>1660747.0362001406</v>
      </c>
      <c r="AI110" s="90">
        <f t="shared" ca="1" si="22"/>
        <v>1560315.1362622294</v>
      </c>
      <c r="AJ110" s="90">
        <f t="shared" ca="1" si="22"/>
        <v>1459883.2363243182</v>
      </c>
      <c r="AK110" s="90">
        <f t="shared" ca="1" si="22"/>
        <v>1359451.336386407</v>
      </c>
      <c r="AL110" s="90">
        <f t="shared" ref="AL110:AO125" ca="1" si="23">$V110*($AP$1-AL$1)/($AP$1-$V$1)+$AP110*(AL$1-$V$1)/($AP$1-$V$1)</f>
        <v>1259019.4364484958</v>
      </c>
      <c r="AM110" s="90">
        <f t="shared" ca="1" si="23"/>
        <v>1158587.5365105844</v>
      </c>
      <c r="AN110" s="90">
        <f t="shared" ca="1" si="23"/>
        <v>1058155.6365726735</v>
      </c>
      <c r="AO110" s="90">
        <f t="shared" ca="1" si="23"/>
        <v>957723.73663476214</v>
      </c>
      <c r="AP110">
        <f ca="1">V110*'Process Emissions Multipliers'!$E$42</f>
        <v>857291.83669685095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21885370.485863477</v>
      </c>
      <c r="C111" s="90">
        <f t="shared" ca="1" si="15"/>
        <v>20329480.488538951</v>
      </c>
      <c r="D111" s="90">
        <f t="shared" ca="1" si="20"/>
        <v>18773590.491214424</v>
      </c>
      <c r="E111" s="90">
        <f t="shared" ca="1" si="20"/>
        <v>17217700.493889898</v>
      </c>
      <c r="F111" s="90">
        <f t="shared" ca="1" si="20"/>
        <v>15661810.496565374</v>
      </c>
      <c r="G111" s="90">
        <f t="shared" ca="1" si="20"/>
        <v>14105920.499240847</v>
      </c>
      <c r="H111" s="90">
        <f t="shared" ca="1" si="20"/>
        <v>12550030.501916319</v>
      </c>
      <c r="I111" s="90">
        <f t="shared" ca="1" si="20"/>
        <v>10994140.504591797</v>
      </c>
      <c r="J111" s="90">
        <f t="shared" ca="1" si="20"/>
        <v>9438250.5072672684</v>
      </c>
      <c r="K111" s="90">
        <f t="shared" ca="1" si="20"/>
        <v>7882360.5099427421</v>
      </c>
      <c r="L111">
        <f ca="1">IF('Coal mining 2020'!$A119="MD",INDIRECT("'Coal mining 2020'!"&amp;'Country Selector'!$B$3&amp;ROW($A119))*10^12,0)*'Process Emissions Multipliers'!$B$42</f>
        <v>6326470.5126182167</v>
      </c>
      <c r="M111" s="90">
        <f t="shared" ca="1" si="16"/>
        <v>9031529.1610153485</v>
      </c>
      <c r="N111" s="90">
        <f t="shared" ca="1" si="21"/>
        <v>11736587.809412479</v>
      </c>
      <c r="O111" s="90">
        <f t="shared" ca="1" si="21"/>
        <v>14441646.457809612</v>
      </c>
      <c r="P111" s="90">
        <f t="shared" ca="1" si="21"/>
        <v>17146705.106206745</v>
      </c>
      <c r="Q111" s="90">
        <f t="shared" ca="1" si="21"/>
        <v>19851763.754603874</v>
      </c>
      <c r="R111" s="90">
        <f t="shared" ca="1" si="21"/>
        <v>22556822.403001007</v>
      </c>
      <c r="S111" s="90">
        <f t="shared" ca="1" si="21"/>
        <v>25261881.051398136</v>
      </c>
      <c r="T111" s="90">
        <f t="shared" ca="1" si="21"/>
        <v>27966939.699795272</v>
      </c>
      <c r="U111" s="90">
        <f t="shared" ca="1" si="21"/>
        <v>30671998.348192401</v>
      </c>
      <c r="V111">
        <f ca="1">IF('Coal mining 2030'!$A119="MD",INDIRECT("'Coal mining 2030'!"&amp;'Country Selector'!$B$3&amp;ROW($A119))*10^12,0)*'Process Emissions Multipliers'!$D$42</f>
        <v>33377056.996589534</v>
      </c>
      <c r="W111" s="90">
        <f t="shared" ref="W111:AL126" ca="1" si="24">$V111*($AP$1-W$1)/($AP$1-$V$1)+$AP111*(W$1-$V$1)/($AP$1-$V$1)</f>
        <v>32207411.736250784</v>
      </c>
      <c r="X111" s="90">
        <f t="shared" ca="1" si="24"/>
        <v>31037766.475912038</v>
      </c>
      <c r="Y111" s="90">
        <f t="shared" ca="1" si="24"/>
        <v>29868121.215573289</v>
      </c>
      <c r="Z111" s="90">
        <f t="shared" ca="1" si="24"/>
        <v>28698475.955234539</v>
      </c>
      <c r="AA111" s="90">
        <f t="shared" ca="1" si="24"/>
        <v>27528830.694895789</v>
      </c>
      <c r="AB111" s="90">
        <f t="shared" ca="1" si="24"/>
        <v>26359185.434557039</v>
      </c>
      <c r="AC111" s="90">
        <f t="shared" ca="1" si="24"/>
        <v>25189540.17421829</v>
      </c>
      <c r="AD111" s="90">
        <f t="shared" ca="1" si="24"/>
        <v>24019894.913879544</v>
      </c>
      <c r="AE111" s="90">
        <f t="shared" ca="1" si="24"/>
        <v>22850249.653540794</v>
      </c>
      <c r="AF111" s="90">
        <f t="shared" ca="1" si="24"/>
        <v>21680604.393202044</v>
      </c>
      <c r="AG111" s="90">
        <f t="shared" ca="1" si="24"/>
        <v>20510959.132863298</v>
      </c>
      <c r="AH111" s="90">
        <f t="shared" ca="1" si="24"/>
        <v>19341313.872524548</v>
      </c>
      <c r="AI111" s="90">
        <f t="shared" ca="1" si="24"/>
        <v>18171668.612185799</v>
      </c>
      <c r="AJ111" s="90">
        <f t="shared" ca="1" si="24"/>
        <v>17002023.351847049</v>
      </c>
      <c r="AK111" s="90">
        <f t="shared" ca="1" si="24"/>
        <v>15832378.091508299</v>
      </c>
      <c r="AL111" s="90">
        <f t="shared" ca="1" si="24"/>
        <v>14662732.831169553</v>
      </c>
      <c r="AM111" s="90">
        <f t="shared" ca="1" si="23"/>
        <v>13493087.570830803</v>
      </c>
      <c r="AN111" s="90">
        <f t="shared" ca="1" si="23"/>
        <v>12323442.310492054</v>
      </c>
      <c r="AO111" s="90">
        <f t="shared" ca="1" si="23"/>
        <v>11153797.050153304</v>
      </c>
      <c r="AP111">
        <f ca="1">V111*'Process Emissions Multipliers'!$E$42</f>
        <v>9984151.789814556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421668533.60592335</v>
      </c>
      <c r="C112" s="90">
        <f t="shared" ca="1" si="15"/>
        <v>379501680.24533099</v>
      </c>
      <c r="D112" s="90">
        <f t="shared" ca="1" si="20"/>
        <v>337334826.88473868</v>
      </c>
      <c r="E112" s="90">
        <f t="shared" ca="1" si="20"/>
        <v>295167973.52414638</v>
      </c>
      <c r="F112" s="90">
        <f t="shared" ca="1" si="20"/>
        <v>253001120.16355401</v>
      </c>
      <c r="G112" s="90">
        <f t="shared" ca="1" si="20"/>
        <v>210834266.80296168</v>
      </c>
      <c r="H112" s="90">
        <f t="shared" ca="1" si="20"/>
        <v>168667413.44236934</v>
      </c>
      <c r="I112" s="90">
        <f t="shared" ca="1" si="20"/>
        <v>126500560.08177701</v>
      </c>
      <c r="J112" s="90">
        <f t="shared" ca="1" si="20"/>
        <v>84333706.721184671</v>
      </c>
      <c r="K112" s="90">
        <f t="shared" ca="1" si="20"/>
        <v>42166853.360592335</v>
      </c>
      <c r="L112">
        <f ca="1">IF('Coal mining 2020'!$A120="MD",INDIRECT("'Coal mining 2020'!"&amp;'Country Selector'!$B$3&amp;ROW($A120))*10^12,0)*'Process Emissions Multipliers'!$B$42</f>
        <v>0</v>
      </c>
      <c r="M112" s="90">
        <f t="shared" ca="1" si="16"/>
        <v>2989505.7166440543</v>
      </c>
      <c r="N112" s="90">
        <f t="shared" ca="1" si="21"/>
        <v>5979011.4332881086</v>
      </c>
      <c r="O112" s="90">
        <f t="shared" ca="1" si="21"/>
        <v>8968517.1499321628</v>
      </c>
      <c r="P112" s="90">
        <f t="shared" ca="1" si="21"/>
        <v>11958022.866576217</v>
      </c>
      <c r="Q112" s="90">
        <f t="shared" ca="1" si="21"/>
        <v>14947528.58322027</v>
      </c>
      <c r="R112" s="90">
        <f t="shared" ca="1" si="21"/>
        <v>17937034.299864326</v>
      </c>
      <c r="S112" s="90">
        <f t="shared" ca="1" si="21"/>
        <v>20926540.016508378</v>
      </c>
      <c r="T112" s="90">
        <f t="shared" ca="1" si="21"/>
        <v>23916045.733152434</v>
      </c>
      <c r="U112" s="90">
        <f t="shared" ca="1" si="21"/>
        <v>26905551.449796487</v>
      </c>
      <c r="V112">
        <f ca="1">IF('Coal mining 2030'!$A120="MD",INDIRECT("'Coal mining 2030'!"&amp;'Country Selector'!$B$3&amp;ROW($A120))*10^12,0)*'Process Emissions Multipliers'!$D$42</f>
        <v>29895057.166440543</v>
      </c>
      <c r="W112" s="90">
        <f t="shared" ca="1" si="24"/>
        <v>28847432.987776257</v>
      </c>
      <c r="X112" s="90">
        <f t="shared" ca="1" si="24"/>
        <v>27799808.809111971</v>
      </c>
      <c r="Y112" s="90">
        <f t="shared" ca="1" si="24"/>
        <v>26752184.630447689</v>
      </c>
      <c r="Z112" s="90">
        <f t="shared" ca="1" si="24"/>
        <v>25704560.451783404</v>
      </c>
      <c r="AA112" s="90">
        <f t="shared" ca="1" si="24"/>
        <v>24656936.273119118</v>
      </c>
      <c r="AB112" s="90">
        <f t="shared" ca="1" si="24"/>
        <v>23609312.094454832</v>
      </c>
      <c r="AC112" s="90">
        <f t="shared" ca="1" si="24"/>
        <v>22561687.91579055</v>
      </c>
      <c r="AD112" s="90">
        <f t="shared" ca="1" si="24"/>
        <v>21514063.737126265</v>
      </c>
      <c r="AE112" s="90">
        <f t="shared" ca="1" si="24"/>
        <v>20466439.558461979</v>
      </c>
      <c r="AF112" s="90">
        <f t="shared" ca="1" si="24"/>
        <v>19418815.379797693</v>
      </c>
      <c r="AG112" s="90">
        <f t="shared" ca="1" si="24"/>
        <v>18371191.201133408</v>
      </c>
      <c r="AH112" s="90">
        <f t="shared" ca="1" si="24"/>
        <v>17323567.022469126</v>
      </c>
      <c r="AI112" s="90">
        <f t="shared" ca="1" si="24"/>
        <v>16275942.84380484</v>
      </c>
      <c r="AJ112" s="90">
        <f t="shared" ca="1" si="24"/>
        <v>15228318.665140556</v>
      </c>
      <c r="AK112" s="90">
        <f t="shared" ca="1" si="24"/>
        <v>14180694.48647627</v>
      </c>
      <c r="AL112" s="90">
        <f t="shared" ca="1" si="24"/>
        <v>13133070.307811987</v>
      </c>
      <c r="AM112" s="90">
        <f t="shared" ca="1" si="23"/>
        <v>12085446.129147701</v>
      </c>
      <c r="AN112" s="90">
        <f t="shared" ca="1" si="23"/>
        <v>11037821.950483417</v>
      </c>
      <c r="AO112" s="90">
        <f t="shared" ca="1" si="23"/>
        <v>9990197.7718191333</v>
      </c>
      <c r="AP112">
        <f ca="1">V112*'Process Emissions Multipliers'!$E$42</f>
        <v>8942573.5931548476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30949165.015337065</v>
      </c>
      <c r="C113" s="90">
        <f t="shared" ca="1" si="15"/>
        <v>28748905.426221076</v>
      </c>
      <c r="D113" s="90">
        <f t="shared" ca="1" si="20"/>
        <v>26548645.837105095</v>
      </c>
      <c r="E113" s="90">
        <f t="shared" ca="1" si="20"/>
        <v>24348386.247989114</v>
      </c>
      <c r="F113" s="90">
        <f t="shared" ca="1" si="20"/>
        <v>22148126.658873126</v>
      </c>
      <c r="G113" s="90">
        <f t="shared" ca="1" si="20"/>
        <v>19947867.069757141</v>
      </c>
      <c r="H113" s="90">
        <f t="shared" ca="1" si="20"/>
        <v>17747607.480641156</v>
      </c>
      <c r="I113" s="90">
        <f t="shared" ca="1" si="20"/>
        <v>15547347.891525172</v>
      </c>
      <c r="J113" s="90">
        <f t="shared" ca="1" si="20"/>
        <v>13347088.302409189</v>
      </c>
      <c r="K113" s="90">
        <f t="shared" ca="1" si="20"/>
        <v>11146828.713293204</v>
      </c>
      <c r="L113">
        <f ca="1">IF('Coal mining 2020'!$A121="MD",INDIRECT("'Coal mining 2020'!"&amp;'Country Selector'!$B$3&amp;ROW($A121))*10^12,0)*'Process Emissions Multipliers'!$B$42</f>
        <v>8946569.1241772193</v>
      </c>
      <c r="M113" s="90">
        <f t="shared" ca="1" si="16"/>
        <v>8493396.1180083379</v>
      </c>
      <c r="N113" s="90">
        <f t="shared" ca="1" si="21"/>
        <v>8040223.1118394574</v>
      </c>
      <c r="O113" s="90">
        <f t="shared" ca="1" si="21"/>
        <v>7587050.1056705769</v>
      </c>
      <c r="P113" s="90">
        <f t="shared" ca="1" si="21"/>
        <v>7133877.0995016955</v>
      </c>
      <c r="Q113" s="90">
        <f t="shared" ca="1" si="21"/>
        <v>6680704.093332815</v>
      </c>
      <c r="R113" s="90">
        <f t="shared" ca="1" si="21"/>
        <v>6227531.0871639345</v>
      </c>
      <c r="S113" s="90">
        <f t="shared" ca="1" si="21"/>
        <v>5774358.0809950531</v>
      </c>
      <c r="T113" s="90">
        <f t="shared" ca="1" si="21"/>
        <v>5321185.0748261726</v>
      </c>
      <c r="U113" s="90">
        <f t="shared" ca="1" si="21"/>
        <v>4868012.0686572911</v>
      </c>
      <c r="V113">
        <f ca="1">IF('Coal mining 2030'!$A121="MD",INDIRECT("'Coal mining 2030'!"&amp;'Country Selector'!$B$3&amp;ROW($A121))*10^12,0)*'Process Emissions Multipliers'!$D$42</f>
        <v>4414839.0624884106</v>
      </c>
      <c r="W113" s="90">
        <f t="shared" ca="1" si="24"/>
        <v>4260128.1308108345</v>
      </c>
      <c r="X113" s="90">
        <f t="shared" ca="1" si="24"/>
        <v>4105417.1991332574</v>
      </c>
      <c r="Y113" s="90">
        <f t="shared" ca="1" si="24"/>
        <v>3950706.2674556812</v>
      </c>
      <c r="Z113" s="90">
        <f t="shared" ca="1" si="24"/>
        <v>3795995.3357781055</v>
      </c>
      <c r="AA113" s="90">
        <f t="shared" ca="1" si="24"/>
        <v>3641284.4041005289</v>
      </c>
      <c r="AB113" s="90">
        <f t="shared" ca="1" si="24"/>
        <v>3486573.4724229523</v>
      </c>
      <c r="AC113" s="90">
        <f t="shared" ca="1" si="24"/>
        <v>3331862.5407453757</v>
      </c>
      <c r="AD113" s="90">
        <f t="shared" ca="1" si="24"/>
        <v>3177151.6090677995</v>
      </c>
      <c r="AE113" s="90">
        <f t="shared" ca="1" si="24"/>
        <v>3022440.6773902234</v>
      </c>
      <c r="AF113" s="90">
        <f t="shared" ca="1" si="24"/>
        <v>2867729.7457126472</v>
      </c>
      <c r="AG113" s="90">
        <f t="shared" ca="1" si="24"/>
        <v>2713018.8140350706</v>
      </c>
      <c r="AH113" s="90">
        <f t="shared" ca="1" si="24"/>
        <v>2558307.8823574944</v>
      </c>
      <c r="AI113" s="90">
        <f t="shared" ca="1" si="24"/>
        <v>2403596.9506799178</v>
      </c>
      <c r="AJ113" s="90">
        <f t="shared" ca="1" si="24"/>
        <v>2248886.0190023417</v>
      </c>
      <c r="AK113" s="90">
        <f t="shared" ca="1" si="24"/>
        <v>2094175.0873247653</v>
      </c>
      <c r="AL113" s="90">
        <f t="shared" ca="1" si="24"/>
        <v>1939464.1556471891</v>
      </c>
      <c r="AM113" s="90">
        <f t="shared" ca="1" si="23"/>
        <v>1784753.2239696127</v>
      </c>
      <c r="AN113" s="90">
        <f t="shared" ca="1" si="23"/>
        <v>1630042.2922920361</v>
      </c>
      <c r="AO113" s="90">
        <f t="shared" ca="1" si="23"/>
        <v>1475331.36061446</v>
      </c>
      <c r="AP113">
        <f ca="1">V113*'Process Emissions Multipliers'!$E$42</f>
        <v>1320620.4289368836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0</v>
      </c>
      <c r="C114" s="90">
        <f t="shared" ca="1" si="15"/>
        <v>12189300.362472814</v>
      </c>
      <c r="D114" s="90">
        <f t="shared" ca="1" si="20"/>
        <v>24378600.724945627</v>
      </c>
      <c r="E114" s="90">
        <f t="shared" ca="1" si="20"/>
        <v>36567901.087418444</v>
      </c>
      <c r="F114" s="90">
        <f t="shared" ca="1" si="20"/>
        <v>48757201.449891254</v>
      </c>
      <c r="G114" s="90">
        <f t="shared" ca="1" si="20"/>
        <v>60946501.812364079</v>
      </c>
      <c r="H114" s="90">
        <f t="shared" ca="1" si="20"/>
        <v>73135802.174836889</v>
      </c>
      <c r="I114" s="90">
        <f t="shared" ca="1" si="20"/>
        <v>85325102.537309691</v>
      </c>
      <c r="J114" s="90">
        <f t="shared" ca="1" si="20"/>
        <v>97514402.899782509</v>
      </c>
      <c r="K114" s="90">
        <f t="shared" ca="1" si="20"/>
        <v>109703703.26225534</v>
      </c>
      <c r="L114">
        <f ca="1">IF('Coal mining 2020'!$A122="MD",INDIRECT("'Coal mining 2020'!"&amp;'Country Selector'!$B$3&amp;ROW($A122))*10^12,0)*'Process Emissions Multipliers'!$B$42</f>
        <v>121893003.62472814</v>
      </c>
      <c r="M114" s="90">
        <f t="shared" ca="1" si="16"/>
        <v>109703703.26225534</v>
      </c>
      <c r="N114" s="90">
        <f t="shared" ca="1" si="21"/>
        <v>97514402.899782509</v>
      </c>
      <c r="O114" s="90">
        <f t="shared" ca="1" si="21"/>
        <v>85325102.537309691</v>
      </c>
      <c r="P114" s="90">
        <f t="shared" ca="1" si="21"/>
        <v>73135802.174836889</v>
      </c>
      <c r="Q114" s="90">
        <f t="shared" ca="1" si="21"/>
        <v>60946501.812364079</v>
      </c>
      <c r="R114" s="90">
        <f t="shared" ca="1" si="21"/>
        <v>48757201.449891254</v>
      </c>
      <c r="S114" s="90">
        <f t="shared" ca="1" si="21"/>
        <v>36567901.087418444</v>
      </c>
      <c r="T114" s="90">
        <f t="shared" ca="1" si="21"/>
        <v>24378600.724945627</v>
      </c>
      <c r="U114" s="90">
        <f t="shared" ca="1" si="21"/>
        <v>12189300.362472814</v>
      </c>
      <c r="V114">
        <f ca="1">IF('Coal mining 2030'!$A122="MD",INDIRECT("'Coal mining 2030'!"&amp;'Country Selector'!$B$3&amp;ROW($A122))*10^12,0)*'Process Emissions Multipliers'!$D$42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Multipliers'!$E$42</f>
        <v>0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2020'!$A123="MD",INDIRECT("'Coal mining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2030'!$A123="MD",INDIRECT("'Coal mining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Multipliers'!$E$42</f>
        <v>0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196968334.37266025</v>
      </c>
      <c r="C116" s="90">
        <f t="shared" ca="1" si="15"/>
        <v>177271500.93539423</v>
      </c>
      <c r="D116" s="90">
        <f t="shared" ca="1" si="20"/>
        <v>157574667.49812821</v>
      </c>
      <c r="E116" s="90">
        <f t="shared" ca="1" si="20"/>
        <v>137877834.06086218</v>
      </c>
      <c r="F116" s="90">
        <f t="shared" ca="1" si="20"/>
        <v>118181000.62359615</v>
      </c>
      <c r="G116" s="90">
        <f t="shared" ca="1" si="20"/>
        <v>98484167.186330125</v>
      </c>
      <c r="H116" s="90">
        <f t="shared" ca="1" si="20"/>
        <v>78787333.749064103</v>
      </c>
      <c r="I116" s="90">
        <f t="shared" ca="1" si="20"/>
        <v>59090500.311798073</v>
      </c>
      <c r="J116" s="90">
        <f t="shared" ca="1" si="20"/>
        <v>39393666.874532051</v>
      </c>
      <c r="K116" s="90">
        <f t="shared" ca="1" si="20"/>
        <v>19696833.437266026</v>
      </c>
      <c r="L116">
        <f ca="1">IF('Coal mining 2020'!$A124="MD",INDIRECT("'Coal mining 2020'!"&amp;'Country Selector'!$B$3&amp;ROW($A124))*10^12,0)*'Process Emissions Multipliers'!$B$42</f>
        <v>0</v>
      </c>
      <c r="M116" s="90">
        <f t="shared" ca="1" si="16"/>
        <v>2809715.5326474411</v>
      </c>
      <c r="N116" s="90">
        <f t="shared" ca="1" si="21"/>
        <v>5619431.0652948823</v>
      </c>
      <c r="O116" s="90">
        <f t="shared" ca="1" si="21"/>
        <v>8429146.5979423244</v>
      </c>
      <c r="P116" s="90">
        <f t="shared" ca="1" si="21"/>
        <v>11238862.130589765</v>
      </c>
      <c r="Q116" s="90">
        <f t="shared" ca="1" si="21"/>
        <v>14048577.663237209</v>
      </c>
      <c r="R116" s="90">
        <f t="shared" ca="1" si="21"/>
        <v>16858293.195884649</v>
      </c>
      <c r="S116" s="90">
        <f t="shared" ca="1" si="21"/>
        <v>19668008.728532087</v>
      </c>
      <c r="T116" s="90">
        <f t="shared" ca="1" si="21"/>
        <v>22477724.261179529</v>
      </c>
      <c r="U116" s="90">
        <f t="shared" ca="1" si="21"/>
        <v>25287439.793826975</v>
      </c>
      <c r="V116">
        <f ca="1">IF('Coal mining 2030'!$A124="MD",INDIRECT("'Coal mining 2030'!"&amp;'Country Selector'!$B$3&amp;ROW($A124))*10^12,0)*'Process Emissions Multipliers'!$D$42</f>
        <v>28097155.326474413</v>
      </c>
      <c r="W116" s="90">
        <f t="shared" ca="1" si="24"/>
        <v>27112535.725052677</v>
      </c>
      <c r="X116" s="90">
        <f t="shared" ca="1" si="24"/>
        <v>26127916.123630952</v>
      </c>
      <c r="Y116" s="90">
        <f t="shared" ca="1" si="24"/>
        <v>25143296.522209216</v>
      </c>
      <c r="Z116" s="90">
        <f t="shared" ca="1" si="24"/>
        <v>24158676.920787483</v>
      </c>
      <c r="AA116" s="90">
        <f t="shared" ca="1" si="24"/>
        <v>23174057.319365751</v>
      </c>
      <c r="AB116" s="90">
        <f t="shared" ca="1" si="24"/>
        <v>22189437.717944019</v>
      </c>
      <c r="AC116" s="90">
        <f t="shared" ca="1" si="24"/>
        <v>21204818.116522286</v>
      </c>
      <c r="AD116" s="90">
        <f t="shared" ca="1" si="24"/>
        <v>20220198.515100554</v>
      </c>
      <c r="AE116" s="90">
        <f t="shared" ca="1" si="24"/>
        <v>19235578.913678821</v>
      </c>
      <c r="AF116" s="90">
        <f t="shared" ca="1" si="24"/>
        <v>18250959.312257092</v>
      </c>
      <c r="AG116" s="90">
        <f t="shared" ca="1" si="24"/>
        <v>17266339.71083536</v>
      </c>
      <c r="AH116" s="90">
        <f t="shared" ca="1" si="24"/>
        <v>16281720.109413624</v>
      </c>
      <c r="AI116" s="90">
        <f t="shared" ca="1" si="24"/>
        <v>15297100.507991891</v>
      </c>
      <c r="AJ116" s="90">
        <f t="shared" ca="1" si="24"/>
        <v>14312480.906570161</v>
      </c>
      <c r="AK116" s="90">
        <f t="shared" ca="1" si="24"/>
        <v>13327861.30514843</v>
      </c>
      <c r="AL116" s="90">
        <f t="shared" ca="1" si="24"/>
        <v>12343241.703726694</v>
      </c>
      <c r="AM116" s="90">
        <f t="shared" ca="1" si="23"/>
        <v>11358622.102304963</v>
      </c>
      <c r="AN116" s="90">
        <f t="shared" ca="1" si="23"/>
        <v>10374002.500883229</v>
      </c>
      <c r="AO116" s="90">
        <f t="shared" ca="1" si="23"/>
        <v>9389382.8994614985</v>
      </c>
      <c r="AP116">
        <f ca="1">V116*'Process Emissions Multipliers'!$E$42</f>
        <v>8404763.298039766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49143715.594612837</v>
      </c>
      <c r="C117" s="90">
        <f t="shared" ca="1" si="15"/>
        <v>45649956.346883185</v>
      </c>
      <c r="D117" s="90">
        <f t="shared" ca="1" si="20"/>
        <v>42156197.099153526</v>
      </c>
      <c r="E117" s="90">
        <f t="shared" ca="1" si="20"/>
        <v>38662437.851423874</v>
      </c>
      <c r="F117" s="90">
        <f t="shared" ca="1" si="20"/>
        <v>35168678.603694215</v>
      </c>
      <c r="G117" s="90">
        <f t="shared" ca="1" si="20"/>
        <v>31674919.355964564</v>
      </c>
      <c r="H117" s="90">
        <f t="shared" ca="1" si="20"/>
        <v>28181160.108234908</v>
      </c>
      <c r="I117" s="90">
        <f t="shared" ca="1" si="20"/>
        <v>24687400.860505253</v>
      </c>
      <c r="J117" s="90">
        <f t="shared" ca="1" si="20"/>
        <v>21193641.612775601</v>
      </c>
      <c r="K117" s="90">
        <f t="shared" ca="1" si="20"/>
        <v>17699882.365045946</v>
      </c>
      <c r="L117">
        <f ca="1">IF('Coal mining 2020'!$A125="MD",INDIRECT("'Coal mining 2020'!"&amp;'Country Selector'!$B$3&amp;ROW($A125))*10^12,0)*'Process Emissions Multipliers'!$B$42</f>
        <v>14206123.117316291</v>
      </c>
      <c r="M117" s="90">
        <f t="shared" ca="1" si="16"/>
        <v>16245756.993586486</v>
      </c>
      <c r="N117" s="90">
        <f t="shared" ca="1" si="21"/>
        <v>18285390.869856682</v>
      </c>
      <c r="O117" s="90">
        <f t="shared" ca="1" si="21"/>
        <v>20325024.746126879</v>
      </c>
      <c r="P117" s="90">
        <f t="shared" ca="1" si="21"/>
        <v>22364658.622397073</v>
      </c>
      <c r="Q117" s="90">
        <f t="shared" ca="1" si="21"/>
        <v>24404292.49866727</v>
      </c>
      <c r="R117" s="90">
        <f t="shared" ca="1" si="21"/>
        <v>26443926.374937467</v>
      </c>
      <c r="S117" s="90">
        <f t="shared" ca="1" si="21"/>
        <v>28483560.251207665</v>
      </c>
      <c r="T117" s="90">
        <f t="shared" ca="1" si="21"/>
        <v>30523194.127477858</v>
      </c>
      <c r="U117" s="90">
        <f t="shared" ca="1" si="21"/>
        <v>32562828.003748052</v>
      </c>
      <c r="V117">
        <f ca="1">IF('Coal mining 2030'!$A125="MD",INDIRECT("'Coal mining 2030'!"&amp;'Country Selector'!$B$3&amp;ROW($A125))*10^12,0)*'Process Emissions Multipliers'!$D$42</f>
        <v>34602461.880018249</v>
      </c>
      <c r="W117" s="90">
        <f t="shared" ca="1" si="24"/>
        <v>33389874.277158264</v>
      </c>
      <c r="X117" s="90">
        <f t="shared" ca="1" si="24"/>
        <v>32177286.674298279</v>
      </c>
      <c r="Y117" s="90">
        <f t="shared" ca="1" si="24"/>
        <v>30964699.071438294</v>
      </c>
      <c r="Z117" s="90">
        <f t="shared" ca="1" si="24"/>
        <v>29752111.468578313</v>
      </c>
      <c r="AA117" s="90">
        <f t="shared" ca="1" si="24"/>
        <v>28539523.865718327</v>
      </c>
      <c r="AB117" s="90">
        <f t="shared" ca="1" si="24"/>
        <v>27326936.262858346</v>
      </c>
      <c r="AC117" s="90">
        <f t="shared" ca="1" si="24"/>
        <v>26114348.659998354</v>
      </c>
      <c r="AD117" s="90">
        <f t="shared" ca="1" si="24"/>
        <v>24901761.057138372</v>
      </c>
      <c r="AE117" s="90">
        <f t="shared" ca="1" si="24"/>
        <v>23689173.454278387</v>
      </c>
      <c r="AF117" s="90">
        <f t="shared" ca="1" si="24"/>
        <v>22476585.851418402</v>
      </c>
      <c r="AG117" s="90">
        <f t="shared" ca="1" si="24"/>
        <v>21263998.248558417</v>
      </c>
      <c r="AH117" s="90">
        <f t="shared" ca="1" si="24"/>
        <v>20051410.645698436</v>
      </c>
      <c r="AI117" s="90">
        <f t="shared" ca="1" si="24"/>
        <v>18838823.042838451</v>
      </c>
      <c r="AJ117" s="90">
        <f t="shared" ca="1" si="24"/>
        <v>17626235.439978465</v>
      </c>
      <c r="AK117" s="90">
        <f t="shared" ca="1" si="24"/>
        <v>16413647.83711848</v>
      </c>
      <c r="AL117" s="90">
        <f t="shared" ca="1" si="24"/>
        <v>15201060.234258495</v>
      </c>
      <c r="AM117" s="90">
        <f t="shared" ca="1" si="23"/>
        <v>13988472.63139851</v>
      </c>
      <c r="AN117" s="90">
        <f t="shared" ca="1" si="23"/>
        <v>12775885.028538527</v>
      </c>
      <c r="AO117" s="90">
        <f t="shared" ca="1" si="23"/>
        <v>11563297.425678542</v>
      </c>
      <c r="AP117">
        <f ca="1">V117*'Process Emissions Multipliers'!$E$42</f>
        <v>10350709.822818557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193428502.21570894</v>
      </c>
      <c r="C118" s="90">
        <f t="shared" ca="1" si="15"/>
        <v>179779475.4555006</v>
      </c>
      <c r="D118" s="90">
        <f t="shared" ca="1" si="20"/>
        <v>166130448.69529223</v>
      </c>
      <c r="E118" s="90">
        <f t="shared" ca="1" si="20"/>
        <v>152481421.93508387</v>
      </c>
      <c r="F118" s="90">
        <f t="shared" ca="1" si="20"/>
        <v>138832395.17487553</v>
      </c>
      <c r="G118" s="90">
        <f t="shared" ca="1" si="20"/>
        <v>125183368.41466719</v>
      </c>
      <c r="H118" s="90">
        <f t="shared" ca="1" si="20"/>
        <v>111534341.65445882</v>
      </c>
      <c r="I118" s="90">
        <f t="shared" ca="1" si="20"/>
        <v>97885314.894250482</v>
      </c>
      <c r="J118" s="90">
        <f t="shared" ca="1" si="20"/>
        <v>84236288.134042114</v>
      </c>
      <c r="K118" s="90">
        <f t="shared" ca="1" si="20"/>
        <v>70587261.373833776</v>
      </c>
      <c r="L118">
        <f ca="1">IF('Coal mining 2020'!$A126="MD",INDIRECT("'Coal mining 2020'!"&amp;'Country Selector'!$B$3&amp;ROW($A126))*10^12,0)*'Process Emissions Multipliers'!$B$42</f>
        <v>56938234.613625415</v>
      </c>
      <c r="M118" s="90">
        <f t="shared" ca="1" si="16"/>
        <v>51244411.152262874</v>
      </c>
      <c r="N118" s="90">
        <f t="shared" ca="1" si="21"/>
        <v>45550587.690900333</v>
      </c>
      <c r="O118" s="90">
        <f t="shared" ca="1" si="21"/>
        <v>39856764.229537793</v>
      </c>
      <c r="P118" s="90">
        <f t="shared" ca="1" si="21"/>
        <v>34162940.768175252</v>
      </c>
      <c r="Q118" s="90">
        <f t="shared" ca="1" si="21"/>
        <v>28469117.306812711</v>
      </c>
      <c r="R118" s="90">
        <f t="shared" ca="1" si="21"/>
        <v>22775293.845450167</v>
      </c>
      <c r="S118" s="90">
        <f t="shared" ca="1" si="21"/>
        <v>17081470.384087626</v>
      </c>
      <c r="T118" s="90">
        <f t="shared" ca="1" si="21"/>
        <v>11387646.922725083</v>
      </c>
      <c r="U118" s="90">
        <f t="shared" ca="1" si="21"/>
        <v>5693823.4613625417</v>
      </c>
      <c r="V118">
        <f ca="1">IF('Coal mining 2030'!$A126="MD",INDIRECT("'Coal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2020'!$A127="MD",INDIRECT("'Coal mining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2030'!$A127="MD",INDIRECT("'Coal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0</v>
      </c>
      <c r="C120" s="90">
        <f t="shared" ca="1" si="15"/>
        <v>5591496.4581484497</v>
      </c>
      <c r="D120" s="90">
        <f t="shared" ca="1" si="20"/>
        <v>11182992.916296899</v>
      </c>
      <c r="E120" s="90">
        <f t="shared" ca="1" si="20"/>
        <v>16774489.374445349</v>
      </c>
      <c r="F120" s="90">
        <f t="shared" ca="1" si="20"/>
        <v>22365985.832593799</v>
      </c>
      <c r="G120" s="90">
        <f t="shared" ca="1" si="20"/>
        <v>27957482.290742248</v>
      </c>
      <c r="H120" s="90">
        <f t="shared" ca="1" si="20"/>
        <v>33548978.748890698</v>
      </c>
      <c r="I120" s="90">
        <f t="shared" ca="1" si="20"/>
        <v>39140475.207039148</v>
      </c>
      <c r="J120" s="90">
        <f t="shared" ca="1" si="20"/>
        <v>44731971.665187597</v>
      </c>
      <c r="K120" s="90">
        <f t="shared" ca="1" si="20"/>
        <v>50323468.123336047</v>
      </c>
      <c r="L120">
        <f ca="1">IF('Coal mining 2020'!$A128="MD",INDIRECT("'Coal mining 2020'!"&amp;'Country Selector'!$B$3&amp;ROW($A128))*10^12,0)*'Process Emissions Multipliers'!$B$42</f>
        <v>55914964.581484497</v>
      </c>
      <c r="M120" s="90">
        <f t="shared" ca="1" si="16"/>
        <v>50323468.123336047</v>
      </c>
      <c r="N120" s="90">
        <f t="shared" ca="1" si="21"/>
        <v>44731971.665187597</v>
      </c>
      <c r="O120" s="90">
        <f t="shared" ca="1" si="21"/>
        <v>39140475.207039148</v>
      </c>
      <c r="P120" s="90">
        <f t="shared" ca="1" si="21"/>
        <v>33548978.748890698</v>
      </c>
      <c r="Q120" s="90">
        <f t="shared" ca="1" si="21"/>
        <v>27957482.290742248</v>
      </c>
      <c r="R120" s="90">
        <f t="shared" ca="1" si="21"/>
        <v>22365985.832593799</v>
      </c>
      <c r="S120" s="90">
        <f t="shared" ca="1" si="21"/>
        <v>16774489.374445349</v>
      </c>
      <c r="T120" s="90">
        <f t="shared" ca="1" si="21"/>
        <v>11182992.916296899</v>
      </c>
      <c r="U120" s="90">
        <f t="shared" ca="1" si="21"/>
        <v>5591496.4581484497</v>
      </c>
      <c r="V120">
        <f ca="1">IF('Coal mining 2030'!$A128="MD",INDIRECT("'Coal mining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Multipliers'!$E$42</f>
        <v>0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8354346.9248104077</v>
      </c>
      <c r="C121" s="90">
        <f t="shared" ca="1" si="15"/>
        <v>7760413.8761160374</v>
      </c>
      <c r="D121" s="90">
        <f t="shared" ca="1" si="20"/>
        <v>7166480.8274216661</v>
      </c>
      <c r="E121" s="90">
        <f t="shared" ca="1" si="20"/>
        <v>6572547.7787272958</v>
      </c>
      <c r="F121" s="90">
        <f t="shared" ca="1" si="20"/>
        <v>5978614.7300329246</v>
      </c>
      <c r="G121" s="90">
        <f t="shared" ca="1" si="20"/>
        <v>5384681.6813385552</v>
      </c>
      <c r="H121" s="90">
        <f t="shared" ca="1" si="20"/>
        <v>4790748.6326441839</v>
      </c>
      <c r="I121" s="90">
        <f t="shared" ca="1" si="20"/>
        <v>4196815.5839498136</v>
      </c>
      <c r="J121" s="90">
        <f t="shared" ca="1" si="20"/>
        <v>3602882.5352554433</v>
      </c>
      <c r="K121" s="90">
        <f t="shared" ca="1" si="20"/>
        <v>3008949.486561073</v>
      </c>
      <c r="L121">
        <f ca="1">IF('Coal mining 2020'!$A129="MD",INDIRECT("'Coal mining 2020'!"&amp;'Country Selector'!$B$3&amp;ROW($A129))*10^12,0)*'Process Emissions Multipliers'!$B$42</f>
        <v>2415016.4378667022</v>
      </c>
      <c r="M121" s="90">
        <f t="shared" ca="1" si="16"/>
        <v>4875769.2033140641</v>
      </c>
      <c r="N121" s="90">
        <f t="shared" ca="1" si="21"/>
        <v>7336521.9687614255</v>
      </c>
      <c r="O121" s="90">
        <f t="shared" ca="1" si="21"/>
        <v>9797274.734208785</v>
      </c>
      <c r="P121" s="90">
        <f t="shared" ca="1" si="21"/>
        <v>12258027.499656148</v>
      </c>
      <c r="Q121" s="90">
        <f t="shared" ca="1" si="21"/>
        <v>14718780.265103508</v>
      </c>
      <c r="R121" s="90">
        <f t="shared" ca="1" si="21"/>
        <v>17179533.030550871</v>
      </c>
      <c r="S121" s="90">
        <f t="shared" ca="1" si="21"/>
        <v>19640285.795998231</v>
      </c>
      <c r="T121" s="90">
        <f t="shared" ca="1" si="21"/>
        <v>22101038.561445594</v>
      </c>
      <c r="U121" s="90">
        <f t="shared" ca="1" si="21"/>
        <v>24561791.326892953</v>
      </c>
      <c r="V121">
        <f ca="1">IF('Coal mining 2030'!$A129="MD",INDIRECT("'Coal mining 2030'!"&amp;'Country Selector'!$B$3&amp;ROW($A129))*10^12,0)*'Process Emissions Multipliers'!$D$42</f>
        <v>27022544.092340317</v>
      </c>
      <c r="W121" s="90">
        <f t="shared" ca="1" si="24"/>
        <v>26075582.512620144</v>
      </c>
      <c r="X121" s="90">
        <f t="shared" ca="1" si="24"/>
        <v>25128620.932899967</v>
      </c>
      <c r="Y121" s="90">
        <f t="shared" ca="1" si="24"/>
        <v>24181659.353179794</v>
      </c>
      <c r="Z121" s="90">
        <f t="shared" ca="1" si="24"/>
        <v>23234697.773459621</v>
      </c>
      <c r="AA121" s="90">
        <f t="shared" ca="1" si="24"/>
        <v>22287736.193739448</v>
      </c>
      <c r="AB121" s="90">
        <f t="shared" ca="1" si="24"/>
        <v>21340774.614019271</v>
      </c>
      <c r="AC121" s="90">
        <f t="shared" ca="1" si="24"/>
        <v>20393813.034299102</v>
      </c>
      <c r="AD121" s="90">
        <f t="shared" ca="1" si="24"/>
        <v>19446851.454578921</v>
      </c>
      <c r="AE121" s="90">
        <f t="shared" ca="1" si="24"/>
        <v>18499889.874858752</v>
      </c>
      <c r="AF121" s="90">
        <f t="shared" ca="1" si="24"/>
        <v>17552928.295138575</v>
      </c>
      <c r="AG121" s="90">
        <f t="shared" ca="1" si="24"/>
        <v>16605966.715418402</v>
      </c>
      <c r="AH121" s="90">
        <f t="shared" ca="1" si="24"/>
        <v>15659005.135698229</v>
      </c>
      <c r="AI121" s="90">
        <f t="shared" ca="1" si="24"/>
        <v>14712043.555978054</v>
      </c>
      <c r="AJ121" s="90">
        <f t="shared" ca="1" si="24"/>
        <v>13765081.976257879</v>
      </c>
      <c r="AK121" s="90">
        <f t="shared" ca="1" si="24"/>
        <v>12818120.396537706</v>
      </c>
      <c r="AL121" s="90">
        <f t="shared" ca="1" si="24"/>
        <v>11871158.816817533</v>
      </c>
      <c r="AM121" s="90">
        <f t="shared" ca="1" si="23"/>
        <v>10924197.237097356</v>
      </c>
      <c r="AN121" s="90">
        <f t="shared" ca="1" si="23"/>
        <v>9977235.6573771853</v>
      </c>
      <c r="AO121" s="90">
        <f t="shared" ca="1" si="23"/>
        <v>9030274.0776570104</v>
      </c>
      <c r="AP121">
        <f ca="1">V121*'Process Emissions Multipliers'!$E$42</f>
        <v>8083312.4979368364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380550603.03954226</v>
      </c>
      <c r="C122" s="90">
        <f t="shared" ca="1" si="15"/>
        <v>343042301.79195011</v>
      </c>
      <c r="D122" s="90">
        <f t="shared" ca="1" si="20"/>
        <v>305534000.54435807</v>
      </c>
      <c r="E122" s="90">
        <f t="shared" ca="1" si="20"/>
        <v>268025699.29676592</v>
      </c>
      <c r="F122" s="90">
        <f t="shared" ca="1" si="20"/>
        <v>230517398.0491738</v>
      </c>
      <c r="G122" s="90">
        <f t="shared" ca="1" si="20"/>
        <v>193009096.80158168</v>
      </c>
      <c r="H122" s="90">
        <f t="shared" ca="1" si="20"/>
        <v>155500795.55398956</v>
      </c>
      <c r="I122" s="90">
        <f t="shared" ca="1" si="20"/>
        <v>117992494.30639744</v>
      </c>
      <c r="J122" s="90">
        <f t="shared" ca="1" si="20"/>
        <v>80484193.058805317</v>
      </c>
      <c r="K122" s="90">
        <f t="shared" ca="1" si="20"/>
        <v>42975891.811213203</v>
      </c>
      <c r="L122">
        <f ca="1">IF('Coal mining 2020'!$A130="MD",INDIRECT("'Coal mining 2020'!"&amp;'Country Selector'!$B$3&amp;ROW($A130))*10^12,0)*'Process Emissions Multipliers'!$B$42</f>
        <v>5467590.5636210786</v>
      </c>
      <c r="M122" s="90">
        <f t="shared" ca="1" si="16"/>
        <v>7766231.6594491191</v>
      </c>
      <c r="N122" s="90">
        <f t="shared" ca="1" si="21"/>
        <v>10064872.755277161</v>
      </c>
      <c r="O122" s="90">
        <f t="shared" ca="1" si="21"/>
        <v>12363513.851105198</v>
      </c>
      <c r="P122" s="90">
        <f t="shared" ca="1" si="21"/>
        <v>14662154.94693324</v>
      </c>
      <c r="Q122" s="90">
        <f t="shared" ca="1" si="21"/>
        <v>16960796.042761281</v>
      </c>
      <c r="R122" s="90">
        <f t="shared" ca="1" si="21"/>
        <v>19259437.138589323</v>
      </c>
      <c r="S122" s="90">
        <f t="shared" ca="1" si="21"/>
        <v>21558078.23441736</v>
      </c>
      <c r="T122" s="90">
        <f t="shared" ca="1" si="21"/>
        <v>23856719.330245402</v>
      </c>
      <c r="U122" s="90">
        <f t="shared" ca="1" si="21"/>
        <v>26155360.426073443</v>
      </c>
      <c r="V122">
        <f ca="1">IF('Coal mining 2030'!$A130="MD",INDIRECT("'Coal mining 2030'!"&amp;'Country Selector'!$B$3&amp;ROW($A130))*10^12,0)*'Process Emissions Multipliers'!$D$42</f>
        <v>28454001.521901485</v>
      </c>
      <c r="W122" s="90">
        <f t="shared" ca="1" si="24"/>
        <v>27456876.819709666</v>
      </c>
      <c r="X122" s="90">
        <f t="shared" ca="1" si="24"/>
        <v>26459752.117517851</v>
      </c>
      <c r="Y122" s="90">
        <f t="shared" ca="1" si="24"/>
        <v>25462627.415326037</v>
      </c>
      <c r="Z122" s="90">
        <f t="shared" ca="1" si="24"/>
        <v>24465502.713134218</v>
      </c>
      <c r="AA122" s="90">
        <f t="shared" ca="1" si="24"/>
        <v>23468378.010942403</v>
      </c>
      <c r="AB122" s="90">
        <f t="shared" ca="1" si="24"/>
        <v>22471253.308750585</v>
      </c>
      <c r="AC122" s="90">
        <f t="shared" ca="1" si="24"/>
        <v>21474128.60655877</v>
      </c>
      <c r="AD122" s="90">
        <f t="shared" ca="1" si="24"/>
        <v>20477003.904366951</v>
      </c>
      <c r="AE122" s="90">
        <f t="shared" ca="1" si="24"/>
        <v>19479879.202175137</v>
      </c>
      <c r="AF122" s="90">
        <f t="shared" ca="1" si="24"/>
        <v>18482754.499983318</v>
      </c>
      <c r="AG122" s="90">
        <f t="shared" ca="1" si="24"/>
        <v>17485629.797791503</v>
      </c>
      <c r="AH122" s="90">
        <f t="shared" ca="1" si="24"/>
        <v>16488505.095599689</v>
      </c>
      <c r="AI122" s="90">
        <f t="shared" ca="1" si="24"/>
        <v>15491380.39340787</v>
      </c>
      <c r="AJ122" s="90">
        <f t="shared" ca="1" si="24"/>
        <v>14494255.691216055</v>
      </c>
      <c r="AK122" s="90">
        <f t="shared" ca="1" si="24"/>
        <v>13497130.989024237</v>
      </c>
      <c r="AL122" s="90">
        <f t="shared" ca="1" si="24"/>
        <v>12500006.286832422</v>
      </c>
      <c r="AM122" s="90">
        <f t="shared" ca="1" si="23"/>
        <v>11502881.584640607</v>
      </c>
      <c r="AN122" s="90">
        <f t="shared" ca="1" si="23"/>
        <v>10505756.882448791</v>
      </c>
      <c r="AO122" s="90">
        <f t="shared" ca="1" si="23"/>
        <v>9508632.1802569721</v>
      </c>
      <c r="AP122">
        <f ca="1">V122*'Process Emissions Multipliers'!$E$42</f>
        <v>8511507.4780651573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2020'!$A131="MD",INDIRECT("'Coal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7998348.336757388</v>
      </c>
      <c r="C124" s="90">
        <f t="shared" ca="1" si="15"/>
        <v>17883656.987201415</v>
      </c>
      <c r="D124" s="90">
        <f t="shared" ca="1" si="20"/>
        <v>27768965.637645438</v>
      </c>
      <c r="E124" s="90">
        <f t="shared" ca="1" si="20"/>
        <v>37654274.288089469</v>
      </c>
      <c r="F124" s="90">
        <f t="shared" ca="1" si="20"/>
        <v>47539582.938533485</v>
      </c>
      <c r="G124" s="90">
        <f t="shared" ca="1" si="20"/>
        <v>57424891.588977516</v>
      </c>
      <c r="H124" s="90">
        <f t="shared" ca="1" si="20"/>
        <v>67310200.239421546</v>
      </c>
      <c r="I124" s="90">
        <f t="shared" ca="1" si="20"/>
        <v>77195508.889865562</v>
      </c>
      <c r="J124" s="90">
        <f t="shared" ca="1" si="20"/>
        <v>87080817.540309593</v>
      </c>
      <c r="K124" s="90">
        <f t="shared" ca="1" si="20"/>
        <v>96966126.190753609</v>
      </c>
      <c r="L124">
        <f ca="1">IF('Coal mining 2020'!$A132="MD",INDIRECT("'Coal mining 2020'!"&amp;'Country Selector'!$B$3&amp;ROW($A132))*10^12,0)*'Process Emissions Multipliers'!$B$42</f>
        <v>106851434.84119764</v>
      </c>
      <c r="M124" s="90">
        <f t="shared" ca="1" si="16"/>
        <v>96280386.262885377</v>
      </c>
      <c r="N124" s="90">
        <f t="shared" ca="1" si="21"/>
        <v>85709337.684573129</v>
      </c>
      <c r="O124" s="90">
        <f t="shared" ca="1" si="21"/>
        <v>75138289.106260881</v>
      </c>
      <c r="P124" s="90">
        <f t="shared" ca="1" si="21"/>
        <v>64567240.527948633</v>
      </c>
      <c r="Q124" s="90">
        <f t="shared" ca="1" si="21"/>
        <v>53996191.949636362</v>
      </c>
      <c r="R124" s="90">
        <f t="shared" ca="1" si="21"/>
        <v>43425143.371324107</v>
      </c>
      <c r="S124" s="90">
        <f t="shared" ca="1" si="21"/>
        <v>32854094.793011859</v>
      </c>
      <c r="T124" s="90">
        <f t="shared" ca="1" si="21"/>
        <v>22283046.2146996</v>
      </c>
      <c r="U124" s="90">
        <f t="shared" ca="1" si="21"/>
        <v>11711997.636387346</v>
      </c>
      <c r="V124">
        <f ca="1">IF('Coal mining 2030'!$A132="MD",INDIRECT("'Coal mining 2030'!"&amp;'Country Selector'!$B$3&amp;ROW($A132))*10^12,0)*'Process Emissions Multipliers'!$D$42</f>
        <v>1140949.0580750918</v>
      </c>
      <c r="W124" s="90">
        <f t="shared" ca="1" si="24"/>
        <v>1100966.3340679437</v>
      </c>
      <c r="X124" s="90">
        <f t="shared" ca="1" si="24"/>
        <v>1060983.6100607957</v>
      </c>
      <c r="Y124" s="90">
        <f t="shared" ca="1" si="24"/>
        <v>1021000.8860536475</v>
      </c>
      <c r="Z124" s="90">
        <f t="shared" ca="1" si="24"/>
        <v>981018.16204649932</v>
      </c>
      <c r="AA124" s="90">
        <f t="shared" ca="1" si="24"/>
        <v>941035.43803935125</v>
      </c>
      <c r="AB124" s="90">
        <f t="shared" ca="1" si="24"/>
        <v>901052.71403220319</v>
      </c>
      <c r="AC124" s="90">
        <f t="shared" ca="1" si="24"/>
        <v>861069.99002505513</v>
      </c>
      <c r="AD124" s="90">
        <f t="shared" ca="1" si="24"/>
        <v>821087.26601790695</v>
      </c>
      <c r="AE124" s="90">
        <f t="shared" ca="1" si="24"/>
        <v>781104.54201075877</v>
      </c>
      <c r="AF124" s="90">
        <f t="shared" ca="1" si="24"/>
        <v>741121.81800361071</v>
      </c>
      <c r="AG124" s="90">
        <f t="shared" ca="1" si="24"/>
        <v>701139.09399646265</v>
      </c>
      <c r="AH124" s="90">
        <f t="shared" ca="1" si="24"/>
        <v>661156.36998931447</v>
      </c>
      <c r="AI124" s="90">
        <f t="shared" ca="1" si="24"/>
        <v>621173.6459821664</v>
      </c>
      <c r="AJ124" s="90">
        <f t="shared" ca="1" si="24"/>
        <v>581190.92197501822</v>
      </c>
      <c r="AK124" s="90">
        <f t="shared" ca="1" si="24"/>
        <v>541208.19796787016</v>
      </c>
      <c r="AL124" s="90">
        <f t="shared" ca="1" si="24"/>
        <v>501225.47396072204</v>
      </c>
      <c r="AM124" s="90">
        <f t="shared" ca="1" si="23"/>
        <v>461242.74995357392</v>
      </c>
      <c r="AN124" s="90">
        <f t="shared" ca="1" si="23"/>
        <v>421260.02594642586</v>
      </c>
      <c r="AO124" s="90">
        <f t="shared" ca="1" si="23"/>
        <v>381277.30193927774</v>
      </c>
      <c r="AP124">
        <f ca="1">V124*'Process Emissions Multipliers'!$E$42</f>
        <v>341294.57793212961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2020'!$A133="MD",INDIRECT("'Coal mining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2030'!$A133="MD",INDIRECT("'Coal mining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Multipliers'!$E$42</f>
        <v>0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25699998.55461802</v>
      </c>
      <c r="C126" s="90">
        <f t="shared" ca="1" si="15"/>
        <v>23872916.362507969</v>
      </c>
      <c r="D126" s="90">
        <f t="shared" ca="1" si="20"/>
        <v>22045834.170397919</v>
      </c>
      <c r="E126" s="90">
        <f t="shared" ca="1" si="20"/>
        <v>20218751.978287868</v>
      </c>
      <c r="F126" s="90">
        <f t="shared" ca="1" si="20"/>
        <v>18391669.786177821</v>
      </c>
      <c r="G126" s="90">
        <f t="shared" ca="1" si="20"/>
        <v>16564587.594067771</v>
      </c>
      <c r="H126" s="90">
        <f t="shared" ca="1" si="20"/>
        <v>14737505.401957721</v>
      </c>
      <c r="I126" s="90">
        <f t="shared" ca="1" si="20"/>
        <v>12910423.20984767</v>
      </c>
      <c r="J126" s="90">
        <f t="shared" ca="1" si="20"/>
        <v>11083341.01773762</v>
      </c>
      <c r="K126" s="90">
        <f t="shared" ca="1" si="20"/>
        <v>9256258.825627571</v>
      </c>
      <c r="L126">
        <f ca="1">IF('Coal mining 2020'!$A134="MD",INDIRECT("'Coal mining 2020'!"&amp;'Country Selector'!$B$3&amp;ROW($A134))*10^12,0)*'Process Emissions Multipliers'!$B$42</f>
        <v>7429176.6335175205</v>
      </c>
      <c r="M126" s="90">
        <f t="shared" ca="1" si="16"/>
        <v>9481133.8245814033</v>
      </c>
      <c r="N126" s="90">
        <f t="shared" ca="1" si="21"/>
        <v>11533091.015645284</v>
      </c>
      <c r="O126" s="90">
        <f t="shared" ca="1" si="21"/>
        <v>13585048.206709169</v>
      </c>
      <c r="P126" s="90">
        <f t="shared" ca="1" si="21"/>
        <v>15637005.39777305</v>
      </c>
      <c r="Q126" s="90">
        <f t="shared" ca="1" si="21"/>
        <v>17688962.588836931</v>
      </c>
      <c r="R126" s="90">
        <f t="shared" ca="1" si="21"/>
        <v>19740919.779900815</v>
      </c>
      <c r="S126" s="90">
        <f t="shared" ca="1" si="21"/>
        <v>21792876.970964696</v>
      </c>
      <c r="T126" s="90">
        <f t="shared" ca="1" si="21"/>
        <v>23844834.162028577</v>
      </c>
      <c r="U126" s="90">
        <f t="shared" ca="1" si="21"/>
        <v>25896791.353092462</v>
      </c>
      <c r="V126">
        <f ca="1">IF('Coal mining 2030'!$A134="MD",INDIRECT("'Coal mining 2030'!"&amp;'Country Selector'!$B$3&amp;ROW($A134))*10^12,0)*'Process Emissions Multipliers'!$D$42</f>
        <v>27948748.544156343</v>
      </c>
      <c r="W126" s="90">
        <f t="shared" ca="1" si="24"/>
        <v>26969329.619641453</v>
      </c>
      <c r="X126" s="90">
        <f t="shared" ca="1" si="24"/>
        <v>25989910.69512656</v>
      </c>
      <c r="Y126" s="90">
        <f t="shared" ca="1" si="24"/>
        <v>25010491.770611666</v>
      </c>
      <c r="Z126" s="90">
        <f t="shared" ca="1" si="24"/>
        <v>24031072.846096773</v>
      </c>
      <c r="AA126" s="90">
        <f t="shared" ca="1" si="24"/>
        <v>23051653.921581883</v>
      </c>
      <c r="AB126" s="90">
        <f t="shared" ca="1" si="24"/>
        <v>22072234.99706699</v>
      </c>
      <c r="AC126" s="90">
        <f t="shared" ca="1" si="24"/>
        <v>21092816.072552096</v>
      </c>
      <c r="AD126" s="90">
        <f t="shared" ca="1" si="24"/>
        <v>20113397.148037206</v>
      </c>
      <c r="AE126" s="90">
        <f t="shared" ca="1" si="24"/>
        <v>19133978.223522313</v>
      </c>
      <c r="AF126" s="90">
        <f t="shared" ca="1" si="24"/>
        <v>18154559.299007423</v>
      </c>
      <c r="AG126" s="90">
        <f t="shared" ca="1" si="24"/>
        <v>17175140.37449253</v>
      </c>
      <c r="AH126" s="90">
        <f t="shared" ca="1" si="24"/>
        <v>16195721.449977636</v>
      </c>
      <c r="AI126" s="90">
        <f t="shared" ca="1" si="24"/>
        <v>15216302.525462747</v>
      </c>
      <c r="AJ126" s="90">
        <f t="shared" ca="1" si="24"/>
        <v>14236883.600947853</v>
      </c>
      <c r="AK126" s="90">
        <f t="shared" ca="1" si="24"/>
        <v>13257464.676432962</v>
      </c>
      <c r="AL126" s="90">
        <f t="shared" ref="AL126:AO141" ca="1" si="25">$V126*($AP$1-AL$1)/($AP$1-$V$1)+$AP126*(AL$1-$V$1)/($AP$1-$V$1)</f>
        <v>12278045.75191807</v>
      </c>
      <c r="AM126" s="90">
        <f t="shared" ca="1" si="25"/>
        <v>11298626.827403177</v>
      </c>
      <c r="AN126" s="90">
        <f t="shared" ca="1" si="25"/>
        <v>10319207.902888285</v>
      </c>
      <c r="AO126" s="90">
        <f t="shared" ca="1" si="25"/>
        <v>9339788.9783733934</v>
      </c>
      <c r="AP126">
        <f ca="1">V126*'Process Emissions Multipliers'!$E$42</f>
        <v>8360370.0538585009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177966575.63673434</v>
      </c>
      <c r="C127" s="90">
        <f t="shared" ca="1" si="15"/>
        <v>160393620.41653201</v>
      </c>
      <c r="D127" s="90">
        <f t="shared" ca="1" si="15"/>
        <v>142820665.19632965</v>
      </c>
      <c r="E127" s="90">
        <f t="shared" ca="1" si="15"/>
        <v>125247709.97612734</v>
      </c>
      <c r="F127" s="90">
        <f t="shared" ca="1" si="15"/>
        <v>107674754.75592498</v>
      </c>
      <c r="G127" s="90">
        <f t="shared" ca="1" si="15"/>
        <v>90101799.535722658</v>
      </c>
      <c r="H127" s="90">
        <f t="shared" ca="1" si="15"/>
        <v>72528844.315520316</v>
      </c>
      <c r="I127" s="90">
        <f t="shared" ca="1" si="15"/>
        <v>54955889.095317982</v>
      </c>
      <c r="J127" s="90">
        <f t="shared" ca="1" si="15"/>
        <v>37382933.875115655</v>
      </c>
      <c r="K127" s="90">
        <f t="shared" ca="1" si="15"/>
        <v>19809978.654913317</v>
      </c>
      <c r="L127">
        <f ca="1">IF('Coal mining 2020'!$A135="MD",INDIRECT("'Coal mining 2020'!"&amp;'Country Selector'!$B$3&amp;ROW($A135))*10^12,0)*'Process Emissions Multipliers'!$B$42</f>
        <v>2237023.4347109832</v>
      </c>
      <c r="M127" s="90">
        <f t="shared" ca="1" si="16"/>
        <v>2123710.8764878339</v>
      </c>
      <c r="N127" s="90">
        <f t="shared" ca="1" si="16"/>
        <v>2010398.3182646842</v>
      </c>
      <c r="O127" s="90">
        <f t="shared" ca="1" si="16"/>
        <v>1897085.7600415347</v>
      </c>
      <c r="P127" s="90">
        <f t="shared" ca="1" si="16"/>
        <v>1783773.2018183849</v>
      </c>
      <c r="Q127" s="90">
        <f t="shared" ca="1" si="16"/>
        <v>1670460.6435952354</v>
      </c>
      <c r="R127" s="90">
        <f t="shared" ca="1" si="16"/>
        <v>1557148.0853720861</v>
      </c>
      <c r="S127" s="90">
        <f t="shared" ca="1" si="16"/>
        <v>1443835.5271489364</v>
      </c>
      <c r="T127" s="90">
        <f t="shared" ca="1" si="16"/>
        <v>1330522.9689257869</v>
      </c>
      <c r="U127" s="90">
        <f t="shared" ca="1" si="16"/>
        <v>1217210.4107026374</v>
      </c>
      <c r="V127">
        <f ca="1">IF('Coal mining 2030'!$A135="MD",INDIRECT("'Coal mining 2030'!"&amp;'Country Selector'!$B$3&amp;ROW($A135))*10^12,0)*'Process Emissions Multipliers'!$D$42</f>
        <v>1103897.8524794879</v>
      </c>
      <c r="W127" s="90">
        <f t="shared" ref="W127:AL142" ca="1" si="26">$V127*($AP$1-W$1)/($AP$1-$V$1)+$AP127*(W$1-$V$1)/($AP$1-$V$1)</f>
        <v>1065213.5283587994</v>
      </c>
      <c r="X127" s="90">
        <f t="shared" ca="1" si="26"/>
        <v>1026529.2042381113</v>
      </c>
      <c r="Y127" s="90">
        <f t="shared" ca="1" si="26"/>
        <v>987844.88011742302</v>
      </c>
      <c r="Z127" s="90">
        <f t="shared" ca="1" si="26"/>
        <v>949160.55599673477</v>
      </c>
      <c r="AA127" s="90">
        <f t="shared" ca="1" si="26"/>
        <v>910476.23187604651</v>
      </c>
      <c r="AB127" s="90">
        <f t="shared" ca="1" si="26"/>
        <v>871791.90775535814</v>
      </c>
      <c r="AC127" s="90">
        <f t="shared" ca="1" si="26"/>
        <v>833107.58363466989</v>
      </c>
      <c r="AD127" s="90">
        <f t="shared" ca="1" si="26"/>
        <v>794423.25951398164</v>
      </c>
      <c r="AE127" s="90">
        <f t="shared" ca="1" si="26"/>
        <v>755738.93539329316</v>
      </c>
      <c r="AF127" s="90">
        <f t="shared" ca="1" si="26"/>
        <v>717054.6112726049</v>
      </c>
      <c r="AG127" s="90">
        <f t="shared" ca="1" si="26"/>
        <v>678370.28715191665</v>
      </c>
      <c r="AH127" s="90">
        <f t="shared" ca="1" si="26"/>
        <v>639685.9630312284</v>
      </c>
      <c r="AI127" s="90">
        <f t="shared" ca="1" si="26"/>
        <v>601001.63891054015</v>
      </c>
      <c r="AJ127" s="90">
        <f t="shared" ca="1" si="26"/>
        <v>562317.31478985178</v>
      </c>
      <c r="AK127" s="90">
        <f t="shared" ca="1" si="26"/>
        <v>523632.99066916353</v>
      </c>
      <c r="AL127" s="90">
        <f t="shared" ca="1" si="26"/>
        <v>484948.66654847516</v>
      </c>
      <c r="AM127" s="90">
        <f t="shared" ca="1" si="25"/>
        <v>446264.34242778691</v>
      </c>
      <c r="AN127" s="90">
        <f t="shared" ca="1" si="25"/>
        <v>407580.01830709859</v>
      </c>
      <c r="AO127" s="90">
        <f t="shared" ca="1" si="25"/>
        <v>368895.69418641034</v>
      </c>
      <c r="AP127">
        <f ca="1">V127*'Process Emissions Multipliers'!$E$42</f>
        <v>330211.37006572203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0</v>
      </c>
      <c r="C129" s="90">
        <f t="shared" ca="1" si="27"/>
        <v>4920831.5072436053</v>
      </c>
      <c r="D129" s="90">
        <f t="shared" ca="1" si="27"/>
        <v>9841663.0144872107</v>
      </c>
      <c r="E129" s="90">
        <f t="shared" ca="1" si="27"/>
        <v>14762494.521730816</v>
      </c>
      <c r="F129" s="90">
        <f t="shared" ca="1" si="27"/>
        <v>19683326.028974421</v>
      </c>
      <c r="G129" s="90">
        <f t="shared" ca="1" si="27"/>
        <v>24604157.536218029</v>
      </c>
      <c r="H129" s="90">
        <f t="shared" ca="1" si="27"/>
        <v>29524989.043461632</v>
      </c>
      <c r="I129" s="90">
        <f t="shared" ca="1" si="27"/>
        <v>34445820.550705239</v>
      </c>
      <c r="J129" s="90">
        <f t="shared" ca="1" si="27"/>
        <v>39366652.057948843</v>
      </c>
      <c r="K129" s="90">
        <f t="shared" ca="1" si="27"/>
        <v>44287483.565192446</v>
      </c>
      <c r="L129">
        <f ca="1">IF('Coal mining 2020'!$A137="MD",INDIRECT("'Coal mining 2020'!"&amp;'Country Selector'!$B$3&amp;ROW($A137))*10^12,0)*'Process Emissions Multipliers'!$B$42</f>
        <v>49208315.072436057</v>
      </c>
      <c r="M129" s="90">
        <f t="shared" ca="1" si="28"/>
        <v>44287483.565192446</v>
      </c>
      <c r="N129" s="90">
        <f t="shared" ca="1" si="28"/>
        <v>39366652.057948843</v>
      </c>
      <c r="O129" s="90">
        <f t="shared" ca="1" si="28"/>
        <v>34445820.550705239</v>
      </c>
      <c r="P129" s="90">
        <f t="shared" ca="1" si="28"/>
        <v>29524989.043461632</v>
      </c>
      <c r="Q129" s="90">
        <f t="shared" ca="1" si="28"/>
        <v>24604157.536218029</v>
      </c>
      <c r="R129" s="90">
        <f t="shared" ca="1" si="28"/>
        <v>19683326.028974421</v>
      </c>
      <c r="S129" s="90">
        <f t="shared" ca="1" si="28"/>
        <v>14762494.521730816</v>
      </c>
      <c r="T129" s="90">
        <f t="shared" ca="1" si="28"/>
        <v>9841663.0144872107</v>
      </c>
      <c r="U129" s="90">
        <f t="shared" ca="1" si="28"/>
        <v>4920831.5072436053</v>
      </c>
      <c r="V129">
        <f ca="1">IF('Coal mining 2030'!$A137="MD",INDIRECT("'Coal mining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Multipliers'!$E$42</f>
        <v>0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7428288.661293081</v>
      </c>
      <c r="C130" s="90">
        <f t="shared" ca="1" si="27"/>
        <v>6900191.5914785573</v>
      </c>
      <c r="D130" s="90">
        <f t="shared" ca="1" si="27"/>
        <v>6372094.5216640336</v>
      </c>
      <c r="E130" s="90">
        <f t="shared" ca="1" si="27"/>
        <v>5843997.45184951</v>
      </c>
      <c r="F130" s="90">
        <f t="shared" ca="1" si="27"/>
        <v>5315900.3820349853</v>
      </c>
      <c r="G130" s="90">
        <f t="shared" ca="1" si="27"/>
        <v>4787803.3122204617</v>
      </c>
      <c r="H130" s="90">
        <f t="shared" ca="1" si="27"/>
        <v>4259706.242405938</v>
      </c>
      <c r="I130" s="90">
        <f t="shared" ca="1" si="27"/>
        <v>3731609.1725914138</v>
      </c>
      <c r="J130" s="90">
        <f t="shared" ca="1" si="27"/>
        <v>3203512.1027768902</v>
      </c>
      <c r="K130" s="90">
        <f t="shared" ca="1" si="27"/>
        <v>2675415.032962366</v>
      </c>
      <c r="L130">
        <f ca="1">IF('Coal mining 2020'!$A138="MD",INDIRECT("'Coal mining 2020'!"&amp;'Country Selector'!$B$3&amp;ROW($A138))*10^12,0)*'Process Emissions Multipliers'!$B$42</f>
        <v>2147317.9631478423</v>
      </c>
      <c r="M130" s="90">
        <f t="shared" ca="1" si="28"/>
        <v>4339664.1583184227</v>
      </c>
      <c r="N130" s="90">
        <f t="shared" ca="1" si="28"/>
        <v>6532010.3534890031</v>
      </c>
      <c r="O130" s="90">
        <f t="shared" ca="1" si="28"/>
        <v>8724356.5486595836</v>
      </c>
      <c r="P130" s="90">
        <f t="shared" ca="1" si="28"/>
        <v>10916702.743830165</v>
      </c>
      <c r="Q130" s="90">
        <f t="shared" ca="1" si="28"/>
        <v>13109048.939000744</v>
      </c>
      <c r="R130" s="90">
        <f t="shared" ca="1" si="28"/>
        <v>15301395.134171326</v>
      </c>
      <c r="S130" s="90">
        <f t="shared" ca="1" si="28"/>
        <v>17493741.329341907</v>
      </c>
      <c r="T130" s="90">
        <f t="shared" ca="1" si="28"/>
        <v>19686087.524512485</v>
      </c>
      <c r="U130" s="90">
        <f t="shared" ca="1" si="28"/>
        <v>21878433.719683066</v>
      </c>
      <c r="V130">
        <f ca="1">IF('Coal mining 2030'!$A138="MD",INDIRECT("'Coal mining 2030'!"&amp;'Country Selector'!$B$3&amp;ROW($A138))*10^12,0)*'Process Emissions Multipliers'!$D$42</f>
        <v>24070779.914853647</v>
      </c>
      <c r="W130" s="90">
        <f t="shared" ca="1" si="26"/>
        <v>23227258.161484484</v>
      </c>
      <c r="X130" s="90">
        <f t="shared" ca="1" si="26"/>
        <v>22383736.40811532</v>
      </c>
      <c r="Y130" s="90">
        <f t="shared" ca="1" si="26"/>
        <v>21540214.654746156</v>
      </c>
      <c r="Z130" s="90">
        <f t="shared" ca="1" si="26"/>
        <v>20696692.901376992</v>
      </c>
      <c r="AA130" s="90">
        <f t="shared" ca="1" si="26"/>
        <v>19853171.148007829</v>
      </c>
      <c r="AB130" s="90">
        <f t="shared" ca="1" si="26"/>
        <v>19009649.394638665</v>
      </c>
      <c r="AC130" s="90">
        <f t="shared" ca="1" si="26"/>
        <v>18166127.641269501</v>
      </c>
      <c r="AD130" s="90">
        <f t="shared" ca="1" si="26"/>
        <v>17322605.887900338</v>
      </c>
      <c r="AE130" s="90">
        <f t="shared" ca="1" si="26"/>
        <v>16479084.134531172</v>
      </c>
      <c r="AF130" s="90">
        <f t="shared" ca="1" si="26"/>
        <v>15635562.381162008</v>
      </c>
      <c r="AG130" s="90">
        <f t="shared" ca="1" si="26"/>
        <v>14792040.627792845</v>
      </c>
      <c r="AH130" s="90">
        <f t="shared" ca="1" si="26"/>
        <v>13948518.874423681</v>
      </c>
      <c r="AI130" s="90">
        <f t="shared" ca="1" si="26"/>
        <v>13104997.121054517</v>
      </c>
      <c r="AJ130" s="90">
        <f t="shared" ca="1" si="26"/>
        <v>12261475.367685352</v>
      </c>
      <c r="AK130" s="90">
        <f t="shared" ca="1" si="26"/>
        <v>11417953.614316188</v>
      </c>
      <c r="AL130" s="90">
        <f t="shared" ca="1" si="26"/>
        <v>10574431.860947024</v>
      </c>
      <c r="AM130" s="90">
        <f t="shared" ca="1" si="25"/>
        <v>9730910.1075778604</v>
      </c>
      <c r="AN130" s="90">
        <f t="shared" ca="1" si="25"/>
        <v>8887388.3542086966</v>
      </c>
      <c r="AO130" s="90">
        <f t="shared" ca="1" si="25"/>
        <v>8043866.6008395338</v>
      </c>
      <c r="AP130">
        <f ca="1">V130*'Process Emissions Multipliers'!$E$42</f>
        <v>7200344.8474703692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161314111.47823903</v>
      </c>
      <c r="C131" s="90">
        <f t="shared" ca="1" si="27"/>
        <v>145182700.33041513</v>
      </c>
      <c r="D131" s="90">
        <f t="shared" ca="1" si="27"/>
        <v>129051289.18259123</v>
      </c>
      <c r="E131" s="90">
        <f t="shared" ca="1" si="27"/>
        <v>112919878.03476731</v>
      </c>
      <c r="F131" s="90">
        <f t="shared" ca="1" si="27"/>
        <v>96788466.886943415</v>
      </c>
      <c r="G131" s="90">
        <f t="shared" ca="1" si="27"/>
        <v>80657055.739119515</v>
      </c>
      <c r="H131" s="90">
        <f t="shared" ca="1" si="27"/>
        <v>64525644.591295615</v>
      </c>
      <c r="I131" s="90">
        <f t="shared" ca="1" si="27"/>
        <v>48394233.443471707</v>
      </c>
      <c r="J131" s="90">
        <f t="shared" ca="1" si="27"/>
        <v>32262822.295647807</v>
      </c>
      <c r="K131" s="90">
        <f t="shared" ca="1" si="27"/>
        <v>16131411.147823904</v>
      </c>
      <c r="L131">
        <f ca="1">IF('Coal mining 2020'!$A139="MD",INDIRECT("'Coal mining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2030'!$A139="MD",INDIRECT("'Coal mining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Multipliers'!$E$42</f>
        <v>0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23919841.258046582</v>
      </c>
      <c r="C132" s="90">
        <f t="shared" ca="1" si="27"/>
        <v>22219315.247987438</v>
      </c>
      <c r="D132" s="90">
        <f t="shared" ca="1" si="27"/>
        <v>20518789.237928294</v>
      </c>
      <c r="E132" s="90">
        <f t="shared" ca="1" si="27"/>
        <v>18818263.227869157</v>
      </c>
      <c r="F132" s="90">
        <f t="shared" ca="1" si="27"/>
        <v>17117737.217810012</v>
      </c>
      <c r="G132" s="90">
        <f t="shared" ca="1" si="27"/>
        <v>15417211.207750868</v>
      </c>
      <c r="H132" s="90">
        <f t="shared" ca="1" si="27"/>
        <v>13716685.197691726</v>
      </c>
      <c r="I132" s="90">
        <f t="shared" ca="1" si="27"/>
        <v>12016159.187632583</v>
      </c>
      <c r="J132" s="90">
        <f t="shared" ca="1" si="27"/>
        <v>10315633.177573439</v>
      </c>
      <c r="K132" s="90">
        <f t="shared" ca="1" si="27"/>
        <v>8615107.1675142981</v>
      </c>
      <c r="L132">
        <f ca="1">IF('Coal mining 2020'!$A140="MD",INDIRECT("'Coal mining 2020'!"&amp;'Country Selector'!$B$3&amp;ROW($A140))*10^12,0)*'Process Emissions Multipliers'!$B$42</f>
        <v>6914581.1574551547</v>
      </c>
      <c r="M132" s="90">
        <f t="shared" ca="1" si="28"/>
        <v>6564334.9920234727</v>
      </c>
      <c r="N132" s="90">
        <f t="shared" ca="1" si="28"/>
        <v>6214088.8265917897</v>
      </c>
      <c r="O132" s="90">
        <f t="shared" ca="1" si="28"/>
        <v>5863842.6611601077</v>
      </c>
      <c r="P132" s="90">
        <f t="shared" ca="1" si="28"/>
        <v>5513596.4957284257</v>
      </c>
      <c r="Q132" s="90">
        <f t="shared" ca="1" si="28"/>
        <v>5163350.3302967437</v>
      </c>
      <c r="R132" s="90">
        <f t="shared" ca="1" si="28"/>
        <v>4813104.1648650607</v>
      </c>
      <c r="S132" s="90">
        <f t="shared" ca="1" si="28"/>
        <v>4462857.9994333787</v>
      </c>
      <c r="T132" s="90">
        <f t="shared" ca="1" si="28"/>
        <v>4112611.8340016967</v>
      </c>
      <c r="U132" s="90">
        <f t="shared" ca="1" si="28"/>
        <v>3762365.6685700142</v>
      </c>
      <c r="V132">
        <f ca="1">IF('Coal mining 2030'!$A140="MD",INDIRECT("'Coal mining 2030'!"&amp;'Country Selector'!$B$3&amp;ROW($A140))*10^12,0)*'Process Emissions Multipliers'!$D$42</f>
        <v>3412119.5031383317</v>
      </c>
      <c r="W132" s="90">
        <f t="shared" ca="1" si="26"/>
        <v>3292547.2650898136</v>
      </c>
      <c r="X132" s="90">
        <f t="shared" ca="1" si="26"/>
        <v>3172975.027041296</v>
      </c>
      <c r="Y132" s="90">
        <f t="shared" ca="1" si="26"/>
        <v>3053402.7889927775</v>
      </c>
      <c r="Z132" s="90">
        <f t="shared" ca="1" si="26"/>
        <v>2933830.5509442599</v>
      </c>
      <c r="AA132" s="90">
        <f t="shared" ca="1" si="26"/>
        <v>2814258.3128957418</v>
      </c>
      <c r="AB132" s="90">
        <f t="shared" ca="1" si="26"/>
        <v>2694686.0748472237</v>
      </c>
      <c r="AC132" s="90">
        <f t="shared" ca="1" si="26"/>
        <v>2575113.8367987061</v>
      </c>
      <c r="AD132" s="90">
        <f t="shared" ca="1" si="26"/>
        <v>2455541.5987501875</v>
      </c>
      <c r="AE132" s="90">
        <f t="shared" ca="1" si="26"/>
        <v>2335969.3607016699</v>
      </c>
      <c r="AF132" s="90">
        <f t="shared" ca="1" si="26"/>
        <v>2216397.1226531519</v>
      </c>
      <c r="AG132" s="90">
        <f t="shared" ca="1" si="26"/>
        <v>2096824.8846046338</v>
      </c>
      <c r="AH132" s="90">
        <f t="shared" ca="1" si="26"/>
        <v>1977252.6465561159</v>
      </c>
      <c r="AI132" s="90">
        <f t="shared" ca="1" si="26"/>
        <v>1857680.4085075976</v>
      </c>
      <c r="AJ132" s="90">
        <f t="shared" ca="1" si="26"/>
        <v>1738108.1704590798</v>
      </c>
      <c r="AK132" s="90">
        <f t="shared" ca="1" si="26"/>
        <v>1618535.9324105619</v>
      </c>
      <c r="AL132" s="90">
        <f t="shared" ca="1" si="26"/>
        <v>1498963.6943620439</v>
      </c>
      <c r="AM132" s="90">
        <f t="shared" ca="1" si="25"/>
        <v>1379391.4563135258</v>
      </c>
      <c r="AN132" s="90">
        <f t="shared" ca="1" si="25"/>
        <v>1259819.2182650077</v>
      </c>
      <c r="AO132" s="90">
        <f t="shared" ca="1" si="25"/>
        <v>1140246.9802164899</v>
      </c>
      <c r="AP132">
        <f ca="1">V132*'Process Emissions Multipliers'!$E$42</f>
        <v>1020674.7421679719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4663156.0119005172</v>
      </c>
      <c r="D133" s="90">
        <f t="shared" ca="1" si="27"/>
        <v>9326312.0238010343</v>
      </c>
      <c r="E133" s="90">
        <f t="shared" ca="1" si="27"/>
        <v>13989468.035701552</v>
      </c>
      <c r="F133" s="90">
        <f t="shared" ca="1" si="27"/>
        <v>18652624.047602069</v>
      </c>
      <c r="G133" s="90">
        <f t="shared" ca="1" si="27"/>
        <v>23315780.059502587</v>
      </c>
      <c r="H133" s="90">
        <f t="shared" ca="1" si="27"/>
        <v>27978936.071403105</v>
      </c>
      <c r="I133" s="90">
        <f t="shared" ca="1" si="27"/>
        <v>32642092.083303619</v>
      </c>
      <c r="J133" s="90">
        <f t="shared" ca="1" si="27"/>
        <v>37305248.095204137</v>
      </c>
      <c r="K133" s="90">
        <f t="shared" ca="1" si="27"/>
        <v>41968404.107104659</v>
      </c>
      <c r="L133">
        <f ca="1">IF('Coal mining 2020'!$A141="MD",INDIRECT("'Coal mining 2020'!"&amp;'Country Selector'!$B$3&amp;ROW($A141))*10^12,0)*'Process Emissions Multipliers'!$B$42</f>
        <v>46631560.119005173</v>
      </c>
      <c r="M133" s="90">
        <f t="shared" ca="1" si="28"/>
        <v>41968404.107104659</v>
      </c>
      <c r="N133" s="90">
        <f t="shared" ca="1" si="28"/>
        <v>37305248.095204137</v>
      </c>
      <c r="O133" s="90">
        <f t="shared" ca="1" si="28"/>
        <v>32642092.083303619</v>
      </c>
      <c r="P133" s="90">
        <f t="shared" ca="1" si="28"/>
        <v>27978936.071403105</v>
      </c>
      <c r="Q133" s="90">
        <f t="shared" ca="1" si="28"/>
        <v>23315780.059502587</v>
      </c>
      <c r="R133" s="90">
        <f t="shared" ca="1" si="28"/>
        <v>18652624.047602069</v>
      </c>
      <c r="S133" s="90">
        <f t="shared" ca="1" si="28"/>
        <v>13989468.035701552</v>
      </c>
      <c r="T133" s="90">
        <f t="shared" ca="1" si="28"/>
        <v>9326312.0238010343</v>
      </c>
      <c r="U133" s="90">
        <f t="shared" ca="1" si="28"/>
        <v>4663156.0119005172</v>
      </c>
      <c r="V133">
        <f ca="1">IF('Coal mining 2030'!$A141="MD",INDIRECT("'Coal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7091941.715109407</v>
      </c>
      <c r="C134" s="90">
        <f t="shared" ca="1" si="27"/>
        <v>6587756.4565926269</v>
      </c>
      <c r="D134" s="90">
        <f t="shared" ca="1" si="27"/>
        <v>6083571.1980758468</v>
      </c>
      <c r="E134" s="90">
        <f t="shared" ca="1" si="27"/>
        <v>5579385.9395590667</v>
      </c>
      <c r="F134" s="90">
        <f t="shared" ca="1" si="27"/>
        <v>5075200.6810422875</v>
      </c>
      <c r="G134" s="90">
        <f t="shared" ca="1" si="27"/>
        <v>4571015.4225255065</v>
      </c>
      <c r="H134" s="90">
        <f t="shared" ca="1" si="27"/>
        <v>4066830.1640087268</v>
      </c>
      <c r="I134" s="90">
        <f t="shared" ca="1" si="27"/>
        <v>3562644.9054919472</v>
      </c>
      <c r="J134" s="90">
        <f t="shared" ca="1" si="27"/>
        <v>3058459.6469751671</v>
      </c>
      <c r="K134" s="90">
        <f t="shared" ca="1" si="27"/>
        <v>2554274.388458387</v>
      </c>
      <c r="L134">
        <f ca="1">IF('Coal mining 2020'!$A142="MD",INDIRECT("'Coal mining 2020'!"&amp;'Country Selector'!$B$3&amp;ROW($A142))*10^12,0)*'Process Emissions Multipliers'!$B$42</f>
        <v>2050089.1299416069</v>
      </c>
      <c r="M134" s="90">
        <f t="shared" ca="1" si="28"/>
        <v>1946245.4060464355</v>
      </c>
      <c r="N134" s="90">
        <f t="shared" ca="1" si="28"/>
        <v>1842401.6821512643</v>
      </c>
      <c r="O134" s="90">
        <f t="shared" ca="1" si="28"/>
        <v>1738557.9582560929</v>
      </c>
      <c r="P134" s="90">
        <f t="shared" ca="1" si="28"/>
        <v>1634714.2343609217</v>
      </c>
      <c r="Q134" s="90">
        <f t="shared" ca="1" si="28"/>
        <v>1530870.51046575</v>
      </c>
      <c r="R134" s="90">
        <f t="shared" ca="1" si="28"/>
        <v>1427026.7865705788</v>
      </c>
      <c r="S134" s="90">
        <f t="shared" ca="1" si="28"/>
        <v>1323183.0626754076</v>
      </c>
      <c r="T134" s="90">
        <f t="shared" ca="1" si="28"/>
        <v>1219339.338780236</v>
      </c>
      <c r="U134" s="90">
        <f t="shared" ca="1" si="28"/>
        <v>1115495.6148850648</v>
      </c>
      <c r="V134">
        <f ca="1">IF('Coal mining 2030'!$A142="MD",INDIRECT("'Coal mining 2030'!"&amp;'Country Selector'!$B$3&amp;ROW($A142))*10^12,0)*'Process Emissions Multipliers'!$D$42</f>
        <v>1011651.8909898933</v>
      </c>
      <c r="W134" s="90">
        <f t="shared" ca="1" si="26"/>
        <v>976200.17817021697</v>
      </c>
      <c r="X134" s="90">
        <f t="shared" ca="1" si="26"/>
        <v>940748.4653505407</v>
      </c>
      <c r="Y134" s="90">
        <f t="shared" ca="1" si="26"/>
        <v>905296.75253086421</v>
      </c>
      <c r="Z134" s="90">
        <f t="shared" ca="1" si="26"/>
        <v>869845.03971118794</v>
      </c>
      <c r="AA134" s="90">
        <f t="shared" ca="1" si="26"/>
        <v>834393.32689151156</v>
      </c>
      <c r="AB134" s="90">
        <f t="shared" ca="1" si="26"/>
        <v>798941.6140718353</v>
      </c>
      <c r="AC134" s="90">
        <f t="shared" ca="1" si="26"/>
        <v>763489.90125215892</v>
      </c>
      <c r="AD134" s="90">
        <f t="shared" ca="1" si="26"/>
        <v>728038.18843248254</v>
      </c>
      <c r="AE134" s="90">
        <f t="shared" ca="1" si="26"/>
        <v>692586.47561280616</v>
      </c>
      <c r="AF134" s="90">
        <f t="shared" ca="1" si="26"/>
        <v>657134.76279312978</v>
      </c>
      <c r="AG134" s="90">
        <f t="shared" ca="1" si="26"/>
        <v>621683.04997345351</v>
      </c>
      <c r="AH134" s="90">
        <f t="shared" ca="1" si="26"/>
        <v>586231.33715377713</v>
      </c>
      <c r="AI134" s="90">
        <f t="shared" ca="1" si="26"/>
        <v>550779.62433410087</v>
      </c>
      <c r="AJ134" s="90">
        <f t="shared" ca="1" si="26"/>
        <v>515327.91151442443</v>
      </c>
      <c r="AK134" s="90">
        <f t="shared" ca="1" si="26"/>
        <v>479876.19869474811</v>
      </c>
      <c r="AL134" s="90">
        <f t="shared" ca="1" si="26"/>
        <v>444424.48587507172</v>
      </c>
      <c r="AM134" s="90">
        <f t="shared" ca="1" si="25"/>
        <v>408972.77305539534</v>
      </c>
      <c r="AN134" s="90">
        <f t="shared" ca="1" si="25"/>
        <v>373521.06023571908</v>
      </c>
      <c r="AO134" s="90">
        <f t="shared" ca="1" si="25"/>
        <v>338069.3474160427</v>
      </c>
      <c r="AP134">
        <f ca="1">V134*'Process Emissions Multipliers'!$E$42</f>
        <v>302617.63459636632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2020'!$A143="MD",INDIRECT("'Coal mining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2030'!$A143="MD",INDIRECT("'Coal mining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Multipliers'!$E$42</f>
        <v>0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15996696.673514776</v>
      </c>
      <c r="C136" s="90">
        <f t="shared" ca="1" si="27"/>
        <v>14859448.375130948</v>
      </c>
      <c r="D136" s="90">
        <f t="shared" ca="1" si="27"/>
        <v>13722200.076747119</v>
      </c>
      <c r="E136" s="90">
        <f t="shared" ca="1" si="27"/>
        <v>12584951.778363289</v>
      </c>
      <c r="F136" s="90">
        <f t="shared" ca="1" si="27"/>
        <v>11447703.479979461</v>
      </c>
      <c r="G136" s="90">
        <f t="shared" ca="1" si="27"/>
        <v>10310455.181595635</v>
      </c>
      <c r="H136" s="90">
        <f t="shared" ca="1" si="27"/>
        <v>9173206.8832118064</v>
      </c>
      <c r="I136" s="90">
        <f t="shared" ca="1" si="27"/>
        <v>8035958.5848279772</v>
      </c>
      <c r="J136" s="90">
        <f t="shared" ca="1" si="27"/>
        <v>6898710.286444149</v>
      </c>
      <c r="K136" s="90">
        <f t="shared" ca="1" si="27"/>
        <v>5761461.9880603207</v>
      </c>
      <c r="L136">
        <f ca="1">IF('Coal mining 2020'!$A144="MD",INDIRECT("'Coal mining 2020'!"&amp;'Country Selector'!$B$3&amp;ROW($A144))*10^12,0)*'Process Emissions Multipliers'!$B$42</f>
        <v>4624213.6896764925</v>
      </c>
      <c r="M136" s="90">
        <f t="shared" ca="1" si="28"/>
        <v>6535098.9659619983</v>
      </c>
      <c r="N136" s="90">
        <f t="shared" ca="1" si="28"/>
        <v>8445984.2422475033</v>
      </c>
      <c r="O136" s="90">
        <f t="shared" ca="1" si="28"/>
        <v>10356869.518533006</v>
      </c>
      <c r="P136" s="90">
        <f t="shared" ca="1" si="28"/>
        <v>12267754.794818513</v>
      </c>
      <c r="Q136" s="90">
        <f t="shared" ca="1" si="28"/>
        <v>14178640.071104018</v>
      </c>
      <c r="R136" s="90">
        <f t="shared" ca="1" si="28"/>
        <v>16089525.347389521</v>
      </c>
      <c r="S136" s="90">
        <f t="shared" ca="1" si="28"/>
        <v>18000410.623675026</v>
      </c>
      <c r="T136" s="90">
        <f t="shared" ca="1" si="28"/>
        <v>19911295.899960533</v>
      </c>
      <c r="U136" s="90">
        <f t="shared" ca="1" si="28"/>
        <v>21822181.176246036</v>
      </c>
      <c r="V136">
        <f ca="1">IF('Coal mining 2030'!$A144="MD",INDIRECT("'Coal mining 2030'!"&amp;'Country Selector'!$B$3&amp;ROW($A144))*10^12,0)*'Process Emissions Multipliers'!$D$42</f>
        <v>23733066.452531543</v>
      </c>
      <c r="W136" s="90">
        <f t="shared" ca="1" si="26"/>
        <v>22901379.324084461</v>
      </c>
      <c r="X136" s="90">
        <f t="shared" ca="1" si="26"/>
        <v>22069692.195637379</v>
      </c>
      <c r="Y136" s="90">
        <f t="shared" ca="1" si="26"/>
        <v>21238005.067190301</v>
      </c>
      <c r="Z136" s="90">
        <f t="shared" ca="1" si="26"/>
        <v>20406317.938743223</v>
      </c>
      <c r="AA136" s="90">
        <f t="shared" ca="1" si="26"/>
        <v>19574630.810296144</v>
      </c>
      <c r="AB136" s="90">
        <f t="shared" ca="1" si="26"/>
        <v>18742943.681849059</v>
      </c>
      <c r="AC136" s="90">
        <f t="shared" ca="1" si="26"/>
        <v>17911256.553401981</v>
      </c>
      <c r="AD136" s="90">
        <f t="shared" ca="1" si="26"/>
        <v>17079569.424954899</v>
      </c>
      <c r="AE136" s="90">
        <f t="shared" ca="1" si="26"/>
        <v>16247882.296507819</v>
      </c>
      <c r="AF136" s="90">
        <f t="shared" ca="1" si="26"/>
        <v>15416195.168060739</v>
      </c>
      <c r="AG136" s="90">
        <f t="shared" ca="1" si="26"/>
        <v>14584508.039613657</v>
      </c>
      <c r="AH136" s="90">
        <f t="shared" ca="1" si="26"/>
        <v>13752820.911166579</v>
      </c>
      <c r="AI136" s="90">
        <f t="shared" ca="1" si="26"/>
        <v>12921133.782719497</v>
      </c>
      <c r="AJ136" s="90">
        <f t="shared" ca="1" si="26"/>
        <v>12089446.654272417</v>
      </c>
      <c r="AK136" s="90">
        <f t="shared" ca="1" si="26"/>
        <v>11257759.525825337</v>
      </c>
      <c r="AL136" s="90">
        <f t="shared" ca="1" si="26"/>
        <v>10426072.397378255</v>
      </c>
      <c r="AM136" s="90">
        <f t="shared" ca="1" si="25"/>
        <v>9594385.2689311747</v>
      </c>
      <c r="AN136" s="90">
        <f t="shared" ca="1" si="25"/>
        <v>8762698.1404840946</v>
      </c>
      <c r="AO136" s="90">
        <f t="shared" ca="1" si="25"/>
        <v>7931011.0120370146</v>
      </c>
      <c r="AP136">
        <f ca="1">V136*'Process Emissions Multipliers'!$E$42</f>
        <v>7099323.8835899336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150378244.64680937</v>
      </c>
      <c r="C137" s="90">
        <f t="shared" ca="1" si="27"/>
        <v>135340420.18212843</v>
      </c>
      <c r="D137" s="90">
        <f t="shared" ca="1" si="27"/>
        <v>120302595.71744749</v>
      </c>
      <c r="E137" s="90">
        <f t="shared" ca="1" si="27"/>
        <v>105264771.25276656</v>
      </c>
      <c r="F137" s="90">
        <f t="shared" ca="1" si="27"/>
        <v>90226946.788085625</v>
      </c>
      <c r="G137" s="90">
        <f t="shared" ca="1" si="27"/>
        <v>75189122.323404685</v>
      </c>
      <c r="H137" s="90">
        <f t="shared" ca="1" si="27"/>
        <v>60151297.858723745</v>
      </c>
      <c r="I137" s="90">
        <f t="shared" ca="1" si="27"/>
        <v>45113473.394042812</v>
      </c>
      <c r="J137" s="90">
        <f t="shared" ca="1" si="27"/>
        <v>30075648.929361872</v>
      </c>
      <c r="K137" s="90">
        <f t="shared" ca="1" si="27"/>
        <v>15037824.464680936</v>
      </c>
      <c r="L137">
        <f ca="1">IF('Coal mining 2020'!$A145="MD",INDIRECT("'Coal mining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2030'!$A145="MD",INDIRECT("'Coal mining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Multipliers'!$E$42</f>
        <v>0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22257993.642638139</v>
      </c>
      <c r="C138" s="90">
        <f t="shared" ca="1" si="27"/>
        <v>20675612.860393435</v>
      </c>
      <c r="D138" s="90">
        <f t="shared" ca="1" si="27"/>
        <v>19093232.07814873</v>
      </c>
      <c r="E138" s="90">
        <f t="shared" ca="1" si="27"/>
        <v>17510851.295904025</v>
      </c>
      <c r="F138" s="90">
        <f t="shared" ca="1" si="27"/>
        <v>15928470.513659317</v>
      </c>
      <c r="G138" s="90">
        <f t="shared" ca="1" si="27"/>
        <v>14346089.731414612</v>
      </c>
      <c r="H138" s="90">
        <f t="shared" ca="1" si="27"/>
        <v>12763708.949169908</v>
      </c>
      <c r="I138" s="90">
        <f t="shared" ca="1" si="27"/>
        <v>11181328.166925203</v>
      </c>
      <c r="J138" s="90">
        <f t="shared" ca="1" si="27"/>
        <v>9598947.3846804965</v>
      </c>
      <c r="K138" s="90">
        <f t="shared" ca="1" si="27"/>
        <v>8016566.6024357919</v>
      </c>
      <c r="L138">
        <f ca="1">IF('Coal mining 2020'!$A146="MD",INDIRECT("'Coal mining 2020'!"&amp;'Country Selector'!$B$3&amp;ROW($A146))*10^12,0)*'Process Emissions Multipliers'!$B$42</f>
        <v>6434185.8201910863</v>
      </c>
      <c r="M138" s="90">
        <f t="shared" ca="1" si="28"/>
        <v>6108273.2508114548</v>
      </c>
      <c r="N138" s="90">
        <f t="shared" ca="1" si="28"/>
        <v>5782360.6814318215</v>
      </c>
      <c r="O138" s="90">
        <f t="shared" ca="1" si="28"/>
        <v>5456448.1120521901</v>
      </c>
      <c r="P138" s="90">
        <f t="shared" ca="1" si="28"/>
        <v>5130535.5426725587</v>
      </c>
      <c r="Q138" s="90">
        <f t="shared" ca="1" si="28"/>
        <v>4804622.9732929263</v>
      </c>
      <c r="R138" s="90">
        <f t="shared" ca="1" si="28"/>
        <v>4478710.403913294</v>
      </c>
      <c r="S138" s="90">
        <f t="shared" ca="1" si="28"/>
        <v>4152797.8345336625</v>
      </c>
      <c r="T138" s="90">
        <f t="shared" ca="1" si="28"/>
        <v>3826885.2651540302</v>
      </c>
      <c r="U138" s="90">
        <f t="shared" ca="1" si="28"/>
        <v>3500972.6957743987</v>
      </c>
      <c r="V138">
        <f ca="1">IF('Coal mining 2030'!$A146="MD",INDIRECT("'Coal mining 2030'!"&amp;'Country Selector'!$B$3&amp;ROW($A146))*10^12,0)*'Process Emissions Multipliers'!$D$42</f>
        <v>3175060.1263947664</v>
      </c>
      <c r="W138" s="90">
        <f t="shared" ca="1" si="26"/>
        <v>3063795.2527868967</v>
      </c>
      <c r="X138" s="90">
        <f t="shared" ca="1" si="26"/>
        <v>2952530.3791790279</v>
      </c>
      <c r="Y138" s="90">
        <f t="shared" ca="1" si="26"/>
        <v>2841265.5055711581</v>
      </c>
      <c r="Z138" s="90">
        <f t="shared" ca="1" si="26"/>
        <v>2730000.6319632889</v>
      </c>
      <c r="AA138" s="90">
        <f t="shared" ca="1" si="26"/>
        <v>2618735.7583554196</v>
      </c>
      <c r="AB138" s="90">
        <f t="shared" ca="1" si="26"/>
        <v>2507470.8847475499</v>
      </c>
      <c r="AC138" s="90">
        <f t="shared" ca="1" si="26"/>
        <v>2396206.0111396806</v>
      </c>
      <c r="AD138" s="90">
        <f t="shared" ca="1" si="26"/>
        <v>2284941.1375318109</v>
      </c>
      <c r="AE138" s="90">
        <f t="shared" ca="1" si="26"/>
        <v>2173676.2639239416</v>
      </c>
      <c r="AF138" s="90">
        <f t="shared" ca="1" si="26"/>
        <v>2062411.3903160724</v>
      </c>
      <c r="AG138" s="90">
        <f t="shared" ca="1" si="26"/>
        <v>1951146.5167082031</v>
      </c>
      <c r="AH138" s="90">
        <f t="shared" ca="1" si="26"/>
        <v>1839881.6431003334</v>
      </c>
      <c r="AI138" s="90">
        <f t="shared" ca="1" si="26"/>
        <v>1728616.7694924641</v>
      </c>
      <c r="AJ138" s="90">
        <f t="shared" ca="1" si="26"/>
        <v>1617351.8958845946</v>
      </c>
      <c r="AK138" s="90">
        <f t="shared" ca="1" si="26"/>
        <v>1506087.0222767254</v>
      </c>
      <c r="AL138" s="90">
        <f t="shared" ca="1" si="26"/>
        <v>1394822.1486688559</v>
      </c>
      <c r="AM138" s="90">
        <f t="shared" ca="1" si="25"/>
        <v>1283557.2750609866</v>
      </c>
      <c r="AN138" s="90">
        <f t="shared" ca="1" si="25"/>
        <v>1172292.4014531171</v>
      </c>
      <c r="AO138" s="90">
        <f t="shared" ca="1" si="25"/>
        <v>1061027.5278452476</v>
      </c>
      <c r="AP138">
        <f ca="1">V138*'Process Emissions Multipliers'!$E$42</f>
        <v>949762.65423737839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22156338.845169544</v>
      </c>
      <c r="C139" s="90">
        <f t="shared" ca="1" si="27"/>
        <v>24928214.564732168</v>
      </c>
      <c r="D139" s="90">
        <f t="shared" ca="1" si="27"/>
        <v>27700090.284294792</v>
      </c>
      <c r="E139" s="90">
        <f t="shared" ca="1" si="27"/>
        <v>30471966.003857415</v>
      </c>
      <c r="F139" s="90">
        <f t="shared" ca="1" si="27"/>
        <v>33243841.723420043</v>
      </c>
      <c r="G139" s="90">
        <f t="shared" ca="1" si="27"/>
        <v>36015717.442982666</v>
      </c>
      <c r="H139" s="90">
        <f t="shared" ca="1" si="27"/>
        <v>38787593.162545286</v>
      </c>
      <c r="I139" s="90">
        <f t="shared" ca="1" si="27"/>
        <v>41559468.882107913</v>
      </c>
      <c r="J139" s="90">
        <f t="shared" ca="1" si="27"/>
        <v>44331344.601670541</v>
      </c>
      <c r="K139" s="90">
        <f t="shared" ca="1" si="27"/>
        <v>47103220.321233168</v>
      </c>
      <c r="L139">
        <f ca="1">IF('Coal mining 2020'!$A147="MD",INDIRECT("'Coal mining 2020'!"&amp;'Country Selector'!$B$3&amp;ROW($A147))*10^12,0)*'Process Emissions Multipliers'!$B$42</f>
        <v>49875096.040795788</v>
      </c>
      <c r="M139" s="90">
        <f t="shared" ca="1" si="28"/>
        <v>45203642.363158524</v>
      </c>
      <c r="N139" s="90">
        <f t="shared" ca="1" si="28"/>
        <v>40532188.685521245</v>
      </c>
      <c r="O139" s="90">
        <f t="shared" ca="1" si="28"/>
        <v>35860735.007883973</v>
      </c>
      <c r="P139" s="90">
        <f t="shared" ca="1" si="28"/>
        <v>31189281.330246698</v>
      </c>
      <c r="Q139" s="90">
        <f t="shared" ca="1" si="28"/>
        <v>26517827.65260943</v>
      </c>
      <c r="R139" s="90">
        <f t="shared" ca="1" si="28"/>
        <v>21846373.974972159</v>
      </c>
      <c r="S139" s="90">
        <f t="shared" ca="1" si="28"/>
        <v>17174920.297334887</v>
      </c>
      <c r="T139" s="90">
        <f t="shared" ca="1" si="28"/>
        <v>12503466.619697616</v>
      </c>
      <c r="U139" s="90">
        <f t="shared" ca="1" si="28"/>
        <v>7832012.9420603449</v>
      </c>
      <c r="V139">
        <f ca="1">IF('Coal mining 2030'!$A147="MD",INDIRECT("'Coal mining 2030'!"&amp;'Country Selector'!$B$3&amp;ROW($A147))*10^12,0)*'Process Emissions Multipliers'!$D$42</f>
        <v>3160559.2644230733</v>
      </c>
      <c r="W139" s="90">
        <f t="shared" ca="1" si="26"/>
        <v>3049802.5501918006</v>
      </c>
      <c r="X139" s="90">
        <f t="shared" ca="1" si="26"/>
        <v>2939045.8359605274</v>
      </c>
      <c r="Y139" s="90">
        <f t="shared" ca="1" si="26"/>
        <v>2828289.1217292547</v>
      </c>
      <c r="Z139" s="90">
        <f t="shared" ca="1" si="26"/>
        <v>2717532.407497982</v>
      </c>
      <c r="AA139" s="90">
        <f t="shared" ca="1" si="26"/>
        <v>2606775.6932667098</v>
      </c>
      <c r="AB139" s="90">
        <f t="shared" ca="1" si="26"/>
        <v>2496018.9790354366</v>
      </c>
      <c r="AC139" s="90">
        <f t="shared" ca="1" si="26"/>
        <v>2385262.2648041639</v>
      </c>
      <c r="AD139" s="90">
        <f t="shared" ca="1" si="26"/>
        <v>2274505.5505728913</v>
      </c>
      <c r="AE139" s="90">
        <f t="shared" ca="1" si="26"/>
        <v>2163748.8363416181</v>
      </c>
      <c r="AF139" s="90">
        <f t="shared" ca="1" si="26"/>
        <v>2052992.1221103456</v>
      </c>
      <c r="AG139" s="90">
        <f t="shared" ca="1" si="26"/>
        <v>1942235.4078790727</v>
      </c>
      <c r="AH139" s="90">
        <f t="shared" ca="1" si="26"/>
        <v>1831478.6936478</v>
      </c>
      <c r="AI139" s="90">
        <f t="shared" ca="1" si="26"/>
        <v>1720721.9794165273</v>
      </c>
      <c r="AJ139" s="90">
        <f t="shared" ca="1" si="26"/>
        <v>1609965.2651852546</v>
      </c>
      <c r="AK139" s="90">
        <f t="shared" ca="1" si="26"/>
        <v>1499208.5509539817</v>
      </c>
      <c r="AL139" s="90">
        <f t="shared" ca="1" si="26"/>
        <v>1388451.8367227088</v>
      </c>
      <c r="AM139" s="90">
        <f t="shared" ca="1" si="25"/>
        <v>1277695.1224914361</v>
      </c>
      <c r="AN139" s="90">
        <f t="shared" ca="1" si="25"/>
        <v>1166938.4082601634</v>
      </c>
      <c r="AO139" s="90">
        <f t="shared" ca="1" si="25"/>
        <v>1056181.6940288907</v>
      </c>
      <c r="AP139">
        <f ca="1">V139*'Process Emissions Multipliers'!$E$42</f>
        <v>945424.97979761788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2020'!$A148="MD",INDIRECT("'Coal mining 2020'!"&amp;'Country Selector'!$B$3&amp;ROW($A148))*10^12,0)*'Process Emissions Multipliers'!$B$42</f>
        <v>0</v>
      </c>
      <c r="M140" s="90">
        <f t="shared" ca="1" si="28"/>
        <v>2053708.3045433734</v>
      </c>
      <c r="N140" s="90">
        <f t="shared" ca="1" si="28"/>
        <v>4107416.6090867468</v>
      </c>
      <c r="O140" s="90">
        <f t="shared" ca="1" si="28"/>
        <v>6161124.9136301205</v>
      </c>
      <c r="P140" s="90">
        <f t="shared" ca="1" si="28"/>
        <v>8214833.2181734936</v>
      </c>
      <c r="Q140" s="90">
        <f t="shared" ca="1" si="28"/>
        <v>10268541.522716867</v>
      </c>
      <c r="R140" s="90">
        <f t="shared" ca="1" si="28"/>
        <v>12322249.827260241</v>
      </c>
      <c r="S140" s="90">
        <f t="shared" ca="1" si="28"/>
        <v>14375958.131803613</v>
      </c>
      <c r="T140" s="90">
        <f t="shared" ca="1" si="28"/>
        <v>16429666.436346987</v>
      </c>
      <c r="U140" s="90">
        <f t="shared" ca="1" si="28"/>
        <v>18483374.740890361</v>
      </c>
      <c r="V140">
        <f ca="1">IF('Coal mining 2030'!$A148="MD",INDIRECT("'Coal mining 2030'!"&amp;'Country Selector'!$B$3&amp;ROW($A148))*10^12,0)*'Process Emissions Multipliers'!$D$42</f>
        <v>20537083.045433734</v>
      </c>
      <c r="W140" s="90">
        <f t="shared" ca="1" si="26"/>
        <v>19817394.013302192</v>
      </c>
      <c r="X140" s="90">
        <f t="shared" ca="1" si="26"/>
        <v>19097704.981170651</v>
      </c>
      <c r="Y140" s="90">
        <f t="shared" ca="1" si="26"/>
        <v>18378015.949039105</v>
      </c>
      <c r="Z140" s="90">
        <f t="shared" ca="1" si="26"/>
        <v>17658326.916907564</v>
      </c>
      <c r="AA140" s="90">
        <f t="shared" ca="1" si="26"/>
        <v>16938637.884776022</v>
      </c>
      <c r="AB140" s="90">
        <f t="shared" ca="1" si="26"/>
        <v>16218948.852644479</v>
      </c>
      <c r="AC140" s="90">
        <f t="shared" ca="1" si="26"/>
        <v>15499259.820512937</v>
      </c>
      <c r="AD140" s="90">
        <f t="shared" ca="1" si="26"/>
        <v>14779570.788381396</v>
      </c>
      <c r="AE140" s="90">
        <f t="shared" ca="1" si="26"/>
        <v>14059881.756249852</v>
      </c>
      <c r="AF140" s="90">
        <f t="shared" ca="1" si="26"/>
        <v>13340192.724118311</v>
      </c>
      <c r="AG140" s="90">
        <f t="shared" ca="1" si="26"/>
        <v>12620503.691986768</v>
      </c>
      <c r="AH140" s="90">
        <f t="shared" ca="1" si="26"/>
        <v>11900814.659855226</v>
      </c>
      <c r="AI140" s="90">
        <f t="shared" ca="1" si="26"/>
        <v>11181125.627723683</v>
      </c>
      <c r="AJ140" s="90">
        <f t="shared" ca="1" si="26"/>
        <v>10461436.595592141</v>
      </c>
      <c r="AK140" s="90">
        <f t="shared" ca="1" si="26"/>
        <v>9741747.5634605996</v>
      </c>
      <c r="AL140" s="90">
        <f t="shared" ca="1" si="26"/>
        <v>9022058.5313290562</v>
      </c>
      <c r="AM140" s="90">
        <f t="shared" ca="1" si="25"/>
        <v>8302369.4991975138</v>
      </c>
      <c r="AN140" s="90">
        <f t="shared" ca="1" si="25"/>
        <v>7582680.4670659704</v>
      </c>
      <c r="AO140" s="90">
        <f t="shared" ca="1" si="25"/>
        <v>6862991.4349344289</v>
      </c>
      <c r="AP140">
        <f ca="1">V140*'Process Emissions Multipliers'!$E$42</f>
        <v>6143302.4028028864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150435793.77671534</v>
      </c>
      <c r="C141" s="90">
        <f t="shared" ca="1" si="27"/>
        <v>135579115.2566514</v>
      </c>
      <c r="D141" s="90">
        <f t="shared" ca="1" si="27"/>
        <v>120722436.73658749</v>
      </c>
      <c r="E141" s="90">
        <f t="shared" ca="1" si="27"/>
        <v>105865758.21652357</v>
      </c>
      <c r="F141" s="90">
        <f t="shared" ca="1" si="27"/>
        <v>91009079.696459651</v>
      </c>
      <c r="G141" s="90">
        <f t="shared" ca="1" si="27"/>
        <v>76152401.176395714</v>
      </c>
      <c r="H141" s="90">
        <f t="shared" ca="1" si="27"/>
        <v>61295722.656331792</v>
      </c>
      <c r="I141" s="90">
        <f t="shared" ca="1" si="27"/>
        <v>46439044.136267871</v>
      </c>
      <c r="J141" s="90">
        <f t="shared" ca="1" si="27"/>
        <v>31582365.616203941</v>
      </c>
      <c r="K141" s="90">
        <f t="shared" ca="1" si="27"/>
        <v>16725687.096140018</v>
      </c>
      <c r="L141">
        <f ca="1">IF('Coal mining 2020'!$A149="MD",INDIRECT("'Coal mining 2020'!"&amp;'Country Selector'!$B$3&amp;ROW($A149))*10^12,0)*'Process Emissions Multipliers'!$B$42</f>
        <v>1869008.5760760922</v>
      </c>
      <c r="M141" s="90">
        <f t="shared" ca="1" si="28"/>
        <v>1774337.1748696899</v>
      </c>
      <c r="N141" s="90">
        <f t="shared" ca="1" si="28"/>
        <v>1679665.7736632875</v>
      </c>
      <c r="O141" s="90">
        <f t="shared" ca="1" si="28"/>
        <v>1584994.3724568854</v>
      </c>
      <c r="P141" s="90">
        <f t="shared" ca="1" si="28"/>
        <v>1490322.9712504828</v>
      </c>
      <c r="Q141" s="90">
        <f t="shared" ca="1" si="28"/>
        <v>1395651.5700440807</v>
      </c>
      <c r="R141" s="90">
        <f t="shared" ca="1" si="28"/>
        <v>1300980.1688376786</v>
      </c>
      <c r="S141" s="90">
        <f t="shared" ca="1" si="28"/>
        <v>1206308.767631276</v>
      </c>
      <c r="T141" s="90">
        <f t="shared" ca="1" si="28"/>
        <v>1111637.3664248739</v>
      </c>
      <c r="U141" s="90">
        <f t="shared" ca="1" si="28"/>
        <v>1016965.9652184717</v>
      </c>
      <c r="V141">
        <f ca="1">IF('Coal mining 2030'!$A149="MD",INDIRECT("'Coal mining 2030'!"&amp;'Country Selector'!$B$3&amp;ROW($A149))*10^12,0)*'Process Emissions Multipliers'!$D$42</f>
        <v>922294.56401206937</v>
      </c>
      <c r="W141" s="90">
        <f t="shared" ca="1" si="26"/>
        <v>889974.23494461644</v>
      </c>
      <c r="X141" s="90">
        <f t="shared" ca="1" si="26"/>
        <v>857653.90587716328</v>
      </c>
      <c r="Y141" s="90">
        <f t="shared" ca="1" si="26"/>
        <v>825333.57680971024</v>
      </c>
      <c r="Z141" s="90">
        <f t="shared" ca="1" si="26"/>
        <v>793013.24774225708</v>
      </c>
      <c r="AA141" s="90">
        <f t="shared" ca="1" si="26"/>
        <v>760692.91867480415</v>
      </c>
      <c r="AB141" s="90">
        <f t="shared" ca="1" si="26"/>
        <v>728372.58960735111</v>
      </c>
      <c r="AC141" s="90">
        <f t="shared" ca="1" si="26"/>
        <v>696052.26053989807</v>
      </c>
      <c r="AD141" s="90">
        <f t="shared" ca="1" si="26"/>
        <v>663731.93147244502</v>
      </c>
      <c r="AE141" s="90">
        <f t="shared" ca="1" si="26"/>
        <v>631411.60240499198</v>
      </c>
      <c r="AF141" s="90">
        <f t="shared" ca="1" si="26"/>
        <v>599091.27333753894</v>
      </c>
      <c r="AG141" s="90">
        <f t="shared" ca="1" si="26"/>
        <v>566770.94427008589</v>
      </c>
      <c r="AH141" s="90">
        <f t="shared" ca="1" si="26"/>
        <v>534450.61520263273</v>
      </c>
      <c r="AI141" s="90">
        <f t="shared" ca="1" si="26"/>
        <v>502130.28613517981</v>
      </c>
      <c r="AJ141" s="90">
        <f t="shared" ca="1" si="26"/>
        <v>469809.95706772676</v>
      </c>
      <c r="AK141" s="90">
        <f t="shared" ca="1" si="26"/>
        <v>437489.62800027372</v>
      </c>
      <c r="AL141" s="90">
        <f t="shared" ca="1" si="26"/>
        <v>405169.29893282062</v>
      </c>
      <c r="AM141" s="90">
        <f t="shared" ca="1" si="25"/>
        <v>372848.96986536757</v>
      </c>
      <c r="AN141" s="90">
        <f t="shared" ca="1" si="25"/>
        <v>340528.64079791453</v>
      </c>
      <c r="AO141" s="90">
        <f t="shared" ca="1" si="25"/>
        <v>308208.31173046149</v>
      </c>
      <c r="AP141">
        <f ca="1">V141*'Process Emissions Multipliers'!$E$42</f>
        <v>275887.98266300844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2020'!$A150="MD",INDIRECT("'Coal mining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2030'!$A150="MD",INDIRECT("'Coal mining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Multipliers'!$E$42</f>
        <v>0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154828328.34756711</v>
      </c>
      <c r="C143" s="90">
        <f t="shared" ca="1" si="27"/>
        <v>143936751.42617032</v>
      </c>
      <c r="D143" s="90">
        <f t="shared" ca="1" si="27"/>
        <v>133045174.50477354</v>
      </c>
      <c r="E143" s="90">
        <f t="shared" ca="1" si="27"/>
        <v>122153597.58337675</v>
      </c>
      <c r="F143" s="90">
        <f t="shared" ca="1" si="27"/>
        <v>111262020.66197997</v>
      </c>
      <c r="G143" s="90">
        <f t="shared" ca="1" si="27"/>
        <v>100370443.74058317</v>
      </c>
      <c r="H143" s="90">
        <f t="shared" ca="1" si="27"/>
        <v>89478866.819186389</v>
      </c>
      <c r="I143" s="90">
        <f t="shared" ca="1" si="27"/>
        <v>78587289.897789598</v>
      </c>
      <c r="J143" s="90">
        <f t="shared" ca="1" si="27"/>
        <v>67695712.976392806</v>
      </c>
      <c r="K143" s="90">
        <f t="shared" ca="1" si="27"/>
        <v>56804136.054996014</v>
      </c>
      <c r="L143">
        <f ca="1">IF('Coal mining 2020'!$A151="MD",INDIRECT("'Coal mining 2020'!"&amp;'Country Selector'!$B$3&amp;ROW($A151))*10^12,0)*'Process Emissions Multipliers'!$B$42</f>
        <v>45912559.133599229</v>
      </c>
      <c r="M143" s="90">
        <f t="shared" ca="1" si="28"/>
        <v>45516915.779284701</v>
      </c>
      <c r="N143" s="90">
        <f t="shared" ca="1" si="28"/>
        <v>45121272.42497018</v>
      </c>
      <c r="O143" s="90">
        <f t="shared" ca="1" si="28"/>
        <v>44725629.070655644</v>
      </c>
      <c r="P143" s="90">
        <f t="shared" ca="1" si="28"/>
        <v>44329985.716341123</v>
      </c>
      <c r="Q143" s="90">
        <f t="shared" ca="1" si="28"/>
        <v>43934342.362026587</v>
      </c>
      <c r="R143" s="90">
        <f t="shared" ca="1" si="28"/>
        <v>43538699.007712066</v>
      </c>
      <c r="S143" s="90">
        <f t="shared" ca="1" si="28"/>
        <v>43143055.65339753</v>
      </c>
      <c r="T143" s="90">
        <f t="shared" ca="1" si="28"/>
        <v>42747412.299083009</v>
      </c>
      <c r="U143" s="90">
        <f t="shared" ca="1" si="28"/>
        <v>42351768.944768488</v>
      </c>
      <c r="V143">
        <f ca="1">IF('Coal mining 2030'!$A151="MD",INDIRECT("'Coal mining 2030'!"&amp;'Country Selector'!$B$3&amp;ROW($A151))*10^12,0)*'Process Emissions Multipliers'!$D$42</f>
        <v>41956125.590453953</v>
      </c>
      <c r="W143" s="90">
        <f t="shared" ref="W143:AL158" ca="1" si="30">$V143*($AP$1-W$1)/($AP$1-$V$1)+$AP143*(W$1-$V$1)/($AP$1-$V$1)</f>
        <v>40485840.67455899</v>
      </c>
      <c r="X143" s="90">
        <f t="shared" ca="1" si="30"/>
        <v>39015555.758664049</v>
      </c>
      <c r="Y143" s="90">
        <f t="shared" ca="1" si="30"/>
        <v>37545270.842769086</v>
      </c>
      <c r="Z143" s="90">
        <f t="shared" ca="1" si="30"/>
        <v>36074985.926874131</v>
      </c>
      <c r="AA143" s="90">
        <f t="shared" ca="1" si="30"/>
        <v>34604701.010979176</v>
      </c>
      <c r="AB143" s="90">
        <f t="shared" ca="1" si="30"/>
        <v>33134416.09508422</v>
      </c>
      <c r="AC143" s="90">
        <f t="shared" ca="1" si="30"/>
        <v>31664131.179189272</v>
      </c>
      <c r="AD143" s="90">
        <f t="shared" ca="1" si="30"/>
        <v>30193846.263294317</v>
      </c>
      <c r="AE143" s="90">
        <f t="shared" ca="1" si="30"/>
        <v>28723561.347399354</v>
      </c>
      <c r="AF143" s="90">
        <f t="shared" ca="1" si="30"/>
        <v>27253276.431504402</v>
      </c>
      <c r="AG143" s="90">
        <f t="shared" ca="1" si="30"/>
        <v>25782991.515609451</v>
      </c>
      <c r="AH143" s="90">
        <f t="shared" ca="1" si="30"/>
        <v>24312706.599714492</v>
      </c>
      <c r="AI143" s="90">
        <f t="shared" ca="1" si="30"/>
        <v>22842421.683819536</v>
      </c>
      <c r="AJ143" s="90">
        <f t="shared" ca="1" si="30"/>
        <v>21372136.767924584</v>
      </c>
      <c r="AK143" s="90">
        <f t="shared" ca="1" si="30"/>
        <v>19901851.852029629</v>
      </c>
      <c r="AL143" s="90">
        <f t="shared" ca="1" si="30"/>
        <v>18431566.936134674</v>
      </c>
      <c r="AM143" s="90">
        <f t="shared" ca="1" si="29"/>
        <v>16961282.020239718</v>
      </c>
      <c r="AN143" s="90">
        <f t="shared" ca="1" si="29"/>
        <v>15490997.104344765</v>
      </c>
      <c r="AO143" s="90">
        <f t="shared" ca="1" si="29"/>
        <v>14020712.188449807</v>
      </c>
      <c r="AP143">
        <f ca="1">V143*'Process Emissions Multipliers'!$E$42</f>
        <v>12550427.272554854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145580235.15398589</v>
      </c>
      <c r="C144" s="90">
        <f t="shared" ca="1" si="27"/>
        <v>131203901.52670591</v>
      </c>
      <c r="D144" s="90">
        <f t="shared" ca="1" si="27"/>
        <v>116827567.89942589</v>
      </c>
      <c r="E144" s="90">
        <f t="shared" ca="1" si="27"/>
        <v>102451234.27214591</v>
      </c>
      <c r="F144" s="90">
        <f t="shared" ca="1" si="27"/>
        <v>88074900.6448659</v>
      </c>
      <c r="G144" s="90">
        <f t="shared" ca="1" si="27"/>
        <v>73698567.017585903</v>
      </c>
      <c r="H144" s="90">
        <f t="shared" ca="1" si="27"/>
        <v>59322233.390305907</v>
      </c>
      <c r="I144" s="90">
        <f t="shared" ca="1" si="27"/>
        <v>44945899.763025917</v>
      </c>
      <c r="J144" s="90">
        <f t="shared" ca="1" si="27"/>
        <v>30569566.135745917</v>
      </c>
      <c r="K144" s="90">
        <f t="shared" ca="1" si="27"/>
        <v>16193232.50846592</v>
      </c>
      <c r="L144">
        <f ca="1">IF('Coal mining 2020'!$A152="MD",INDIRECT("'Coal mining 2020'!"&amp;'Country Selector'!$B$3&amp;ROW($A152))*10^12,0)*'Process Emissions Multipliers'!$B$42</f>
        <v>1816898.8811859251</v>
      </c>
      <c r="M144" s="90">
        <f t="shared" ca="1" si="28"/>
        <v>1724867.0065680796</v>
      </c>
      <c r="N144" s="90">
        <f t="shared" ca="1" si="28"/>
        <v>1632835.1319502341</v>
      </c>
      <c r="O144" s="90">
        <f t="shared" ca="1" si="28"/>
        <v>1540803.2573323888</v>
      </c>
      <c r="P144" s="90">
        <f t="shared" ca="1" si="28"/>
        <v>1448771.3827145433</v>
      </c>
      <c r="Q144" s="90">
        <f t="shared" ca="1" si="28"/>
        <v>1356739.5080966977</v>
      </c>
      <c r="R144" s="90">
        <f t="shared" ca="1" si="28"/>
        <v>1264707.633478852</v>
      </c>
      <c r="S144" s="90">
        <f t="shared" ca="1" si="28"/>
        <v>1172675.7588610067</v>
      </c>
      <c r="T144" s="90">
        <f t="shared" ca="1" si="28"/>
        <v>1080643.8842431612</v>
      </c>
      <c r="U144" s="90">
        <f t="shared" ca="1" si="28"/>
        <v>988612.00962531567</v>
      </c>
      <c r="V144">
        <f ca="1">IF('Coal mining 2030'!$A152="MD",INDIRECT("'Coal mining 2030'!"&amp;'Country Selector'!$B$3&amp;ROW($A152))*10^12,0)*'Process Emissions Multipliers'!$D$42</f>
        <v>896580.13500747026</v>
      </c>
      <c r="W144" s="90">
        <f t="shared" ca="1" si="30"/>
        <v>865160.92673118284</v>
      </c>
      <c r="X144" s="90">
        <f t="shared" ca="1" si="30"/>
        <v>833741.71845489542</v>
      </c>
      <c r="Y144" s="90">
        <f t="shared" ca="1" si="30"/>
        <v>802322.510178608</v>
      </c>
      <c r="Z144" s="90">
        <f t="shared" ca="1" si="30"/>
        <v>770903.30190232047</v>
      </c>
      <c r="AA144" s="90">
        <f t="shared" ca="1" si="30"/>
        <v>739484.09362603305</v>
      </c>
      <c r="AB144" s="90">
        <f t="shared" ca="1" si="30"/>
        <v>708064.88534974575</v>
      </c>
      <c r="AC144" s="90">
        <f t="shared" ca="1" si="30"/>
        <v>676645.67707345821</v>
      </c>
      <c r="AD144" s="90">
        <f t="shared" ca="1" si="30"/>
        <v>645226.46879717079</v>
      </c>
      <c r="AE144" s="90">
        <f t="shared" ca="1" si="30"/>
        <v>613807.26052088349</v>
      </c>
      <c r="AF144" s="90">
        <f t="shared" ca="1" si="30"/>
        <v>582388.05224459595</v>
      </c>
      <c r="AG144" s="90">
        <f t="shared" ca="1" si="30"/>
        <v>550968.84396830853</v>
      </c>
      <c r="AH144" s="90">
        <f t="shared" ca="1" si="30"/>
        <v>519549.63569202111</v>
      </c>
      <c r="AI144" s="90">
        <f t="shared" ca="1" si="30"/>
        <v>488130.42741573369</v>
      </c>
      <c r="AJ144" s="90">
        <f t="shared" ca="1" si="30"/>
        <v>456711.21913944621</v>
      </c>
      <c r="AK144" s="90">
        <f t="shared" ca="1" si="30"/>
        <v>425292.01086315879</v>
      </c>
      <c r="AL144" s="90">
        <f t="shared" ca="1" si="30"/>
        <v>393872.80258687132</v>
      </c>
      <c r="AM144" s="90">
        <f t="shared" ca="1" si="29"/>
        <v>362453.5943105839</v>
      </c>
      <c r="AN144" s="90">
        <f t="shared" ca="1" si="29"/>
        <v>331034.38603429648</v>
      </c>
      <c r="AO144" s="90">
        <f t="shared" ca="1" si="29"/>
        <v>299615.17775800906</v>
      </c>
      <c r="AP144">
        <f ca="1">V144*'Process Emissions Multipliers'!$E$42</f>
        <v>268195.96948172164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0</v>
      </c>
      <c r="C145" s="90">
        <f t="shared" ca="1" si="27"/>
        <v>4046205.9165643067</v>
      </c>
      <c r="D145" s="90">
        <f t="shared" ca="1" si="27"/>
        <v>8092411.8331286134</v>
      </c>
      <c r="E145" s="90">
        <f t="shared" ca="1" si="27"/>
        <v>12138617.749692921</v>
      </c>
      <c r="F145" s="90">
        <f t="shared" ca="1" si="27"/>
        <v>16184823.666257227</v>
      </c>
      <c r="G145" s="90">
        <f t="shared" ca="1" si="27"/>
        <v>20231029.582821533</v>
      </c>
      <c r="H145" s="90">
        <f t="shared" ca="1" si="27"/>
        <v>24277235.499385841</v>
      </c>
      <c r="I145" s="90">
        <f t="shared" ca="1" si="27"/>
        <v>28323441.415950142</v>
      </c>
      <c r="J145" s="90">
        <f t="shared" ca="1" si="27"/>
        <v>32369647.332514454</v>
      </c>
      <c r="K145" s="90">
        <f t="shared" ca="1" si="27"/>
        <v>36415853.249078766</v>
      </c>
      <c r="L145">
        <f ca="1">IF('Coal mining 2020'!$A153="MD",INDIRECT("'Coal mining 2020'!"&amp;'Country Selector'!$B$3&amp;ROW($A153))*10^12,0)*'Process Emissions Multipliers'!$B$42</f>
        <v>40462059.165643066</v>
      </c>
      <c r="M145" s="90">
        <f t="shared" ca="1" si="28"/>
        <v>36415853.249078766</v>
      </c>
      <c r="N145" s="90">
        <f t="shared" ca="1" si="28"/>
        <v>32369647.332514454</v>
      </c>
      <c r="O145" s="90">
        <f t="shared" ca="1" si="28"/>
        <v>28323441.415950142</v>
      </c>
      <c r="P145" s="90">
        <f t="shared" ca="1" si="28"/>
        <v>24277235.499385841</v>
      </c>
      <c r="Q145" s="90">
        <f t="shared" ca="1" si="28"/>
        <v>20231029.582821533</v>
      </c>
      <c r="R145" s="90">
        <f t="shared" ca="1" si="28"/>
        <v>16184823.666257227</v>
      </c>
      <c r="S145" s="90">
        <f t="shared" ca="1" si="28"/>
        <v>12138617.749692921</v>
      </c>
      <c r="T145" s="90">
        <f t="shared" ca="1" si="28"/>
        <v>8092411.8331286134</v>
      </c>
      <c r="U145" s="90">
        <f t="shared" ca="1" si="28"/>
        <v>4046205.9165643067</v>
      </c>
      <c r="V145">
        <f ca="1">IF('Coal mining 2030'!$A153="MD",INDIRECT("'Coal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14422294.816851534</v>
      </c>
      <c r="C146" s="90">
        <f t="shared" ca="1" si="27"/>
        <v>17423617.173981279</v>
      </c>
      <c r="D146" s="90">
        <f t="shared" ca="1" si="27"/>
        <v>20424939.531111032</v>
      </c>
      <c r="E146" s="90">
        <f t="shared" ca="1" si="27"/>
        <v>23426261.888240777</v>
      </c>
      <c r="F146" s="90">
        <f t="shared" ca="1" si="27"/>
        <v>26427584.245370526</v>
      </c>
      <c r="G146" s="90">
        <f t="shared" ca="1" si="27"/>
        <v>29428906.602500271</v>
      </c>
      <c r="H146" s="90">
        <f t="shared" ca="1" si="27"/>
        <v>32430228.959630016</v>
      </c>
      <c r="I146" s="90">
        <f t="shared" ca="1" si="27"/>
        <v>35431551.316759765</v>
      </c>
      <c r="J146" s="90">
        <f t="shared" ca="1" si="27"/>
        <v>38432873.673889518</v>
      </c>
      <c r="K146" s="90">
        <f t="shared" ca="1" si="27"/>
        <v>41434196.031019263</v>
      </c>
      <c r="L146">
        <f ca="1">IF('Coal mining 2020'!$A154="MD",INDIRECT("'Coal mining 2020'!"&amp;'Country Selector'!$B$3&amp;ROW($A154))*10^12,0)*'Process Emissions Multipliers'!$B$42</f>
        <v>44435518.388149008</v>
      </c>
      <c r="M146" s="90">
        <f t="shared" ca="1" si="28"/>
        <v>40197697.820262283</v>
      </c>
      <c r="N146" s="90">
        <f t="shared" ca="1" si="28"/>
        <v>35959877.252375558</v>
      </c>
      <c r="O146" s="90">
        <f t="shared" ca="1" si="28"/>
        <v>31722056.684488826</v>
      </c>
      <c r="P146" s="90">
        <f t="shared" ca="1" si="28"/>
        <v>27484236.116602104</v>
      </c>
      <c r="Q146" s="90">
        <f t="shared" ca="1" si="28"/>
        <v>23246415.548715379</v>
      </c>
      <c r="R146" s="90">
        <f t="shared" ca="1" si="28"/>
        <v>19008594.980828654</v>
      </c>
      <c r="S146" s="90">
        <f t="shared" ca="1" si="28"/>
        <v>14770774.412941925</v>
      </c>
      <c r="T146" s="90">
        <f t="shared" ca="1" si="28"/>
        <v>10532953.8450552</v>
      </c>
      <c r="U146" s="90">
        <f t="shared" ca="1" si="28"/>
        <v>6295133.2771684742</v>
      </c>
      <c r="V146">
        <f ca="1">IF('Coal mining 2030'!$A154="MD",INDIRECT("'Coal mining 2030'!"&amp;'Country Selector'!$B$3&amp;ROW($A154))*10^12,0)*'Process Emissions Multipliers'!$D$42</f>
        <v>2057312.7092817479</v>
      </c>
      <c r="W146" s="90">
        <f t="shared" ca="1" si="30"/>
        <v>1985217.4955038542</v>
      </c>
      <c r="X146" s="90">
        <f t="shared" ca="1" si="30"/>
        <v>1913122.2817259606</v>
      </c>
      <c r="Y146" s="90">
        <f t="shared" ca="1" si="30"/>
        <v>1841027.0679480666</v>
      </c>
      <c r="Z146" s="90">
        <f t="shared" ca="1" si="30"/>
        <v>1768931.8541701729</v>
      </c>
      <c r="AA146" s="90">
        <f t="shared" ca="1" si="30"/>
        <v>1696836.6403922793</v>
      </c>
      <c r="AB146" s="90">
        <f t="shared" ca="1" si="30"/>
        <v>1624741.4266143853</v>
      </c>
      <c r="AC146" s="90">
        <f t="shared" ca="1" si="30"/>
        <v>1552646.2128364916</v>
      </c>
      <c r="AD146" s="90">
        <f t="shared" ca="1" si="30"/>
        <v>1480550.999058598</v>
      </c>
      <c r="AE146" s="90">
        <f t="shared" ca="1" si="30"/>
        <v>1408455.7852807043</v>
      </c>
      <c r="AF146" s="90">
        <f t="shared" ca="1" si="30"/>
        <v>1336360.5715028103</v>
      </c>
      <c r="AG146" s="90">
        <f t="shared" ca="1" si="30"/>
        <v>1264265.3577249167</v>
      </c>
      <c r="AH146" s="90">
        <f t="shared" ca="1" si="30"/>
        <v>1192170.143947023</v>
      </c>
      <c r="AI146" s="90">
        <f t="shared" ca="1" si="30"/>
        <v>1120074.9301691293</v>
      </c>
      <c r="AJ146" s="90">
        <f t="shared" ca="1" si="30"/>
        <v>1047979.7163912355</v>
      </c>
      <c r="AK146" s="90">
        <f t="shared" ca="1" si="30"/>
        <v>975884.50261334167</v>
      </c>
      <c r="AL146" s="90">
        <f t="shared" ca="1" si="30"/>
        <v>903789.28883544786</v>
      </c>
      <c r="AM146" s="90">
        <f t="shared" ca="1" si="29"/>
        <v>831694.07505755406</v>
      </c>
      <c r="AN146" s="90">
        <f t="shared" ca="1" si="29"/>
        <v>759598.86127966037</v>
      </c>
      <c r="AO146" s="90">
        <f t="shared" ca="1" si="29"/>
        <v>687503.64750176668</v>
      </c>
      <c r="AP146">
        <f ca="1">V146*'Process Emissions Multipliers'!$E$42</f>
        <v>615408.43372387288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14183883.430218814</v>
      </c>
      <c r="C147" s="90">
        <f t="shared" ca="1" si="27"/>
        <v>13175512.913185254</v>
      </c>
      <c r="D147" s="90">
        <f t="shared" ca="1" si="27"/>
        <v>12167142.396151694</v>
      </c>
      <c r="E147" s="90">
        <f t="shared" ca="1" si="27"/>
        <v>11158771.879118133</v>
      </c>
      <c r="F147" s="90">
        <f t="shared" ca="1" si="27"/>
        <v>10150401.362084575</v>
      </c>
      <c r="G147" s="90">
        <f t="shared" ca="1" si="27"/>
        <v>9142030.8450510129</v>
      </c>
      <c r="H147" s="90">
        <f t="shared" ca="1" si="27"/>
        <v>8133660.3280174537</v>
      </c>
      <c r="I147" s="90">
        <f t="shared" ca="1" si="27"/>
        <v>7125289.8109838944</v>
      </c>
      <c r="J147" s="90">
        <f t="shared" ca="1" si="27"/>
        <v>6116919.2939503342</v>
      </c>
      <c r="K147" s="90">
        <f t="shared" ca="1" si="27"/>
        <v>5108548.776916774</v>
      </c>
      <c r="L147">
        <f ca="1">IF('Coal mining 2020'!$A155="MD",INDIRECT("'Coal mining 2020'!"&amp;'Country Selector'!$B$3&amp;ROW($A155))*10^12,0)*'Process Emissions Multipliers'!$B$42</f>
        <v>4100178.2598832138</v>
      </c>
      <c r="M147" s="90">
        <f t="shared" ca="1" si="28"/>
        <v>5799826.8607122926</v>
      </c>
      <c r="N147" s="90">
        <f t="shared" ca="1" si="28"/>
        <v>7499475.4615413714</v>
      </c>
      <c r="O147" s="90">
        <f t="shared" ca="1" si="28"/>
        <v>9199124.0623704512</v>
      </c>
      <c r="P147" s="90">
        <f t="shared" ca="1" si="28"/>
        <v>10898772.663199529</v>
      </c>
      <c r="Q147" s="90">
        <f t="shared" ca="1" si="28"/>
        <v>12598421.264028609</v>
      </c>
      <c r="R147" s="90">
        <f t="shared" ca="1" si="28"/>
        <v>14298069.864857689</v>
      </c>
      <c r="S147" s="90">
        <f t="shared" ca="1" si="28"/>
        <v>15997718.465686768</v>
      </c>
      <c r="T147" s="90">
        <f t="shared" ca="1" si="28"/>
        <v>17697367.066515844</v>
      </c>
      <c r="U147" s="90">
        <f t="shared" ca="1" si="28"/>
        <v>19397015.667344924</v>
      </c>
      <c r="V147">
        <f ca="1">IF('Coal mining 2030'!$A155="MD",INDIRECT("'Coal mining 2030'!"&amp;'Country Selector'!$B$3&amp;ROW($A155))*10^12,0)*'Process Emissions Multipliers'!$D$42</f>
        <v>21096664.268174004</v>
      </c>
      <c r="W147" s="90">
        <f t="shared" ca="1" si="30"/>
        <v>20357365.612431262</v>
      </c>
      <c r="X147" s="90">
        <f t="shared" ca="1" si="30"/>
        <v>19618066.956688516</v>
      </c>
      <c r="Y147" s="90">
        <f t="shared" ca="1" si="30"/>
        <v>18878768.300945774</v>
      </c>
      <c r="Z147" s="90">
        <f t="shared" ca="1" si="30"/>
        <v>18139469.645203032</v>
      </c>
      <c r="AA147" s="90">
        <f t="shared" ca="1" si="30"/>
        <v>17400170.989460289</v>
      </c>
      <c r="AB147" s="90">
        <f t="shared" ca="1" si="30"/>
        <v>16660872.333717545</v>
      </c>
      <c r="AC147" s="90">
        <f t="shared" ca="1" si="30"/>
        <v>15921573.677974802</v>
      </c>
      <c r="AD147" s="90">
        <f t="shared" ca="1" si="30"/>
        <v>15182275.022232058</v>
      </c>
      <c r="AE147" s="90">
        <f t="shared" ca="1" si="30"/>
        <v>14442976.366489314</v>
      </c>
      <c r="AF147" s="90">
        <f t="shared" ca="1" si="30"/>
        <v>13703677.710746571</v>
      </c>
      <c r="AG147" s="90">
        <f t="shared" ca="1" si="30"/>
        <v>12964379.055003827</v>
      </c>
      <c r="AH147" s="90">
        <f t="shared" ca="1" si="30"/>
        <v>12225080.399261085</v>
      </c>
      <c r="AI147" s="90">
        <f t="shared" ca="1" si="30"/>
        <v>11485781.743518341</v>
      </c>
      <c r="AJ147" s="90">
        <f t="shared" ca="1" si="30"/>
        <v>10746483.087775599</v>
      </c>
      <c r="AK147" s="90">
        <f t="shared" ca="1" si="30"/>
        <v>10007184.432032855</v>
      </c>
      <c r="AL147" s="90">
        <f t="shared" ca="1" si="30"/>
        <v>9267885.7762901112</v>
      </c>
      <c r="AM147" s="90">
        <f t="shared" ca="1" si="29"/>
        <v>8528587.1205473691</v>
      </c>
      <c r="AN147" s="90">
        <f t="shared" ca="1" si="29"/>
        <v>7789288.4648046251</v>
      </c>
      <c r="AO147" s="90">
        <f t="shared" ca="1" si="29"/>
        <v>7049989.8090618821</v>
      </c>
      <c r="AP147">
        <f ca="1">V147*'Process Emissions Multipliers'!$E$42</f>
        <v>6310691.153319139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133709195.90260932</v>
      </c>
      <c r="C148" s="90">
        <f t="shared" ca="1" si="27"/>
        <v>120338276.3123484</v>
      </c>
      <c r="D148" s="90">
        <f t="shared" ca="1" si="27"/>
        <v>106967356.72208746</v>
      </c>
      <c r="E148" s="90">
        <f t="shared" ca="1" si="27"/>
        <v>93596437.13182652</v>
      </c>
      <c r="F148" s="90">
        <f t="shared" ca="1" si="27"/>
        <v>80225517.541565582</v>
      </c>
      <c r="G148" s="90">
        <f t="shared" ca="1" si="27"/>
        <v>66854597.951304659</v>
      </c>
      <c r="H148" s="90">
        <f t="shared" ca="1" si="27"/>
        <v>53483678.361043729</v>
      </c>
      <c r="I148" s="90">
        <f t="shared" ca="1" si="27"/>
        <v>40112758.770782791</v>
      </c>
      <c r="J148" s="90">
        <f t="shared" ca="1" si="27"/>
        <v>26741839.180521864</v>
      </c>
      <c r="K148" s="90">
        <f t="shared" ca="1" si="27"/>
        <v>13370919.590260932</v>
      </c>
      <c r="L148">
        <f ca="1">IF('Coal mining 2020'!$A156="MD",INDIRECT("'Coal mining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2030'!$A156="MD",INDIRECT("'Coal mining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Multipliers'!$E$42</f>
        <v>0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2020'!$A157="MD",INDIRECT("'Coal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0</v>
      </c>
      <c r="C150" s="90">
        <f t="shared" ca="1" si="27"/>
        <v>3865172.3336937735</v>
      </c>
      <c r="D150" s="90">
        <f t="shared" ca="1" si="27"/>
        <v>7730344.667387547</v>
      </c>
      <c r="E150" s="90">
        <f t="shared" ca="1" si="27"/>
        <v>11595517.001081321</v>
      </c>
      <c r="F150" s="90">
        <f t="shared" ca="1" si="27"/>
        <v>15460689.334775094</v>
      </c>
      <c r="G150" s="90">
        <f t="shared" ca="1" si="27"/>
        <v>19325861.668468866</v>
      </c>
      <c r="H150" s="90">
        <f t="shared" ca="1" si="27"/>
        <v>23191034.002162643</v>
      </c>
      <c r="I150" s="90">
        <f t="shared" ca="1" si="27"/>
        <v>27056206.335856415</v>
      </c>
      <c r="J150" s="90">
        <f t="shared" ca="1" si="27"/>
        <v>30921378.669550188</v>
      </c>
      <c r="K150" s="90">
        <f t="shared" ca="1" si="27"/>
        <v>34786551.00324396</v>
      </c>
      <c r="L150">
        <f ca="1">IF('Coal mining 2020'!$A158="MD",INDIRECT("'Coal mining 2020'!"&amp;'Country Selector'!$B$3&amp;ROW($A158))*10^12,0)*'Process Emissions Multipliers'!$B$42</f>
        <v>38651723.336937733</v>
      </c>
      <c r="M150" s="90">
        <f t="shared" ca="1" si="28"/>
        <v>36638132.441600271</v>
      </c>
      <c r="N150" s="90">
        <f t="shared" ca="1" si="28"/>
        <v>34624541.546262808</v>
      </c>
      <c r="O150" s="90">
        <f t="shared" ca="1" si="28"/>
        <v>32610950.650925342</v>
      </c>
      <c r="P150" s="90">
        <f t="shared" ca="1" si="28"/>
        <v>30597359.75558788</v>
      </c>
      <c r="Q150" s="90">
        <f t="shared" ca="1" si="28"/>
        <v>28583768.860250413</v>
      </c>
      <c r="R150" s="90">
        <f t="shared" ca="1" si="28"/>
        <v>26570177.964912951</v>
      </c>
      <c r="S150" s="90">
        <f t="shared" ca="1" si="28"/>
        <v>24556587.069575485</v>
      </c>
      <c r="T150" s="90">
        <f t="shared" ca="1" si="28"/>
        <v>22542996.174238019</v>
      </c>
      <c r="U150" s="90">
        <f t="shared" ca="1" si="28"/>
        <v>20529405.278900556</v>
      </c>
      <c r="V150">
        <f ca="1">IF('Coal mining 2030'!$A158="MD",INDIRECT("'Coal mining 2030'!"&amp;'Country Selector'!$B$3&amp;ROW($A158))*10^12,0)*'Process Emissions Multipliers'!$D$42</f>
        <v>18515814.38356309</v>
      </c>
      <c r="W150" s="90">
        <f t="shared" ca="1" si="30"/>
        <v>17866957.459561087</v>
      </c>
      <c r="X150" s="90">
        <f t="shared" ca="1" si="30"/>
        <v>17218100.535559084</v>
      </c>
      <c r="Y150" s="90">
        <f t="shared" ca="1" si="30"/>
        <v>16569243.611557083</v>
      </c>
      <c r="Z150" s="90">
        <f t="shared" ca="1" si="30"/>
        <v>15920386.68755508</v>
      </c>
      <c r="AA150" s="90">
        <f t="shared" ca="1" si="30"/>
        <v>15271529.763553075</v>
      </c>
      <c r="AB150" s="90">
        <f t="shared" ca="1" si="30"/>
        <v>14622672.839551074</v>
      </c>
      <c r="AC150" s="90">
        <f t="shared" ca="1" si="30"/>
        <v>13973815.915549072</v>
      </c>
      <c r="AD150" s="90">
        <f t="shared" ca="1" si="30"/>
        <v>13324958.99154707</v>
      </c>
      <c r="AE150" s="90">
        <f t="shared" ca="1" si="30"/>
        <v>12676102.067545068</v>
      </c>
      <c r="AF150" s="90">
        <f t="shared" ca="1" si="30"/>
        <v>12027245.143543065</v>
      </c>
      <c r="AG150" s="90">
        <f t="shared" ca="1" si="30"/>
        <v>11378388.219541062</v>
      </c>
      <c r="AH150" s="90">
        <f t="shared" ca="1" si="30"/>
        <v>10729531.295539059</v>
      </c>
      <c r="AI150" s="90">
        <f t="shared" ca="1" si="30"/>
        <v>10080674.371537058</v>
      </c>
      <c r="AJ150" s="90">
        <f t="shared" ca="1" si="30"/>
        <v>9431817.4475350548</v>
      </c>
      <c r="AK150" s="90">
        <f t="shared" ca="1" si="30"/>
        <v>8782960.5235330518</v>
      </c>
      <c r="AL150" s="90">
        <f t="shared" ca="1" si="30"/>
        <v>8134103.5995310489</v>
      </c>
      <c r="AM150" s="90">
        <f t="shared" ca="1" si="29"/>
        <v>7485246.6755290478</v>
      </c>
      <c r="AN150" s="90">
        <f t="shared" ca="1" si="29"/>
        <v>6836389.7515270449</v>
      </c>
      <c r="AO150" s="90">
        <f t="shared" ca="1" si="29"/>
        <v>6187532.8275250411</v>
      </c>
      <c r="AP150">
        <f ca="1">V150*'Process Emissions Multipliers'!$E$42</f>
        <v>5538675.9035230391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129800653.35110869</v>
      </c>
      <c r="C151" s="90">
        <f t="shared" ca="1" si="27"/>
        <v>116820588.01599781</v>
      </c>
      <c r="D151" s="90">
        <f t="shared" ca="1" si="27"/>
        <v>103840522.68088695</v>
      </c>
      <c r="E151" s="90">
        <f t="shared" ca="1" si="27"/>
        <v>90860457.345776081</v>
      </c>
      <c r="F151" s="90">
        <f t="shared" ca="1" si="27"/>
        <v>77880392.010665208</v>
      </c>
      <c r="G151" s="90">
        <f t="shared" ca="1" si="27"/>
        <v>64900326.67555435</v>
      </c>
      <c r="H151" s="90">
        <f t="shared" ca="1" si="27"/>
        <v>51920261.340443477</v>
      </c>
      <c r="I151" s="90">
        <f t="shared" ca="1" si="27"/>
        <v>38940196.005332604</v>
      </c>
      <c r="J151" s="90">
        <f t="shared" ca="1" si="27"/>
        <v>25960130.670221739</v>
      </c>
      <c r="K151" s="90">
        <f t="shared" ca="1" si="27"/>
        <v>12980065.335110869</v>
      </c>
      <c r="L151">
        <f ca="1">IF('Coal mining 2020'!$A159="MD",INDIRECT("'Coal mining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2030'!$A159="MD",INDIRECT("'Coal mining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Multipliers'!$E$42</f>
        <v>0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127654950.87119216</v>
      </c>
      <c r="C152" s="90">
        <f t="shared" ca="1" si="27"/>
        <v>114889455.78407295</v>
      </c>
      <c r="D152" s="90">
        <f t="shared" ca="1" si="27"/>
        <v>102123960.69695373</v>
      </c>
      <c r="E152" s="90">
        <f t="shared" ca="1" si="27"/>
        <v>89358465.609834507</v>
      </c>
      <c r="F152" s="90">
        <f t="shared" ca="1" si="27"/>
        <v>76592970.5227153</v>
      </c>
      <c r="G152" s="90">
        <f t="shared" ca="1" si="27"/>
        <v>63827475.435596086</v>
      </c>
      <c r="H152" s="90">
        <f t="shared" ca="1" si="27"/>
        <v>51061980.348476864</v>
      </c>
      <c r="I152" s="90">
        <f t="shared" ca="1" si="27"/>
        <v>38296485.26135765</v>
      </c>
      <c r="J152" s="90">
        <f t="shared" ca="1" si="27"/>
        <v>25530990.174238432</v>
      </c>
      <c r="K152" s="90">
        <f t="shared" ca="1" si="27"/>
        <v>12765495.087119216</v>
      </c>
      <c r="L152">
        <f ca="1">IF('Coal mining 2020'!$A160="MD",INDIRECT("'Coal mining 2020'!"&amp;'Country Selector'!$B$3&amp;ROW($A160))*10^12,0)*'Process Emissions Multipliers'!$B$42</f>
        <v>0</v>
      </c>
      <c r="M152" s="90">
        <f t="shared" ca="1" si="28"/>
        <v>1820973.403792752</v>
      </c>
      <c r="N152" s="90">
        <f t="shared" ca="1" si="28"/>
        <v>3641946.8075855039</v>
      </c>
      <c r="O152" s="90">
        <f t="shared" ca="1" si="28"/>
        <v>5462920.2113782559</v>
      </c>
      <c r="P152" s="90">
        <f t="shared" ca="1" si="28"/>
        <v>7283893.6151710078</v>
      </c>
      <c r="Q152" s="90">
        <f t="shared" ca="1" si="28"/>
        <v>9104867.0189637598</v>
      </c>
      <c r="R152" s="90">
        <f t="shared" ca="1" si="28"/>
        <v>10925840.422756512</v>
      </c>
      <c r="S152" s="90">
        <f t="shared" ca="1" si="28"/>
        <v>12746813.826549264</v>
      </c>
      <c r="T152" s="90">
        <f t="shared" ca="1" si="28"/>
        <v>14567787.230342016</v>
      </c>
      <c r="U152" s="90">
        <f t="shared" ca="1" si="28"/>
        <v>16388760.634134766</v>
      </c>
      <c r="V152">
        <f ca="1">IF('Coal mining 2030'!$A160="MD",INDIRECT("'Coal mining 2030'!"&amp;'Country Selector'!$B$3&amp;ROW($A160))*10^12,0)*'Process Emissions Multipliers'!$D$42</f>
        <v>18209734.03792752</v>
      </c>
      <c r="W152" s="90">
        <f t="shared" ca="1" si="30"/>
        <v>17571603.207169514</v>
      </c>
      <c r="X152" s="90">
        <f t="shared" ca="1" si="30"/>
        <v>16933472.376411498</v>
      </c>
      <c r="Y152" s="90">
        <f t="shared" ca="1" si="30"/>
        <v>16295341.54565349</v>
      </c>
      <c r="Z152" s="90">
        <f t="shared" ca="1" si="30"/>
        <v>15657210.714895481</v>
      </c>
      <c r="AA152" s="90">
        <f t="shared" ca="1" si="30"/>
        <v>15019079.884137474</v>
      </c>
      <c r="AB152" s="90">
        <f t="shared" ca="1" si="30"/>
        <v>14380949.053379463</v>
      </c>
      <c r="AC152" s="90">
        <f t="shared" ca="1" si="30"/>
        <v>13742818.222621454</v>
      </c>
      <c r="AD152" s="90">
        <f t="shared" ca="1" si="30"/>
        <v>13104687.391863443</v>
      </c>
      <c r="AE152" s="90">
        <f t="shared" ca="1" si="30"/>
        <v>12466556.561105434</v>
      </c>
      <c r="AF152" s="90">
        <f t="shared" ca="1" si="30"/>
        <v>11828425.730347425</v>
      </c>
      <c r="AG152" s="90">
        <f t="shared" ca="1" si="30"/>
        <v>11190294.899589416</v>
      </c>
      <c r="AH152" s="90">
        <f t="shared" ca="1" si="30"/>
        <v>10552164.068831407</v>
      </c>
      <c r="AI152" s="90">
        <f t="shared" ca="1" si="30"/>
        <v>9914033.2380733974</v>
      </c>
      <c r="AJ152" s="90">
        <f t="shared" ca="1" si="30"/>
        <v>9275902.4073153883</v>
      </c>
      <c r="AK152" s="90">
        <f t="shared" ca="1" si="30"/>
        <v>8637771.5765573792</v>
      </c>
      <c r="AL152" s="90">
        <f t="shared" ca="1" si="30"/>
        <v>7999640.7457993682</v>
      </c>
      <c r="AM152" s="90">
        <f t="shared" ca="1" si="29"/>
        <v>7361509.9150413591</v>
      </c>
      <c r="AN152" s="90">
        <f t="shared" ca="1" si="29"/>
        <v>6723379.08428335</v>
      </c>
      <c r="AO152" s="90">
        <f t="shared" ca="1" si="29"/>
        <v>6085248.25352534</v>
      </c>
      <c r="AP152">
        <f ca="1">V152*'Process Emissions Multipliers'!$E$42</f>
        <v>5447117.4227673309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5714173021.5685139</v>
      </c>
      <c r="C153" s="90">
        <f t="shared" ca="1" si="27"/>
        <v>5315379401.6922693</v>
      </c>
      <c r="D153" s="90">
        <f t="shared" ca="1" si="27"/>
        <v>4916585781.8160257</v>
      </c>
      <c r="E153" s="90">
        <f t="shared" ca="1" si="27"/>
        <v>4517792161.9397821</v>
      </c>
      <c r="F153" s="90">
        <f t="shared" ca="1" si="27"/>
        <v>4118998542.0635376</v>
      </c>
      <c r="G153" s="90">
        <f t="shared" ca="1" si="27"/>
        <v>3720204922.187294</v>
      </c>
      <c r="H153" s="90">
        <f t="shared" ca="1" si="27"/>
        <v>3321411302.3110499</v>
      </c>
      <c r="I153" s="90">
        <f t="shared" ca="1" si="27"/>
        <v>2922617682.4348059</v>
      </c>
      <c r="J153" s="90">
        <f t="shared" ca="1" si="27"/>
        <v>2523824062.5585623</v>
      </c>
      <c r="K153" s="90">
        <f t="shared" ca="1" si="27"/>
        <v>2125030442.6823177</v>
      </c>
      <c r="L153">
        <f ca="1">IF('Coal mining 2020'!$A161="MD",INDIRECT("'Coal mining 2020'!"&amp;'Country Selector'!$B$3&amp;ROW($A161))*10^12,0)*'Process Emissions Multipliers'!$B$42</f>
        <v>1726236822.8060739</v>
      </c>
      <c r="M153" s="90">
        <f t="shared" ca="1" si="28"/>
        <v>1635124723.319087</v>
      </c>
      <c r="N153" s="90">
        <f t="shared" ca="1" si="28"/>
        <v>1544012623.8321002</v>
      </c>
      <c r="O153" s="90">
        <f t="shared" ca="1" si="28"/>
        <v>1452900524.345113</v>
      </c>
      <c r="P153" s="90">
        <f t="shared" ca="1" si="28"/>
        <v>1361788424.8581262</v>
      </c>
      <c r="Q153" s="90">
        <f t="shared" ca="1" si="28"/>
        <v>1270676325.371139</v>
      </c>
      <c r="R153" s="90">
        <f t="shared" ca="1" si="28"/>
        <v>1179564225.8841524</v>
      </c>
      <c r="S153" s="90">
        <f t="shared" ca="1" si="28"/>
        <v>1088452126.3971653</v>
      </c>
      <c r="T153" s="90">
        <f t="shared" ca="1" si="28"/>
        <v>997340026.91017854</v>
      </c>
      <c r="U153" s="90">
        <f t="shared" ca="1" si="28"/>
        <v>906227927.42319155</v>
      </c>
      <c r="V153">
        <f ca="1">IF('Coal mining 2030'!$A161="MD",INDIRECT("'Coal mining 2030'!"&amp;'Country Selector'!$B$3&amp;ROW($A161))*10^12,0)*'Process Emissions Multipliers'!$D$42</f>
        <v>815115827.93620467</v>
      </c>
      <c r="W153" s="90">
        <f t="shared" ca="1" si="30"/>
        <v>786551405.22901118</v>
      </c>
      <c r="X153" s="90">
        <f t="shared" ca="1" si="30"/>
        <v>757986982.52181745</v>
      </c>
      <c r="Y153" s="90">
        <f t="shared" ca="1" si="30"/>
        <v>729422559.81462395</v>
      </c>
      <c r="Z153" s="90">
        <f t="shared" ca="1" si="30"/>
        <v>700858137.10743034</v>
      </c>
      <c r="AA153" s="90">
        <f t="shared" ca="1" si="30"/>
        <v>672293714.40023661</v>
      </c>
      <c r="AB153" s="90">
        <f t="shared" ca="1" si="30"/>
        <v>643729291.69304311</v>
      </c>
      <c r="AC153" s="90">
        <f t="shared" ca="1" si="30"/>
        <v>615164868.98584938</v>
      </c>
      <c r="AD153" s="90">
        <f t="shared" ca="1" si="30"/>
        <v>586600446.27865589</v>
      </c>
      <c r="AE153" s="90">
        <f t="shared" ca="1" si="30"/>
        <v>558036023.57146239</v>
      </c>
      <c r="AF153" s="90">
        <f t="shared" ca="1" si="30"/>
        <v>529471600.86426872</v>
      </c>
      <c r="AG153" s="90">
        <f t="shared" ca="1" si="30"/>
        <v>500907178.15707511</v>
      </c>
      <c r="AH153" s="90">
        <f t="shared" ca="1" si="30"/>
        <v>472342755.44988149</v>
      </c>
      <c r="AI153" s="90">
        <f t="shared" ca="1" si="30"/>
        <v>443778332.74268794</v>
      </c>
      <c r="AJ153" s="90">
        <f t="shared" ca="1" si="30"/>
        <v>415213910.03549433</v>
      </c>
      <c r="AK153" s="90">
        <f t="shared" ca="1" si="30"/>
        <v>386649487.32830071</v>
      </c>
      <c r="AL153" s="90">
        <f t="shared" ca="1" si="30"/>
        <v>358085064.6211071</v>
      </c>
      <c r="AM153" s="90">
        <f t="shared" ca="1" si="29"/>
        <v>329520641.91391349</v>
      </c>
      <c r="AN153" s="90">
        <f t="shared" ca="1" si="29"/>
        <v>300956219.20671993</v>
      </c>
      <c r="AO153" s="90">
        <f t="shared" ca="1" si="29"/>
        <v>272391796.49952638</v>
      </c>
      <c r="AP153">
        <f ca="1">V153*'Process Emissions Multipliers'!$E$42</f>
        <v>243827373.79233274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ColWidth="9.140625" defaultRowHeight="15"/>
  <cols>
    <col min="1" max="1" width="28.85546875" style="192" customWidth="1"/>
    <col min="2" max="11" width="9.140625" style="192"/>
    <col min="12" max="12" width="9.140625" style="192" customWidth="1"/>
    <col min="13" max="21" width="9.140625" style="192"/>
    <col min="22" max="22" width="9.140625" style="192" customWidth="1"/>
    <col min="23" max="41" width="9.140625" style="192"/>
    <col min="42" max="42" width="9.140625" style="192" customWidth="1"/>
    <col min="43" max="16384" width="9.140625" style="192"/>
  </cols>
  <sheetData>
    <row r="1" spans="1:42">
      <c r="A1" s="192" t="s">
        <v>234</v>
      </c>
      <c r="B1" s="192">
        <v>2010</v>
      </c>
      <c r="C1" s="192">
        <v>2011</v>
      </c>
      <c r="D1" s="192">
        <v>2012</v>
      </c>
      <c r="E1" s="192">
        <v>2013</v>
      </c>
      <c r="F1" s="192">
        <v>2014</v>
      </c>
      <c r="G1" s="192">
        <v>2015</v>
      </c>
      <c r="H1" s="192">
        <v>2016</v>
      </c>
      <c r="I1" s="192">
        <v>2017</v>
      </c>
      <c r="J1" s="192">
        <v>2018</v>
      </c>
      <c r="K1" s="192">
        <v>2019</v>
      </c>
      <c r="L1" s="192">
        <v>2020</v>
      </c>
      <c r="M1" s="192">
        <v>2021</v>
      </c>
      <c r="N1" s="192">
        <v>2022</v>
      </c>
      <c r="O1" s="192">
        <v>2023</v>
      </c>
      <c r="P1" s="192">
        <v>2024</v>
      </c>
      <c r="Q1" s="192">
        <v>2025</v>
      </c>
      <c r="R1" s="192">
        <v>2026</v>
      </c>
      <c r="S1" s="192">
        <v>2027</v>
      </c>
      <c r="T1" s="192">
        <v>2028</v>
      </c>
      <c r="U1" s="192">
        <v>2029</v>
      </c>
      <c r="V1" s="192">
        <v>2030</v>
      </c>
      <c r="W1" s="192">
        <v>2031</v>
      </c>
      <c r="X1" s="192">
        <v>2032</v>
      </c>
      <c r="Y1" s="192">
        <v>2033</v>
      </c>
      <c r="Z1" s="192">
        <v>2034</v>
      </c>
      <c r="AA1" s="192">
        <v>2035</v>
      </c>
      <c r="AB1" s="192">
        <v>2036</v>
      </c>
      <c r="AC1" s="192">
        <v>2037</v>
      </c>
      <c r="AD1" s="192">
        <v>2038</v>
      </c>
      <c r="AE1" s="192">
        <v>2039</v>
      </c>
      <c r="AF1" s="192">
        <v>2040</v>
      </c>
      <c r="AG1" s="192">
        <v>2041</v>
      </c>
      <c r="AH1" s="192">
        <v>2042</v>
      </c>
      <c r="AI1" s="192">
        <v>2043</v>
      </c>
      <c r="AJ1" s="192">
        <v>2044</v>
      </c>
      <c r="AK1" s="192">
        <v>2045</v>
      </c>
      <c r="AL1" s="192">
        <v>2046</v>
      </c>
      <c r="AM1" s="192">
        <v>2047</v>
      </c>
      <c r="AN1" s="192">
        <v>2048</v>
      </c>
      <c r="AO1" s="192">
        <v>2049</v>
      </c>
      <c r="AP1" s="192">
        <v>2050</v>
      </c>
    </row>
    <row r="2" spans="1:42">
      <c r="A2" s="74">
        <v>-50</v>
      </c>
      <c r="B2" s="192">
        <f ca="1">IF('Chemicals 2010'!$A10="CP",INDIRECT("'Chemicals 2010'!"&amp;'Country Selector'!$B$3&amp;ROW($A10))*10^12,0)</f>
        <v>0</v>
      </c>
      <c r="C2" s="90">
        <f ca="1">$B2*($L$1-C$1)/($L$1-$B$1)+$L2*(C$1-$B$1)/($L$1-$B$1)</f>
        <v>9473396243.4549885</v>
      </c>
      <c r="D2" s="90">
        <f t="shared" ref="D2:K17" ca="1" si="0">$B2*($L$1-D$1)/($L$1-$B$1)+$L2*(D$1-$B$1)/($L$1-$B$1)</f>
        <v>18946792486.909977</v>
      </c>
      <c r="E2" s="90">
        <f t="shared" ca="1" si="0"/>
        <v>28420188730.364967</v>
      </c>
      <c r="F2" s="90">
        <f t="shared" ca="1" si="0"/>
        <v>37893584973.819954</v>
      </c>
      <c r="G2" s="90">
        <f t="shared" ca="1" si="0"/>
        <v>47366981217.27494</v>
      </c>
      <c r="H2" s="90">
        <f t="shared" ca="1" si="0"/>
        <v>56840377460.729935</v>
      </c>
      <c r="I2" s="90">
        <f t="shared" ca="1" si="0"/>
        <v>66313773704.184914</v>
      </c>
      <c r="J2" s="90">
        <f t="shared" ca="1" si="0"/>
        <v>75787169947.639908</v>
      </c>
      <c r="K2" s="90">
        <f t="shared" ca="1" si="0"/>
        <v>85260566191.094894</v>
      </c>
      <c r="L2" s="192">
        <f ca="1">IF('Chemicals 2020'!$A10="CP",INDIRECT("'Chemicals 2020'!"&amp;'Country Selector'!$B$3&amp;ROW($A10))*10^12,0)*'Process Emissions Multipliers'!$B$42</f>
        <v>94733962434.549881</v>
      </c>
      <c r="M2" s="90">
        <f ca="1">$L2*($V$1-M$1)/($V$1-$L$1)+$V2*(M$1-$L$1)/($V$1-$L$1)</f>
        <v>119965108504.72076</v>
      </c>
      <c r="N2" s="90">
        <f t="shared" ref="N2:U17" ca="1" si="1">$L2*($V$1-N$1)/($V$1-$L$1)+$V2*(N$1-$L$1)/($V$1-$L$1)</f>
        <v>145196254574.89166</v>
      </c>
      <c r="O2" s="90">
        <f t="shared" ca="1" si="1"/>
        <v>170427400645.0625</v>
      </c>
      <c r="P2" s="90">
        <f t="shared" ca="1" si="1"/>
        <v>195658546715.2334</v>
      </c>
      <c r="Q2" s="90">
        <f t="shared" ca="1" si="1"/>
        <v>220889692785.40427</v>
      </c>
      <c r="R2" s="90">
        <f t="shared" ca="1" si="1"/>
        <v>246120838855.57513</v>
      </c>
      <c r="S2" s="90">
        <f t="shared" ca="1" si="1"/>
        <v>271351984925.746</v>
      </c>
      <c r="T2" s="90">
        <f t="shared" ca="1" si="1"/>
        <v>296583130995.91693</v>
      </c>
      <c r="U2" s="90">
        <f t="shared" ca="1" si="1"/>
        <v>321814277066.08783</v>
      </c>
      <c r="V2" s="192">
        <f ca="1">IF('Chemicals 2030'!$A10="CP",INDIRECT("'Chemicals 2030'!"&amp;'Country Selector'!$B$3&amp;ROW($A10))*10^12,0)*'Process Emissions Multipliers'!$D$42</f>
        <v>347045423136.25867</v>
      </c>
      <c r="W2" s="90">
        <f ca="1">$V2*($AP$1-W$1)/($AP$1-$V$1)+$AP2*(W$1-$V$1)/($AP$1-$V$1)</f>
        <v>341215640937.8996</v>
      </c>
      <c r="X2" s="90">
        <f t="shared" ref="X2:AO16" ca="1" si="2">$V2*($AP$1-X$1)/($AP$1-$V$1)+$AP2*(X$1-$V$1)/($AP$1-$V$1)</f>
        <v>335385858739.54059</v>
      </c>
      <c r="Y2" s="90">
        <f t="shared" ca="1" si="2"/>
        <v>329556076541.18152</v>
      </c>
      <c r="Z2" s="90">
        <f t="shared" ca="1" si="2"/>
        <v>323726294342.82251</v>
      </c>
      <c r="AA2" s="90">
        <f t="shared" ca="1" si="2"/>
        <v>317896512144.46344</v>
      </c>
      <c r="AB2" s="90">
        <f t="shared" ca="1" si="2"/>
        <v>312066729946.10437</v>
      </c>
      <c r="AC2" s="90">
        <f t="shared" ca="1" si="2"/>
        <v>306236947747.74536</v>
      </c>
      <c r="AD2" s="90">
        <f t="shared" ca="1" si="2"/>
        <v>300407165549.38629</v>
      </c>
      <c r="AE2" s="90">
        <f t="shared" ca="1" si="2"/>
        <v>294577383351.02722</v>
      </c>
      <c r="AF2" s="90">
        <f t="shared" ca="1" si="2"/>
        <v>288747601152.66821</v>
      </c>
      <c r="AG2" s="90">
        <f t="shared" ca="1" si="2"/>
        <v>282917818954.30914</v>
      </c>
      <c r="AH2" s="90">
        <f t="shared" ca="1" si="2"/>
        <v>277088036755.95007</v>
      </c>
      <c r="AI2" s="90">
        <f t="shared" ca="1" si="2"/>
        <v>271258254557.59103</v>
      </c>
      <c r="AJ2" s="90">
        <f t="shared" ca="1" si="2"/>
        <v>265428472359.23203</v>
      </c>
      <c r="AK2" s="90">
        <f t="shared" ca="1" si="2"/>
        <v>259598690160.87296</v>
      </c>
      <c r="AL2" s="90">
        <f t="shared" ca="1" si="2"/>
        <v>253768907962.51392</v>
      </c>
      <c r="AM2" s="90">
        <f t="shared" ca="1" si="2"/>
        <v>247939125764.15485</v>
      </c>
      <c r="AN2" s="90">
        <f t="shared" ca="1" si="2"/>
        <v>242109343565.79584</v>
      </c>
      <c r="AO2" s="90">
        <f t="shared" ca="1" si="2"/>
        <v>236279561367.43677</v>
      </c>
      <c r="AP2" s="192">
        <f ca="1">V2*'Process Emissions Multipliers'!$E$36</f>
        <v>230449779169.07773</v>
      </c>
    </row>
    <row r="3" spans="1:42">
      <c r="A3" s="74">
        <v>-49</v>
      </c>
      <c r="B3" s="192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192">
        <f ca="1">IF('Chemicals 2020'!$A11="CP",INDIRECT("'Chemicals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192">
        <f ca="1">IF('Chemicals 2030'!$A11="CP",INDIRECT("'Chemicals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192">
        <f ca="1">V3*'Process Emissions Multipliers'!$E$36</f>
        <v>0</v>
      </c>
    </row>
    <row r="4" spans="1:42">
      <c r="A4" s="74">
        <v>-48</v>
      </c>
      <c r="B4" s="192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192">
        <f ca="1">IF('Chemicals 2020'!$A12="CP",INDIRECT("'Chemicals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192">
        <f ca="1">IF('Chemicals 2030'!$A12="CP",INDIRECT("'Chemicals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192">
        <f ca="1">V4*'Process Emissions Multipliers'!$E$36</f>
        <v>0</v>
      </c>
    </row>
    <row r="5" spans="1:42">
      <c r="A5" s="74">
        <v>-47</v>
      </c>
      <c r="B5" s="192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192">
        <f ca="1">IF('Chemicals 2020'!$A13="CP",INDIRECT("'Chemicals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192">
        <f ca="1">IF('Chemicals 2030'!$A13="CP",INDIRECT("'Chemicals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192">
        <f ca="1">V5*'Process Emissions Multipliers'!$E$36</f>
        <v>0</v>
      </c>
    </row>
    <row r="6" spans="1:42">
      <c r="A6" s="74">
        <v>-46</v>
      </c>
      <c r="B6" s="192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192">
        <f ca="1">IF('Chemicals 2020'!$A14="CP",INDIRECT("'Chemicals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192">
        <f ca="1">IF('Chemicals 2030'!$A14="CP",INDIRECT("'Chemicals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192">
        <f ca="1">V6*'Process Emissions Multipliers'!$E$36</f>
        <v>0</v>
      </c>
    </row>
    <row r="7" spans="1:42">
      <c r="A7" s="74">
        <v>-45</v>
      </c>
      <c r="B7" s="192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192">
        <f ca="1">IF('Chemicals 2020'!$A15="CP",INDIRECT("'Chemicals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192">
        <f ca="1">IF('Chemicals 2030'!$A15="CP",INDIRECT("'Chemicals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192">
        <f ca="1">V7*'Process Emissions Multipliers'!$E$36</f>
        <v>0</v>
      </c>
    </row>
    <row r="8" spans="1:42">
      <c r="A8" s="74">
        <v>-44</v>
      </c>
      <c r="B8" s="192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192">
        <f ca="1">IF('Chemicals 2020'!$A16="CP",INDIRECT("'Chemicals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192">
        <f ca="1">IF('Chemicals 2030'!$A16="CP",INDIRECT("'Chemicals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192">
        <f ca="1">V8*'Process Emissions Multipliers'!$E$36</f>
        <v>0</v>
      </c>
    </row>
    <row r="9" spans="1:42">
      <c r="A9" s="74">
        <v>-43</v>
      </c>
      <c r="B9" s="192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192">
        <f ca="1">IF('Chemicals 2020'!$A17="CP",INDIRECT("'Chemicals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192">
        <f ca="1">IF('Chemicals 2030'!$A17="CP",INDIRECT("'Chemicals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192">
        <f ca="1">V9*'Process Emissions Multipliers'!$E$36</f>
        <v>0</v>
      </c>
    </row>
    <row r="10" spans="1:42">
      <c r="A10" s="74">
        <v>-42</v>
      </c>
      <c r="B10" s="192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192">
        <f ca="1">IF('Chemicals 2020'!$A18="CP",INDIRECT("'Chemicals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192">
        <f ca="1">IF('Chemicals 2030'!$A18="CP",INDIRECT("'Chemicals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192">
        <f ca="1">V10*'Process Emissions Multipliers'!$E$36</f>
        <v>0</v>
      </c>
    </row>
    <row r="11" spans="1:42">
      <c r="A11" s="74">
        <v>-41</v>
      </c>
      <c r="B11" s="192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192">
        <f ca="1">IF('Chemicals 2020'!$A19="CP",INDIRECT("'Chemicals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192">
        <f ca="1">IF('Chemicals 2030'!$A19="CP",INDIRECT("'Chemicals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192">
        <f ca="1">V11*'Process Emissions Multipliers'!$E$36</f>
        <v>0</v>
      </c>
    </row>
    <row r="12" spans="1:42">
      <c r="A12" s="74">
        <v>-40</v>
      </c>
      <c r="B12" s="192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192">
        <f ca="1">IF('Chemicals 2020'!$A20="CP",INDIRECT("'Chemicals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192">
        <f ca="1">IF('Chemicals 2030'!$A20="CP",INDIRECT("'Chemicals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192">
        <f ca="1">V12*'Process Emissions Multipliers'!$E$36</f>
        <v>0</v>
      </c>
    </row>
    <row r="13" spans="1:42">
      <c r="A13" s="74">
        <v>-39</v>
      </c>
      <c r="B13" s="192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192">
        <f ca="1">IF('Chemicals 2020'!$A21="CP",INDIRECT("'Chemicals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192">
        <f ca="1">IF('Chemicals 2030'!$A21="CP",INDIRECT("'Chemicals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192">
        <f ca="1">V13*'Process Emissions Multipliers'!$E$36</f>
        <v>0</v>
      </c>
    </row>
    <row r="14" spans="1:42">
      <c r="A14" s="74">
        <v>-38</v>
      </c>
      <c r="B14" s="192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192">
        <f ca="1">IF('Chemicals 2020'!$A22="CP",INDIRECT("'Chemicals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192">
        <f ca="1">IF('Chemicals 2030'!$A22="CP",INDIRECT("'Chemicals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192">
        <f ca="1">V14*'Process Emissions Multipliers'!$E$36</f>
        <v>0</v>
      </c>
    </row>
    <row r="15" spans="1:42">
      <c r="A15" s="74">
        <v>-37</v>
      </c>
      <c r="B15" s="192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192">
        <f ca="1">IF('Chemicals 2020'!$A23="CP",INDIRECT("'Chemicals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192">
        <f ca="1">IF('Chemicals 2030'!$A23="CP",INDIRECT("'Chemicals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192">
        <f ca="1">V15*'Process Emissions Multipliers'!$E$36</f>
        <v>0</v>
      </c>
    </row>
    <row r="16" spans="1:42">
      <c r="A16" s="74">
        <v>-36</v>
      </c>
      <c r="B16" s="192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192">
        <f ca="1">IF('Chemicals 2020'!$A24="CP",INDIRECT("'Chemicals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192">
        <f ca="1">IF('Chemicals 2030'!$A24="CP",INDIRECT("'Chemicals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192">
        <f ca="1">V16*'Process Emissions Multipliers'!$E$36</f>
        <v>0</v>
      </c>
    </row>
    <row r="17" spans="1:42">
      <c r="A17" s="74">
        <v>-35</v>
      </c>
      <c r="B17" s="192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192">
        <f ca="1">IF('Chemicals 2020'!$A25="CP",INDIRECT("'Chemicals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192">
        <f ca="1">IF('Chemicals 2030'!$A25="CP",INDIRECT("'Chemicals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192">
        <f ca="1">V17*'Process Emissions Multipliers'!$E$36</f>
        <v>0</v>
      </c>
    </row>
    <row r="18" spans="1:42">
      <c r="A18" s="74">
        <v>-34</v>
      </c>
      <c r="B18" s="192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192">
        <f ca="1">IF('Chemicals 2020'!$A26="CP",INDIRECT("'Chemicals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192">
        <f ca="1">IF('Chemicals 2030'!$A26="CP",INDIRECT("'Chemicals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192">
        <f ca="1">V18*'Process Emissions Multipliers'!$E$36</f>
        <v>0</v>
      </c>
    </row>
    <row r="19" spans="1:42">
      <c r="A19" s="74">
        <v>-33</v>
      </c>
      <c r="B19" s="192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192">
        <f ca="1">IF('Chemicals 2020'!$A27="CP",INDIRECT("'Chemicals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192">
        <f ca="1">IF('Chemicals 2030'!$A27="CP",INDIRECT("'Chemicals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192">
        <f ca="1">V19*'Process Emissions Multipliers'!$E$36</f>
        <v>0</v>
      </c>
    </row>
    <row r="20" spans="1:42">
      <c r="A20" s="74">
        <v>-32</v>
      </c>
      <c r="B20" s="192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192">
        <f ca="1">IF('Chemicals 2020'!$A28="CP",INDIRECT("'Chemicals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192">
        <f ca="1">IF('Chemicals 2030'!$A28="CP",INDIRECT("'Chemicals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192">
        <f ca="1">V20*'Process Emissions Multipliers'!$E$36</f>
        <v>0</v>
      </c>
    </row>
    <row r="21" spans="1:42">
      <c r="A21" s="74">
        <v>-31</v>
      </c>
      <c r="B21" s="192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192">
        <f ca="1">IF('Chemicals 2020'!$A29="CP",INDIRECT("'Chemicals 2020'!"&amp;'Country Selector'!$B$3&amp;ROW($A29))*10^12,0)*'Process Emissions Multipliers'!$B$42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192">
        <f ca="1">IF('Chemicals 2030'!$A29="CP",INDIRECT("'Chemicals 2030'!"&amp;'Country Selector'!$B$3&amp;ROW($A29))*10^12,0)*'Process Emissions Multipliers'!$D$42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192">
        <f ca="1">V21*'Process Emissions Multipliers'!$E$36</f>
        <v>0</v>
      </c>
    </row>
    <row r="22" spans="1:42">
      <c r="A22" s="74">
        <v>-30</v>
      </c>
      <c r="B22" s="192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192">
        <f ca="1">IF('Chemicals 2020'!$A30="CP",INDIRECT("'Chemicals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192">
        <f ca="1">IF('Chemicals 2030'!$A30="CP",INDIRECT("'Chemicals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192">
        <f ca="1">V22*'Process Emissions Multipliers'!$E$36</f>
        <v>0</v>
      </c>
    </row>
    <row r="23" spans="1:42">
      <c r="A23" s="74">
        <v>-29</v>
      </c>
      <c r="B23" s="192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192">
        <f ca="1">IF('Chemicals 2020'!$A31="CP",INDIRECT("'Chemicals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192">
        <f ca="1">IF('Chemicals 2030'!$A31="CP",INDIRECT("'Chemicals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192">
        <f ca="1">V23*'Process Emissions Multipliers'!$E$36</f>
        <v>0</v>
      </c>
    </row>
    <row r="24" spans="1:42">
      <c r="A24" s="74">
        <v>-28</v>
      </c>
      <c r="B24" s="192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192">
        <f ca="1">IF('Chemicals 2020'!$A32="CP",INDIRECT("'Chemicals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192">
        <f ca="1">IF('Chemicals 2030'!$A32="CP",INDIRECT("'Chemicals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192">
        <f ca="1">V24*'Process Emissions Multipliers'!$E$36</f>
        <v>0</v>
      </c>
    </row>
    <row r="25" spans="1:42">
      <c r="A25" s="74">
        <v>-27</v>
      </c>
      <c r="B25" s="192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192">
        <f ca="1">IF('Chemicals 2020'!$A33="CP",INDIRECT("'Chemicals 2020'!"&amp;'Country Selector'!$B$3&amp;ROW($A33))*10^12,0)*'Process Emissions Multipliers'!$B$42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192">
        <f ca="1">IF('Chemicals 2030'!$A33="CP",INDIRECT("'Chemicals 2030'!"&amp;'Country Selector'!$B$3&amp;ROW($A33))*10^12,0)*'Process Emissions Multipliers'!$D$42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192">
        <f ca="1">V25*'Process Emissions Multipliers'!$E$36</f>
        <v>0</v>
      </c>
    </row>
    <row r="26" spans="1:42">
      <c r="A26" s="74">
        <v>-26</v>
      </c>
      <c r="B26" s="192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192">
        <f ca="1">IF('Chemicals 2020'!$A34="CP",INDIRECT("'Chemicals 2020'!"&amp;'Country Selector'!$B$3&amp;ROW($A34))*10^12,0)*'Process Emissions Multipliers'!$B$42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192">
        <f ca="1">IF('Chemicals 2030'!$A34="CP",INDIRECT("'Chemicals 2030'!"&amp;'Country Selector'!$B$3&amp;ROW($A34))*10^12,0)*'Process Emissions Multipliers'!$D$42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192">
        <f ca="1">V26*'Process Emissions Multipliers'!$E$36</f>
        <v>0</v>
      </c>
    </row>
    <row r="27" spans="1:42">
      <c r="A27" s="74">
        <v>-25</v>
      </c>
      <c r="B27" s="192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192">
        <f ca="1">IF('Chemicals 2020'!$A35="CP",INDIRECT("'Chemicals 2020'!"&amp;'Country Selector'!$B$3&amp;ROW($A35))*10^12,0)*'Process Emissions Multipliers'!$B$42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192">
        <f ca="1">IF('Chemicals 2030'!$A35="CP",INDIRECT("'Chemicals 2030'!"&amp;'Country Selector'!$B$3&amp;ROW($A35))*10^12,0)*'Process Emissions Multipliers'!$D$42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192">
        <f ca="1">V27*'Process Emissions Multipliers'!$E$36</f>
        <v>0</v>
      </c>
    </row>
    <row r="28" spans="1:42">
      <c r="A28" s="74">
        <v>-24</v>
      </c>
      <c r="B28" s="192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192">
        <f ca="1">IF('Chemicals 2020'!$A36="CP",INDIRECT("'Chemicals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192">
        <f ca="1">IF('Chemicals 2030'!$A36="CP",INDIRECT("'Chemicals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192">
        <f ca="1">V28*'Process Emissions Multipliers'!$E$36</f>
        <v>0</v>
      </c>
    </row>
    <row r="29" spans="1:42">
      <c r="A29" s="74">
        <v>-23</v>
      </c>
      <c r="B29" s="192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192">
        <f ca="1">IF('Chemicals 2020'!$A37="CP",INDIRECT("'Chemicals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192">
        <f ca="1">IF('Chemicals 2030'!$A37="CP",INDIRECT("'Chemicals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192">
        <f ca="1">V29*'Process Emissions Multipliers'!$E$36</f>
        <v>0</v>
      </c>
    </row>
    <row r="30" spans="1:42">
      <c r="A30" s="74">
        <v>-22</v>
      </c>
      <c r="B30" s="192">
        <f ca="1">IF('Chemicals 2010'!$A38="CP",INDIRECT("'Chemicals 2010'!"&amp;'Country Selector'!$B$3&amp;ROW($A38))*10^12,0)</f>
        <v>14672609128.900913</v>
      </c>
      <c r="C30" s="90">
        <f t="shared" ca="1" si="3"/>
        <v>15214033807.697197</v>
      </c>
      <c r="D30" s="90">
        <f t="shared" ca="1" si="3"/>
        <v>15755458486.493483</v>
      </c>
      <c r="E30" s="90">
        <f t="shared" ca="1" si="3"/>
        <v>16296883165.289766</v>
      </c>
      <c r="F30" s="90">
        <f t="shared" ca="1" si="3"/>
        <v>16838307844.086052</v>
      </c>
      <c r="G30" s="90">
        <f t="shared" ca="1" si="3"/>
        <v>17379732522.882332</v>
      </c>
      <c r="H30" s="90">
        <f t="shared" ca="1" si="3"/>
        <v>17921157201.678619</v>
      </c>
      <c r="I30" s="90">
        <f t="shared" ca="1" si="3"/>
        <v>18462581880.474899</v>
      </c>
      <c r="J30" s="90">
        <f t="shared" ca="1" si="3"/>
        <v>19004006559.271187</v>
      </c>
      <c r="K30" s="90">
        <f t="shared" ca="1" si="3"/>
        <v>19545431238.067471</v>
      </c>
      <c r="L30" s="192">
        <f ca="1">IF('Chemicals 2020'!$A38="CP",INDIRECT("'Chemicals 2020'!"&amp;'Country Selector'!$B$3&amp;ROW($A38))*10^12,0)*'Process Emissions Multipliers'!$B$42</f>
        <v>20086855916.863754</v>
      </c>
      <c r="M30" s="90">
        <f t="shared" ca="1" si="4"/>
        <v>18986910075.138763</v>
      </c>
      <c r="N30" s="90">
        <f t="shared" ca="1" si="4"/>
        <v>17886964233.413769</v>
      </c>
      <c r="O30" s="90">
        <f t="shared" ca="1" si="4"/>
        <v>16787018391.688776</v>
      </c>
      <c r="P30" s="90">
        <f t="shared" ca="1" si="4"/>
        <v>15687072549.963785</v>
      </c>
      <c r="Q30" s="90">
        <f t="shared" ca="1" si="4"/>
        <v>14587126708.238792</v>
      </c>
      <c r="R30" s="90">
        <f t="shared" ca="1" si="4"/>
        <v>13487180866.513802</v>
      </c>
      <c r="S30" s="90">
        <f t="shared" ca="1" si="4"/>
        <v>12387235024.788809</v>
      </c>
      <c r="T30" s="90">
        <f t="shared" ca="1" si="4"/>
        <v>11287289183.063816</v>
      </c>
      <c r="U30" s="90">
        <f t="shared" ca="1" si="4"/>
        <v>10187343341.338823</v>
      </c>
      <c r="V30" s="192">
        <f ca="1">IF('Chemicals 2030'!$A38="CP",INDIRECT("'Chemicals 2030'!"&amp;'Country Selector'!$B$3&amp;ROW($A38))*10^12,0)*'Process Emissions Multipliers'!$D$42</f>
        <v>9087397499.6138325</v>
      </c>
      <c r="W30" s="90">
        <f t="shared" ca="1" si="5"/>
        <v>8934744432.779232</v>
      </c>
      <c r="X30" s="90">
        <f t="shared" ca="1" si="5"/>
        <v>8782091365.9446316</v>
      </c>
      <c r="Y30" s="90">
        <f t="shared" ca="1" si="5"/>
        <v>8629438299.110033</v>
      </c>
      <c r="Z30" s="90">
        <f t="shared" ca="1" si="5"/>
        <v>8476785232.2754335</v>
      </c>
      <c r="AA30" s="90">
        <f t="shared" ca="1" si="5"/>
        <v>8324132165.440834</v>
      </c>
      <c r="AB30" s="90">
        <f t="shared" ca="1" si="5"/>
        <v>8171479098.6062346</v>
      </c>
      <c r="AC30" s="90">
        <f t="shared" ca="1" si="5"/>
        <v>8018826031.7716341</v>
      </c>
      <c r="AD30" s="90">
        <f t="shared" ca="1" si="5"/>
        <v>7866172964.9370346</v>
      </c>
      <c r="AE30" s="90">
        <f t="shared" ca="1" si="5"/>
        <v>7713519898.1024342</v>
      </c>
      <c r="AF30" s="90">
        <f t="shared" ca="1" si="5"/>
        <v>7560866831.2678356</v>
      </c>
      <c r="AG30" s="90">
        <f t="shared" ca="1" si="5"/>
        <v>7408213764.4332352</v>
      </c>
      <c r="AH30" s="90">
        <f t="shared" ca="1" si="5"/>
        <v>7255560697.5986357</v>
      </c>
      <c r="AI30" s="90">
        <f t="shared" ca="1" si="5"/>
        <v>7102907630.7640362</v>
      </c>
      <c r="AJ30" s="90">
        <f t="shared" ca="1" si="5"/>
        <v>6950254563.9294367</v>
      </c>
      <c r="AK30" s="90">
        <f t="shared" ca="1" si="5"/>
        <v>6797601497.0948353</v>
      </c>
      <c r="AL30" s="90">
        <f t="shared" ca="1" si="5"/>
        <v>6644948430.2602367</v>
      </c>
      <c r="AM30" s="90">
        <f t="shared" ca="1" si="6"/>
        <v>6492295363.4256372</v>
      </c>
      <c r="AN30" s="90">
        <f t="shared" ca="1" si="6"/>
        <v>6339642296.5910368</v>
      </c>
      <c r="AO30" s="90">
        <f t="shared" ca="1" si="6"/>
        <v>6186989229.7564383</v>
      </c>
      <c r="AP30" s="192">
        <f ca="1">V30*'Process Emissions Multipliers'!$E$36</f>
        <v>6034336162.9218378</v>
      </c>
    </row>
    <row r="31" spans="1:42">
      <c r="A31" s="74">
        <v>-21</v>
      </c>
      <c r="B31" s="192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192">
        <f ca="1">IF('Chemicals 2020'!$A39="CP",INDIRECT("'Chemicals 2020'!"&amp;'Country Selector'!$B$3&amp;ROW($A39))*10^12,0)*'Process Emissions Multipliers'!$B$42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192">
        <f ca="1">IF('Chemicals 2030'!$A39="CP",INDIRECT("'Chemicals 2030'!"&amp;'Country Selector'!$B$3&amp;ROW($A39))*10^12,0)*'Process Emissions Multipliers'!$D$42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192">
        <f ca="1">V31*'Process Emissions Multipliers'!$E$36</f>
        <v>0</v>
      </c>
    </row>
    <row r="32" spans="1:42">
      <c r="A32" s="74">
        <v>-20</v>
      </c>
      <c r="B32" s="192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192">
        <f ca="1">IF('Chemicals 2020'!$A40="CP",INDIRECT("'Chemicals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192">
        <f ca="1">IF('Chemicals 2030'!$A40="CP",INDIRECT("'Chemicals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192">
        <f ca="1">V32*'Process Emissions Multipliers'!$E$36</f>
        <v>0</v>
      </c>
    </row>
    <row r="33" spans="1:42">
      <c r="A33" s="74">
        <v>-19</v>
      </c>
      <c r="B33" s="192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192">
        <f ca="1">IF('Chemicals 2020'!$A41="CP",INDIRECT("'Chemicals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192">
        <f ca="1">IF('Chemicals 2030'!$A41="CP",INDIRECT("'Chemicals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192">
        <f ca="1">V33*'Process Emissions Multipliers'!$E$36</f>
        <v>0</v>
      </c>
    </row>
    <row r="34" spans="1:42">
      <c r="A34" s="74">
        <v>-18</v>
      </c>
      <c r="B34" s="192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192">
        <f ca="1">IF('Chemicals 2020'!$A42="CP",INDIRECT("'Chemicals 2020'!"&amp;'Country Selector'!$B$3&amp;ROW($A42))*10^12,0)*'Process Emissions Multipliers'!$B$42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192">
        <f ca="1">IF('Chemicals 2030'!$A42="CP",INDIRECT("'Chemicals 2030'!"&amp;'Country Selector'!$B$3&amp;ROW($A42))*10^12,0)*'Process Emissions Multipliers'!$D$42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192">
        <f ca="1">V34*'Process Emissions Multipliers'!$E$36</f>
        <v>0</v>
      </c>
    </row>
    <row r="35" spans="1:42">
      <c r="A35" s="74">
        <v>-17</v>
      </c>
      <c r="B35" s="192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447918397.69233</v>
      </c>
      <c r="D35" s="90">
        <f t="shared" ca="1" si="9"/>
        <v>895836795.38466001</v>
      </c>
      <c r="E35" s="90">
        <f t="shared" ca="1" si="9"/>
        <v>1343755193.0769899</v>
      </c>
      <c r="F35" s="90">
        <f t="shared" ca="1" si="9"/>
        <v>1791673590.76932</v>
      </c>
      <c r="G35" s="90">
        <f t="shared" ca="1" si="9"/>
        <v>2239591988.4616499</v>
      </c>
      <c r="H35" s="90">
        <f t="shared" ca="1" si="9"/>
        <v>2687510386.1539798</v>
      </c>
      <c r="I35" s="90">
        <f t="shared" ca="1" si="9"/>
        <v>3135428783.8463097</v>
      </c>
      <c r="J35" s="90">
        <f t="shared" ca="1" si="9"/>
        <v>3583347181.53864</v>
      </c>
      <c r="K35" s="90">
        <f t="shared" ca="1" si="9"/>
        <v>4031265579.2309699</v>
      </c>
      <c r="L35" s="192">
        <f ca="1">IF('Chemicals 2020'!$A43="CP",INDIRECT("'Chemicals 2020'!"&amp;'Country Selector'!$B$3&amp;ROW($A43))*10^12,0)*'Process Emissions Multipliers'!$B$42</f>
        <v>4479183976.9232998</v>
      </c>
      <c r="M35" s="90">
        <f t="shared" ref="M35:U63" ca="1" si="10">$L35*($V$1-M$1)/($V$1-$L$1)+$V35*(M$1-$L$1)/($V$1-$L$1)</f>
        <v>4622004544.3797178</v>
      </c>
      <c r="N35" s="90">
        <f t="shared" ca="1" si="10"/>
        <v>4764825111.8361359</v>
      </c>
      <c r="O35" s="90">
        <f t="shared" ca="1" si="10"/>
        <v>4907645679.2925529</v>
      </c>
      <c r="P35" s="90">
        <f t="shared" ca="1" si="10"/>
        <v>5050466246.748971</v>
      </c>
      <c r="Q35" s="90">
        <f t="shared" ca="1" si="10"/>
        <v>5193286814.205389</v>
      </c>
      <c r="R35" s="90">
        <f t="shared" ca="1" si="10"/>
        <v>5336107381.6618061</v>
      </c>
      <c r="S35" s="90">
        <f t="shared" ca="1" si="10"/>
        <v>5478927949.1182241</v>
      </c>
      <c r="T35" s="90">
        <f t="shared" ca="1" si="10"/>
        <v>5621748516.5746422</v>
      </c>
      <c r="U35" s="90">
        <f t="shared" ca="1" si="10"/>
        <v>5764569084.0310612</v>
      </c>
      <c r="V35" s="192">
        <f ca="1">IF('Chemicals 2030'!$A43="CP",INDIRECT("'Chemicals 2030'!"&amp;'Country Selector'!$B$3&amp;ROW($A43))*10^12,0)*'Process Emissions Multipliers'!$D$42</f>
        <v>5907389651.4874783</v>
      </c>
      <c r="W35" s="90">
        <f t="shared" ca="1" si="8"/>
        <v>5808155393.5687656</v>
      </c>
      <c r="X35" s="90">
        <f t="shared" ca="1" si="7"/>
        <v>5708921135.650054</v>
      </c>
      <c r="Y35" s="90">
        <f t="shared" ca="1" si="7"/>
        <v>5609686877.7313414</v>
      </c>
      <c r="Z35" s="90">
        <f t="shared" ca="1" si="7"/>
        <v>5510452619.8126287</v>
      </c>
      <c r="AA35" s="90">
        <f t="shared" ca="1" si="7"/>
        <v>5411218361.8939171</v>
      </c>
      <c r="AB35" s="90">
        <f t="shared" ca="1" si="7"/>
        <v>5311984103.9752035</v>
      </c>
      <c r="AC35" s="90">
        <f t="shared" ca="1" si="7"/>
        <v>5212749846.0564919</v>
      </c>
      <c r="AD35" s="90">
        <f t="shared" ca="1" si="7"/>
        <v>5113515588.1377792</v>
      </c>
      <c r="AE35" s="90">
        <f t="shared" ca="1" si="7"/>
        <v>5014281330.2190666</v>
      </c>
      <c r="AF35" s="90">
        <f t="shared" ca="1" si="7"/>
        <v>4915047072.300354</v>
      </c>
      <c r="AG35" s="90">
        <f t="shared" ca="1" si="7"/>
        <v>4815812814.3816433</v>
      </c>
      <c r="AH35" s="90">
        <f t="shared" ca="1" si="7"/>
        <v>4716578556.4629297</v>
      </c>
      <c r="AI35" s="90">
        <f t="shared" ca="1" si="7"/>
        <v>4617344298.5442181</v>
      </c>
      <c r="AJ35" s="90">
        <f t="shared" ca="1" si="7"/>
        <v>4518110040.6255054</v>
      </c>
      <c r="AK35" s="90">
        <f t="shared" ca="1" si="7"/>
        <v>4418875782.7067928</v>
      </c>
      <c r="AL35" s="90">
        <f t="shared" ca="1" si="7"/>
        <v>4319641524.7880802</v>
      </c>
      <c r="AM35" s="90">
        <f t="shared" ca="1" si="7"/>
        <v>4220407266.8693681</v>
      </c>
      <c r="AN35" s="90">
        <f t="shared" ca="1" si="6"/>
        <v>4121173008.9506559</v>
      </c>
      <c r="AO35" s="90">
        <f t="shared" ca="1" si="6"/>
        <v>4021938751.0319438</v>
      </c>
      <c r="AP35" s="192">
        <f ca="1">V35*'Process Emissions Multipliers'!$E$36</f>
        <v>3922704493.1132312</v>
      </c>
    </row>
    <row r="36" spans="1:42">
      <c r="A36" s="74">
        <v>-16</v>
      </c>
      <c r="B36" s="192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192">
        <f ca="1">IF('Chemicals 2020'!$A44="CP",INDIRECT("'Chemicals 2020'!"&amp;'Country Selector'!$B$3&amp;ROW($A44))*10^12,0)*'Process Emissions Multipliers'!$B$42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192">
        <f ca="1">IF('Chemicals 2030'!$A44="CP",INDIRECT("'Chemicals 2030'!"&amp;'Country Selector'!$B$3&amp;ROW($A44))*10^12,0)*'Process Emissions Multipliers'!$D$42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192">
        <f ca="1">V36*'Process Emissions Multipliers'!$E$36</f>
        <v>0</v>
      </c>
    </row>
    <row r="37" spans="1:42">
      <c r="A37" s="74">
        <v>-15</v>
      </c>
      <c r="B37" s="192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192">
        <f ca="1">IF('Chemicals 2020'!$A45="CP",INDIRECT("'Chemicals 2020'!"&amp;'Country Selector'!$B$3&amp;ROW($A45))*10^12,0)*'Process Emissions Multipliers'!$B$42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192">
        <f ca="1">IF('Chemicals 2030'!$A45="CP",INDIRECT("'Chemicals 2030'!"&amp;'Country Selector'!$B$3&amp;ROW($A45))*10^12,0)*'Process Emissions Multipliers'!$D$42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192">
        <f ca="1">V37*'Process Emissions Multipliers'!$E$36</f>
        <v>0</v>
      </c>
    </row>
    <row r="38" spans="1:42">
      <c r="A38" s="74">
        <v>-14</v>
      </c>
      <c r="B38" s="192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192">
        <f ca="1">IF('Chemicals 2020'!$A46="CP",INDIRECT("'Chemicals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192">
        <f ca="1">IF('Chemicals 2030'!$A46="CP",INDIRECT("'Chemicals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192">
        <f ca="1">V38*'Process Emissions Multipliers'!$E$36</f>
        <v>0</v>
      </c>
    </row>
    <row r="39" spans="1:42">
      <c r="A39" s="74">
        <v>-13</v>
      </c>
      <c r="B39" s="192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192">
        <f ca="1">IF('Chemicals 2020'!$A47="CP",INDIRECT("'Chemicals 2020'!"&amp;'Country Selector'!$B$3&amp;ROW($A47))*10^12,0)*'Process Emissions Multipliers'!$B$42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192">
        <f ca="1">IF('Chemicals 2030'!$A47="CP",INDIRECT("'Chemicals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192">
        <f ca="1">V39*'Process Emissions Multipliers'!$E$36</f>
        <v>0</v>
      </c>
    </row>
    <row r="40" spans="1:42">
      <c r="A40" s="74">
        <v>-12</v>
      </c>
      <c r="B40" s="192">
        <f ca="1">IF('Chemicals 2010'!$A48="CP",INDIRECT("'Chemicals 2010'!"&amp;'Country Selector'!$B$3&amp;ROW($A48))*10^12,0)</f>
        <v>2861682801.8903465</v>
      </c>
      <c r="C40" s="90">
        <f t="shared" ca="1" si="9"/>
        <v>3135179420.4869852</v>
      </c>
      <c r="D40" s="90">
        <f t="shared" ca="1" si="9"/>
        <v>3408676039.0836234</v>
      </c>
      <c r="E40" s="90">
        <f t="shared" ca="1" si="9"/>
        <v>3682172657.6802621</v>
      </c>
      <c r="F40" s="90">
        <f t="shared" ca="1" si="9"/>
        <v>3955669276.2769003</v>
      </c>
      <c r="G40" s="90">
        <f t="shared" ca="1" si="9"/>
        <v>4229165894.873539</v>
      </c>
      <c r="H40" s="90">
        <f t="shared" ca="1" si="9"/>
        <v>4502662513.4701777</v>
      </c>
      <c r="I40" s="90">
        <f t="shared" ca="1" si="9"/>
        <v>4776159132.0668154</v>
      </c>
      <c r="J40" s="90">
        <f t="shared" ca="1" si="9"/>
        <v>5049655750.6634541</v>
      </c>
      <c r="K40" s="90">
        <f t="shared" ca="1" si="9"/>
        <v>5323152369.2600927</v>
      </c>
      <c r="L40" s="192">
        <f ca="1">IF('Chemicals 2020'!$A48="CP",INDIRECT("'Chemicals 2020'!"&amp;'Country Selector'!$B$3&amp;ROW($A48))*10^12,0)*'Process Emissions Multipliers'!$B$42</f>
        <v>5596648987.8567314</v>
      </c>
      <c r="M40" s="90">
        <f t="shared" ca="1" si="10"/>
        <v>5332378599.4602861</v>
      </c>
      <c r="N40" s="90">
        <f t="shared" ca="1" si="10"/>
        <v>5068108211.0638418</v>
      </c>
      <c r="O40" s="90">
        <f t="shared" ca="1" si="10"/>
        <v>4803837822.6673965</v>
      </c>
      <c r="P40" s="90">
        <f t="shared" ca="1" si="10"/>
        <v>4539567434.2709522</v>
      </c>
      <c r="Q40" s="90">
        <f t="shared" ca="1" si="10"/>
        <v>4275297045.874507</v>
      </c>
      <c r="R40" s="90">
        <f t="shared" ca="1" si="10"/>
        <v>4011026657.4780622</v>
      </c>
      <c r="S40" s="90">
        <f t="shared" ca="1" si="10"/>
        <v>3746756269.0816174</v>
      </c>
      <c r="T40" s="90">
        <f t="shared" ca="1" si="10"/>
        <v>3482485880.6851721</v>
      </c>
      <c r="U40" s="90">
        <f t="shared" ca="1" si="10"/>
        <v>3218215492.2887273</v>
      </c>
      <c r="V40" s="192">
        <f ca="1">IF('Chemicals 2030'!$A48="CP",INDIRECT("'Chemicals 2030'!"&amp;'Country Selector'!$B$3&amp;ROW($A48))*10^12,0)*'Process Emissions Multipliers'!$D$42</f>
        <v>2953945103.8922825</v>
      </c>
      <c r="W40" s="90">
        <f t="shared" ca="1" si="8"/>
        <v>2904323770.6789651</v>
      </c>
      <c r="X40" s="90">
        <f t="shared" ca="1" si="7"/>
        <v>2854702437.4656472</v>
      </c>
      <c r="Y40" s="90">
        <f t="shared" ca="1" si="7"/>
        <v>2805081104.2523298</v>
      </c>
      <c r="Z40" s="90">
        <f t="shared" ca="1" si="7"/>
        <v>2755459771.039012</v>
      </c>
      <c r="AA40" s="90">
        <f t="shared" ca="1" si="7"/>
        <v>2705838437.8256946</v>
      </c>
      <c r="AB40" s="90">
        <f t="shared" ca="1" si="7"/>
        <v>2656217104.6123772</v>
      </c>
      <c r="AC40" s="90">
        <f t="shared" ca="1" si="7"/>
        <v>2606595771.3990593</v>
      </c>
      <c r="AD40" s="90">
        <f t="shared" ca="1" si="7"/>
        <v>2556974438.1857414</v>
      </c>
      <c r="AE40" s="90">
        <f t="shared" ca="1" si="7"/>
        <v>2507353104.972424</v>
      </c>
      <c r="AF40" s="90">
        <f t="shared" ca="1" si="7"/>
        <v>2457731771.7591066</v>
      </c>
      <c r="AG40" s="90">
        <f t="shared" ca="1" si="7"/>
        <v>2408110438.5457888</v>
      </c>
      <c r="AH40" s="90">
        <f t="shared" ca="1" si="7"/>
        <v>2358489105.3324709</v>
      </c>
      <c r="AI40" s="90">
        <f t="shared" ca="1" si="7"/>
        <v>2308867772.1191535</v>
      </c>
      <c r="AJ40" s="90">
        <f t="shared" ca="1" si="7"/>
        <v>2259246438.9058361</v>
      </c>
      <c r="AK40" s="90">
        <f t="shared" ca="1" si="7"/>
        <v>2209625105.6925182</v>
      </c>
      <c r="AL40" s="90">
        <f t="shared" ca="1" si="7"/>
        <v>2160003772.4792004</v>
      </c>
      <c r="AM40" s="90">
        <f t="shared" ca="1" si="7"/>
        <v>2110382439.265883</v>
      </c>
      <c r="AN40" s="90">
        <f t="shared" ca="1" si="6"/>
        <v>2060761106.0525656</v>
      </c>
      <c r="AO40" s="90">
        <f t="shared" ca="1" si="6"/>
        <v>2011139772.8392479</v>
      </c>
      <c r="AP40" s="192">
        <f ca="1">V40*'Process Emissions Multipliers'!$E$36</f>
        <v>1961518439.6259303</v>
      </c>
    </row>
    <row r="41" spans="1:42">
      <c r="A41" s="74">
        <v>-11</v>
      </c>
      <c r="B41" s="192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192">
        <f ca="1">IF('Chemicals 2020'!$A49="CP",INDIRECT("'Chemicals 2020'!"&amp;'Country Selector'!$B$3&amp;ROW($A49))*10^12,0)*'Process Emissions Multipliers'!$B$42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192">
        <f ca="1">IF('Chemicals 2030'!$A49="CP",INDIRECT("'Chemicals 2030'!"&amp;'Country Selector'!$B$3&amp;ROW($A49))*10^12,0)*'Process Emissions Multipliers'!$D$42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192">
        <f ca="1">V41*'Process Emissions Multipliers'!$E$36</f>
        <v>0</v>
      </c>
    </row>
    <row r="42" spans="1:42">
      <c r="A42" s="74">
        <v>-10</v>
      </c>
      <c r="B42" s="192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192">
        <f ca="1">IF('Chemicals 2020'!$A50="CP",INDIRECT("'Chemicals 2020'!"&amp;'Country Selector'!$B$3&amp;ROW($A50))*10^12,0)*'Process Emissions Multipliers'!$B$42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192">
        <f ca="1">IF('Chemicals 2030'!$A50="CP",INDIRECT("'Chemicals 2030'!"&amp;'Country Selector'!$B$3&amp;ROW($A50))*10^12,0)*'Process Emissions Multipliers'!$D$42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192">
        <f ca="1">V42*'Process Emissions Multipliers'!$E$36</f>
        <v>0</v>
      </c>
    </row>
    <row r="43" spans="1:42">
      <c r="A43" s="74">
        <v>-9</v>
      </c>
      <c r="B43" s="192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192">
        <f ca="1">IF('Chemicals 2020'!$A51="CP",INDIRECT("'Chemicals 2020'!"&amp;'Country Selector'!$B$3&amp;ROW($A51))*10^12,0)*'Process Emissions Multipliers'!$B$42</f>
        <v>0</v>
      </c>
      <c r="M43" s="90">
        <f t="shared" ca="1" si="10"/>
        <v>30645614096.022705</v>
      </c>
      <c r="N43" s="90">
        <f t="shared" ca="1" si="10"/>
        <v>61291228192.04541</v>
      </c>
      <c r="O43" s="90">
        <f t="shared" ca="1" si="10"/>
        <v>91936842288.068115</v>
      </c>
      <c r="P43" s="90">
        <f t="shared" ca="1" si="10"/>
        <v>122582456384.09082</v>
      </c>
      <c r="Q43" s="90">
        <f t="shared" ca="1" si="10"/>
        <v>153228070480.11353</v>
      </c>
      <c r="R43" s="90">
        <f t="shared" ca="1" si="10"/>
        <v>183873684576.13623</v>
      </c>
      <c r="S43" s="90">
        <f t="shared" ca="1" si="10"/>
        <v>214519298672.15894</v>
      </c>
      <c r="T43" s="90">
        <f t="shared" ca="1" si="10"/>
        <v>245164912768.18164</v>
      </c>
      <c r="U43" s="90">
        <f t="shared" ca="1" si="10"/>
        <v>275810526864.20435</v>
      </c>
      <c r="V43" s="192">
        <f ca="1">IF('Chemicals 2030'!$A51="CP",INDIRECT("'Chemicals 2030'!"&amp;'Country Selector'!$B$3&amp;ROW($A51))*10^12,0)*'Process Emissions Multipliers'!$D$42</f>
        <v>306456140960.22705</v>
      </c>
      <c r="W43" s="90">
        <f t="shared" ca="1" si="8"/>
        <v>301308190761.07892</v>
      </c>
      <c r="X43" s="90">
        <f t="shared" ca="1" si="7"/>
        <v>296160240561.93085</v>
      </c>
      <c r="Y43" s="90">
        <f t="shared" ca="1" si="7"/>
        <v>291012290362.78271</v>
      </c>
      <c r="Z43" s="90">
        <f t="shared" ca="1" si="7"/>
        <v>285864340163.63464</v>
      </c>
      <c r="AA43" s="90">
        <f t="shared" ca="1" si="7"/>
        <v>280716389964.48651</v>
      </c>
      <c r="AB43" s="90">
        <f t="shared" ca="1" si="7"/>
        <v>275568439765.33838</v>
      </c>
      <c r="AC43" s="90">
        <f t="shared" ca="1" si="7"/>
        <v>270420489566.19028</v>
      </c>
      <c r="AD43" s="90">
        <f t="shared" ca="1" si="7"/>
        <v>265272539367.04218</v>
      </c>
      <c r="AE43" s="90">
        <f t="shared" ca="1" si="7"/>
        <v>260124589167.89407</v>
      </c>
      <c r="AF43" s="90">
        <f t="shared" ca="1" si="7"/>
        <v>254976638968.74597</v>
      </c>
      <c r="AG43" s="90">
        <f t="shared" ca="1" si="7"/>
        <v>249828688769.59784</v>
      </c>
      <c r="AH43" s="90">
        <f t="shared" ca="1" si="7"/>
        <v>244680738570.44974</v>
      </c>
      <c r="AI43" s="90">
        <f t="shared" ca="1" si="7"/>
        <v>239532788371.30164</v>
      </c>
      <c r="AJ43" s="90">
        <f t="shared" ca="1" si="7"/>
        <v>234384838172.1535</v>
      </c>
      <c r="AK43" s="90">
        <f t="shared" ca="1" si="7"/>
        <v>229236887973.00543</v>
      </c>
      <c r="AL43" s="90">
        <f t="shared" ca="1" si="7"/>
        <v>224088937773.8573</v>
      </c>
      <c r="AM43" s="90">
        <f t="shared" ca="1" si="7"/>
        <v>218940987574.70917</v>
      </c>
      <c r="AN43" s="90">
        <f t="shared" ca="1" si="6"/>
        <v>213793037375.5611</v>
      </c>
      <c r="AO43" s="90">
        <f t="shared" ca="1" si="6"/>
        <v>208645087176.41296</v>
      </c>
      <c r="AP43" s="192">
        <f ca="1">V43*'Process Emissions Multipliers'!$E$36</f>
        <v>203497136977.26486</v>
      </c>
    </row>
    <row r="44" spans="1:42">
      <c r="A44" s="74">
        <v>-8</v>
      </c>
      <c r="B44" s="192">
        <f ca="1">IF('Chemicals 2010'!$A52="CP",INDIRECT("'Chemicals 2010'!"&amp;'Country Selector'!$B$3&amp;ROW($A52))*10^12,0)</f>
        <v>0</v>
      </c>
      <c r="C44" s="90">
        <f t="shared" ca="1" si="9"/>
        <v>19362606177.582127</v>
      </c>
      <c r="D44" s="90">
        <f t="shared" ca="1" si="9"/>
        <v>38725212355.164253</v>
      </c>
      <c r="E44" s="90">
        <f t="shared" ca="1" si="9"/>
        <v>58087818532.746376</v>
      </c>
      <c r="F44" s="90">
        <f t="shared" ca="1" si="9"/>
        <v>77450424710.328506</v>
      </c>
      <c r="G44" s="90">
        <f t="shared" ca="1" si="9"/>
        <v>96813030887.910629</v>
      </c>
      <c r="H44" s="90">
        <f t="shared" ca="1" si="9"/>
        <v>116175637065.49275</v>
      </c>
      <c r="I44" s="90">
        <f t="shared" ca="1" si="9"/>
        <v>135538243243.07487</v>
      </c>
      <c r="J44" s="90">
        <f t="shared" ca="1" si="9"/>
        <v>154900849420.65701</v>
      </c>
      <c r="K44" s="90">
        <f t="shared" ca="1" si="9"/>
        <v>174263455598.23914</v>
      </c>
      <c r="L44" s="192">
        <f ca="1">IF('Chemicals 2020'!$A52="CP",INDIRECT("'Chemicals 2020'!"&amp;'Country Selector'!$B$3&amp;ROW($A52))*10^12,0)*'Process Emissions Multipliers'!$B$42</f>
        <v>193626061775.82126</v>
      </c>
      <c r="M44" s="90">
        <f t="shared" ca="1" si="10"/>
        <v>188729601414.48608</v>
      </c>
      <c r="N44" s="90">
        <f t="shared" ca="1" si="10"/>
        <v>183833141053.15088</v>
      </c>
      <c r="O44" s="90">
        <f t="shared" ca="1" si="10"/>
        <v>178936680691.8157</v>
      </c>
      <c r="P44" s="90">
        <f t="shared" ca="1" si="10"/>
        <v>174040220330.4805</v>
      </c>
      <c r="Q44" s="90">
        <f t="shared" ca="1" si="10"/>
        <v>169143759969.14532</v>
      </c>
      <c r="R44" s="90">
        <f t="shared" ca="1" si="10"/>
        <v>164247299607.81015</v>
      </c>
      <c r="S44" s="90">
        <f t="shared" ca="1" si="10"/>
        <v>159350839246.47495</v>
      </c>
      <c r="T44" s="90">
        <f t="shared" ca="1" si="10"/>
        <v>154454378885.13977</v>
      </c>
      <c r="U44" s="90">
        <f t="shared" ca="1" si="10"/>
        <v>149557918523.8046</v>
      </c>
      <c r="V44" s="192">
        <f ca="1">IF('Chemicals 2030'!$A52="CP",INDIRECT("'Chemicals 2030'!"&amp;'Country Selector'!$B$3&amp;ROW($A52))*10^12,0)*'Process Emissions Multipliers'!$D$42</f>
        <v>144661458162.46939</v>
      </c>
      <c r="W44" s="90">
        <f t="shared" ca="1" si="8"/>
        <v>142231387810.40164</v>
      </c>
      <c r="X44" s="90">
        <f t="shared" ca="1" si="7"/>
        <v>139801317458.33392</v>
      </c>
      <c r="Y44" s="90">
        <f t="shared" ca="1" si="7"/>
        <v>137371247106.26616</v>
      </c>
      <c r="Z44" s="90">
        <f t="shared" ca="1" si="7"/>
        <v>134941176754.19843</v>
      </c>
      <c r="AA44" s="90">
        <f t="shared" ca="1" si="7"/>
        <v>132511106402.13068</v>
      </c>
      <c r="AB44" s="90">
        <f t="shared" ca="1" si="7"/>
        <v>130081036050.06296</v>
      </c>
      <c r="AC44" s="90">
        <f t="shared" ca="1" si="7"/>
        <v>127650965697.99521</v>
      </c>
      <c r="AD44" s="90">
        <f t="shared" ca="1" si="7"/>
        <v>125220895345.92747</v>
      </c>
      <c r="AE44" s="90">
        <f t="shared" ca="1" si="7"/>
        <v>122790824993.85974</v>
      </c>
      <c r="AF44" s="90">
        <f t="shared" ca="1" si="7"/>
        <v>120360754641.79199</v>
      </c>
      <c r="AG44" s="90">
        <f t="shared" ca="1" si="7"/>
        <v>117930684289.72424</v>
      </c>
      <c r="AH44" s="90">
        <f t="shared" ca="1" si="7"/>
        <v>115500613937.65649</v>
      </c>
      <c r="AI44" s="90">
        <f t="shared" ca="1" si="7"/>
        <v>113070543585.58876</v>
      </c>
      <c r="AJ44" s="90">
        <f t="shared" ca="1" si="7"/>
        <v>110640473233.52103</v>
      </c>
      <c r="AK44" s="90">
        <f t="shared" ca="1" si="7"/>
        <v>108210402881.45328</v>
      </c>
      <c r="AL44" s="90">
        <f t="shared" ca="1" si="7"/>
        <v>105780332529.38554</v>
      </c>
      <c r="AM44" s="90">
        <f t="shared" ca="1" si="7"/>
        <v>103350262177.31779</v>
      </c>
      <c r="AN44" s="90">
        <f t="shared" ca="1" si="6"/>
        <v>100920191825.25006</v>
      </c>
      <c r="AO44" s="90">
        <f t="shared" ca="1" si="6"/>
        <v>98490121473.182327</v>
      </c>
      <c r="AP44" s="192">
        <f ca="1">V44*'Process Emissions Multipliers'!$E$36</f>
        <v>96060051121.114578</v>
      </c>
    </row>
    <row r="45" spans="1:42">
      <c r="A45" s="74">
        <v>-7</v>
      </c>
      <c r="B45" s="192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192">
        <f ca="1">IF('Chemicals 2020'!$A53="CP",INDIRECT("'Chemicals 2020'!"&amp;'Country Selector'!$B$3&amp;ROW($A53))*10^12,0)*'Process Emissions Multipliers'!$B$42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192">
        <f ca="1">IF('Chemicals 2030'!$A53="CP",INDIRECT("'Chemicals 2030'!"&amp;'Country Selector'!$B$3&amp;ROW($A53))*10^12,0)*'Process Emissions Multipliers'!$D$42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192">
        <f ca="1">V45*'Process Emissions Multipliers'!$E$36</f>
        <v>0</v>
      </c>
    </row>
    <row r="46" spans="1:42">
      <c r="A46" s="74">
        <v>-6</v>
      </c>
      <c r="B46" s="192">
        <f ca="1">IF('Chemicals 2010'!$A54="CP",INDIRECT("'Chemicals 2010'!"&amp;'Country Selector'!$B$3&amp;ROW($A54))*10^12,0)</f>
        <v>0</v>
      </c>
      <c r="C46" s="90">
        <f t="shared" ca="1" si="9"/>
        <v>13940802052.482218</v>
      </c>
      <c r="D46" s="90">
        <f t="shared" ca="1" si="9"/>
        <v>27881604104.964436</v>
      </c>
      <c r="E46" s="90">
        <f t="shared" ca="1" si="9"/>
        <v>41822406157.446655</v>
      </c>
      <c r="F46" s="90">
        <f t="shared" ca="1" si="9"/>
        <v>55763208209.928871</v>
      </c>
      <c r="G46" s="90">
        <f t="shared" ca="1" si="9"/>
        <v>69704010262.411087</v>
      </c>
      <c r="H46" s="90">
        <f t="shared" ca="1" si="9"/>
        <v>83644812314.893311</v>
      </c>
      <c r="I46" s="90">
        <f t="shared" ca="1" si="9"/>
        <v>97585614367.375519</v>
      </c>
      <c r="J46" s="90">
        <f t="shared" ca="1" si="9"/>
        <v>111526416419.85774</v>
      </c>
      <c r="K46" s="90">
        <f t="shared" ca="1" si="9"/>
        <v>125467218472.33997</v>
      </c>
      <c r="L46" s="192">
        <f ca="1">IF('Chemicals 2020'!$A54="CP",INDIRECT("'Chemicals 2020'!"&amp;'Country Selector'!$B$3&amp;ROW($A54))*10^12,0)*'Process Emissions Multipliers'!$B$42</f>
        <v>139408020524.82217</v>
      </c>
      <c r="M46" s="90">
        <f t="shared" ca="1" si="10"/>
        <v>161798278398.28348</v>
      </c>
      <c r="N46" s="90">
        <f t="shared" ca="1" si="10"/>
        <v>184188536271.74475</v>
      </c>
      <c r="O46" s="90">
        <f t="shared" ca="1" si="10"/>
        <v>206578794145.20605</v>
      </c>
      <c r="P46" s="90">
        <f t="shared" ca="1" si="10"/>
        <v>228969052018.66736</v>
      </c>
      <c r="Q46" s="90">
        <f t="shared" ca="1" si="10"/>
        <v>251359309892.12866</v>
      </c>
      <c r="R46" s="90">
        <f t="shared" ca="1" si="10"/>
        <v>273749567765.58994</v>
      </c>
      <c r="S46" s="90">
        <f t="shared" ca="1" si="10"/>
        <v>296139825639.05127</v>
      </c>
      <c r="T46" s="90">
        <f t="shared" ca="1" si="10"/>
        <v>318530083512.51251</v>
      </c>
      <c r="U46" s="90">
        <f t="shared" ca="1" si="10"/>
        <v>340920341385.97382</v>
      </c>
      <c r="V46" s="192">
        <f ca="1">IF('Chemicals 2030'!$A54="CP",INDIRECT("'Chemicals 2030'!"&amp;'Country Selector'!$B$3&amp;ROW($A54))*10^12,0)*'Process Emissions Multipliers'!$D$42</f>
        <v>363310599259.43512</v>
      </c>
      <c r="W46" s="90">
        <f t="shared" ca="1" si="8"/>
        <v>357207589328.06305</v>
      </c>
      <c r="X46" s="90">
        <f t="shared" ca="1" si="7"/>
        <v>351104579396.69092</v>
      </c>
      <c r="Y46" s="90">
        <f t="shared" ca="1" si="7"/>
        <v>345001569465.31891</v>
      </c>
      <c r="Z46" s="90">
        <f t="shared" ca="1" si="7"/>
        <v>338898559533.94678</v>
      </c>
      <c r="AA46" s="90">
        <f t="shared" ca="1" si="7"/>
        <v>332795549602.57471</v>
      </c>
      <c r="AB46" s="90">
        <f t="shared" ca="1" si="7"/>
        <v>326692539671.20264</v>
      </c>
      <c r="AC46" s="90">
        <f t="shared" ca="1" si="7"/>
        <v>320589529739.83057</v>
      </c>
      <c r="AD46" s="90">
        <f t="shared" ca="1" si="7"/>
        <v>314486519808.4585</v>
      </c>
      <c r="AE46" s="90">
        <f t="shared" ca="1" si="7"/>
        <v>308383509877.08643</v>
      </c>
      <c r="AF46" s="90">
        <f t="shared" ca="1" si="7"/>
        <v>302280499945.71436</v>
      </c>
      <c r="AG46" s="90">
        <f t="shared" ca="1" si="7"/>
        <v>296177490014.34222</v>
      </c>
      <c r="AH46" s="90">
        <f t="shared" ca="1" si="7"/>
        <v>290074480082.97015</v>
      </c>
      <c r="AI46" s="90">
        <f t="shared" ca="1" si="7"/>
        <v>283971470151.59808</v>
      </c>
      <c r="AJ46" s="90">
        <f t="shared" ca="1" si="7"/>
        <v>277868460220.22595</v>
      </c>
      <c r="AK46" s="90">
        <f t="shared" ca="1" si="7"/>
        <v>271765450288.85394</v>
      </c>
      <c r="AL46" s="90">
        <f t="shared" ca="1" si="7"/>
        <v>265662440357.48184</v>
      </c>
      <c r="AM46" s="90">
        <f t="shared" ca="1" si="7"/>
        <v>259559430426.1098</v>
      </c>
      <c r="AN46" s="90">
        <f t="shared" ca="1" si="6"/>
        <v>253456420494.7377</v>
      </c>
      <c r="AO46" s="90">
        <f t="shared" ca="1" si="6"/>
        <v>247353410563.3656</v>
      </c>
      <c r="AP46" s="192">
        <f ca="1">V46*'Process Emissions Multipliers'!$E$36</f>
        <v>241250400631.99353</v>
      </c>
    </row>
    <row r="47" spans="1:42">
      <c r="A47" s="74">
        <v>-5</v>
      </c>
      <c r="B47" s="192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192">
        <f ca="1">IF('Chemicals 2020'!$A55="CP",INDIRECT("'Chemicals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192">
        <f ca="1">IF('Chemicals 2030'!$A55="CP",INDIRECT("'Chemicals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192">
        <f ca="1">V47*'Process Emissions Multipliers'!$E$36</f>
        <v>0</v>
      </c>
    </row>
    <row r="48" spans="1:42">
      <c r="A48" s="74">
        <v>-4</v>
      </c>
      <c r="B48" s="192">
        <f ca="1">IF('Chemicals 2010'!$A56="CP",INDIRECT("'Chemicals 2010'!"&amp;'Country Selector'!$B$3&amp;ROW($A56))*10^12,0)</f>
        <v>8141094575.7170343</v>
      </c>
      <c r="C48" s="90">
        <f t="shared" ca="1" si="9"/>
        <v>10547575495.692427</v>
      </c>
      <c r="D48" s="90">
        <f t="shared" ca="1" si="9"/>
        <v>12954056415.66782</v>
      </c>
      <c r="E48" s="90">
        <f t="shared" ca="1" si="9"/>
        <v>15360537335.643213</v>
      </c>
      <c r="F48" s="90">
        <f t="shared" ca="1" si="9"/>
        <v>17767018255.618607</v>
      </c>
      <c r="G48" s="90">
        <f t="shared" ca="1" si="9"/>
        <v>20173499175.593998</v>
      </c>
      <c r="H48" s="90">
        <f t="shared" ca="1" si="9"/>
        <v>22579980095.569389</v>
      </c>
      <c r="I48" s="90">
        <f t="shared" ca="1" si="9"/>
        <v>24986461015.544785</v>
      </c>
      <c r="J48" s="90">
        <f t="shared" ca="1" si="9"/>
        <v>27392941935.520176</v>
      </c>
      <c r="K48" s="90">
        <f t="shared" ca="1" si="9"/>
        <v>29799422855.495571</v>
      </c>
      <c r="L48" s="192">
        <f ca="1">IF('Chemicals 2020'!$A56="CP",INDIRECT("'Chemicals 2020'!"&amp;'Country Selector'!$B$3&amp;ROW($A56))*10^12,0)*'Process Emissions Multipliers'!$B$42</f>
        <v>32205903775.470963</v>
      </c>
      <c r="M48" s="90">
        <f t="shared" ca="1" si="10"/>
        <v>33573251525.728531</v>
      </c>
      <c r="N48" s="90">
        <f t="shared" ca="1" si="10"/>
        <v>34940599275.986099</v>
      </c>
      <c r="O48" s="90">
        <f t="shared" ca="1" si="10"/>
        <v>36307947026.243675</v>
      </c>
      <c r="P48" s="90">
        <f t="shared" ca="1" si="10"/>
        <v>37675294776.501244</v>
      </c>
      <c r="Q48" s="90">
        <f t="shared" ca="1" si="10"/>
        <v>39042642526.758812</v>
      </c>
      <c r="R48" s="90">
        <f t="shared" ca="1" si="10"/>
        <v>40409990277.016388</v>
      </c>
      <c r="S48" s="90">
        <f t="shared" ca="1" si="10"/>
        <v>41777338027.273956</v>
      </c>
      <c r="T48" s="90">
        <f t="shared" ca="1" si="10"/>
        <v>43144685777.531525</v>
      </c>
      <c r="U48" s="90">
        <f t="shared" ca="1" si="10"/>
        <v>44512033527.789101</v>
      </c>
      <c r="V48" s="192">
        <f ca="1">IF('Chemicals 2030'!$A56="CP",INDIRECT("'Chemicals 2030'!"&amp;'Country Selector'!$B$3&amp;ROW($A56))*10^12,0)*'Process Emissions Multipliers'!$D$42</f>
        <v>45879381278.046669</v>
      </c>
      <c r="W48" s="90">
        <f t="shared" ca="1" si="8"/>
        <v>45108684468.881516</v>
      </c>
      <c r="X48" s="90">
        <f t="shared" ca="1" si="8"/>
        <v>44337987659.71637</v>
      </c>
      <c r="Y48" s="90">
        <f t="shared" ca="1" si="8"/>
        <v>43567290850.551216</v>
      </c>
      <c r="Z48" s="90">
        <f t="shared" ca="1" si="8"/>
        <v>42796594041.386063</v>
      </c>
      <c r="AA48" s="90">
        <f t="shared" ca="1" si="8"/>
        <v>42025897232.220924</v>
      </c>
      <c r="AB48" s="90">
        <f t="shared" ca="1" si="8"/>
        <v>41255200423.055771</v>
      </c>
      <c r="AC48" s="90">
        <f t="shared" ca="1" si="8"/>
        <v>40484503613.890617</v>
      </c>
      <c r="AD48" s="90">
        <f t="shared" ca="1" si="8"/>
        <v>39713806804.725471</v>
      </c>
      <c r="AE48" s="90">
        <f t="shared" ca="1" si="8"/>
        <v>38943109995.560318</v>
      </c>
      <c r="AF48" s="90">
        <f t="shared" ca="1" si="8"/>
        <v>38172413186.395172</v>
      </c>
      <c r="AG48" s="90">
        <f t="shared" ca="1" si="8"/>
        <v>37401716377.230019</v>
      </c>
      <c r="AH48" s="90">
        <f t="shared" ca="1" si="8"/>
        <v>36631019568.064865</v>
      </c>
      <c r="AI48" s="90">
        <f t="shared" ca="1" si="8"/>
        <v>35860322758.899719</v>
      </c>
      <c r="AJ48" s="90">
        <f t="shared" ca="1" si="8"/>
        <v>35089625949.734573</v>
      </c>
      <c r="AK48" s="90">
        <f t="shared" ca="1" si="8"/>
        <v>34318929140.56942</v>
      </c>
      <c r="AL48" s="90">
        <f t="shared" ca="1" si="8"/>
        <v>33548232331.40427</v>
      </c>
      <c r="AM48" s="90">
        <f t="shared" ca="1" si="11"/>
        <v>32777535522.23912</v>
      </c>
      <c r="AN48" s="90">
        <f t="shared" ca="1" si="11"/>
        <v>32006838713.073975</v>
      </c>
      <c r="AO48" s="90">
        <f t="shared" ca="1" si="11"/>
        <v>31236141903.908821</v>
      </c>
      <c r="AP48" s="192">
        <f ca="1">V48*'Process Emissions Multipliers'!$E$36</f>
        <v>30465445094.743671</v>
      </c>
    </row>
    <row r="49" spans="1:42">
      <c r="A49" s="74">
        <v>-3</v>
      </c>
      <c r="B49" s="192">
        <f ca="1">IF('Chemicals 2010'!$A57="CP",INDIRECT("'Chemicals 2010'!"&amp;'Country Selector'!$B$3&amp;ROW($A57))*10^12,0)</f>
        <v>16238665607.356318</v>
      </c>
      <c r="C49" s="90">
        <f t="shared" ca="1" si="9"/>
        <v>19161411581.642014</v>
      </c>
      <c r="D49" s="90">
        <f t="shared" ca="1" si="9"/>
        <v>22084157555.927708</v>
      </c>
      <c r="E49" s="90">
        <f t="shared" ca="1" si="9"/>
        <v>25006903530.213402</v>
      </c>
      <c r="F49" s="90">
        <f t="shared" ca="1" si="9"/>
        <v>27929649504.4991</v>
      </c>
      <c r="G49" s="90">
        <f t="shared" ca="1" si="9"/>
        <v>30852395478.784794</v>
      </c>
      <c r="H49" s="90">
        <f t="shared" ca="1" si="9"/>
        <v>33775141453.070492</v>
      </c>
      <c r="I49" s="90">
        <f t="shared" ca="1" si="9"/>
        <v>36697887427.356186</v>
      </c>
      <c r="J49" s="90">
        <f t="shared" ca="1" si="9"/>
        <v>39620633401.641876</v>
      </c>
      <c r="K49" s="90">
        <f t="shared" ca="1" si="9"/>
        <v>42543379375.927574</v>
      </c>
      <c r="L49" s="192">
        <f ca="1">IF('Chemicals 2020'!$A57="CP",INDIRECT("'Chemicals 2020'!"&amp;'Country Selector'!$B$3&amp;ROW($A57))*10^12,0)*'Process Emissions Multipliers'!$B$42</f>
        <v>45466125350.213272</v>
      </c>
      <c r="M49" s="90">
        <f t="shared" ca="1" si="10"/>
        <v>46519881518.847992</v>
      </c>
      <c r="N49" s="90">
        <f t="shared" ca="1" si="10"/>
        <v>47573637687.482719</v>
      </c>
      <c r="O49" s="90">
        <f t="shared" ca="1" si="10"/>
        <v>48627393856.117447</v>
      </c>
      <c r="P49" s="90">
        <f t="shared" ca="1" si="10"/>
        <v>49681150024.752167</v>
      </c>
      <c r="Q49" s="90">
        <f t="shared" ca="1" si="10"/>
        <v>50734906193.386902</v>
      </c>
      <c r="R49" s="90">
        <f t="shared" ca="1" si="10"/>
        <v>51788662362.021622</v>
      </c>
      <c r="S49" s="90">
        <f t="shared" ca="1" si="10"/>
        <v>52842418530.656342</v>
      </c>
      <c r="T49" s="90">
        <f t="shared" ca="1" si="10"/>
        <v>53896174699.291069</v>
      </c>
      <c r="U49" s="90">
        <f t="shared" ca="1" si="10"/>
        <v>54949930867.925789</v>
      </c>
      <c r="V49" s="192">
        <f ca="1">IF('Chemicals 2030'!$A57="CP",INDIRECT("'Chemicals 2030'!"&amp;'Country Selector'!$B$3&amp;ROW($A57))*10^12,0)*'Process Emissions Multipliers'!$D$42</f>
        <v>56003687036.560516</v>
      </c>
      <c r="W49" s="90">
        <f t="shared" ca="1" si="8"/>
        <v>55062918837.46508</v>
      </c>
      <c r="X49" s="90">
        <f t="shared" ca="1" si="8"/>
        <v>54122150638.369644</v>
      </c>
      <c r="Y49" s="90">
        <f t="shared" ca="1" si="8"/>
        <v>53181382439.274208</v>
      </c>
      <c r="Z49" s="90">
        <f t="shared" ca="1" si="8"/>
        <v>52240614240.178772</v>
      </c>
      <c r="AA49" s="90">
        <f t="shared" ca="1" si="8"/>
        <v>51299846041.083336</v>
      </c>
      <c r="AB49" s="90">
        <f t="shared" ca="1" si="8"/>
        <v>50359077841.9879</v>
      </c>
      <c r="AC49" s="90">
        <f t="shared" ca="1" si="8"/>
        <v>49418309642.892456</v>
      </c>
      <c r="AD49" s="90">
        <f t="shared" ca="1" si="8"/>
        <v>48477541443.797028</v>
      </c>
      <c r="AE49" s="90">
        <f t="shared" ca="1" si="8"/>
        <v>47536773244.701584</v>
      </c>
      <c r="AF49" s="90">
        <f t="shared" ca="1" si="8"/>
        <v>46596005045.606155</v>
      </c>
      <c r="AG49" s="90">
        <f t="shared" ca="1" si="8"/>
        <v>45655236846.510712</v>
      </c>
      <c r="AH49" s="90">
        <f t="shared" ca="1" si="8"/>
        <v>44714468647.415276</v>
      </c>
      <c r="AI49" s="90">
        <f t="shared" ca="1" si="8"/>
        <v>43773700448.319839</v>
      </c>
      <c r="AJ49" s="90">
        <f t="shared" ca="1" si="8"/>
        <v>42832932249.224403</v>
      </c>
      <c r="AK49" s="90">
        <f t="shared" ca="1" si="8"/>
        <v>41892164050.128975</v>
      </c>
      <c r="AL49" s="90">
        <f t="shared" ca="1" si="8"/>
        <v>40951395851.033531</v>
      </c>
      <c r="AM49" s="90">
        <f t="shared" ca="1" si="11"/>
        <v>40010627651.938095</v>
      </c>
      <c r="AN49" s="90">
        <f t="shared" ca="1" si="11"/>
        <v>39069859452.842659</v>
      </c>
      <c r="AO49" s="90">
        <f t="shared" ca="1" si="11"/>
        <v>38129091253.747223</v>
      </c>
      <c r="AP49" s="192">
        <f ca="1">V49*'Process Emissions Multipliers'!$E$36</f>
        <v>37188323054.651787</v>
      </c>
    </row>
    <row r="50" spans="1:42">
      <c r="A50" s="74">
        <v>-2</v>
      </c>
      <c r="B50" s="192">
        <f ca="1">IF('Chemicals 2010'!$A58="CP",INDIRECT("'Chemicals 2010'!"&amp;'Country Selector'!$B$3&amp;ROW($A58))*10^12,0)</f>
        <v>7264361313.7167788</v>
      </c>
      <c r="C50" s="90">
        <f t="shared" ca="1" si="9"/>
        <v>7213872471.0804787</v>
      </c>
      <c r="D50" s="90">
        <f t="shared" ca="1" si="9"/>
        <v>7163383628.4441776</v>
      </c>
      <c r="E50" s="90">
        <f t="shared" ca="1" si="9"/>
        <v>7112894785.8078756</v>
      </c>
      <c r="F50" s="90">
        <f t="shared" ca="1" si="9"/>
        <v>7062405943.1715755</v>
      </c>
      <c r="G50" s="90">
        <f t="shared" ca="1" si="9"/>
        <v>7011917100.5352745</v>
      </c>
      <c r="H50" s="90">
        <f t="shared" ca="1" si="9"/>
        <v>6961428257.8989735</v>
      </c>
      <c r="I50" s="90">
        <f t="shared" ca="1" si="9"/>
        <v>6910939415.2626724</v>
      </c>
      <c r="J50" s="90">
        <f t="shared" ca="1" si="9"/>
        <v>6860450572.6263723</v>
      </c>
      <c r="K50" s="90">
        <f t="shared" ca="1" si="9"/>
        <v>6809961729.9900703</v>
      </c>
      <c r="L50" s="192">
        <f ca="1">IF('Chemicals 2020'!$A58="CP",INDIRECT("'Chemicals 2020'!"&amp;'Country Selector'!$B$3&amp;ROW($A58))*10^12,0)*'Process Emissions Multipliers'!$B$42</f>
        <v>6759472887.3537703</v>
      </c>
      <c r="M50" s="90">
        <f t="shared" ca="1" si="10"/>
        <v>6532042610.3549376</v>
      </c>
      <c r="N50" s="90">
        <f t="shared" ca="1" si="10"/>
        <v>6304612333.3561068</v>
      </c>
      <c r="O50" s="90">
        <f t="shared" ca="1" si="10"/>
        <v>6077182056.3572741</v>
      </c>
      <c r="P50" s="90">
        <f t="shared" ca="1" si="10"/>
        <v>5849751779.3584414</v>
      </c>
      <c r="Q50" s="90">
        <f t="shared" ca="1" si="10"/>
        <v>5622321502.3596096</v>
      </c>
      <c r="R50" s="90">
        <f t="shared" ca="1" si="10"/>
        <v>5394891225.3607779</v>
      </c>
      <c r="S50" s="90">
        <f t="shared" ca="1" si="10"/>
        <v>5167460948.3619452</v>
      </c>
      <c r="T50" s="90">
        <f t="shared" ca="1" si="10"/>
        <v>4940030671.3631134</v>
      </c>
      <c r="U50" s="90">
        <f t="shared" ca="1" si="10"/>
        <v>4712600394.3642807</v>
      </c>
      <c r="V50" s="192">
        <f ca="1">IF('Chemicals 2030'!$A58="CP",INDIRECT("'Chemicals 2030'!"&amp;'Country Selector'!$B$3&amp;ROW($A58))*10^12,0)*'Process Emissions Multipliers'!$D$42</f>
        <v>4485170117.365449</v>
      </c>
      <c r="W50" s="90">
        <f t="shared" ca="1" si="8"/>
        <v>4409826767.0036058</v>
      </c>
      <c r="X50" s="90">
        <f t="shared" ca="1" si="8"/>
        <v>4334483416.6417637</v>
      </c>
      <c r="Y50" s="90">
        <f t="shared" ca="1" si="8"/>
        <v>4259140066.2799211</v>
      </c>
      <c r="Z50" s="90">
        <f t="shared" ca="1" si="8"/>
        <v>4183796715.9180784</v>
      </c>
      <c r="AA50" s="90">
        <f t="shared" ca="1" si="8"/>
        <v>4108453365.5562363</v>
      </c>
      <c r="AB50" s="90">
        <f t="shared" ca="1" si="8"/>
        <v>4033110015.1943932</v>
      </c>
      <c r="AC50" s="90">
        <f t="shared" ca="1" si="8"/>
        <v>3957766664.832551</v>
      </c>
      <c r="AD50" s="90">
        <f t="shared" ca="1" si="8"/>
        <v>3882423314.4707084</v>
      </c>
      <c r="AE50" s="90">
        <f t="shared" ca="1" si="8"/>
        <v>3807079964.1088653</v>
      </c>
      <c r="AF50" s="90">
        <f t="shared" ca="1" si="8"/>
        <v>3731736613.7470226</v>
      </c>
      <c r="AG50" s="90">
        <f t="shared" ca="1" si="8"/>
        <v>3656393263.3851805</v>
      </c>
      <c r="AH50" s="90">
        <f t="shared" ca="1" si="8"/>
        <v>3581049913.0233374</v>
      </c>
      <c r="AI50" s="90">
        <f t="shared" ca="1" si="8"/>
        <v>3505706562.6614952</v>
      </c>
      <c r="AJ50" s="90">
        <f t="shared" ca="1" si="8"/>
        <v>3430363212.2996526</v>
      </c>
      <c r="AK50" s="90">
        <f t="shared" ca="1" si="8"/>
        <v>3355019861.9378099</v>
      </c>
      <c r="AL50" s="90">
        <f t="shared" ca="1" si="8"/>
        <v>3279676511.5759673</v>
      </c>
      <c r="AM50" s="90">
        <f t="shared" ca="1" si="11"/>
        <v>3204333161.2141247</v>
      </c>
      <c r="AN50" s="90">
        <f t="shared" ca="1" si="11"/>
        <v>3128989810.852282</v>
      </c>
      <c r="AO50" s="90">
        <f t="shared" ca="1" si="11"/>
        <v>3053646460.4904389</v>
      </c>
      <c r="AP50" s="192">
        <f ca="1">V50*'Process Emissions Multipliers'!$E$36</f>
        <v>2978303110.1285968</v>
      </c>
    </row>
    <row r="51" spans="1:42">
      <c r="A51" s="74">
        <v>-1</v>
      </c>
      <c r="B51" s="192">
        <f ca="1">IF('Chemicals 2010'!$A59="CP",INDIRECT("'Chemicals 2010'!"&amp;'Country Selector'!$B$3&amp;ROW($A59))*10^12,0)</f>
        <v>0</v>
      </c>
      <c r="C51" s="90">
        <f t="shared" ca="1" si="9"/>
        <v>33942111219.618385</v>
      </c>
      <c r="D51" s="90">
        <f t="shared" ca="1" si="9"/>
        <v>67884222439.236771</v>
      </c>
      <c r="E51" s="90">
        <f t="shared" ca="1" si="9"/>
        <v>101826333658.85515</v>
      </c>
      <c r="F51" s="90">
        <f t="shared" ca="1" si="9"/>
        <v>135768444878.47354</v>
      </c>
      <c r="G51" s="90">
        <f t="shared" ca="1" si="9"/>
        <v>169710556098.09192</v>
      </c>
      <c r="H51" s="90">
        <f t="shared" ca="1" si="9"/>
        <v>203652667317.7103</v>
      </c>
      <c r="I51" s="90">
        <f t="shared" ca="1" si="9"/>
        <v>237594778537.3287</v>
      </c>
      <c r="J51" s="90">
        <f t="shared" ca="1" si="9"/>
        <v>271536889756.94708</v>
      </c>
      <c r="K51" s="90">
        <f t="shared" ca="1" si="9"/>
        <v>305479000976.56543</v>
      </c>
      <c r="L51" s="192">
        <f ca="1">IF('Chemicals 2020'!$A59="CP",INDIRECT("'Chemicals 2020'!"&amp;'Country Selector'!$B$3&amp;ROW($A59))*10^12,0)*'Process Emissions Multipliers'!$B$42</f>
        <v>339421112196.18384</v>
      </c>
      <c r="M51" s="90">
        <f t="shared" ca="1" si="10"/>
        <v>314031278235.96753</v>
      </c>
      <c r="N51" s="90">
        <f t="shared" ca="1" si="10"/>
        <v>288641444275.75122</v>
      </c>
      <c r="O51" s="90">
        <f t="shared" ca="1" si="10"/>
        <v>263251610315.53494</v>
      </c>
      <c r="P51" s="90">
        <f t="shared" ca="1" si="10"/>
        <v>237861776355.31863</v>
      </c>
      <c r="Q51" s="90">
        <f t="shared" ca="1" si="10"/>
        <v>212471942395.10233</v>
      </c>
      <c r="R51" s="90">
        <f t="shared" ca="1" si="10"/>
        <v>187082108434.88605</v>
      </c>
      <c r="S51" s="90">
        <f t="shared" ca="1" si="10"/>
        <v>161692274474.66974</v>
      </c>
      <c r="T51" s="90">
        <f t="shared" ca="1" si="10"/>
        <v>136302440514.45343</v>
      </c>
      <c r="U51" s="90">
        <f t="shared" ca="1" si="10"/>
        <v>110912606554.23712</v>
      </c>
      <c r="V51" s="192">
        <f ca="1">IF('Chemicals 2030'!$A59="CP",INDIRECT("'Chemicals 2030'!"&amp;'Country Selector'!$B$3&amp;ROW($A59))*10^12,0)*'Process Emissions Multipliers'!$D$42</f>
        <v>85522772594.020813</v>
      </c>
      <c r="W51" s="90">
        <f t="shared" ca="1" si="8"/>
        <v>84086133168.791519</v>
      </c>
      <c r="X51" s="90">
        <f t="shared" ca="1" si="8"/>
        <v>82649493743.562225</v>
      </c>
      <c r="Y51" s="90">
        <f t="shared" ca="1" si="8"/>
        <v>81212854318.332932</v>
      </c>
      <c r="Z51" s="90">
        <f t="shared" ca="1" si="8"/>
        <v>79776214893.103638</v>
      </c>
      <c r="AA51" s="90">
        <f t="shared" ca="1" si="8"/>
        <v>78339575467.874344</v>
      </c>
      <c r="AB51" s="90">
        <f t="shared" ca="1" si="8"/>
        <v>76902936042.645065</v>
      </c>
      <c r="AC51" s="90">
        <f t="shared" ca="1" si="8"/>
        <v>75466296617.415756</v>
      </c>
      <c r="AD51" s="90">
        <f t="shared" ca="1" si="8"/>
        <v>74029657192.186462</v>
      </c>
      <c r="AE51" s="90">
        <f t="shared" ca="1" si="8"/>
        <v>72593017766.957169</v>
      </c>
      <c r="AF51" s="90">
        <f t="shared" ca="1" si="8"/>
        <v>71156378341.727875</v>
      </c>
      <c r="AG51" s="90">
        <f t="shared" ca="1" si="8"/>
        <v>69719738916.498581</v>
      </c>
      <c r="AH51" s="90">
        <f t="shared" ca="1" si="8"/>
        <v>68283099491.269295</v>
      </c>
      <c r="AI51" s="90">
        <f t="shared" ca="1" si="8"/>
        <v>66846460066.040001</v>
      </c>
      <c r="AJ51" s="90">
        <f t="shared" ca="1" si="8"/>
        <v>65409820640.810707</v>
      </c>
      <c r="AK51" s="90">
        <f t="shared" ca="1" si="8"/>
        <v>63973181215.581413</v>
      </c>
      <c r="AL51" s="90">
        <f t="shared" ca="1" si="8"/>
        <v>62536541790.352119</v>
      </c>
      <c r="AM51" s="90">
        <f t="shared" ca="1" si="11"/>
        <v>61099902365.122818</v>
      </c>
      <c r="AN51" s="90">
        <f t="shared" ca="1" si="11"/>
        <v>59663262939.893532</v>
      </c>
      <c r="AO51" s="90">
        <f t="shared" ca="1" si="11"/>
        <v>58226623514.664238</v>
      </c>
      <c r="AP51" s="192">
        <f ca="1">V51*'Process Emissions Multipliers'!$E$36</f>
        <v>56789984089.434944</v>
      </c>
    </row>
    <row r="52" spans="1:42">
      <c r="A52" s="74">
        <v>0</v>
      </c>
      <c r="B52" s="192">
        <f ca="1">IF('Chemicals 2010'!$A60="CP",INDIRECT("'Chemicals 2010'!"&amp;'Country Selector'!$B$3&amp;ROW($A60))*10^12,0)</f>
        <v>30867313588.469322</v>
      </c>
      <c r="C52" s="90">
        <f t="shared" ca="1" si="9"/>
        <v>41466932952.151001</v>
      </c>
      <c r="D52" s="90">
        <f t="shared" ca="1" si="9"/>
        <v>52066552315.83268</v>
      </c>
      <c r="E52" s="90">
        <f t="shared" ca="1" si="9"/>
        <v>62666171679.514359</v>
      </c>
      <c r="F52" s="90">
        <f t="shared" ca="1" si="9"/>
        <v>73265791043.19603</v>
      </c>
      <c r="G52" s="90">
        <f t="shared" ca="1" si="9"/>
        <v>83865410406.877716</v>
      </c>
      <c r="H52" s="90">
        <f t="shared" ca="1" si="9"/>
        <v>94465029770.559387</v>
      </c>
      <c r="I52" s="90">
        <f t="shared" ca="1" si="9"/>
        <v>105064649134.24107</v>
      </c>
      <c r="J52" s="90">
        <f t="shared" ca="1" si="9"/>
        <v>115664268497.92274</v>
      </c>
      <c r="K52" s="90">
        <f t="shared" ca="1" si="9"/>
        <v>126263887861.60443</v>
      </c>
      <c r="L52" s="192">
        <f ca="1">IF('Chemicals 2020'!$A60="CP",INDIRECT("'Chemicals 2020'!"&amp;'Country Selector'!$B$3&amp;ROW($A60))*10^12,0)*'Process Emissions Multipliers'!$B$42</f>
        <v>136863507225.2861</v>
      </c>
      <c r="M52" s="90">
        <f t="shared" ca="1" si="10"/>
        <v>139976352413.58081</v>
      </c>
      <c r="N52" s="90">
        <f t="shared" ca="1" si="10"/>
        <v>143089197601.87549</v>
      </c>
      <c r="O52" s="90">
        <f t="shared" ca="1" si="10"/>
        <v>146202042790.1702</v>
      </c>
      <c r="P52" s="90">
        <f t="shared" ca="1" si="10"/>
        <v>149314887978.4649</v>
      </c>
      <c r="Q52" s="90">
        <f t="shared" ca="1" si="10"/>
        <v>152427733166.75958</v>
      </c>
      <c r="R52" s="90">
        <f t="shared" ca="1" si="10"/>
        <v>155540578355.05429</v>
      </c>
      <c r="S52" s="90">
        <f t="shared" ca="1" si="10"/>
        <v>158653423543.349</v>
      </c>
      <c r="T52" s="90">
        <f t="shared" ca="1" si="10"/>
        <v>161766268731.64368</v>
      </c>
      <c r="U52" s="90">
        <f t="shared" ca="1" si="10"/>
        <v>164879113919.93842</v>
      </c>
      <c r="V52" s="192">
        <f ca="1">IF('Chemicals 2030'!$A60="CP",INDIRECT("'Chemicals 2030'!"&amp;'Country Selector'!$B$3&amp;ROW($A60))*10^12,0)*'Process Emissions Multipliers'!$D$42</f>
        <v>167991959108.23309</v>
      </c>
      <c r="W52" s="90">
        <f t="shared" ca="1" si="8"/>
        <v>165169975392.59677</v>
      </c>
      <c r="X52" s="90">
        <f t="shared" ca="1" si="8"/>
        <v>162347991676.96045</v>
      </c>
      <c r="Y52" s="90">
        <f t="shared" ca="1" si="8"/>
        <v>159526007961.3241</v>
      </c>
      <c r="Z52" s="90">
        <f t="shared" ca="1" si="8"/>
        <v>156704024245.68781</v>
      </c>
      <c r="AA52" s="90">
        <f t="shared" ca="1" si="8"/>
        <v>153882040530.05151</v>
      </c>
      <c r="AB52" s="90">
        <f t="shared" ca="1" si="8"/>
        <v>151060056814.41516</v>
      </c>
      <c r="AC52" s="90">
        <f t="shared" ca="1" si="8"/>
        <v>148238073098.77887</v>
      </c>
      <c r="AD52" s="90">
        <f t="shared" ca="1" si="8"/>
        <v>145416089383.14252</v>
      </c>
      <c r="AE52" s="90">
        <f t="shared" ca="1" si="8"/>
        <v>142594105667.50623</v>
      </c>
      <c r="AF52" s="90">
        <f t="shared" ca="1" si="8"/>
        <v>139772121951.86987</v>
      </c>
      <c r="AG52" s="90">
        <f t="shared" ca="1" si="8"/>
        <v>136950138236.23357</v>
      </c>
      <c r="AH52" s="90">
        <f t="shared" ca="1" si="8"/>
        <v>134128154520.59723</v>
      </c>
      <c r="AI52" s="90">
        <f t="shared" ca="1" si="8"/>
        <v>131306170804.96092</v>
      </c>
      <c r="AJ52" s="90">
        <f t="shared" ca="1" si="8"/>
        <v>128484187089.3246</v>
      </c>
      <c r="AK52" s="90">
        <f t="shared" ca="1" si="8"/>
        <v>125662203373.68829</v>
      </c>
      <c r="AL52" s="90">
        <f t="shared" ca="1" si="8"/>
        <v>122840219658.05197</v>
      </c>
      <c r="AM52" s="90">
        <f t="shared" ca="1" si="11"/>
        <v>120018235942.41565</v>
      </c>
      <c r="AN52" s="90">
        <f t="shared" ca="1" si="11"/>
        <v>117196252226.77933</v>
      </c>
      <c r="AO52" s="90">
        <f t="shared" ca="1" si="11"/>
        <v>114374268511.14301</v>
      </c>
      <c r="AP52" s="192">
        <f ca="1">V52*'Process Emissions Multipliers'!$E$36</f>
        <v>111552284795.50668</v>
      </c>
    </row>
    <row r="53" spans="1:42">
      <c r="A53" s="74">
        <v>1</v>
      </c>
      <c r="B53" s="192">
        <f ca="1">IF('Chemicals 2010'!$A61="CP",INDIRECT("'Chemicals 2010'!"&amp;'Country Selector'!$B$3&amp;ROW($A61))*10^12,0)</f>
        <v>0</v>
      </c>
      <c r="C53" s="90">
        <f t="shared" ca="1" si="9"/>
        <v>4371817955.6838932</v>
      </c>
      <c r="D53" s="90">
        <f t="shared" ca="1" si="9"/>
        <v>8743635911.3677864</v>
      </c>
      <c r="E53" s="90">
        <f t="shared" ca="1" si="9"/>
        <v>13115453867.051678</v>
      </c>
      <c r="F53" s="90">
        <f t="shared" ca="1" si="9"/>
        <v>17487271822.735573</v>
      </c>
      <c r="G53" s="90">
        <f t="shared" ca="1" si="9"/>
        <v>21859089778.419464</v>
      </c>
      <c r="H53" s="90">
        <f t="shared" ca="1" si="9"/>
        <v>26230907734.103355</v>
      </c>
      <c r="I53" s="90">
        <f t="shared" ca="1" si="9"/>
        <v>30602725689.787251</v>
      </c>
      <c r="J53" s="90">
        <f t="shared" ca="1" si="9"/>
        <v>34974543645.471146</v>
      </c>
      <c r="K53" s="90">
        <f t="shared" ca="1" si="9"/>
        <v>39346361601.155037</v>
      </c>
      <c r="L53" s="192">
        <f ca="1">IF('Chemicals 2020'!$A61="CP",INDIRECT("'Chemicals 2020'!"&amp;'Country Selector'!$B$3&amp;ROW($A61))*10^12,0)*'Process Emissions Multipliers'!$B$42</f>
        <v>43718179556.838928</v>
      </c>
      <c r="M53" s="90">
        <f t="shared" ca="1" si="10"/>
        <v>40322839304.988411</v>
      </c>
      <c r="N53" s="90">
        <f t="shared" ca="1" si="10"/>
        <v>36927499053.137894</v>
      </c>
      <c r="O53" s="90">
        <f t="shared" ca="1" si="10"/>
        <v>33532158801.287373</v>
      </c>
      <c r="P53" s="90">
        <f t="shared" ca="1" si="10"/>
        <v>30136818549.436852</v>
      </c>
      <c r="Q53" s="90">
        <f t="shared" ca="1" si="10"/>
        <v>26741478297.586334</v>
      </c>
      <c r="R53" s="90">
        <f t="shared" ca="1" si="10"/>
        <v>23346138045.735817</v>
      </c>
      <c r="S53" s="90">
        <f t="shared" ca="1" si="10"/>
        <v>19950797793.885292</v>
      </c>
      <c r="T53" s="90">
        <f t="shared" ca="1" si="10"/>
        <v>16555457542.034775</v>
      </c>
      <c r="U53" s="90">
        <f t="shared" ca="1" si="10"/>
        <v>13160117290.184256</v>
      </c>
      <c r="V53" s="192">
        <f ca="1">IF('Chemicals 2030'!$A61="CP",INDIRECT("'Chemicals 2030'!"&amp;'Country Selector'!$B$3&amp;ROW($A61))*10^12,0)*'Process Emissions Multipliers'!$D$42</f>
        <v>9764777038.3337364</v>
      </c>
      <c r="W53" s="90">
        <f t="shared" ca="1" si="8"/>
        <v>9600745129.0966778</v>
      </c>
      <c r="X53" s="90">
        <f t="shared" ca="1" si="8"/>
        <v>9436713219.8596191</v>
      </c>
      <c r="Y53" s="90">
        <f t="shared" ca="1" si="8"/>
        <v>9272681310.6225624</v>
      </c>
      <c r="Z53" s="90">
        <f t="shared" ca="1" si="8"/>
        <v>9108649401.3855038</v>
      </c>
      <c r="AA53" s="90">
        <f t="shared" ca="1" si="8"/>
        <v>8944617492.1484451</v>
      </c>
      <c r="AB53" s="90">
        <f t="shared" ca="1" si="8"/>
        <v>8780585582.9113884</v>
      </c>
      <c r="AC53" s="90">
        <f t="shared" ca="1" si="8"/>
        <v>8616553673.6743317</v>
      </c>
      <c r="AD53" s="90">
        <f t="shared" ca="1" si="8"/>
        <v>8452521764.4372721</v>
      </c>
      <c r="AE53" s="90">
        <f t="shared" ca="1" si="8"/>
        <v>8288489855.2002144</v>
      </c>
      <c r="AF53" s="90">
        <f t="shared" ca="1" si="8"/>
        <v>8124457945.9631557</v>
      </c>
      <c r="AG53" s="90">
        <f t="shared" ca="1" si="8"/>
        <v>7960426036.7260971</v>
      </c>
      <c r="AH53" s="90">
        <f t="shared" ca="1" si="8"/>
        <v>7796394127.4890404</v>
      </c>
      <c r="AI53" s="90">
        <f t="shared" ca="1" si="8"/>
        <v>7632362218.2519817</v>
      </c>
      <c r="AJ53" s="90">
        <f t="shared" ca="1" si="8"/>
        <v>7468330309.014924</v>
      </c>
      <c r="AK53" s="90">
        <f t="shared" ca="1" si="8"/>
        <v>7304298399.7778654</v>
      </c>
      <c r="AL53" s="90">
        <f t="shared" ca="1" si="8"/>
        <v>7140266490.5408068</v>
      </c>
      <c r="AM53" s="90">
        <f t="shared" ca="1" si="11"/>
        <v>6976234581.3037491</v>
      </c>
      <c r="AN53" s="90">
        <f t="shared" ca="1" si="11"/>
        <v>6812202672.0666914</v>
      </c>
      <c r="AO53" s="90">
        <f t="shared" ca="1" si="11"/>
        <v>6648170762.8296337</v>
      </c>
      <c r="AP53" s="192">
        <f ca="1">V53*'Process Emissions Multipliers'!$E$36</f>
        <v>6484138853.5925751</v>
      </c>
    </row>
    <row r="54" spans="1:42">
      <c r="A54" s="74">
        <v>2</v>
      </c>
      <c r="B54" s="192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192">
        <f ca="1">IF('Chemicals 2020'!$A62="CP",INDIRECT("'Chemicals 2020'!"&amp;'Country Selector'!$B$3&amp;ROW($A62))*10^12,0)*'Process Emissions Multipliers'!$B$42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192">
        <f ca="1">IF('Chemicals 2030'!$A62="CP",INDIRECT("'Chemicals 2030'!"&amp;'Country Selector'!$B$3&amp;ROW($A62))*10^12,0)*'Process Emissions Multipliers'!$D$42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192">
        <f ca="1">V54*'Process Emissions Multipliers'!$E$36</f>
        <v>0</v>
      </c>
    </row>
    <row r="55" spans="1:42">
      <c r="A55" s="74">
        <v>3</v>
      </c>
      <c r="B55" s="192">
        <f ca="1">IF('Chemicals 2010'!$A63="CP",INDIRECT("'Chemicals 2010'!"&amp;'Country Selector'!$B$3&amp;ROW($A63))*10^12,0)</f>
        <v>0</v>
      </c>
      <c r="C55" s="90">
        <f t="shared" ca="1" si="9"/>
        <v>6587863074.2083206</v>
      </c>
      <c r="D55" s="90">
        <f t="shared" ca="1" si="9"/>
        <v>13175726148.416641</v>
      </c>
      <c r="E55" s="90">
        <f t="shared" ca="1" si="9"/>
        <v>19763589222.624962</v>
      </c>
      <c r="F55" s="90">
        <f t="shared" ca="1" si="9"/>
        <v>26351452296.833282</v>
      </c>
      <c r="G55" s="90">
        <f t="shared" ca="1" si="9"/>
        <v>32939315371.041603</v>
      </c>
      <c r="H55" s="90">
        <f t="shared" ca="1" si="9"/>
        <v>39527178445.249924</v>
      </c>
      <c r="I55" s="90">
        <f t="shared" ca="1" si="9"/>
        <v>46115041519.458244</v>
      </c>
      <c r="J55" s="90">
        <f t="shared" ca="1" si="9"/>
        <v>52702904593.666565</v>
      </c>
      <c r="K55" s="90">
        <f t="shared" ca="1" si="9"/>
        <v>59290767667.874893</v>
      </c>
      <c r="L55" s="192">
        <f ca="1">IF('Chemicals 2020'!$A63="CP",INDIRECT("'Chemicals 2020'!"&amp;'Country Selector'!$B$3&amp;ROW($A63))*10^12,0)*'Process Emissions Multipliers'!$B$42</f>
        <v>65878630742.083206</v>
      </c>
      <c r="M55" s="90">
        <f t="shared" ca="1" si="10"/>
        <v>70547685526.769974</v>
      </c>
      <c r="N55" s="90">
        <f t="shared" ca="1" si="10"/>
        <v>75216740311.456726</v>
      </c>
      <c r="O55" s="90">
        <f t="shared" ca="1" si="10"/>
        <v>79885795096.143478</v>
      </c>
      <c r="P55" s="90">
        <f t="shared" ca="1" si="10"/>
        <v>84554849880.830231</v>
      </c>
      <c r="Q55" s="90">
        <f t="shared" ca="1" si="10"/>
        <v>89223904665.516998</v>
      </c>
      <c r="R55" s="90">
        <f t="shared" ca="1" si="10"/>
        <v>93892959450.203751</v>
      </c>
      <c r="S55" s="90">
        <f t="shared" ca="1" si="10"/>
        <v>98562014234.890503</v>
      </c>
      <c r="T55" s="90">
        <f t="shared" ca="1" si="10"/>
        <v>103231069019.57727</v>
      </c>
      <c r="U55" s="90">
        <f t="shared" ca="1" si="10"/>
        <v>107900123804.26404</v>
      </c>
      <c r="V55" s="192">
        <f ca="1">IF('Chemicals 2030'!$A63="CP",INDIRECT("'Chemicals 2030'!"&amp;'Country Selector'!$B$3&amp;ROW($A63))*10^12,0)*'Process Emissions Multipliers'!$D$42</f>
        <v>112569178588.95079</v>
      </c>
      <c r="W55" s="90">
        <f t="shared" ca="1" si="8"/>
        <v>110678204815.28398</v>
      </c>
      <c r="X55" s="90">
        <f t="shared" ca="1" si="8"/>
        <v>108787231041.61717</v>
      </c>
      <c r="Y55" s="90">
        <f t="shared" ca="1" si="8"/>
        <v>106896257267.95036</v>
      </c>
      <c r="Z55" s="90">
        <f t="shared" ca="1" si="8"/>
        <v>105005283494.28355</v>
      </c>
      <c r="AA55" s="90">
        <f t="shared" ca="1" si="8"/>
        <v>103114309720.61676</v>
      </c>
      <c r="AB55" s="90">
        <f t="shared" ca="1" si="8"/>
        <v>101223335946.94992</v>
      </c>
      <c r="AC55" s="90">
        <f t="shared" ca="1" si="8"/>
        <v>99332362173.283127</v>
      </c>
      <c r="AD55" s="90">
        <f t="shared" ca="1" si="8"/>
        <v>97441388399.616302</v>
      </c>
      <c r="AE55" s="90">
        <f t="shared" ca="1" si="8"/>
        <v>95550414625.949509</v>
      </c>
      <c r="AF55" s="90">
        <f t="shared" ca="1" si="8"/>
        <v>93659440852.282684</v>
      </c>
      <c r="AG55" s="90">
        <f t="shared" ca="1" si="8"/>
        <v>91768467078.615875</v>
      </c>
      <c r="AH55" s="90">
        <f t="shared" ca="1" si="8"/>
        <v>89877493304.949066</v>
      </c>
      <c r="AI55" s="90">
        <f t="shared" ca="1" si="8"/>
        <v>87986519531.282257</v>
      </c>
      <c r="AJ55" s="90">
        <f t="shared" ca="1" si="8"/>
        <v>86095545757.615448</v>
      </c>
      <c r="AK55" s="90">
        <f t="shared" ca="1" si="8"/>
        <v>84204571983.948639</v>
      </c>
      <c r="AL55" s="90">
        <f t="shared" ca="1" si="8"/>
        <v>82313598210.28183</v>
      </c>
      <c r="AM55" s="90">
        <f t="shared" ca="1" si="11"/>
        <v>80422624436.615021</v>
      </c>
      <c r="AN55" s="90">
        <f t="shared" ca="1" si="11"/>
        <v>78531650662.948212</v>
      </c>
      <c r="AO55" s="90">
        <f t="shared" ca="1" si="11"/>
        <v>76640676889.281403</v>
      </c>
      <c r="AP55" s="192">
        <f ca="1">V55*'Process Emissions Multipliers'!$E$36</f>
        <v>74749703115.614594</v>
      </c>
    </row>
    <row r="56" spans="1:42">
      <c r="A56" s="74">
        <v>4</v>
      </c>
      <c r="B56" s="192">
        <f ca="1">IF('Chemicals 2010'!$A64="CP",INDIRECT("'Chemicals 2010'!"&amp;'Country Selector'!$B$3&amp;ROW($A64))*10^12,0)</f>
        <v>182156262311.30112</v>
      </c>
      <c r="C56" s="90">
        <f t="shared" ca="1" si="9"/>
        <v>170761420449.13657</v>
      </c>
      <c r="D56" s="90">
        <f t="shared" ca="1" si="9"/>
        <v>159366578586.97208</v>
      </c>
      <c r="E56" s="90">
        <f t="shared" ca="1" si="9"/>
        <v>147971736724.80756</v>
      </c>
      <c r="F56" s="90">
        <f t="shared" ca="1" si="9"/>
        <v>136576894862.64302</v>
      </c>
      <c r="G56" s="90">
        <f t="shared" ca="1" si="9"/>
        <v>125182053000.4785</v>
      </c>
      <c r="H56" s="90">
        <f t="shared" ca="1" si="9"/>
        <v>113787211138.31398</v>
      </c>
      <c r="I56" s="90">
        <f t="shared" ca="1" si="9"/>
        <v>102392369276.14944</v>
      </c>
      <c r="J56" s="90">
        <f t="shared" ca="1" si="9"/>
        <v>90997527413.984924</v>
      </c>
      <c r="K56" s="90">
        <f t="shared" ca="1" si="9"/>
        <v>79602685551.820404</v>
      </c>
      <c r="L56" s="192">
        <f ca="1">IF('Chemicals 2020'!$A64="CP",INDIRECT("'Chemicals 2020'!"&amp;'Country Selector'!$B$3&amp;ROW($A64))*10^12,0)*'Process Emissions Multipliers'!$B$42</f>
        <v>68207843689.655884</v>
      </c>
      <c r="M56" s="90">
        <f t="shared" ca="1" si="10"/>
        <v>65201603152.062103</v>
      </c>
      <c r="N56" s="90">
        <f t="shared" ca="1" si="10"/>
        <v>62195362614.468323</v>
      </c>
      <c r="O56" s="90">
        <f t="shared" ca="1" si="10"/>
        <v>59189122076.874542</v>
      </c>
      <c r="P56" s="90">
        <f t="shared" ca="1" si="10"/>
        <v>56182881539.280762</v>
      </c>
      <c r="Q56" s="90">
        <f t="shared" ca="1" si="10"/>
        <v>53176641001.686981</v>
      </c>
      <c r="R56" s="90">
        <f t="shared" ca="1" si="10"/>
        <v>50170400464.093201</v>
      </c>
      <c r="S56" s="90">
        <f t="shared" ca="1" si="10"/>
        <v>47164159926.49942</v>
      </c>
      <c r="T56" s="90">
        <f t="shared" ca="1" si="10"/>
        <v>44157919388.905632</v>
      </c>
      <c r="U56" s="90">
        <f t="shared" ca="1" si="10"/>
        <v>41151678851.311852</v>
      </c>
      <c r="V56" s="192">
        <f ca="1">IF('Chemicals 2030'!$A64="CP",INDIRECT("'Chemicals 2030'!"&amp;'Country Selector'!$B$3&amp;ROW($A64))*10^12,0)*'Process Emissions Multipliers'!$D$42</f>
        <v>38145438313.718071</v>
      </c>
      <c r="W56" s="90">
        <f t="shared" ca="1" si="8"/>
        <v>37504658800.707161</v>
      </c>
      <c r="X56" s="90">
        <f t="shared" ca="1" si="8"/>
        <v>36863879287.696251</v>
      </c>
      <c r="Y56" s="90">
        <f t="shared" ca="1" si="8"/>
        <v>36223099774.685341</v>
      </c>
      <c r="Z56" s="90">
        <f t="shared" ca="1" si="8"/>
        <v>35582320261.674431</v>
      </c>
      <c r="AA56" s="90">
        <f t="shared" ca="1" si="8"/>
        <v>34941540748.663528</v>
      </c>
      <c r="AB56" s="90">
        <f t="shared" ca="1" si="8"/>
        <v>34300761235.652618</v>
      </c>
      <c r="AC56" s="90">
        <f t="shared" ca="1" si="8"/>
        <v>33659981722.641705</v>
      </c>
      <c r="AD56" s="90">
        <f t="shared" ca="1" si="8"/>
        <v>33019202209.630798</v>
      </c>
      <c r="AE56" s="90">
        <f t="shared" ca="1" si="8"/>
        <v>32378422696.619888</v>
      </c>
      <c r="AF56" s="90">
        <f t="shared" ca="1" si="8"/>
        <v>31737643183.608978</v>
      </c>
      <c r="AG56" s="90">
        <f t="shared" ca="1" si="8"/>
        <v>31096863670.598068</v>
      </c>
      <c r="AH56" s="90">
        <f t="shared" ca="1" si="8"/>
        <v>30456084157.587162</v>
      </c>
      <c r="AI56" s="90">
        <f t="shared" ca="1" si="8"/>
        <v>29815304644.576252</v>
      </c>
      <c r="AJ56" s="90">
        <f t="shared" ca="1" si="8"/>
        <v>29174525131.565342</v>
      </c>
      <c r="AK56" s="90">
        <f t="shared" ca="1" si="8"/>
        <v>28533745618.554436</v>
      </c>
      <c r="AL56" s="90">
        <f t="shared" ca="1" si="8"/>
        <v>27892966105.543522</v>
      </c>
      <c r="AM56" s="90">
        <f t="shared" ca="1" si="11"/>
        <v>27252186592.532616</v>
      </c>
      <c r="AN56" s="90">
        <f t="shared" ca="1" si="11"/>
        <v>26611407079.521702</v>
      </c>
      <c r="AO56" s="90">
        <f t="shared" ca="1" si="11"/>
        <v>25970627566.510796</v>
      </c>
      <c r="AP56" s="192">
        <f ca="1">V56*'Process Emissions Multipliers'!$E$36</f>
        <v>25329848053.499886</v>
      </c>
    </row>
    <row r="57" spans="1:42">
      <c r="A57" s="74">
        <v>5</v>
      </c>
      <c r="B57" s="192">
        <f ca="1">IF('Chemicals 2010'!$A65="CP",INDIRECT("'Chemicals 2010'!"&amp;'Country Selector'!$B$3&amp;ROW($A65))*10^12,0)</f>
        <v>98716942155.802231</v>
      </c>
      <c r="C57" s="90">
        <f t="shared" ca="1" si="9"/>
        <v>116451566859.01941</v>
      </c>
      <c r="D57" s="90">
        <f t="shared" ca="1" si="9"/>
        <v>134186191562.23657</v>
      </c>
      <c r="E57" s="90">
        <f t="shared" ca="1" si="9"/>
        <v>151920816265.45374</v>
      </c>
      <c r="F57" s="90">
        <f t="shared" ca="1" si="9"/>
        <v>169655440968.6709</v>
      </c>
      <c r="G57" s="90">
        <f t="shared" ca="1" si="9"/>
        <v>187390065671.88809</v>
      </c>
      <c r="H57" s="90">
        <f t="shared" ca="1" si="9"/>
        <v>205124690375.10526</v>
      </c>
      <c r="I57" s="90">
        <f t="shared" ca="1" si="9"/>
        <v>222859315078.32242</v>
      </c>
      <c r="J57" s="90">
        <f t="shared" ca="1" si="9"/>
        <v>240593939781.53961</v>
      </c>
      <c r="K57" s="90">
        <f t="shared" ca="1" si="9"/>
        <v>258328564484.75681</v>
      </c>
      <c r="L57" s="192">
        <f ca="1">IF('Chemicals 2020'!$A65="CP",INDIRECT("'Chemicals 2020'!"&amp;'Country Selector'!$B$3&amp;ROW($A65))*10^12,0)*'Process Emissions Multipliers'!$B$42</f>
        <v>276063189187.97394</v>
      </c>
      <c r="M57" s="90">
        <f t="shared" ca="1" si="10"/>
        <v>273577989963.54791</v>
      </c>
      <c r="N57" s="90">
        <f t="shared" ca="1" si="10"/>
        <v>271092790739.12186</v>
      </c>
      <c r="O57" s="90">
        <f t="shared" ca="1" si="10"/>
        <v>268607591514.6958</v>
      </c>
      <c r="P57" s="90">
        <f t="shared" ca="1" si="10"/>
        <v>266122392290.26978</v>
      </c>
      <c r="Q57" s="90">
        <f t="shared" ca="1" si="10"/>
        <v>263637193065.84369</v>
      </c>
      <c r="R57" s="90">
        <f t="shared" ca="1" si="10"/>
        <v>261151993841.41766</v>
      </c>
      <c r="S57" s="90">
        <f t="shared" ca="1" si="10"/>
        <v>258666794616.99164</v>
      </c>
      <c r="T57" s="90">
        <f t="shared" ca="1" si="10"/>
        <v>256181595392.56558</v>
      </c>
      <c r="U57" s="90">
        <f t="shared" ca="1" si="10"/>
        <v>253696396168.13953</v>
      </c>
      <c r="V57" s="192">
        <f ca="1">IF('Chemicals 2030'!$A65="CP",INDIRECT("'Chemicals 2030'!"&amp;'Country Selector'!$B$3&amp;ROW($A65))*10^12,0)*'Process Emissions Multipliers'!$D$42</f>
        <v>251211196943.7135</v>
      </c>
      <c r="W57" s="90">
        <f t="shared" ca="1" si="8"/>
        <v>246991269330.96429</v>
      </c>
      <c r="X57" s="90">
        <f t="shared" ca="1" si="8"/>
        <v>242771341718.21509</v>
      </c>
      <c r="Y57" s="90">
        <f t="shared" ca="1" si="8"/>
        <v>238551414105.46588</v>
      </c>
      <c r="Z57" s="90">
        <f t="shared" ca="1" si="8"/>
        <v>234331486492.71667</v>
      </c>
      <c r="AA57" s="90">
        <f t="shared" ca="1" si="8"/>
        <v>230111558879.96747</v>
      </c>
      <c r="AB57" s="90">
        <f t="shared" ca="1" si="8"/>
        <v>225891631267.21826</v>
      </c>
      <c r="AC57" s="90">
        <f t="shared" ca="1" si="8"/>
        <v>221671703654.46906</v>
      </c>
      <c r="AD57" s="90">
        <f t="shared" ca="1" si="8"/>
        <v>217451776041.71985</v>
      </c>
      <c r="AE57" s="90">
        <f t="shared" ca="1" si="8"/>
        <v>213231848428.97064</v>
      </c>
      <c r="AF57" s="90">
        <f t="shared" ca="1" si="8"/>
        <v>209011920816.22144</v>
      </c>
      <c r="AG57" s="90">
        <f t="shared" ca="1" si="8"/>
        <v>204791993203.47223</v>
      </c>
      <c r="AH57" s="90">
        <f t="shared" ca="1" si="8"/>
        <v>200572065590.72302</v>
      </c>
      <c r="AI57" s="90">
        <f t="shared" ca="1" si="8"/>
        <v>196352137977.97382</v>
      </c>
      <c r="AJ57" s="90">
        <f t="shared" ca="1" si="8"/>
        <v>192132210365.22461</v>
      </c>
      <c r="AK57" s="90">
        <f t="shared" ca="1" si="8"/>
        <v>187912282752.4754</v>
      </c>
      <c r="AL57" s="90">
        <f t="shared" ca="1" si="8"/>
        <v>183692355139.72623</v>
      </c>
      <c r="AM57" s="90">
        <f t="shared" ca="1" si="11"/>
        <v>179472427526.97699</v>
      </c>
      <c r="AN57" s="90">
        <f t="shared" ca="1" si="11"/>
        <v>175252499914.22781</v>
      </c>
      <c r="AO57" s="90">
        <f t="shared" ca="1" si="11"/>
        <v>171032572301.47858</v>
      </c>
      <c r="AP57" s="192">
        <f ca="1">V57*'Process Emissions Multipliers'!$E$36</f>
        <v>166812644688.7294</v>
      </c>
    </row>
    <row r="58" spans="1:42">
      <c r="A58" s="74">
        <v>6</v>
      </c>
      <c r="B58" s="192">
        <f ca="1">IF('Chemicals 2010'!$A66="CP",INDIRECT("'Chemicals 2010'!"&amp;'Country Selector'!$B$3&amp;ROW($A66))*10^12,0)</f>
        <v>119870572617.75986</v>
      </c>
      <c r="C58" s="90">
        <f t="shared" ca="1" si="9"/>
        <v>135384181433.377</v>
      </c>
      <c r="D58" s="90">
        <f t="shared" ca="1" si="9"/>
        <v>150897790248.99414</v>
      </c>
      <c r="E58" s="90">
        <f t="shared" ca="1" si="9"/>
        <v>166411399064.61127</v>
      </c>
      <c r="F58" s="90">
        <f t="shared" ca="1" si="9"/>
        <v>181925007880.22842</v>
      </c>
      <c r="G58" s="90">
        <f t="shared" ca="1" si="9"/>
        <v>197438616695.84558</v>
      </c>
      <c r="H58" s="90">
        <f t="shared" ca="1" si="9"/>
        <v>212952225511.46271</v>
      </c>
      <c r="I58" s="90">
        <f t="shared" ca="1" si="9"/>
        <v>228465834327.07983</v>
      </c>
      <c r="J58" s="90">
        <f t="shared" ca="1" si="9"/>
        <v>243979443142.69699</v>
      </c>
      <c r="K58" s="90">
        <f t="shared" ca="1" si="9"/>
        <v>259493051958.31415</v>
      </c>
      <c r="L58" s="192">
        <f ca="1">IF('Chemicals 2020'!$A66="CP",INDIRECT("'Chemicals 2020'!"&amp;'Country Selector'!$B$3&amp;ROW($A66))*10^12,0)*'Process Emissions Multipliers'!$B$42</f>
        <v>275006660773.93127</v>
      </c>
      <c r="M58" s="90">
        <f t="shared" ca="1" si="10"/>
        <v>264459729594.08618</v>
      </c>
      <c r="N58" s="90">
        <f t="shared" ca="1" si="10"/>
        <v>253912798414.24112</v>
      </c>
      <c r="O58" s="90">
        <f t="shared" ca="1" si="10"/>
        <v>243365867234.39603</v>
      </c>
      <c r="P58" s="90">
        <f t="shared" ca="1" si="10"/>
        <v>232818936054.55093</v>
      </c>
      <c r="Q58" s="90">
        <f t="shared" ca="1" si="10"/>
        <v>222272004874.70587</v>
      </c>
      <c r="R58" s="90">
        <f t="shared" ca="1" si="10"/>
        <v>211725073694.86078</v>
      </c>
      <c r="S58" s="90">
        <f t="shared" ca="1" si="10"/>
        <v>201178142515.01569</v>
      </c>
      <c r="T58" s="90">
        <f t="shared" ca="1" si="10"/>
        <v>190631211335.17059</v>
      </c>
      <c r="U58" s="90">
        <f t="shared" ca="1" si="10"/>
        <v>180084280155.32553</v>
      </c>
      <c r="V58" s="192">
        <f ca="1">IF('Chemicals 2030'!$A66="CP",INDIRECT("'Chemicals 2030'!"&amp;'Country Selector'!$B$3&amp;ROW($A66))*10^12,0)*'Process Emissions Multipliers'!$D$42</f>
        <v>169537348975.48044</v>
      </c>
      <c r="W58" s="90">
        <f t="shared" ca="1" si="8"/>
        <v>166689405296.86237</v>
      </c>
      <c r="X58" s="90">
        <f t="shared" ca="1" si="8"/>
        <v>163841461618.24429</v>
      </c>
      <c r="Y58" s="90">
        <f t="shared" ca="1" si="8"/>
        <v>160993517939.62625</v>
      </c>
      <c r="Z58" s="90">
        <f t="shared" ca="1" si="8"/>
        <v>158145574261.00815</v>
      </c>
      <c r="AA58" s="90">
        <f t="shared" ca="1" si="8"/>
        <v>155297630582.39008</v>
      </c>
      <c r="AB58" s="90">
        <f t="shared" ca="1" si="8"/>
        <v>152449686903.772</v>
      </c>
      <c r="AC58" s="90">
        <f t="shared" ca="1" si="8"/>
        <v>149601743225.15393</v>
      </c>
      <c r="AD58" s="90">
        <f t="shared" ca="1" si="8"/>
        <v>146753799546.53586</v>
      </c>
      <c r="AE58" s="90">
        <f t="shared" ca="1" si="8"/>
        <v>143905855867.91782</v>
      </c>
      <c r="AF58" s="90">
        <f t="shared" ca="1" si="8"/>
        <v>141057912189.29974</v>
      </c>
      <c r="AG58" s="90">
        <f t="shared" ca="1" si="8"/>
        <v>138209968510.68167</v>
      </c>
      <c r="AH58" s="90">
        <f t="shared" ca="1" si="8"/>
        <v>135362024832.0636</v>
      </c>
      <c r="AI58" s="90">
        <f t="shared" ca="1" si="8"/>
        <v>132514081153.44553</v>
      </c>
      <c r="AJ58" s="90">
        <f t="shared" ca="1" si="8"/>
        <v>129666137474.82745</v>
      </c>
      <c r="AK58" s="90">
        <f t="shared" ca="1" si="8"/>
        <v>126818193796.20938</v>
      </c>
      <c r="AL58" s="90">
        <f t="shared" ca="1" si="8"/>
        <v>123970250117.59131</v>
      </c>
      <c r="AM58" s="90">
        <f t="shared" ca="1" si="11"/>
        <v>121122306438.97325</v>
      </c>
      <c r="AN58" s="90">
        <f t="shared" ca="1" si="11"/>
        <v>118274362760.35518</v>
      </c>
      <c r="AO58" s="90">
        <f t="shared" ca="1" si="11"/>
        <v>115426419081.73711</v>
      </c>
      <c r="AP58" s="192">
        <f ca="1">V58*'Process Emissions Multipliers'!$E$36</f>
        <v>112578475403.11903</v>
      </c>
    </row>
    <row r="59" spans="1:42">
      <c r="A59" s="74">
        <v>7</v>
      </c>
      <c r="B59" s="192">
        <f ca="1">IF('Chemicals 2010'!$A67="CP",INDIRECT("'Chemicals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192">
        <f ca="1">IF('Chemicals 2020'!$A67="CP",INDIRECT("'Chemicals 2020'!"&amp;'Country Selector'!$B$3&amp;ROW($A67))*10^12,0)*'Process Emissions Multipliers'!$B$42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192">
        <f ca="1">IF('Chemicals 2030'!$A67="CP",INDIRECT("'Chemicals 2030'!"&amp;'Country Selector'!$B$3&amp;ROW($A67))*10^12,0)*'Process Emissions Multipliers'!$D$42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192">
        <f ca="1">V59*'Process Emissions Multipliers'!$E$36</f>
        <v>0</v>
      </c>
    </row>
    <row r="60" spans="1:42">
      <c r="A60" s="74">
        <v>8</v>
      </c>
      <c r="B60" s="192">
        <f ca="1">IF('Chemicals 2010'!$A68="CP",INDIRECT("'Chemicals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192">
        <f ca="1">IF('Chemicals 2020'!$A68="CP",INDIRECT("'Chemicals 2020'!"&amp;'Country Selector'!$B$3&amp;ROW($A68))*10^12,0)*'Process Emissions Multipliers'!$B$42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192">
        <f ca="1">IF('Chemicals 2030'!$A68="CP",INDIRECT("'Chemicals 2030'!"&amp;'Country Selector'!$B$3&amp;ROW($A68))*10^12,0)*'Process Emissions Multipliers'!$D$42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192">
        <f ca="1">V60*'Process Emissions Multipliers'!$E$36</f>
        <v>0</v>
      </c>
    </row>
    <row r="61" spans="1:42">
      <c r="A61" s="74">
        <v>9</v>
      </c>
      <c r="B61" s="192">
        <f ca="1">IF('Chemicals 2010'!$A69="CP",INDIRECT("'Chemicals 2010'!"&amp;'Country Selector'!$B$3&amp;ROW($A69))*10^12,0)</f>
        <v>111644160771.44267</v>
      </c>
      <c r="C61" s="90">
        <f t="shared" ca="1" si="9"/>
        <v>104660225436.56763</v>
      </c>
      <c r="D61" s="90">
        <f t="shared" ca="1" si="9"/>
        <v>97676290101.692596</v>
      </c>
      <c r="E61" s="90">
        <f t="shared" ca="1" si="9"/>
        <v>90692354766.817551</v>
      </c>
      <c r="F61" s="90">
        <f t="shared" ca="1" si="9"/>
        <v>83708419431.94252</v>
      </c>
      <c r="G61" s="90">
        <f t="shared" ca="1" si="9"/>
        <v>76724484097.067474</v>
      </c>
      <c r="H61" s="90">
        <f t="shared" ca="1" si="9"/>
        <v>69740548762.192444</v>
      </c>
      <c r="I61" s="90">
        <f t="shared" ca="1" si="9"/>
        <v>62756613427.317398</v>
      </c>
      <c r="J61" s="90">
        <f t="shared" ca="1" si="9"/>
        <v>55772678092.442368</v>
      </c>
      <c r="K61" s="90">
        <f t="shared" ca="1" si="9"/>
        <v>48788742757.567322</v>
      </c>
      <c r="L61" s="192">
        <f ca="1">IF('Chemicals 2020'!$A69="CP",INDIRECT("'Chemicals 2020'!"&amp;'Country Selector'!$B$3&amp;ROW($A69))*10^12,0)*'Process Emissions Multipliers'!$B$42</f>
        <v>41804807422.692284</v>
      </c>
      <c r="M61" s="90">
        <f t="shared" ca="1" si="10"/>
        <v>39962272899.650917</v>
      </c>
      <c r="N61" s="90">
        <f t="shared" ca="1" si="10"/>
        <v>38119738376.609558</v>
      </c>
      <c r="O61" s="90">
        <f t="shared" ca="1" si="10"/>
        <v>36277203853.568192</v>
      </c>
      <c r="P61" s="90">
        <f t="shared" ca="1" si="10"/>
        <v>34434669330.526825</v>
      </c>
      <c r="Q61" s="90">
        <f t="shared" ca="1" si="10"/>
        <v>32592134807.485466</v>
      </c>
      <c r="R61" s="90">
        <f t="shared" ca="1" si="10"/>
        <v>30749600284.444099</v>
      </c>
      <c r="S61" s="90">
        <f t="shared" ca="1" si="10"/>
        <v>28907065761.402733</v>
      </c>
      <c r="T61" s="90">
        <f t="shared" ca="1" si="10"/>
        <v>27064531238.36137</v>
      </c>
      <c r="U61" s="90">
        <f t="shared" ca="1" si="10"/>
        <v>25221996715.320011</v>
      </c>
      <c r="V61" s="192">
        <f ca="1">IF('Chemicals 2030'!$A69="CP",INDIRECT("'Chemicals 2030'!"&amp;'Country Selector'!$B$3&amp;ROW($A69))*10^12,0)*'Process Emissions Multipliers'!$D$42</f>
        <v>23379462192.278645</v>
      </c>
      <c r="W61" s="90">
        <f t="shared" ca="1" si="8"/>
        <v>22986726361.723572</v>
      </c>
      <c r="X61" s="90">
        <f t="shared" ca="1" si="8"/>
        <v>22593990531.168503</v>
      </c>
      <c r="Y61" s="90">
        <f t="shared" ca="1" si="8"/>
        <v>22201254700.613434</v>
      </c>
      <c r="Z61" s="90">
        <f t="shared" ca="1" si="8"/>
        <v>21808518870.058361</v>
      </c>
      <c r="AA61" s="90">
        <f t="shared" ca="1" si="8"/>
        <v>21415783039.503292</v>
      </c>
      <c r="AB61" s="90">
        <f t="shared" ca="1" si="8"/>
        <v>21023047208.948219</v>
      </c>
      <c r="AC61" s="90">
        <f t="shared" ca="1" si="8"/>
        <v>20630311378.39315</v>
      </c>
      <c r="AD61" s="90">
        <f t="shared" ca="1" si="8"/>
        <v>20237575547.838081</v>
      </c>
      <c r="AE61" s="90">
        <f t="shared" ca="1" si="8"/>
        <v>19844839717.283012</v>
      </c>
      <c r="AF61" s="90">
        <f t="shared" ca="1" si="8"/>
        <v>19452103886.72794</v>
      </c>
      <c r="AG61" s="90">
        <f t="shared" ca="1" si="8"/>
        <v>19059368056.172871</v>
      </c>
      <c r="AH61" s="90">
        <f t="shared" ca="1" si="8"/>
        <v>18666632225.617798</v>
      </c>
      <c r="AI61" s="90">
        <f t="shared" ca="1" si="8"/>
        <v>18273896395.062729</v>
      </c>
      <c r="AJ61" s="90">
        <f t="shared" ca="1" si="8"/>
        <v>17881160564.50766</v>
      </c>
      <c r="AK61" s="90">
        <f t="shared" ca="1" si="8"/>
        <v>17488424733.952587</v>
      </c>
      <c r="AL61" s="90">
        <f t="shared" ca="1" si="8"/>
        <v>17095688903.397516</v>
      </c>
      <c r="AM61" s="90">
        <f t="shared" ca="1" si="11"/>
        <v>16702953072.842447</v>
      </c>
      <c r="AN61" s="90">
        <f t="shared" ca="1" si="11"/>
        <v>16310217242.287376</v>
      </c>
      <c r="AO61" s="90">
        <f t="shared" ca="1" si="11"/>
        <v>15917481411.732304</v>
      </c>
      <c r="AP61" s="192">
        <f ca="1">V61*'Process Emissions Multipliers'!$E$36</f>
        <v>15524745581.177235</v>
      </c>
    </row>
    <row r="62" spans="1:42">
      <c r="A62" s="74">
        <v>10</v>
      </c>
      <c r="B62" s="192">
        <f ca="1">IF('Chemicals 2010'!$A70="CP",INDIRECT("'Chemicals 2010'!"&amp;'Country Selector'!$B$3&amp;ROW($A70))*10^12,0)</f>
        <v>105768152309.78775</v>
      </c>
      <c r="C62" s="90">
        <f t="shared" ca="1" si="9"/>
        <v>99151792518.853516</v>
      </c>
      <c r="D62" s="90">
        <f t="shared" ca="1" si="9"/>
        <v>92535432727.919281</v>
      </c>
      <c r="E62" s="90">
        <f t="shared" ca="1" si="9"/>
        <v>85919072936.985046</v>
      </c>
      <c r="F62" s="90">
        <f t="shared" ca="1" si="9"/>
        <v>79302713146.050812</v>
      </c>
      <c r="G62" s="90">
        <f t="shared" ca="1" si="9"/>
        <v>72686353355.116577</v>
      </c>
      <c r="H62" s="90">
        <f t="shared" ca="1" si="9"/>
        <v>66069993564.182335</v>
      </c>
      <c r="I62" s="90">
        <f t="shared" ca="1" si="9"/>
        <v>59453633773.248108</v>
      </c>
      <c r="J62" s="90">
        <f t="shared" ca="1" si="9"/>
        <v>52837273982.313866</v>
      </c>
      <c r="K62" s="90">
        <f t="shared" ca="1" si="9"/>
        <v>46220914191.379631</v>
      </c>
      <c r="L62" s="192">
        <f ca="1">IF('Chemicals 2020'!$A70="CP",INDIRECT("'Chemicals 2020'!"&amp;'Country Selector'!$B$3&amp;ROW($A70))*10^12,0)*'Process Emissions Multipliers'!$B$42</f>
        <v>39604554400.445396</v>
      </c>
      <c r="M62" s="90">
        <f t="shared" ca="1" si="10"/>
        <v>37858995378.616768</v>
      </c>
      <c r="N62" s="90">
        <f t="shared" ca="1" si="10"/>
        <v>36113436356.788139</v>
      </c>
      <c r="O62" s="90">
        <f t="shared" ca="1" si="10"/>
        <v>34367877334.959518</v>
      </c>
      <c r="P62" s="90">
        <f t="shared" ca="1" si="10"/>
        <v>32622318313.13089</v>
      </c>
      <c r="Q62" s="90">
        <f t="shared" ca="1" si="10"/>
        <v>30876759291.302265</v>
      </c>
      <c r="R62" s="90">
        <f t="shared" ca="1" si="10"/>
        <v>29131200269.47364</v>
      </c>
      <c r="S62" s="90">
        <f t="shared" ca="1" si="10"/>
        <v>27385641247.645012</v>
      </c>
      <c r="T62" s="90">
        <f t="shared" ca="1" si="10"/>
        <v>25640082225.816383</v>
      </c>
      <c r="U62" s="90">
        <f t="shared" ca="1" si="10"/>
        <v>23894523203.987759</v>
      </c>
      <c r="V62" s="192">
        <f ca="1">IF('Chemicals 2030'!$A70="CP",INDIRECT("'Chemicals 2030'!"&amp;'Country Selector'!$B$3&amp;ROW($A70))*10^12,0)*'Process Emissions Multipliers'!$D$42</f>
        <v>22148964182.159134</v>
      </c>
      <c r="W62" s="90">
        <f t="shared" ca="1" si="8"/>
        <v>21776898658.475376</v>
      </c>
      <c r="X62" s="90">
        <f t="shared" ca="1" si="8"/>
        <v>21404833134.791615</v>
      </c>
      <c r="Y62" s="90">
        <f t="shared" ca="1" si="8"/>
        <v>21032767611.107857</v>
      </c>
      <c r="Z62" s="90">
        <f t="shared" ca="1" si="8"/>
        <v>20660702087.424103</v>
      </c>
      <c r="AA62" s="90">
        <f t="shared" ca="1" si="8"/>
        <v>20288636563.740345</v>
      </c>
      <c r="AB62" s="90">
        <f t="shared" ca="1" si="8"/>
        <v>19916571040.056587</v>
      </c>
      <c r="AC62" s="90">
        <f t="shared" ca="1" si="8"/>
        <v>19544505516.372826</v>
      </c>
      <c r="AD62" s="90">
        <f t="shared" ca="1" si="8"/>
        <v>19172439992.689072</v>
      </c>
      <c r="AE62" s="90">
        <f t="shared" ca="1" si="8"/>
        <v>18800374469.005314</v>
      </c>
      <c r="AF62" s="90">
        <f t="shared" ca="1" si="8"/>
        <v>18428308945.321556</v>
      </c>
      <c r="AG62" s="90">
        <f t="shared" ca="1" si="8"/>
        <v>18056243421.637794</v>
      </c>
      <c r="AH62" s="90">
        <f t="shared" ca="1" si="8"/>
        <v>17684177897.954037</v>
      </c>
      <c r="AI62" s="90">
        <f t="shared" ca="1" si="8"/>
        <v>17312112374.270279</v>
      </c>
      <c r="AJ62" s="90">
        <f t="shared" ca="1" si="8"/>
        <v>16940046850.586521</v>
      </c>
      <c r="AK62" s="90">
        <f t="shared" ca="1" si="8"/>
        <v>16567981326.902763</v>
      </c>
      <c r="AL62" s="90">
        <f t="shared" ca="1" si="8"/>
        <v>16195915803.219006</v>
      </c>
      <c r="AM62" s="90">
        <f t="shared" ca="1" si="11"/>
        <v>15823850279.535248</v>
      </c>
      <c r="AN62" s="90">
        <f t="shared" ca="1" si="11"/>
        <v>15451784755.851492</v>
      </c>
      <c r="AO62" s="90">
        <f t="shared" ca="1" si="11"/>
        <v>15079719232.16773</v>
      </c>
      <c r="AP62" s="192">
        <f ca="1">V62*'Process Emissions Multipliers'!$E$36</f>
        <v>14707653708.483974</v>
      </c>
    </row>
    <row r="63" spans="1:42">
      <c r="A63" s="74">
        <v>11</v>
      </c>
      <c r="B63" s="192">
        <f ca="1">IF('Chemicals 2010'!$A71="CP",INDIRECT("'Chemicals 2010'!"&amp;'Country Selector'!$B$3&amp;ROW($A71))*10^12,0)</f>
        <v>148075413233.70255</v>
      </c>
      <c r="C63" s="90">
        <f t="shared" ca="1" si="9"/>
        <v>138812509526.39462</v>
      </c>
      <c r="D63" s="90">
        <f t="shared" ca="1" si="9"/>
        <v>129549605819.08669</v>
      </c>
      <c r="E63" s="90">
        <f t="shared" ca="1" si="9"/>
        <v>120286702111.77876</v>
      </c>
      <c r="F63" s="90">
        <f t="shared" ref="D63:K95" ca="1" si="12">$B63*($L$1-F$1)/($L$1-$B$1)+$L63*(F$1-$B$1)/($L$1-$B$1)</f>
        <v>111023798404.47083</v>
      </c>
      <c r="G63" s="90">
        <f t="shared" ca="1" si="12"/>
        <v>101760894697.1629</v>
      </c>
      <c r="H63" s="90">
        <f t="shared" ca="1" si="12"/>
        <v>92497990989.854965</v>
      </c>
      <c r="I63" s="90">
        <f t="shared" ca="1" si="12"/>
        <v>83235087282.547043</v>
      </c>
      <c r="J63" s="90">
        <f t="shared" ca="1" si="12"/>
        <v>73972183575.239105</v>
      </c>
      <c r="K63" s="90">
        <f t="shared" ca="1" si="12"/>
        <v>64709279867.931183</v>
      </c>
      <c r="L63" s="192">
        <f ca="1">IF('Chemicals 2020'!$A71="CP",INDIRECT("'Chemicals 2020'!"&amp;'Country Selector'!$B$3&amp;ROW($A71))*10^12,0)*'Process Emissions Multipliers'!$B$42</f>
        <v>55446376160.623253</v>
      </c>
      <c r="M63" s="90">
        <f t="shared" ca="1" si="10"/>
        <v>53002593530.063133</v>
      </c>
      <c r="N63" s="90">
        <f t="shared" ca="1" si="10"/>
        <v>50558810899.503021</v>
      </c>
      <c r="O63" s="90">
        <f t="shared" ca="1" si="10"/>
        <v>48115028268.942902</v>
      </c>
      <c r="P63" s="90">
        <f t="shared" ref="N63:U95" ca="1" si="13">$L63*($V$1-P$1)/($V$1-$L$1)+$V63*(P$1-$L$1)/($V$1-$L$1)</f>
        <v>45671245638.382782</v>
      </c>
      <c r="Q63" s="90">
        <f t="shared" ca="1" si="13"/>
        <v>43227463007.82267</v>
      </c>
      <c r="R63" s="90">
        <f t="shared" ca="1" si="13"/>
        <v>40783680377.262558</v>
      </c>
      <c r="S63" s="90">
        <f t="shared" ca="1" si="13"/>
        <v>38339897746.702431</v>
      </c>
      <c r="T63" s="90">
        <f t="shared" ca="1" si="13"/>
        <v>35896115116.142319</v>
      </c>
      <c r="U63" s="90">
        <f t="shared" ca="1" si="13"/>
        <v>33452332485.582199</v>
      </c>
      <c r="V63" s="192">
        <f ca="1">IF('Chemicals 2030'!$A71="CP",INDIRECT("'Chemicals 2030'!"&amp;'Country Selector'!$B$3&amp;ROW($A71))*10^12,0)*'Process Emissions Multipliers'!$D$42</f>
        <v>31008549855.022083</v>
      </c>
      <c r="W63" s="90">
        <f t="shared" ref="W63:AL78" ca="1" si="14">$V63*($AP$1-W$1)/($AP$1-$V$1)+$AP63*(W$1-$V$1)/($AP$1-$V$1)</f>
        <v>30487658121.86483</v>
      </c>
      <c r="X63" s="90">
        <f t="shared" ca="1" si="14"/>
        <v>29966766388.707584</v>
      </c>
      <c r="Y63" s="90">
        <f t="shared" ca="1" si="14"/>
        <v>29445874655.550335</v>
      </c>
      <c r="Z63" s="90">
        <f t="shared" ca="1" si="14"/>
        <v>28924982922.393085</v>
      </c>
      <c r="AA63" s="90">
        <f t="shared" ca="1" si="14"/>
        <v>28404091189.235836</v>
      </c>
      <c r="AB63" s="90">
        <f t="shared" ca="1" si="14"/>
        <v>27883199456.078587</v>
      </c>
      <c r="AC63" s="90">
        <f t="shared" ca="1" si="14"/>
        <v>27362307722.921337</v>
      </c>
      <c r="AD63" s="90">
        <f t="shared" ca="1" si="14"/>
        <v>26841415989.764091</v>
      </c>
      <c r="AE63" s="90">
        <f t="shared" ca="1" si="14"/>
        <v>26320524256.606838</v>
      </c>
      <c r="AF63" s="90">
        <f t="shared" ca="1" si="14"/>
        <v>25799632523.449589</v>
      </c>
      <c r="AG63" s="90">
        <f t="shared" ca="1" si="14"/>
        <v>25278740790.292339</v>
      </c>
      <c r="AH63" s="90">
        <f t="shared" ca="1" si="14"/>
        <v>24757849057.13509</v>
      </c>
      <c r="AI63" s="90">
        <f t="shared" ca="1" si="14"/>
        <v>24236957323.97784</v>
      </c>
      <c r="AJ63" s="90">
        <f t="shared" ca="1" si="14"/>
        <v>23716065590.820591</v>
      </c>
      <c r="AK63" s="90">
        <f t="shared" ca="1" si="14"/>
        <v>23195173857.663342</v>
      </c>
      <c r="AL63" s="90">
        <f t="shared" ca="1" si="14"/>
        <v>22674282124.506092</v>
      </c>
      <c r="AM63" s="90">
        <f t="shared" ca="1" si="11"/>
        <v>22153390391.348839</v>
      </c>
      <c r="AN63" s="90">
        <f t="shared" ca="1" si="11"/>
        <v>21632498658.191593</v>
      </c>
      <c r="AO63" s="90">
        <f t="shared" ca="1" si="11"/>
        <v>21111606925.034344</v>
      </c>
      <c r="AP63" s="192">
        <f ca="1">V63*'Process Emissions Multipliers'!$E$36</f>
        <v>20590715191.877094</v>
      </c>
    </row>
    <row r="64" spans="1:42">
      <c r="A64" s="74">
        <v>12</v>
      </c>
      <c r="B64" s="192">
        <f ca="1">IF('Chemicals 2010'!$A72="CP",INDIRECT("'Chemicals 2010'!"&amp;'Country Selector'!$B$3&amp;ROW($A72))*10^12,0)</f>
        <v>213886708004.23758</v>
      </c>
      <c r="C64" s="90">
        <f t="shared" ref="C64:K127" ca="1" si="15">$B64*($L$1-C$1)/($L$1-$B$1)+$L64*(C$1-$B$1)/($L$1-$B$1)</f>
        <v>200506958204.79279</v>
      </c>
      <c r="D64" s="90">
        <f t="shared" ca="1" si="12"/>
        <v>187127208405.34799</v>
      </c>
      <c r="E64" s="90">
        <f t="shared" ca="1" si="12"/>
        <v>173747458605.9032</v>
      </c>
      <c r="F64" s="90">
        <f t="shared" ca="1" si="12"/>
        <v>160367708806.4584</v>
      </c>
      <c r="G64" s="90">
        <f t="shared" ca="1" si="12"/>
        <v>146987959007.01361</v>
      </c>
      <c r="H64" s="90">
        <f t="shared" ca="1" si="12"/>
        <v>133608209207.56882</v>
      </c>
      <c r="I64" s="90">
        <f t="shared" ca="1" si="12"/>
        <v>120228459408.12402</v>
      </c>
      <c r="J64" s="90">
        <f t="shared" ca="1" si="12"/>
        <v>106848709608.67923</v>
      </c>
      <c r="K64" s="90">
        <f t="shared" ca="1" si="12"/>
        <v>93468959809.234436</v>
      </c>
      <c r="L64" s="192">
        <f ca="1">IF('Chemicals 2020'!$A72="CP",INDIRECT("'Chemicals 2020'!"&amp;'Country Selector'!$B$3&amp;ROW($A72))*10^12,0)*'Process Emissions Multipliers'!$B$42</f>
        <v>80089210009.789627</v>
      </c>
      <c r="M64" s="90">
        <f t="shared" ref="M64:U127" ca="1" si="16">$L64*($V$1-M$1)/($V$1-$L$1)+$V64*(M$1-$L$1)/($V$1-$L$1)</f>
        <v>76559301765.647247</v>
      </c>
      <c r="N64" s="90">
        <f t="shared" ca="1" si="13"/>
        <v>73029393521.504852</v>
      </c>
      <c r="O64" s="90">
        <f t="shared" ca="1" si="13"/>
        <v>69499485277.362457</v>
      </c>
      <c r="P64" s="90">
        <f t="shared" ca="1" si="13"/>
        <v>65969577033.22007</v>
      </c>
      <c r="Q64" s="90">
        <f t="shared" ca="1" si="13"/>
        <v>62439668789.077675</v>
      </c>
      <c r="R64" s="90">
        <f t="shared" ca="1" si="13"/>
        <v>58909760544.935287</v>
      </c>
      <c r="S64" s="90">
        <f t="shared" ca="1" si="13"/>
        <v>55379852300.792892</v>
      </c>
      <c r="T64" s="90">
        <f t="shared" ca="1" si="13"/>
        <v>51849944056.650505</v>
      </c>
      <c r="U64" s="90">
        <f t="shared" ca="1" si="13"/>
        <v>48320035812.508118</v>
      </c>
      <c r="V64" s="192">
        <f ca="1">IF('Chemicals 2030'!$A72="CP",INDIRECT("'Chemicals 2030'!"&amp;'Country Selector'!$B$3&amp;ROW($A72))*10^12,0)*'Process Emissions Multipliers'!$D$42</f>
        <v>44790127568.365723</v>
      </c>
      <c r="W64" s="90">
        <f t="shared" ca="1" si="14"/>
        <v>44037728398.249687</v>
      </c>
      <c r="X64" s="90">
        <f t="shared" ca="1" si="14"/>
        <v>43285329228.133652</v>
      </c>
      <c r="Y64" s="90">
        <f t="shared" ca="1" si="14"/>
        <v>42532930058.017616</v>
      </c>
      <c r="Z64" s="90">
        <f t="shared" ca="1" si="14"/>
        <v>41780530887.901588</v>
      </c>
      <c r="AA64" s="90">
        <f t="shared" ca="1" si="14"/>
        <v>41028131717.785545</v>
      </c>
      <c r="AB64" s="90">
        <f t="shared" ca="1" si="14"/>
        <v>40275732547.66951</v>
      </c>
      <c r="AC64" s="90">
        <f t="shared" ca="1" si="14"/>
        <v>39523333377.553482</v>
      </c>
      <c r="AD64" s="90">
        <f t="shared" ca="1" si="14"/>
        <v>38770934207.437439</v>
      </c>
      <c r="AE64" s="90">
        <f t="shared" ca="1" si="14"/>
        <v>38018535037.321404</v>
      </c>
      <c r="AF64" s="90">
        <f t="shared" ca="1" si="14"/>
        <v>37266135867.205368</v>
      </c>
      <c r="AG64" s="90">
        <f t="shared" ca="1" si="14"/>
        <v>36513736697.08934</v>
      </c>
      <c r="AH64" s="90">
        <f t="shared" ca="1" si="14"/>
        <v>35761337526.973305</v>
      </c>
      <c r="AI64" s="90">
        <f t="shared" ca="1" si="14"/>
        <v>35008938356.857269</v>
      </c>
      <c r="AJ64" s="90">
        <f t="shared" ca="1" si="14"/>
        <v>34256539186.74123</v>
      </c>
      <c r="AK64" s="90">
        <f t="shared" ca="1" si="14"/>
        <v>33504140016.625195</v>
      </c>
      <c r="AL64" s="90">
        <f t="shared" ca="1" si="14"/>
        <v>32751740846.509163</v>
      </c>
      <c r="AM64" s="90">
        <f t="shared" ca="1" si="11"/>
        <v>31999341676.393127</v>
      </c>
      <c r="AN64" s="90">
        <f t="shared" ca="1" si="11"/>
        <v>31246942506.277092</v>
      </c>
      <c r="AO64" s="90">
        <f t="shared" ca="1" si="11"/>
        <v>30494543336.161053</v>
      </c>
      <c r="AP64" s="192">
        <f ca="1">V64*'Process Emissions Multipliers'!$E$36</f>
        <v>29742144166.045021</v>
      </c>
    </row>
    <row r="65" spans="1:42">
      <c r="A65" s="74">
        <v>13</v>
      </c>
      <c r="B65" s="192">
        <f ca="1">IF('Chemicals 2010'!$A73="CP",INDIRECT("'Chemicals 2010'!"&amp;'Country Selector'!$B$3&amp;ROW($A73))*10^12,0)</f>
        <v>99892143848.132828</v>
      </c>
      <c r="C65" s="90">
        <f t="shared" ca="1" si="15"/>
        <v>93643359601.139374</v>
      </c>
      <c r="D65" s="90">
        <f t="shared" ca="1" si="12"/>
        <v>87394575354.145905</v>
      </c>
      <c r="E65" s="90">
        <f t="shared" ca="1" si="12"/>
        <v>81145791107.152451</v>
      </c>
      <c r="F65" s="90">
        <f t="shared" ca="1" si="12"/>
        <v>74897006860.159012</v>
      </c>
      <c r="G65" s="90">
        <f t="shared" ca="1" si="12"/>
        <v>68648222613.165543</v>
      </c>
      <c r="H65" s="90">
        <f t="shared" ca="1" si="12"/>
        <v>62399438366.172089</v>
      </c>
      <c r="I65" s="90">
        <f t="shared" ca="1" si="12"/>
        <v>56150654119.178635</v>
      </c>
      <c r="J65" s="90">
        <f t="shared" ca="1" si="12"/>
        <v>49901869872.185181</v>
      </c>
      <c r="K65" s="90">
        <f t="shared" ca="1" si="12"/>
        <v>43653085625.191719</v>
      </c>
      <c r="L65" s="192">
        <f ca="1">IF('Chemicals 2020'!$A73="CP",INDIRECT("'Chemicals 2020'!"&amp;'Country Selector'!$B$3&amp;ROW($A73))*10^12,0)*'Process Emissions Multipliers'!$B$42</f>
        <v>37404301378.198265</v>
      </c>
      <c r="M65" s="90">
        <f t="shared" ca="1" si="16"/>
        <v>35755717857.582352</v>
      </c>
      <c r="N65" s="90">
        <f t="shared" ca="1" si="13"/>
        <v>34107134336.96645</v>
      </c>
      <c r="O65" s="90">
        <f t="shared" ca="1" si="13"/>
        <v>32458550816.35054</v>
      </c>
      <c r="P65" s="90">
        <f t="shared" ca="1" si="13"/>
        <v>30809967295.734627</v>
      </c>
      <c r="Q65" s="90">
        <f t="shared" ca="1" si="13"/>
        <v>29161383775.118721</v>
      </c>
      <c r="R65" s="90">
        <f t="shared" ca="1" si="13"/>
        <v>27512800254.502815</v>
      </c>
      <c r="S65" s="90">
        <f t="shared" ca="1" si="13"/>
        <v>25864216733.886902</v>
      </c>
      <c r="T65" s="90">
        <f t="shared" ca="1" si="13"/>
        <v>24215633213.270996</v>
      </c>
      <c r="U65" s="90">
        <f t="shared" ca="1" si="13"/>
        <v>22567049692.65509</v>
      </c>
      <c r="V65" s="192">
        <f ca="1">IF('Chemicals 2030'!$A73="CP",INDIRECT("'Chemicals 2030'!"&amp;'Country Selector'!$B$3&amp;ROW($A73))*10^12,0)*'Process Emissions Multipliers'!$D$42</f>
        <v>20918466172.039181</v>
      </c>
      <c r="W65" s="90">
        <f t="shared" ca="1" si="14"/>
        <v>20567070955.226742</v>
      </c>
      <c r="X65" s="90">
        <f t="shared" ca="1" si="14"/>
        <v>20215675738.414303</v>
      </c>
      <c r="Y65" s="90">
        <f t="shared" ca="1" si="14"/>
        <v>19864280521.601868</v>
      </c>
      <c r="Z65" s="90">
        <f t="shared" ca="1" si="14"/>
        <v>19512885304.789429</v>
      </c>
      <c r="AA65" s="90">
        <f t="shared" ca="1" si="14"/>
        <v>19161490087.97699</v>
      </c>
      <c r="AB65" s="90">
        <f t="shared" ca="1" si="14"/>
        <v>18810094871.164551</v>
      </c>
      <c r="AC65" s="90">
        <f t="shared" ca="1" si="14"/>
        <v>18458699654.352112</v>
      </c>
      <c r="AD65" s="90">
        <f t="shared" ca="1" si="14"/>
        <v>18107304437.539673</v>
      </c>
      <c r="AE65" s="90">
        <f t="shared" ca="1" si="14"/>
        <v>17755909220.727238</v>
      </c>
      <c r="AF65" s="90">
        <f t="shared" ca="1" si="14"/>
        <v>17404514003.914799</v>
      </c>
      <c r="AG65" s="90">
        <f t="shared" ca="1" si="14"/>
        <v>17053118787.102362</v>
      </c>
      <c r="AH65" s="90">
        <f t="shared" ca="1" si="14"/>
        <v>16701723570.289923</v>
      </c>
      <c r="AI65" s="90">
        <f t="shared" ca="1" si="14"/>
        <v>16350328353.477486</v>
      </c>
      <c r="AJ65" s="90">
        <f t="shared" ca="1" si="14"/>
        <v>15998933136.665047</v>
      </c>
      <c r="AK65" s="90">
        <f t="shared" ca="1" si="14"/>
        <v>15647537919.852612</v>
      </c>
      <c r="AL65" s="90">
        <f t="shared" ca="1" si="14"/>
        <v>15296142703.040173</v>
      </c>
      <c r="AM65" s="90">
        <f t="shared" ca="1" si="11"/>
        <v>14944747486.227734</v>
      </c>
      <c r="AN65" s="90">
        <f t="shared" ca="1" si="11"/>
        <v>14593352269.415295</v>
      </c>
      <c r="AO65" s="90">
        <f t="shared" ca="1" si="11"/>
        <v>14241957052.602856</v>
      </c>
      <c r="AP65" s="192">
        <f ca="1">V65*'Process Emissions Multipliers'!$E$36</f>
        <v>13890561835.790419</v>
      </c>
    </row>
    <row r="66" spans="1:42">
      <c r="A66" s="74">
        <v>14</v>
      </c>
      <c r="B66" s="192">
        <f ca="1">IF('Chemicals 2010'!$A74="CP",INDIRECT("'Chemicals 2010'!"&amp;'Country Selector'!$B$3&amp;ROW($A74))*10^12,0)</f>
        <v>126921782771.74571</v>
      </c>
      <c r="C66" s="90">
        <f t="shared" ca="1" si="15"/>
        <v>118982151022.62459</v>
      </c>
      <c r="D66" s="90">
        <f t="shared" ca="1" si="12"/>
        <v>111042519273.50349</v>
      </c>
      <c r="E66" s="90">
        <f t="shared" ca="1" si="12"/>
        <v>103102887524.38237</v>
      </c>
      <c r="F66" s="90">
        <f t="shared" ca="1" si="12"/>
        <v>95163255775.261261</v>
      </c>
      <c r="G66" s="90">
        <f t="shared" ca="1" si="12"/>
        <v>87223624026.140137</v>
      </c>
      <c r="H66" s="90">
        <f t="shared" ca="1" si="12"/>
        <v>79283992277.019028</v>
      </c>
      <c r="I66" s="90">
        <f t="shared" ca="1" si="12"/>
        <v>71344360527.897919</v>
      </c>
      <c r="J66" s="90">
        <f t="shared" ca="1" si="12"/>
        <v>63404728778.776802</v>
      </c>
      <c r="K66" s="90">
        <f t="shared" ca="1" si="12"/>
        <v>55465097029.655685</v>
      </c>
      <c r="L66" s="192">
        <f ca="1">IF('Chemicals 2020'!$A74="CP",INDIRECT("'Chemicals 2020'!"&amp;'Country Selector'!$B$3&amp;ROW($A74))*10^12,0)*'Process Emissions Multipliers'!$B$42</f>
        <v>47525465280.534569</v>
      </c>
      <c r="M66" s="90">
        <f t="shared" ca="1" si="16"/>
        <v>45430794454.340172</v>
      </c>
      <c r="N66" s="90">
        <f t="shared" ca="1" si="13"/>
        <v>43336123628.145782</v>
      </c>
      <c r="O66" s="90">
        <f t="shared" ca="1" si="13"/>
        <v>41241452801.951385</v>
      </c>
      <c r="P66" s="90">
        <f t="shared" ca="1" si="13"/>
        <v>39146781975.756989</v>
      </c>
      <c r="Q66" s="90">
        <f t="shared" ca="1" si="13"/>
        <v>37052111149.562592</v>
      </c>
      <c r="R66" s="90">
        <f t="shared" ca="1" si="13"/>
        <v>34957440323.368195</v>
      </c>
      <c r="S66" s="90">
        <f t="shared" ca="1" si="13"/>
        <v>32862769497.173798</v>
      </c>
      <c r="T66" s="90">
        <f t="shared" ca="1" si="13"/>
        <v>30768098670.979404</v>
      </c>
      <c r="U66" s="90">
        <f t="shared" ca="1" si="13"/>
        <v>28673427844.785004</v>
      </c>
      <c r="V66" s="192">
        <f ca="1">IF('Chemicals 2030'!$A74="CP",INDIRECT("'Chemicals 2030'!"&amp;'Country Selector'!$B$3&amp;ROW($A74))*10^12,0)*'Process Emissions Multipliers'!$D$42</f>
        <v>26578757018.590611</v>
      </c>
      <c r="W66" s="90">
        <f t="shared" ca="1" si="14"/>
        <v>26132278390.170105</v>
      </c>
      <c r="X66" s="90">
        <f t="shared" ca="1" si="14"/>
        <v>25685799761.749603</v>
      </c>
      <c r="Y66" s="90">
        <f t="shared" ca="1" si="14"/>
        <v>25239321133.329102</v>
      </c>
      <c r="Z66" s="90">
        <f t="shared" ca="1" si="14"/>
        <v>24792842504.908596</v>
      </c>
      <c r="AA66" s="90">
        <f t="shared" ca="1" si="14"/>
        <v>24346363876.488091</v>
      </c>
      <c r="AB66" s="90">
        <f t="shared" ca="1" si="14"/>
        <v>23899885248.067589</v>
      </c>
      <c r="AC66" s="90">
        <f t="shared" ca="1" si="14"/>
        <v>23453406619.647083</v>
      </c>
      <c r="AD66" s="90">
        <f t="shared" ca="1" si="14"/>
        <v>23006927991.226582</v>
      </c>
      <c r="AE66" s="90">
        <f t="shared" ca="1" si="14"/>
        <v>22560449362.806076</v>
      </c>
      <c r="AF66" s="90">
        <f t="shared" ca="1" si="14"/>
        <v>22113970734.385574</v>
      </c>
      <c r="AG66" s="90">
        <f t="shared" ca="1" si="14"/>
        <v>21667492105.965065</v>
      </c>
      <c r="AH66" s="90">
        <f t="shared" ca="1" si="14"/>
        <v>21221013477.544563</v>
      </c>
      <c r="AI66" s="90">
        <f t="shared" ca="1" si="14"/>
        <v>20774534849.124062</v>
      </c>
      <c r="AJ66" s="90">
        <f t="shared" ca="1" si="14"/>
        <v>20328056220.703556</v>
      </c>
      <c r="AK66" s="90">
        <f t="shared" ca="1" si="14"/>
        <v>19881577592.283054</v>
      </c>
      <c r="AL66" s="90">
        <f t="shared" ca="1" si="14"/>
        <v>19435098963.862549</v>
      </c>
      <c r="AM66" s="90">
        <f t="shared" ca="1" si="11"/>
        <v>18988620335.442047</v>
      </c>
      <c r="AN66" s="90">
        <f t="shared" ca="1" si="11"/>
        <v>18542141707.021542</v>
      </c>
      <c r="AO66" s="90">
        <f t="shared" ca="1" si="11"/>
        <v>18095663078.60104</v>
      </c>
      <c r="AP66" s="192">
        <f ca="1">V66*'Process Emissions Multipliers'!$E$36</f>
        <v>17649184450.180534</v>
      </c>
    </row>
    <row r="67" spans="1:42">
      <c r="A67" s="74">
        <v>15</v>
      </c>
      <c r="B67" s="192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192">
        <f ca="1">IF('Chemicals 2020'!$A75="CP",INDIRECT("'Chemicals 2020'!"&amp;'Country Selector'!$B$3&amp;ROW($A75))*10^12,0)*'Process Emissions Multipliers'!$B$42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192">
        <f ca="1">IF('Chemicals 2030'!$A75="CP",INDIRECT("'Chemicals 2030'!"&amp;'Country Selector'!$B$3&amp;ROW($A75))*10^12,0)*'Process Emissions Multipliers'!$D$42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192">
        <f ca="1">V67*'Process Emissions Multipliers'!$E$36</f>
        <v>0</v>
      </c>
    </row>
    <row r="68" spans="1:42">
      <c r="A68" s="74">
        <v>16</v>
      </c>
      <c r="B68" s="192">
        <f ca="1">IF('Chemicals 2010'!$A76="CP",INDIRECT("'Chemicals 2010'!"&amp;'Country Selector'!$B$3&amp;ROW($A76))*10^12,0)</f>
        <v>0</v>
      </c>
      <c r="C68" s="90">
        <f t="shared" ca="1" si="15"/>
        <v>24304173049.397907</v>
      </c>
      <c r="D68" s="90">
        <f t="shared" ca="1" si="12"/>
        <v>48608346098.795815</v>
      </c>
      <c r="E68" s="90">
        <f t="shared" ca="1" si="12"/>
        <v>72912519148.193726</v>
      </c>
      <c r="F68" s="90">
        <f t="shared" ca="1" si="12"/>
        <v>97216692197.591629</v>
      </c>
      <c r="G68" s="90">
        <f t="shared" ca="1" si="12"/>
        <v>121520865246.98953</v>
      </c>
      <c r="H68" s="90">
        <f t="shared" ca="1" si="12"/>
        <v>145825038296.38745</v>
      </c>
      <c r="I68" s="90">
        <f t="shared" ca="1" si="12"/>
        <v>170129211345.78534</v>
      </c>
      <c r="J68" s="90">
        <f t="shared" ca="1" si="12"/>
        <v>194433384395.18326</v>
      </c>
      <c r="K68" s="90">
        <f t="shared" ca="1" si="12"/>
        <v>218737557444.58115</v>
      </c>
      <c r="L68" s="192">
        <f ca="1">IF('Chemicals 2020'!$A76="CP",INDIRECT("'Chemicals 2020'!"&amp;'Country Selector'!$B$3&amp;ROW($A76))*10^12,0)*'Process Emissions Multipliers'!$B$42</f>
        <v>243041730493.97906</v>
      </c>
      <c r="M68" s="90">
        <f t="shared" ca="1" si="16"/>
        <v>248631040117.15323</v>
      </c>
      <c r="N68" s="90">
        <f t="shared" ca="1" si="13"/>
        <v>254220349740.32739</v>
      </c>
      <c r="O68" s="90">
        <f t="shared" ca="1" si="13"/>
        <v>259809659363.50156</v>
      </c>
      <c r="P68" s="90">
        <f t="shared" ca="1" si="13"/>
        <v>265398968986.67572</v>
      </c>
      <c r="Q68" s="90">
        <f t="shared" ca="1" si="13"/>
        <v>270988278609.84988</v>
      </c>
      <c r="R68" s="90">
        <f t="shared" ca="1" si="13"/>
        <v>276577588233.02405</v>
      </c>
      <c r="S68" s="90">
        <f t="shared" ca="1" si="13"/>
        <v>282166897856.19824</v>
      </c>
      <c r="T68" s="90">
        <f t="shared" ca="1" si="13"/>
        <v>287756207479.37238</v>
      </c>
      <c r="U68" s="90">
        <f t="shared" ca="1" si="13"/>
        <v>293345517102.54651</v>
      </c>
      <c r="V68" s="192">
        <f ca="1">IF('Chemicals 2030'!$A76="CP",INDIRECT("'Chemicals 2030'!"&amp;'Country Selector'!$B$3&amp;ROW($A76))*10^12,0)*'Process Emissions Multipliers'!$D$42</f>
        <v>298934826725.7207</v>
      </c>
      <c r="W68" s="90">
        <f t="shared" ca="1" si="14"/>
        <v>293913222015.97955</v>
      </c>
      <c r="X68" s="90">
        <f t="shared" ca="1" si="14"/>
        <v>288891617306.23834</v>
      </c>
      <c r="Y68" s="90">
        <f t="shared" ca="1" si="14"/>
        <v>283870012596.49719</v>
      </c>
      <c r="Z68" s="90">
        <f t="shared" ca="1" si="14"/>
        <v>278848407886.75604</v>
      </c>
      <c r="AA68" s="90">
        <f t="shared" ca="1" si="14"/>
        <v>273826803177.01486</v>
      </c>
      <c r="AB68" s="90">
        <f t="shared" ca="1" si="14"/>
        <v>268805198467.27368</v>
      </c>
      <c r="AC68" s="90">
        <f t="shared" ca="1" si="14"/>
        <v>263783593757.5325</v>
      </c>
      <c r="AD68" s="90">
        <f t="shared" ca="1" si="14"/>
        <v>258761989047.79138</v>
      </c>
      <c r="AE68" s="90">
        <f t="shared" ca="1" si="14"/>
        <v>253740384338.0502</v>
      </c>
      <c r="AF68" s="90">
        <f t="shared" ca="1" si="14"/>
        <v>248718779628.30902</v>
      </c>
      <c r="AG68" s="90">
        <f t="shared" ca="1" si="14"/>
        <v>243697174918.56784</v>
      </c>
      <c r="AH68" s="90">
        <f t="shared" ca="1" si="14"/>
        <v>238675570208.82669</v>
      </c>
      <c r="AI68" s="90">
        <f t="shared" ca="1" si="14"/>
        <v>233653965499.08551</v>
      </c>
      <c r="AJ68" s="90">
        <f t="shared" ca="1" si="14"/>
        <v>228632360789.34433</v>
      </c>
      <c r="AK68" s="90">
        <f t="shared" ca="1" si="14"/>
        <v>223610756079.60318</v>
      </c>
      <c r="AL68" s="90">
        <f t="shared" ca="1" si="14"/>
        <v>218589151369.862</v>
      </c>
      <c r="AM68" s="90">
        <f t="shared" ca="1" si="11"/>
        <v>213567546660.12085</v>
      </c>
      <c r="AN68" s="90">
        <f t="shared" ca="1" si="11"/>
        <v>208545941950.3797</v>
      </c>
      <c r="AO68" s="90">
        <f t="shared" ca="1" si="11"/>
        <v>203524337240.63852</v>
      </c>
      <c r="AP68" s="192">
        <f ca="1">V68*'Process Emissions Multipliers'!$E$36</f>
        <v>198502732530.89734</v>
      </c>
    </row>
    <row r="69" spans="1:42">
      <c r="A69" s="74">
        <v>17</v>
      </c>
      <c r="B69" s="192">
        <f ca="1">IF('Chemicals 2010'!$A77="CP",INDIRECT("'Chemicals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192">
        <f ca="1">IF('Chemicals 2020'!$A77="CP",INDIRECT("'Chemicals 2020'!"&amp;'Country Selector'!$B$3&amp;ROW($A77))*10^12,0)*'Process Emissions Multipliers'!$B$42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192">
        <f ca="1">IF('Chemicals 2030'!$A77="CP",INDIRECT("'Chemicals 2030'!"&amp;'Country Selector'!$B$3&amp;ROW($A77))*10^12,0)*'Process Emissions Multipliers'!$D$42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192">
        <f ca="1">V69*'Process Emissions Multipliers'!$E$36</f>
        <v>0</v>
      </c>
    </row>
    <row r="70" spans="1:42">
      <c r="A70" s="74">
        <v>18</v>
      </c>
      <c r="B70" s="192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192">
        <f ca="1">IF('Chemicals 2020'!$A78="CP",INDIRECT("'Chemicals 2020'!"&amp;'Country Selector'!$B$3&amp;ROW($A78))*10^12,0)*'Process Emissions Multipliers'!$B$42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192">
        <f ca="1">IF('Chemicals 2030'!$A78="CP",INDIRECT("'Chemicals 2030'!"&amp;'Country Selector'!$B$3&amp;ROW($A78))*10^12,0)*'Process Emissions Multipliers'!$D$42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192">
        <f ca="1">V70*'Process Emissions Multipliers'!$E$36</f>
        <v>0</v>
      </c>
    </row>
    <row r="71" spans="1:42">
      <c r="A71" s="74">
        <v>19</v>
      </c>
      <c r="B71" s="192">
        <f ca="1">IF('Chemicals 2010'!$A79="CP",INDIRECT("'Chemicals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192">
        <f ca="1">IF('Chemicals 2020'!$A79="CP",INDIRECT("'Chemicals 2020'!"&amp;'Country Selector'!$B$3&amp;ROW($A79))*10^12,0)*'Process Emissions Multipliers'!$B$42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192">
        <f ca="1">IF('Chemicals 2030'!$A79="CP",INDIRECT("'Chemicals 2030'!"&amp;'Country Selector'!$B$3&amp;ROW($A79))*10^12,0)*'Process Emissions Multipliers'!$D$42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192">
        <f ca="1">V71*'Process Emissions Multipliers'!$E$36</f>
        <v>0</v>
      </c>
    </row>
    <row r="72" spans="1:42">
      <c r="A72" s="74">
        <v>20</v>
      </c>
      <c r="B72" s="192">
        <f ca="1">IF('Chemicals 2010'!$A80="CP",INDIRECT("'Chemicals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192">
        <f ca="1">IF('Chemicals 2020'!$A80="CP",INDIRECT("'Chemicals 2020'!"&amp;'Country Selector'!$B$3&amp;ROW($A80))*10^12,0)*'Process Emissions Multipliers'!$B$42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192">
        <f ca="1">IF('Chemicals 2030'!$A80="CP",INDIRECT("'Chemicals 2030'!"&amp;'Country Selector'!$B$3&amp;ROW($A80))*10^12,0)*'Process Emissions Multipliers'!$D$42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192">
        <f ca="1">V72*'Process Emissions Multipliers'!$E$36</f>
        <v>0</v>
      </c>
    </row>
    <row r="73" spans="1:42">
      <c r="A73" s="74">
        <v>21</v>
      </c>
      <c r="B73" s="192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192">
        <f ca="1">IF('Chemicals 2020'!$A81="CP",INDIRECT("'Chemicals 2020'!"&amp;'Country Selector'!$B$3&amp;ROW($A81))*10^12,0)*'Process Emissions Multipliers'!$B$42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192">
        <f ca="1">IF('Chemicals 2030'!$A81="CP",INDIRECT("'Chemicals 2030'!"&amp;'Country Selector'!$B$3&amp;ROW($A81))*10^12,0)*'Process Emissions Multipliers'!$D$42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192">
        <f ca="1">V73*'Process Emissions Multipliers'!$E$36</f>
        <v>0</v>
      </c>
    </row>
    <row r="74" spans="1:42">
      <c r="A74" s="74">
        <v>22</v>
      </c>
      <c r="B74" s="192">
        <f ca="1">IF('Chemicals 2010'!$A82="CP",INDIRECT("'Chemicals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192">
        <f ca="1">IF('Chemicals 2020'!$A82="CP",INDIRECT("'Chemicals 2020'!"&amp;'Country Selector'!$B$3&amp;ROW($A82))*10^12,0)*'Process Emissions Multipliers'!$B$42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192">
        <f ca="1">IF('Chemicals 2030'!$A82="CP",INDIRECT("'Chemicals 2030'!"&amp;'Country Selector'!$B$3&amp;ROW($A82))*10^12,0)*'Process Emissions Multipliers'!$D$42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192">
        <f ca="1">V74*'Process Emissions Multipliers'!$E$36</f>
        <v>0</v>
      </c>
    </row>
    <row r="75" spans="1:42">
      <c r="A75" s="74">
        <v>23</v>
      </c>
      <c r="B75" s="192">
        <f ca="1">IF('Chemicals 2010'!$A83="CP",INDIRECT("'Chemicals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192">
        <f ca="1">IF('Chemicals 2020'!$A83="CP",INDIRECT("'Chemicals 2020'!"&amp;'Country Selector'!$B$3&amp;ROW($A83))*10^12,0)*'Process Emissions Multipliers'!$B$42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192">
        <f ca="1">IF('Chemicals 2030'!$A83="CP",INDIRECT("'Chemicals 2030'!"&amp;'Country Selector'!$B$3&amp;ROW($A83))*10^12,0)*'Process Emissions Multipliers'!$D$42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192">
        <f ca="1">V75*'Process Emissions Multipliers'!$E$36</f>
        <v>0</v>
      </c>
    </row>
    <row r="76" spans="1:42">
      <c r="A76" s="74">
        <v>24</v>
      </c>
      <c r="B76" s="192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192">
        <f ca="1">IF('Chemicals 2020'!$A84="CP",INDIRECT("'Chemicals 2020'!"&amp;'Country Selector'!$B$3&amp;ROW($A84))*10^12,0)*'Process Emissions Multipliers'!$B$42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192">
        <f ca="1">IF('Chemicals 2030'!$A84="CP",INDIRECT("'Chemicals 2030'!"&amp;'Country Selector'!$B$3&amp;ROW($A84))*10^12,0)*'Process Emissions Multipliers'!$D$42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192">
        <f ca="1">V76*'Process Emissions Multipliers'!$E$36</f>
        <v>0</v>
      </c>
    </row>
    <row r="77" spans="1:42">
      <c r="A77" s="74">
        <v>25</v>
      </c>
      <c r="B77" s="192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192">
        <f ca="1">IF('Chemicals 2020'!$A85="CP",INDIRECT("'Chemicals 2020'!"&amp;'Country Selector'!$B$3&amp;ROW($A85))*10^12,0)*'Process Emissions Multipliers'!$B$42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192">
        <f ca="1">IF('Chemicals 2030'!$A85="CP",INDIRECT("'Chemicals 2030'!"&amp;'Country Selector'!$B$3&amp;ROW($A85))*10^12,0)*'Process Emissions Multipliers'!$D$42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192">
        <f ca="1">V77*'Process Emissions Multipliers'!$E$36</f>
        <v>0</v>
      </c>
    </row>
    <row r="78" spans="1:42">
      <c r="A78" s="74">
        <v>26</v>
      </c>
      <c r="B78" s="192">
        <f ca="1">IF('Chemicals 2010'!$A86="CP",INDIRECT("'Chemicals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192">
        <f ca="1">IF('Chemicals 2020'!$A86="CP",INDIRECT("'Chemicals 2020'!"&amp;'Country Selector'!$B$3&amp;ROW($A86))*10^12,0)*'Process Emissions Multipliers'!$B$42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192">
        <f ca="1">IF('Chemicals 2030'!$A86="CP",INDIRECT("'Chemicals 2030'!"&amp;'Country Selector'!$B$3&amp;ROW($A86))*10^12,0)*'Process Emissions Multipliers'!$D$42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192">
        <f ca="1">V78*'Process Emissions Multipliers'!$E$36</f>
        <v>0</v>
      </c>
    </row>
    <row r="79" spans="1:42">
      <c r="A79" s="74">
        <v>27</v>
      </c>
      <c r="B79" s="192">
        <f ca="1">IF('Chemicals 2010'!$A87="CP",INDIRECT("'Chemicals 2010'!"&amp;'Country Selector'!$B$3&amp;ROW($A87))*10^12,0)</f>
        <v>89315328617.153519</v>
      </c>
      <c r="C79" s="90">
        <f t="shared" ca="1" si="15"/>
        <v>125432837616.85811</v>
      </c>
      <c r="D79" s="90">
        <f t="shared" ca="1" si="12"/>
        <v>161550346616.56268</v>
      </c>
      <c r="E79" s="90">
        <f t="shared" ca="1" si="12"/>
        <v>197667855616.26727</v>
      </c>
      <c r="F79" s="90">
        <f t="shared" ca="1" si="12"/>
        <v>233785364615.97186</v>
      </c>
      <c r="G79" s="90">
        <f t="shared" ca="1" si="12"/>
        <v>269902873615.67642</v>
      </c>
      <c r="H79" s="90">
        <f t="shared" ca="1" si="12"/>
        <v>306020382615.38104</v>
      </c>
      <c r="I79" s="90">
        <f t="shared" ca="1" si="12"/>
        <v>342137891615.08563</v>
      </c>
      <c r="J79" s="90">
        <f t="shared" ca="1" si="12"/>
        <v>378255400614.79022</v>
      </c>
      <c r="K79" s="90">
        <f t="shared" ca="1" si="12"/>
        <v>414372909614.49475</v>
      </c>
      <c r="L79" s="192">
        <f ca="1">IF('Chemicals 2020'!$A87="CP",INDIRECT("'Chemicals 2020'!"&amp;'Country Selector'!$B$3&amp;ROW($A87))*10^12,0)*'Process Emissions Multipliers'!$B$42</f>
        <v>450490418614.19934</v>
      </c>
      <c r="M79" s="90">
        <f t="shared" ca="1" si="16"/>
        <v>419640634223.71179</v>
      </c>
      <c r="N79" s="90">
        <f t="shared" ca="1" si="13"/>
        <v>388790849833.22424</v>
      </c>
      <c r="O79" s="90">
        <f t="shared" ca="1" si="13"/>
        <v>357941065442.73676</v>
      </c>
      <c r="P79" s="90">
        <f t="shared" ca="1" si="13"/>
        <v>327091281052.24915</v>
      </c>
      <c r="Q79" s="90">
        <f t="shared" ca="1" si="13"/>
        <v>296241496661.7616</v>
      </c>
      <c r="R79" s="90">
        <f t="shared" ca="1" si="13"/>
        <v>265391712271.27405</v>
      </c>
      <c r="S79" s="90">
        <f t="shared" ca="1" si="13"/>
        <v>234541927880.7865</v>
      </c>
      <c r="T79" s="90">
        <f t="shared" ca="1" si="13"/>
        <v>203692143490.29895</v>
      </c>
      <c r="U79" s="90">
        <f t="shared" ca="1" si="13"/>
        <v>172842359099.8114</v>
      </c>
      <c r="V79" s="192">
        <f ca="1">IF('Chemicals 2030'!$A87="CP",INDIRECT("'Chemicals 2030'!"&amp;'Country Selector'!$B$3&amp;ROW($A87))*10^12,0)*'Process Emissions Multipliers'!$D$42</f>
        <v>141992574709.32385</v>
      </c>
      <c r="W79" s="90">
        <f t="shared" ref="W79:AL94" ca="1" si="18">$V79*($AP$1-W$1)/($AP$1-$V$1)+$AP79*(W$1-$V$1)/($AP$1-$V$1)</f>
        <v>139607337131.8942</v>
      </c>
      <c r="X79" s="90">
        <f t="shared" ca="1" si="18"/>
        <v>137222099554.46451</v>
      </c>
      <c r="Y79" s="90">
        <f t="shared" ca="1" si="18"/>
        <v>134836861977.03484</v>
      </c>
      <c r="Z79" s="90">
        <f t="shared" ca="1" si="18"/>
        <v>132451624399.60518</v>
      </c>
      <c r="AA79" s="90">
        <f t="shared" ca="1" si="18"/>
        <v>130066386822.17552</v>
      </c>
      <c r="AB79" s="90">
        <f t="shared" ca="1" si="18"/>
        <v>127681149244.74585</v>
      </c>
      <c r="AC79" s="90">
        <f t="shared" ca="1" si="18"/>
        <v>125295911667.31619</v>
      </c>
      <c r="AD79" s="90">
        <f t="shared" ca="1" si="18"/>
        <v>122910674089.88652</v>
      </c>
      <c r="AE79" s="90">
        <f t="shared" ca="1" si="18"/>
        <v>120525436512.45685</v>
      </c>
      <c r="AF79" s="90">
        <f t="shared" ca="1" si="18"/>
        <v>118140198935.02719</v>
      </c>
      <c r="AG79" s="90">
        <f t="shared" ca="1" si="18"/>
        <v>115754961357.5975</v>
      </c>
      <c r="AH79" s="90">
        <f t="shared" ca="1" si="18"/>
        <v>113369723780.16785</v>
      </c>
      <c r="AI79" s="90">
        <f t="shared" ca="1" si="18"/>
        <v>110984486202.73819</v>
      </c>
      <c r="AJ79" s="90">
        <f t="shared" ca="1" si="18"/>
        <v>108599248625.30853</v>
      </c>
      <c r="AK79" s="90">
        <f t="shared" ca="1" si="18"/>
        <v>106214011047.87885</v>
      </c>
      <c r="AL79" s="90">
        <f t="shared" ca="1" si="18"/>
        <v>103828773470.44919</v>
      </c>
      <c r="AM79" s="90">
        <f t="shared" ca="1" si="17"/>
        <v>101443535893.01952</v>
      </c>
      <c r="AN79" s="90">
        <f t="shared" ca="1" si="17"/>
        <v>99058298315.589844</v>
      </c>
      <c r="AO79" s="90">
        <f t="shared" ca="1" si="17"/>
        <v>96673060738.160187</v>
      </c>
      <c r="AP79" s="192">
        <f ca="1">V79*'Process Emissions Multipliers'!$E$36</f>
        <v>94287823160.730515</v>
      </c>
    </row>
    <row r="80" spans="1:42">
      <c r="A80" s="74">
        <v>28</v>
      </c>
      <c r="B80" s="192">
        <f ca="1">IF('Chemicals 2010'!$A88="CP",INDIRECT("'Chemicals 2010'!"&amp;'Country Selector'!$B$3&amp;ROW($A88))*10^12,0)</f>
        <v>111644160771.44267</v>
      </c>
      <c r="C80" s="90">
        <f t="shared" ca="1" si="15"/>
        <v>104660225436.56767</v>
      </c>
      <c r="D80" s="90">
        <f t="shared" ca="1" si="12"/>
        <v>97676290101.692703</v>
      </c>
      <c r="E80" s="90">
        <f t="shared" ca="1" si="12"/>
        <v>90692354766.817703</v>
      </c>
      <c r="F80" s="90">
        <f t="shared" ca="1" si="12"/>
        <v>83708419431.942703</v>
      </c>
      <c r="G80" s="90">
        <f t="shared" ca="1" si="12"/>
        <v>76724484097.067719</v>
      </c>
      <c r="H80" s="90">
        <f t="shared" ca="1" si="12"/>
        <v>69740548762.192734</v>
      </c>
      <c r="I80" s="90">
        <f t="shared" ca="1" si="12"/>
        <v>62756613427.317741</v>
      </c>
      <c r="J80" s="90">
        <f t="shared" ca="1" si="12"/>
        <v>55772678092.442749</v>
      </c>
      <c r="K80" s="90">
        <f t="shared" ca="1" si="12"/>
        <v>48788742757.567764</v>
      </c>
      <c r="L80" s="192">
        <f ca="1">IF('Chemicals 2020'!$A88="CP",INDIRECT("'Chemicals 2020'!"&amp;'Country Selector'!$B$3&amp;ROW($A88))*10^12,0)*'Process Emissions Multipliers'!$B$42</f>
        <v>41804807422.692772</v>
      </c>
      <c r="M80" s="90">
        <f t="shared" ca="1" si="16"/>
        <v>39962272899.651398</v>
      </c>
      <c r="N80" s="90">
        <f t="shared" ca="1" si="13"/>
        <v>38119738376.610031</v>
      </c>
      <c r="O80" s="90">
        <f t="shared" ca="1" si="13"/>
        <v>36277203853.568665</v>
      </c>
      <c r="P80" s="90">
        <f t="shared" ca="1" si="13"/>
        <v>34434669330.527298</v>
      </c>
      <c r="Q80" s="90">
        <f t="shared" ca="1" si="13"/>
        <v>32592134807.485931</v>
      </c>
      <c r="R80" s="90">
        <f t="shared" ca="1" si="13"/>
        <v>30749600284.444561</v>
      </c>
      <c r="S80" s="90">
        <f t="shared" ca="1" si="13"/>
        <v>28907065761.403191</v>
      </c>
      <c r="T80" s="90">
        <f t="shared" ca="1" si="13"/>
        <v>27064531238.361824</v>
      </c>
      <c r="U80" s="90">
        <f t="shared" ca="1" si="13"/>
        <v>25221996715.320454</v>
      </c>
      <c r="V80" s="192">
        <f ca="1">IF('Chemicals 2030'!$A88="CP",INDIRECT("'Chemicals 2030'!"&amp;'Country Selector'!$B$3&amp;ROW($A88))*10^12,0)*'Process Emissions Multipliers'!$D$42</f>
        <v>23379462192.279087</v>
      </c>
      <c r="W80" s="90">
        <f t="shared" ca="1" si="18"/>
        <v>22986726361.72401</v>
      </c>
      <c r="X80" s="90">
        <f t="shared" ca="1" si="18"/>
        <v>22593990531.16893</v>
      </c>
      <c r="Y80" s="90">
        <f t="shared" ca="1" si="18"/>
        <v>22201254700.613853</v>
      </c>
      <c r="Z80" s="90">
        <f t="shared" ca="1" si="18"/>
        <v>21808518870.058773</v>
      </c>
      <c r="AA80" s="90">
        <f t="shared" ca="1" si="18"/>
        <v>21415783039.503693</v>
      </c>
      <c r="AB80" s="90">
        <f t="shared" ca="1" si="18"/>
        <v>21023047208.94862</v>
      </c>
      <c r="AC80" s="90">
        <f t="shared" ca="1" si="18"/>
        <v>20630311378.393539</v>
      </c>
      <c r="AD80" s="90">
        <f t="shared" ca="1" si="18"/>
        <v>20237575547.838463</v>
      </c>
      <c r="AE80" s="90">
        <f t="shared" ca="1" si="18"/>
        <v>19844839717.283386</v>
      </c>
      <c r="AF80" s="90">
        <f t="shared" ca="1" si="18"/>
        <v>19452103886.728306</v>
      </c>
      <c r="AG80" s="90">
        <f t="shared" ca="1" si="18"/>
        <v>19059368056.173229</v>
      </c>
      <c r="AH80" s="90">
        <f t="shared" ca="1" si="18"/>
        <v>18666632225.618149</v>
      </c>
      <c r="AI80" s="90">
        <f t="shared" ca="1" si="18"/>
        <v>18273896395.063072</v>
      </c>
      <c r="AJ80" s="90">
        <f t="shared" ca="1" si="18"/>
        <v>17881160564.507996</v>
      </c>
      <c r="AK80" s="90">
        <f t="shared" ca="1" si="18"/>
        <v>17488424733.952919</v>
      </c>
      <c r="AL80" s="90">
        <f t="shared" ca="1" si="18"/>
        <v>17095688903.397839</v>
      </c>
      <c r="AM80" s="90">
        <f t="shared" ca="1" si="17"/>
        <v>16702953072.842762</v>
      </c>
      <c r="AN80" s="90">
        <f t="shared" ca="1" si="17"/>
        <v>16310217242.287683</v>
      </c>
      <c r="AO80" s="90">
        <f t="shared" ca="1" si="17"/>
        <v>15917481411.732607</v>
      </c>
      <c r="AP80" s="192">
        <f ca="1">V80*'Process Emissions Multipliers'!$E$36</f>
        <v>15524745581.177528</v>
      </c>
    </row>
    <row r="81" spans="1:42">
      <c r="A81" s="74">
        <v>29</v>
      </c>
      <c r="B81" s="192">
        <f ca="1">IF('Chemicals 2010'!$A89="CP",INDIRECT("'Chemicals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192">
        <f ca="1">IF('Chemicals 2020'!$A89="CP",INDIRECT("'Chemicals 2020'!"&amp;'Country Selector'!$B$3&amp;ROW($A89))*10^12,0)*'Process Emissions Multipliers'!$B$42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192">
        <f ca="1">IF('Chemicals 2030'!$A89="CP",INDIRECT("'Chemicals 2030'!"&amp;'Country Selector'!$B$3&amp;ROW($A89))*10^12,0)*'Process Emissions Multipliers'!$D$42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192">
        <f ca="1">V81*'Process Emissions Multipliers'!$E$36</f>
        <v>0</v>
      </c>
    </row>
    <row r="82" spans="1:42">
      <c r="A82" s="74">
        <v>30</v>
      </c>
      <c r="B82" s="192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192">
        <f ca="1">IF('Chemicals 2020'!$A90="CP",INDIRECT("'Chemicals 2020'!"&amp;'Country Selector'!$B$3&amp;ROW($A90))*10^12,0)*'Process Emissions Multipliers'!$B$42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192">
        <f ca="1">IF('Chemicals 2030'!$A90="CP",INDIRECT("'Chemicals 2030'!"&amp;'Country Selector'!$B$3&amp;ROW($A90))*10^12,0)*'Process Emissions Multipliers'!$D$42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192">
        <f ca="1">V82*'Process Emissions Multipliers'!$E$36</f>
        <v>0</v>
      </c>
    </row>
    <row r="83" spans="1:42">
      <c r="A83" s="74">
        <v>31</v>
      </c>
      <c r="B83" s="192">
        <f ca="1">IF('Chemicals 2010'!$A91="CP",INDIRECT("'Chemicals 2010'!"&amp;'Country Selector'!$B$3&amp;ROW($A91))*10^12,0)</f>
        <v>84614521847.829803</v>
      </c>
      <c r="C83" s="90">
        <f t="shared" ca="1" si="15"/>
        <v>79321434015.082458</v>
      </c>
      <c r="D83" s="90">
        <f t="shared" ca="1" si="12"/>
        <v>74028346182.335083</v>
      </c>
      <c r="E83" s="90">
        <f t="shared" ca="1" si="12"/>
        <v>68735258349.587723</v>
      </c>
      <c r="F83" s="90">
        <f t="shared" ca="1" si="12"/>
        <v>63442170516.84037</v>
      </c>
      <c r="G83" s="90">
        <f t="shared" ca="1" si="12"/>
        <v>58149082684.09301</v>
      </c>
      <c r="H83" s="90">
        <f t="shared" ca="1" si="12"/>
        <v>52855994851.345657</v>
      </c>
      <c r="I83" s="90">
        <f t="shared" ca="1" si="12"/>
        <v>47562907018.598297</v>
      </c>
      <c r="J83" s="90">
        <f t="shared" ca="1" si="12"/>
        <v>42269819185.850937</v>
      </c>
      <c r="K83" s="90">
        <f t="shared" ca="1" si="12"/>
        <v>36976731353.103577</v>
      </c>
      <c r="L83" s="192">
        <f ca="1">IF('Chemicals 2020'!$A91="CP",INDIRECT("'Chemicals 2020'!"&amp;'Country Selector'!$B$3&amp;ROW($A91))*10^12,0)*'Process Emissions Multipliers'!$B$42</f>
        <v>31683643520.35622</v>
      </c>
      <c r="M83" s="90">
        <f t="shared" ca="1" si="16"/>
        <v>30287196302.893276</v>
      </c>
      <c r="N83" s="90">
        <f t="shared" ca="1" si="13"/>
        <v>28890749085.430332</v>
      </c>
      <c r="O83" s="90">
        <f t="shared" ca="1" si="13"/>
        <v>27494301867.967384</v>
      </c>
      <c r="P83" s="90">
        <f t="shared" ca="1" si="13"/>
        <v>26097854650.504448</v>
      </c>
      <c r="Q83" s="90">
        <f t="shared" ca="1" si="13"/>
        <v>24701407433.0415</v>
      </c>
      <c r="R83" s="90">
        <f t="shared" ca="1" si="13"/>
        <v>23304960215.57856</v>
      </c>
      <c r="S83" s="90">
        <f t="shared" ca="1" si="13"/>
        <v>21908512998.115616</v>
      </c>
      <c r="T83" s="90">
        <f t="shared" ca="1" si="13"/>
        <v>20512065780.652668</v>
      </c>
      <c r="U83" s="90">
        <f t="shared" ca="1" si="13"/>
        <v>19115618563.189724</v>
      </c>
      <c r="V83" s="192">
        <f ca="1">IF('Chemicals 2030'!$A91="CP",INDIRECT("'Chemicals 2030'!"&amp;'Country Selector'!$B$3&amp;ROW($A91))*10^12,0)*'Process Emissions Multipliers'!$D$42</f>
        <v>17719171345.72678</v>
      </c>
      <c r="W83" s="90">
        <f t="shared" ca="1" si="18"/>
        <v>17421518926.779781</v>
      </c>
      <c r="X83" s="90">
        <f t="shared" ca="1" si="18"/>
        <v>17123866507.832785</v>
      </c>
      <c r="Y83" s="90">
        <f t="shared" ca="1" si="18"/>
        <v>16826214088.885788</v>
      </c>
      <c r="Z83" s="90">
        <f t="shared" ca="1" si="18"/>
        <v>16528561669.938789</v>
      </c>
      <c r="AA83" s="90">
        <f t="shared" ca="1" si="18"/>
        <v>16230909250.991793</v>
      </c>
      <c r="AB83" s="90">
        <f t="shared" ca="1" si="18"/>
        <v>15933256832.044796</v>
      </c>
      <c r="AC83" s="90">
        <f t="shared" ca="1" si="18"/>
        <v>15635604413.097797</v>
      </c>
      <c r="AD83" s="90">
        <f t="shared" ca="1" si="18"/>
        <v>15337951994.150801</v>
      </c>
      <c r="AE83" s="90">
        <f t="shared" ca="1" si="18"/>
        <v>15040299575.203802</v>
      </c>
      <c r="AF83" s="90">
        <f t="shared" ca="1" si="18"/>
        <v>14742647156.256805</v>
      </c>
      <c r="AG83" s="90">
        <f t="shared" ca="1" si="18"/>
        <v>14444994737.309807</v>
      </c>
      <c r="AH83" s="90">
        <f t="shared" ca="1" si="18"/>
        <v>14147342318.36281</v>
      </c>
      <c r="AI83" s="90">
        <f t="shared" ca="1" si="18"/>
        <v>13849689899.415813</v>
      </c>
      <c r="AJ83" s="90">
        <f t="shared" ca="1" si="18"/>
        <v>13552037480.468815</v>
      </c>
      <c r="AK83" s="90">
        <f t="shared" ca="1" si="18"/>
        <v>13254385061.521816</v>
      </c>
      <c r="AL83" s="90">
        <f t="shared" ca="1" si="18"/>
        <v>12956732642.574818</v>
      </c>
      <c r="AM83" s="90">
        <f t="shared" ca="1" si="17"/>
        <v>12659080223.627823</v>
      </c>
      <c r="AN83" s="90">
        <f t="shared" ca="1" si="17"/>
        <v>12361427804.680824</v>
      </c>
      <c r="AO83" s="90">
        <f t="shared" ca="1" si="17"/>
        <v>12063775385.733826</v>
      </c>
      <c r="AP83" s="192">
        <f ca="1">V83*'Process Emissions Multipliers'!$E$36</f>
        <v>11766122966.786829</v>
      </c>
    </row>
    <row r="84" spans="1:42">
      <c r="A84" s="74">
        <v>32</v>
      </c>
      <c r="B84" s="192">
        <f ca="1">IF('Chemicals 2010'!$A92="CP",INDIRECT("'Chemicals 2010'!"&amp;'Country Selector'!$B$3&amp;ROW($A92))*10^12,0)</f>
        <v>105768152309.78775</v>
      </c>
      <c r="C84" s="90">
        <f t="shared" ca="1" si="15"/>
        <v>99151792518.85347</v>
      </c>
      <c r="D84" s="90">
        <f t="shared" ca="1" si="12"/>
        <v>92535432727.919189</v>
      </c>
      <c r="E84" s="90">
        <f t="shared" ca="1" si="12"/>
        <v>85919072936.984894</v>
      </c>
      <c r="F84" s="90">
        <f t="shared" ca="1" si="12"/>
        <v>79302713146.050629</v>
      </c>
      <c r="G84" s="90">
        <f t="shared" ca="1" si="12"/>
        <v>72686353355.116333</v>
      </c>
      <c r="H84" s="90">
        <f t="shared" ca="1" si="12"/>
        <v>66069993564.182045</v>
      </c>
      <c r="I84" s="90">
        <f t="shared" ca="1" si="12"/>
        <v>59453633773.247772</v>
      </c>
      <c r="J84" s="90">
        <f t="shared" ca="1" si="12"/>
        <v>52837273982.313477</v>
      </c>
      <c r="K84" s="90">
        <f t="shared" ca="1" si="12"/>
        <v>46220914191.379189</v>
      </c>
      <c r="L84" s="192">
        <f ca="1">IF('Chemicals 2020'!$A92="CP",INDIRECT("'Chemicals 2020'!"&amp;'Country Selector'!$B$3&amp;ROW($A92))*10^12,0)*'Process Emissions Multipliers'!$B$42</f>
        <v>39604554400.444908</v>
      </c>
      <c r="M84" s="90">
        <f t="shared" ca="1" si="16"/>
        <v>37858995378.616325</v>
      </c>
      <c r="N84" s="90">
        <f t="shared" ca="1" si="13"/>
        <v>36113436356.78775</v>
      </c>
      <c r="O84" s="90">
        <f t="shared" ca="1" si="13"/>
        <v>34367877334.959183</v>
      </c>
      <c r="P84" s="90">
        <f t="shared" ca="1" si="13"/>
        <v>32622318313.1306</v>
      </c>
      <c r="Q84" s="90">
        <f t="shared" ca="1" si="13"/>
        <v>30876759291.302021</v>
      </c>
      <c r="R84" s="90">
        <f t="shared" ca="1" si="13"/>
        <v>29131200269.473442</v>
      </c>
      <c r="S84" s="90">
        <f t="shared" ca="1" si="13"/>
        <v>27385641247.644867</v>
      </c>
      <c r="T84" s="90">
        <f t="shared" ca="1" si="13"/>
        <v>25640082225.816288</v>
      </c>
      <c r="U84" s="90">
        <f t="shared" ca="1" si="13"/>
        <v>23894523203.987709</v>
      </c>
      <c r="V84" s="192">
        <f ca="1">IF('Chemicals 2030'!$A92="CP",INDIRECT("'Chemicals 2030'!"&amp;'Country Selector'!$B$3&amp;ROW($A92))*10^12,0)*'Process Emissions Multipliers'!$D$42</f>
        <v>22148964182.159134</v>
      </c>
      <c r="W84" s="90">
        <f t="shared" ca="1" si="18"/>
        <v>21776898658.475376</v>
      </c>
      <c r="X84" s="90">
        <f t="shared" ca="1" si="18"/>
        <v>21404833134.791615</v>
      </c>
      <c r="Y84" s="90">
        <f t="shared" ca="1" si="18"/>
        <v>21032767611.107857</v>
      </c>
      <c r="Z84" s="90">
        <f t="shared" ca="1" si="18"/>
        <v>20660702087.424103</v>
      </c>
      <c r="AA84" s="90">
        <f t="shared" ca="1" si="18"/>
        <v>20288636563.740345</v>
      </c>
      <c r="AB84" s="90">
        <f t="shared" ca="1" si="18"/>
        <v>19916571040.056587</v>
      </c>
      <c r="AC84" s="90">
        <f t="shared" ca="1" si="18"/>
        <v>19544505516.372826</v>
      </c>
      <c r="AD84" s="90">
        <f t="shared" ca="1" si="18"/>
        <v>19172439992.689072</v>
      </c>
      <c r="AE84" s="90">
        <f t="shared" ca="1" si="18"/>
        <v>18800374469.005314</v>
      </c>
      <c r="AF84" s="90">
        <f t="shared" ca="1" si="18"/>
        <v>18428308945.321556</v>
      </c>
      <c r="AG84" s="90">
        <f t="shared" ca="1" si="18"/>
        <v>18056243421.637794</v>
      </c>
      <c r="AH84" s="90">
        <f t="shared" ca="1" si="18"/>
        <v>17684177897.954037</v>
      </c>
      <c r="AI84" s="90">
        <f t="shared" ca="1" si="18"/>
        <v>17312112374.270279</v>
      </c>
      <c r="AJ84" s="90">
        <f t="shared" ca="1" si="18"/>
        <v>16940046850.586521</v>
      </c>
      <c r="AK84" s="90">
        <f t="shared" ca="1" si="18"/>
        <v>16567981326.902763</v>
      </c>
      <c r="AL84" s="90">
        <f t="shared" ca="1" si="18"/>
        <v>16195915803.219006</v>
      </c>
      <c r="AM84" s="90">
        <f t="shared" ca="1" si="17"/>
        <v>15823850279.535248</v>
      </c>
      <c r="AN84" s="90">
        <f t="shared" ca="1" si="17"/>
        <v>15451784755.851492</v>
      </c>
      <c r="AO84" s="90">
        <f t="shared" ca="1" si="17"/>
        <v>15079719232.16773</v>
      </c>
      <c r="AP84" s="192">
        <f ca="1">V84*'Process Emissions Multipliers'!$E$36</f>
        <v>14707653708.483974</v>
      </c>
    </row>
    <row r="85" spans="1:42">
      <c r="A85" s="74">
        <v>33</v>
      </c>
      <c r="B85" s="192">
        <f ca="1">IF('Chemicals 2010'!$A93="CP",INDIRECT("'Chemicals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192">
        <f ca="1">IF('Chemicals 2020'!$A93="CP",INDIRECT("'Chemicals 2020'!"&amp;'Country Selector'!$B$3&amp;ROW($A93))*10^12,0)*'Process Emissions Multipliers'!$B$42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192">
        <f ca="1">IF('Chemicals 2030'!$A93="CP",INDIRECT("'Chemicals 2030'!"&amp;'Country Selector'!$B$3&amp;ROW($A93))*10^12,0)*'Process Emissions Multipliers'!$D$42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192">
        <f ca="1">V85*'Process Emissions Multipliers'!$E$36</f>
        <v>0</v>
      </c>
    </row>
    <row r="86" spans="1:42">
      <c r="A86" s="74">
        <v>34</v>
      </c>
      <c r="B86" s="192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192">
        <f ca="1">IF('Chemicals 2020'!$A94="CP",INDIRECT("'Chemicals 2020'!"&amp;'Country Selector'!$B$3&amp;ROW($A94))*10^12,0)*'Process Emissions Multipliers'!$B$42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192">
        <f ca="1">IF('Chemicals 2030'!$A94="CP",INDIRECT("'Chemicals 2030'!"&amp;'Country Selector'!$B$3&amp;ROW($A94))*10^12,0)*'Process Emissions Multipliers'!$D$42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192">
        <f ca="1">V86*'Process Emissions Multipliers'!$E$36</f>
        <v>0</v>
      </c>
    </row>
    <row r="87" spans="1:42">
      <c r="A87" s="74">
        <v>35</v>
      </c>
      <c r="B87" s="192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192">
        <f ca="1">IF('Chemicals 2020'!$A95="CP",INDIRECT("'Chemicals 2020'!"&amp;'Country Selector'!$B$3&amp;ROW($A95))*10^12,0)*'Process Emissions Multipliers'!$B$42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192">
        <f ca="1">IF('Chemicals 2030'!$A95="CP",INDIRECT("'Chemicals 2030'!"&amp;'Country Selector'!$B$3&amp;ROW($A95))*10^12,0)*'Process Emissions Multipliers'!$D$42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192">
        <f ca="1">V87*'Process Emissions Multipliers'!$E$36</f>
        <v>0</v>
      </c>
    </row>
    <row r="88" spans="1:42">
      <c r="A88" s="74">
        <v>36</v>
      </c>
      <c r="B88" s="192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192">
        <f ca="1">IF('Chemicals 2020'!$A96="CP",INDIRECT("'Chemicals 2020'!"&amp;'Country Selector'!$B$3&amp;ROW($A96))*10^12,0)*'Process Emissions Multipliers'!$B$42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192">
        <f ca="1">IF('Chemicals 2030'!$A96="CP",INDIRECT("'Chemicals 2030'!"&amp;'Country Selector'!$B$3&amp;ROW($A96))*10^12,0)*'Process Emissions Multipliers'!$D$42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192">
        <f ca="1">V88*'Process Emissions Multipliers'!$E$36</f>
        <v>0</v>
      </c>
    </row>
    <row r="89" spans="1:42">
      <c r="A89" s="74">
        <v>37</v>
      </c>
      <c r="B89" s="192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192">
        <f ca="1">IF('Chemicals 2020'!$A97="CP",INDIRECT("'Chemicals 2020'!"&amp;'Country Selector'!$B$3&amp;ROW($A97))*10^12,0)*'Process Emissions Multipliers'!$B$42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192">
        <f ca="1">IF('Chemicals 2030'!$A97="CP",INDIRECT("'Chemicals 2030'!"&amp;'Country Selector'!$B$3&amp;ROW($A97))*10^12,0)*'Process Emissions Multipliers'!$D$42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192">
        <f ca="1">V89*'Process Emissions Multipliers'!$E$36</f>
        <v>0</v>
      </c>
    </row>
    <row r="90" spans="1:42">
      <c r="A90" s="74">
        <v>38</v>
      </c>
      <c r="B90" s="192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192">
        <f ca="1">IF('Chemicals 2020'!$A98="CP",INDIRECT("'Chemicals 2020'!"&amp;'Country Selector'!$B$3&amp;ROW($A98))*10^12,0)*'Process Emissions Multipliers'!$B$42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192">
        <f ca="1">IF('Chemicals 2030'!$A98="CP",INDIRECT("'Chemicals 2030'!"&amp;'Country Selector'!$B$3&amp;ROW($A98))*10^12,0)*'Process Emissions Multipliers'!$D$42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192">
        <f ca="1">V90*'Process Emissions Multipliers'!$E$36</f>
        <v>0</v>
      </c>
    </row>
    <row r="91" spans="1:42">
      <c r="A91" s="74">
        <v>39</v>
      </c>
      <c r="B91" s="192">
        <f ca="1">IF('Chemicals 2010'!$A99="CP",INDIRECT("'Chemicals 2010'!"&amp;'Country Selector'!$B$3&amp;ROW($A99))*10^12,0)</f>
        <v>0</v>
      </c>
      <c r="C91" s="90">
        <f t="shared" ca="1" si="15"/>
        <v>865098221.05117166</v>
      </c>
      <c r="D91" s="90">
        <f t="shared" ca="1" si="12"/>
        <v>1730196442.1023433</v>
      </c>
      <c r="E91" s="90">
        <f t="shared" ca="1" si="12"/>
        <v>2595294663.1535149</v>
      </c>
      <c r="F91" s="90">
        <f t="shared" ca="1" si="12"/>
        <v>3460392884.2046866</v>
      </c>
      <c r="G91" s="90">
        <f t="shared" ca="1" si="12"/>
        <v>4325491105.2558584</v>
      </c>
      <c r="H91" s="90">
        <f t="shared" ca="1" si="12"/>
        <v>5190589326.3070297</v>
      </c>
      <c r="I91" s="90">
        <f t="shared" ca="1" si="12"/>
        <v>6055687547.358202</v>
      </c>
      <c r="J91" s="90">
        <f t="shared" ca="1" si="12"/>
        <v>6920785768.4093733</v>
      </c>
      <c r="K91" s="90">
        <f t="shared" ca="1" si="12"/>
        <v>7785883989.4605455</v>
      </c>
      <c r="L91" s="192">
        <f ca="1">IF('Chemicals 2020'!$A99="CP",INDIRECT("'Chemicals 2020'!"&amp;'Country Selector'!$B$3&amp;ROW($A99))*10^12,0)*'Process Emissions Multipliers'!$B$42</f>
        <v>8650982210.5117168</v>
      </c>
      <c r="M91" s="90">
        <f t="shared" ca="1" si="16"/>
        <v>9008472557.1841717</v>
      </c>
      <c r="N91" s="90">
        <f t="shared" ca="1" si="13"/>
        <v>9365962903.8566246</v>
      </c>
      <c r="O91" s="90">
        <f t="shared" ca="1" si="13"/>
        <v>9723453250.5290794</v>
      </c>
      <c r="P91" s="90">
        <f t="shared" ca="1" si="13"/>
        <v>10080943597.201534</v>
      </c>
      <c r="Q91" s="90">
        <f t="shared" ca="1" si="13"/>
        <v>10438433943.873989</v>
      </c>
      <c r="R91" s="90">
        <f t="shared" ca="1" si="13"/>
        <v>10795924290.546442</v>
      </c>
      <c r="S91" s="90">
        <f t="shared" ca="1" si="13"/>
        <v>11153414637.218895</v>
      </c>
      <c r="T91" s="90">
        <f t="shared" ca="1" si="13"/>
        <v>11510904983.89135</v>
      </c>
      <c r="U91" s="90">
        <f t="shared" ca="1" si="13"/>
        <v>11868395330.563807</v>
      </c>
      <c r="V91" s="192">
        <f ca="1">IF('Chemicals 2030'!$A99="CP",INDIRECT("'Chemicals 2030'!"&amp;'Country Selector'!$B$3&amp;ROW($A99))*10^12,0)*'Process Emissions Multipliers'!$D$42</f>
        <v>12225885677.236259</v>
      </c>
      <c r="W91" s="90">
        <f t="shared" ca="1" si="18"/>
        <v>12020511262.45154</v>
      </c>
      <c r="X91" s="90">
        <f t="shared" ca="1" si="18"/>
        <v>11815136847.666819</v>
      </c>
      <c r="Y91" s="90">
        <f t="shared" ca="1" si="18"/>
        <v>11609762432.882099</v>
      </c>
      <c r="Z91" s="90">
        <f t="shared" ca="1" si="18"/>
        <v>11404388018.097378</v>
      </c>
      <c r="AA91" s="90">
        <f t="shared" ca="1" si="18"/>
        <v>11199013603.312658</v>
      </c>
      <c r="AB91" s="90">
        <f t="shared" ca="1" si="18"/>
        <v>10993639188.527937</v>
      </c>
      <c r="AC91" s="90">
        <f t="shared" ca="1" si="18"/>
        <v>10788264773.743217</v>
      </c>
      <c r="AD91" s="90">
        <f t="shared" ca="1" si="18"/>
        <v>10582890358.958496</v>
      </c>
      <c r="AE91" s="90">
        <f t="shared" ca="1" si="18"/>
        <v>10377515944.173775</v>
      </c>
      <c r="AF91" s="90">
        <f t="shared" ca="1" si="18"/>
        <v>10172141529.389055</v>
      </c>
      <c r="AG91" s="90">
        <f t="shared" ca="1" si="18"/>
        <v>9966767114.6043358</v>
      </c>
      <c r="AH91" s="90">
        <f t="shared" ca="1" si="18"/>
        <v>9761392699.8196144</v>
      </c>
      <c r="AI91" s="90">
        <f t="shared" ca="1" si="18"/>
        <v>9556018285.034893</v>
      </c>
      <c r="AJ91" s="90">
        <f t="shared" ca="1" si="18"/>
        <v>9350643870.2501736</v>
      </c>
      <c r="AK91" s="90">
        <f t="shared" ca="1" si="18"/>
        <v>9145269455.4654541</v>
      </c>
      <c r="AL91" s="90">
        <f t="shared" ca="1" si="18"/>
        <v>8939895040.6807327</v>
      </c>
      <c r="AM91" s="90">
        <f t="shared" ca="1" si="17"/>
        <v>8734520625.8960114</v>
      </c>
      <c r="AN91" s="90">
        <f t="shared" ca="1" si="17"/>
        <v>8529146211.1112928</v>
      </c>
      <c r="AO91" s="90">
        <f t="shared" ca="1" si="17"/>
        <v>8323771796.3265705</v>
      </c>
      <c r="AP91" s="192">
        <f ca="1">V91*'Process Emissions Multipliers'!$E$36</f>
        <v>8118397381.541851</v>
      </c>
    </row>
    <row r="92" spans="1:42">
      <c r="A92" s="74">
        <v>40</v>
      </c>
      <c r="B92" s="192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192">
        <f ca="1">IF('Chemicals 2020'!$A100="CP",INDIRECT("'Chemicals 2020'!"&amp;'Country Selector'!$B$3&amp;ROW($A100))*10^12,0)*'Process Emissions Multipliers'!$B$42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192">
        <f ca="1">IF('Chemicals 2030'!$A100="CP",INDIRECT("'Chemicals 2030'!"&amp;'Country Selector'!$B$3&amp;ROW($A100))*10^12,0)*'Process Emissions Multipliers'!$D$42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192">
        <f ca="1">V92*'Process Emissions Multipliers'!$E$36</f>
        <v>0</v>
      </c>
    </row>
    <row r="93" spans="1:42">
      <c r="A93" s="74">
        <v>41</v>
      </c>
      <c r="B93" s="192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192">
        <f ca="1">IF('Chemicals 2020'!$A101="CP",INDIRECT("'Chemicals 2020'!"&amp;'Country Selector'!$B$3&amp;ROW($A101))*10^12,0)*'Process Emissions Multipliers'!$B$42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192">
        <f ca="1">IF('Chemicals 2030'!$A101="CP",INDIRECT("'Chemicals 2030'!"&amp;'Country Selector'!$B$3&amp;ROW($A101))*10^12,0)*'Process Emissions Multipliers'!$D$42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192">
        <f ca="1">V93*'Process Emissions Multipliers'!$E$36</f>
        <v>0</v>
      </c>
    </row>
    <row r="94" spans="1:42">
      <c r="A94" s="74">
        <v>42</v>
      </c>
      <c r="B94" s="192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192">
        <f ca="1">IF('Chemicals 2020'!$A102="CP",INDIRECT("'Chemicals 2020'!"&amp;'Country Selector'!$B$3&amp;ROW($A102))*10^12,0)*'Process Emissions Multipliers'!$B$42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192">
        <f ca="1">IF('Chemicals 2030'!$A102="CP",INDIRECT("'Chemicals 2030'!"&amp;'Country Selector'!$B$3&amp;ROW($A102))*10^12,0)*'Process Emissions Multipliers'!$D$42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192">
        <f ca="1">V94*'Process Emissions Multipliers'!$E$36</f>
        <v>0</v>
      </c>
    </row>
    <row r="95" spans="1:42">
      <c r="A95" s="74">
        <v>43</v>
      </c>
      <c r="B95" s="192">
        <f ca="1">IF('Chemicals 2010'!$A103="CP",INDIRECT("'Chemicals 2010'!"&amp;'Country Selector'!$B$3&amp;ROW($A103))*10^12,0)</f>
        <v>0</v>
      </c>
      <c r="C95" s="90">
        <f t="shared" ca="1" si="15"/>
        <v>45874974.134605736</v>
      </c>
      <c r="D95" s="90">
        <f t="shared" ca="1" si="12"/>
        <v>91749948.269211471</v>
      </c>
      <c r="E95" s="90">
        <f t="shared" ref="D95:K126" ca="1" si="20">$B95*($L$1-E$1)/($L$1-$B$1)+$L95*(E$1-$B$1)/($L$1-$B$1)</f>
        <v>137624922.40381721</v>
      </c>
      <c r="F95" s="90">
        <f t="shared" ca="1" si="20"/>
        <v>183499896.53842294</v>
      </c>
      <c r="G95" s="90">
        <f t="shared" ca="1" si="20"/>
        <v>229374870.67302865</v>
      </c>
      <c r="H95" s="90">
        <f t="shared" ca="1" si="20"/>
        <v>275249844.80763441</v>
      </c>
      <c r="I95" s="90">
        <f t="shared" ca="1" si="20"/>
        <v>321124818.94224012</v>
      </c>
      <c r="J95" s="90">
        <f t="shared" ca="1" si="20"/>
        <v>366999793.07684588</v>
      </c>
      <c r="K95" s="90">
        <f t="shared" ca="1" si="20"/>
        <v>412874767.21145165</v>
      </c>
      <c r="L95" s="192">
        <f ca="1">IF('Chemicals 2020'!$A103="CP",INDIRECT("'Chemicals 2020'!"&amp;'Country Selector'!$B$3&amp;ROW($A103))*10^12,0)*'Process Emissions Multipliers'!$B$42</f>
        <v>458749741.34605736</v>
      </c>
      <c r="M95" s="90">
        <f t="shared" ca="1" si="16"/>
        <v>475307670.76865292</v>
      </c>
      <c r="N95" s="90">
        <f t="shared" ca="1" si="13"/>
        <v>491865600.19124842</v>
      </c>
      <c r="O95" s="90">
        <f t="shared" ref="N95:U126" ca="1" si="21">$L95*($V$1-O$1)/($V$1-$L$1)+$V95*(O$1-$L$1)/($V$1-$L$1)</f>
        <v>508423529.61384392</v>
      </c>
      <c r="P95" s="90">
        <f t="shared" ca="1" si="21"/>
        <v>524981459.03643942</v>
      </c>
      <c r="Q95" s="90">
        <f t="shared" ca="1" si="21"/>
        <v>541539388.45903492</v>
      </c>
      <c r="R95" s="90">
        <f t="shared" ca="1" si="21"/>
        <v>558097317.88163042</v>
      </c>
      <c r="S95" s="90">
        <f t="shared" ca="1" si="21"/>
        <v>574655247.30422592</v>
      </c>
      <c r="T95" s="90">
        <f t="shared" ca="1" si="21"/>
        <v>591213176.72682142</v>
      </c>
      <c r="U95" s="90">
        <f t="shared" ca="1" si="21"/>
        <v>607771106.14941704</v>
      </c>
      <c r="V95" s="192">
        <f ca="1">IF('Chemicals 2030'!$A103="CP",INDIRECT("'Chemicals 2030'!"&amp;'Country Selector'!$B$3&amp;ROW($A103))*10^12,0)*'Process Emissions Multipliers'!$D$42</f>
        <v>624329035.57201254</v>
      </c>
      <c r="W95" s="90">
        <f t="shared" ref="W95:AL110" ca="1" si="22">$V95*($AP$1-W$1)/($AP$1-$V$1)+$AP95*(W$1-$V$1)/($AP$1-$V$1)</f>
        <v>613841352.82257795</v>
      </c>
      <c r="X95" s="90">
        <f t="shared" ca="1" si="22"/>
        <v>603353670.07314324</v>
      </c>
      <c r="Y95" s="90">
        <f t="shared" ca="1" si="22"/>
        <v>592865987.32370853</v>
      </c>
      <c r="Z95" s="90">
        <f t="shared" ca="1" si="22"/>
        <v>582378304.57427394</v>
      </c>
      <c r="AA95" s="90">
        <f t="shared" ca="1" si="22"/>
        <v>571890621.82483935</v>
      </c>
      <c r="AB95" s="90">
        <f t="shared" ca="1" si="22"/>
        <v>561402939.07540452</v>
      </c>
      <c r="AC95" s="90">
        <f t="shared" ca="1" si="22"/>
        <v>550915256.32596993</v>
      </c>
      <c r="AD95" s="90">
        <f t="shared" ca="1" si="22"/>
        <v>540427573.57653534</v>
      </c>
      <c r="AE95" s="90">
        <f t="shared" ca="1" si="22"/>
        <v>529939890.82710063</v>
      </c>
      <c r="AF95" s="90">
        <f t="shared" ca="1" si="22"/>
        <v>519452208.07766598</v>
      </c>
      <c r="AG95" s="90">
        <f t="shared" ca="1" si="22"/>
        <v>508964525.32823133</v>
      </c>
      <c r="AH95" s="90">
        <f t="shared" ca="1" si="22"/>
        <v>498476842.57879663</v>
      </c>
      <c r="AI95" s="90">
        <f t="shared" ca="1" si="22"/>
        <v>487989159.82936203</v>
      </c>
      <c r="AJ95" s="90">
        <f t="shared" ca="1" si="22"/>
        <v>477501477.07992733</v>
      </c>
      <c r="AK95" s="90">
        <f t="shared" ca="1" si="22"/>
        <v>467013794.33049273</v>
      </c>
      <c r="AL95" s="90">
        <f t="shared" ca="1" si="22"/>
        <v>456526111.58105803</v>
      </c>
      <c r="AM95" s="90">
        <f t="shared" ca="1" si="19"/>
        <v>446038428.83162344</v>
      </c>
      <c r="AN95" s="90">
        <f t="shared" ca="1" si="19"/>
        <v>435550746.08218879</v>
      </c>
      <c r="AO95" s="90">
        <f t="shared" ca="1" si="19"/>
        <v>425063063.33275408</v>
      </c>
      <c r="AP95" s="192">
        <f ca="1">V95*'Process Emissions Multipliers'!$E$36</f>
        <v>414575380.58331943</v>
      </c>
    </row>
    <row r="96" spans="1:42">
      <c r="A96" s="74">
        <v>44</v>
      </c>
      <c r="B96" s="192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192">
        <f ca="1">IF('Chemicals 2020'!$A104="CP",INDIRECT("'Chemicals 2020'!"&amp;'Country Selector'!$B$3&amp;ROW($A104))*10^12,0)*'Process Emissions Multipliers'!$B$42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192">
        <f ca="1">IF('Chemicals 2030'!$A104="CP",INDIRECT("'Chemicals 2030'!"&amp;'Country Selector'!$B$3&amp;ROW($A104))*10^12,0)*'Process Emissions Multipliers'!$D$42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192">
        <f ca="1">V96*'Process Emissions Multipliers'!$E$36</f>
        <v>0</v>
      </c>
    </row>
    <row r="97" spans="1:42">
      <c r="A97" s="74">
        <v>45</v>
      </c>
      <c r="B97" s="192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192">
        <f ca="1">IF('Chemicals 2020'!$A105="CP",INDIRECT("'Chemicals 2020'!"&amp;'Country Selector'!$B$3&amp;ROW($A105))*10^12,0)*'Process Emissions Multipliers'!$B$42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192">
        <f ca="1">IF('Chemicals 2030'!$A105="CP",INDIRECT("'Chemicals 2030'!"&amp;'Country Selector'!$B$3&amp;ROW($A105))*10^12,0)*'Process Emissions Multipliers'!$D$42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192">
        <f ca="1">V97*'Process Emissions Multipliers'!$E$36</f>
        <v>0</v>
      </c>
    </row>
    <row r="98" spans="1:42">
      <c r="A98" s="74">
        <v>46</v>
      </c>
      <c r="B98" s="192">
        <f ca="1">IF('Chemicals 2010'!$A106="CP",INDIRECT("'Chemicals 2010'!"&amp;'Country Selector'!$B$3&amp;ROW($A106))*10^12,0)</f>
        <v>0</v>
      </c>
      <c r="C98" s="90">
        <f t="shared" ca="1" si="15"/>
        <v>274657009.47547424</v>
      </c>
      <c r="D98" s="90">
        <f t="shared" ca="1" si="20"/>
        <v>549314018.95094848</v>
      </c>
      <c r="E98" s="90">
        <f t="shared" ca="1" si="20"/>
        <v>823971028.42642272</v>
      </c>
      <c r="F98" s="90">
        <f t="shared" ca="1" si="20"/>
        <v>1098628037.901897</v>
      </c>
      <c r="G98" s="90">
        <f t="shared" ca="1" si="20"/>
        <v>1373285047.3773711</v>
      </c>
      <c r="H98" s="90">
        <f t="shared" ca="1" si="20"/>
        <v>1647942056.8528454</v>
      </c>
      <c r="I98" s="90">
        <f t="shared" ca="1" si="20"/>
        <v>1922599066.3283195</v>
      </c>
      <c r="J98" s="90">
        <f t="shared" ca="1" si="20"/>
        <v>2197256075.8037939</v>
      </c>
      <c r="K98" s="90">
        <f t="shared" ca="1" si="20"/>
        <v>2471913085.2792678</v>
      </c>
      <c r="L98" s="192">
        <f ca="1">IF('Chemicals 2020'!$A106="CP",INDIRECT("'Chemicals 2020'!"&amp;'Country Selector'!$B$3&amp;ROW($A106))*10^12,0)*'Process Emissions Multipliers'!$B$42</f>
        <v>2746570094.7547421</v>
      </c>
      <c r="M98" s="90">
        <f t="shared" ca="1" si="16"/>
        <v>2761844338.8383989</v>
      </c>
      <c r="N98" s="90">
        <f t="shared" ca="1" si="21"/>
        <v>2777118582.9220557</v>
      </c>
      <c r="O98" s="90">
        <f t="shared" ca="1" si="21"/>
        <v>2792392827.0057125</v>
      </c>
      <c r="P98" s="90">
        <f t="shared" ca="1" si="21"/>
        <v>2807667071.0893688</v>
      </c>
      <c r="Q98" s="90">
        <f t="shared" ca="1" si="21"/>
        <v>2822941315.1730256</v>
      </c>
      <c r="R98" s="90">
        <f t="shared" ca="1" si="21"/>
        <v>2838215559.2566824</v>
      </c>
      <c r="S98" s="90">
        <f t="shared" ca="1" si="21"/>
        <v>2853489803.3403392</v>
      </c>
      <c r="T98" s="90">
        <f t="shared" ca="1" si="21"/>
        <v>2868764047.423996</v>
      </c>
      <c r="U98" s="90">
        <f t="shared" ca="1" si="21"/>
        <v>2884038291.5076523</v>
      </c>
      <c r="V98" s="192">
        <f ca="1">IF('Chemicals 2030'!$A106="CP",INDIRECT("'Chemicals 2030'!"&amp;'Country Selector'!$B$3&amp;ROW($A106))*10^12,0)*'Process Emissions Multipliers'!$D$42</f>
        <v>2899312535.5913091</v>
      </c>
      <c r="W98" s="90">
        <f t="shared" ca="1" si="22"/>
        <v>2850608938.0774093</v>
      </c>
      <c r="X98" s="90">
        <f t="shared" ca="1" si="22"/>
        <v>2801905340.563509</v>
      </c>
      <c r="Y98" s="90">
        <f t="shared" ca="1" si="22"/>
        <v>2753201743.0496092</v>
      </c>
      <c r="Z98" s="90">
        <f t="shared" ca="1" si="22"/>
        <v>2704498145.5357094</v>
      </c>
      <c r="AA98" s="90">
        <f t="shared" ca="1" si="22"/>
        <v>2655794548.0218096</v>
      </c>
      <c r="AB98" s="90">
        <f t="shared" ca="1" si="22"/>
        <v>2607090950.5079093</v>
      </c>
      <c r="AC98" s="90">
        <f t="shared" ca="1" si="22"/>
        <v>2558387352.9940095</v>
      </c>
      <c r="AD98" s="90">
        <f t="shared" ca="1" si="22"/>
        <v>2509683755.4801092</v>
      </c>
      <c r="AE98" s="90">
        <f t="shared" ca="1" si="22"/>
        <v>2460980157.9662094</v>
      </c>
      <c r="AF98" s="90">
        <f t="shared" ca="1" si="22"/>
        <v>2412276560.4523096</v>
      </c>
      <c r="AG98" s="90">
        <f t="shared" ca="1" si="22"/>
        <v>2363572962.9384093</v>
      </c>
      <c r="AH98" s="90">
        <f t="shared" ca="1" si="22"/>
        <v>2314869365.4245095</v>
      </c>
      <c r="AI98" s="90">
        <f t="shared" ca="1" si="22"/>
        <v>2266165767.9106097</v>
      </c>
      <c r="AJ98" s="90">
        <f t="shared" ca="1" si="22"/>
        <v>2217462170.3967094</v>
      </c>
      <c r="AK98" s="90">
        <f t="shared" ca="1" si="22"/>
        <v>2168758572.8828096</v>
      </c>
      <c r="AL98" s="90">
        <f t="shared" ca="1" si="22"/>
        <v>2120054975.3689098</v>
      </c>
      <c r="AM98" s="90">
        <f t="shared" ca="1" si="19"/>
        <v>2071351377.8550096</v>
      </c>
      <c r="AN98" s="90">
        <f t="shared" ca="1" si="19"/>
        <v>2022647780.34111</v>
      </c>
      <c r="AO98" s="90">
        <f t="shared" ca="1" si="19"/>
        <v>1973944182.8272099</v>
      </c>
      <c r="AP98" s="192">
        <f ca="1">V98*'Process Emissions Multipliers'!$E$36</f>
        <v>1925240585.3133099</v>
      </c>
    </row>
    <row r="99" spans="1:42">
      <c r="A99" s="74">
        <v>47</v>
      </c>
      <c r="B99" s="192">
        <f ca="1">IF('Chemicals 2010'!$A107="CP",INDIRECT("'Chemicals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192">
        <f ca="1">IF('Chemicals 2020'!$A107="CP",INDIRECT("'Chemicals 2020'!"&amp;'Country Selector'!$B$3&amp;ROW($A107))*10^12,0)*'Process Emissions Multipliers'!$B$42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192">
        <f ca="1">IF('Chemicals 2030'!$A107="CP",INDIRECT("'Chemicals 2030'!"&amp;'Country Selector'!$B$3&amp;ROW($A107))*10^12,0)*'Process Emissions Multipliers'!$D$42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192">
        <f ca="1">V99*'Process Emissions Multipliers'!$E$36</f>
        <v>0</v>
      </c>
    </row>
    <row r="100" spans="1:42">
      <c r="A100" s="74">
        <v>48</v>
      </c>
      <c r="B100" s="192">
        <f ca="1">IF('Chemicals 2010'!$A108="CP",INDIRECT("'Chemicals 2010'!"&amp;'Country Selector'!$B$3&amp;ROW($A108))*10^12,0)</f>
        <v>0</v>
      </c>
      <c r="C100" s="90">
        <f t="shared" ca="1" si="15"/>
        <v>22965781.584614012</v>
      </c>
      <c r="D100" s="90">
        <f t="shared" ca="1" si="20"/>
        <v>45931563.169228025</v>
      </c>
      <c r="E100" s="90">
        <f t="shared" ca="1" si="20"/>
        <v>68897344.753842026</v>
      </c>
      <c r="F100" s="90">
        <f t="shared" ca="1" si="20"/>
        <v>91863126.33845605</v>
      </c>
      <c r="G100" s="90">
        <f t="shared" ca="1" si="20"/>
        <v>114828907.92307004</v>
      </c>
      <c r="H100" s="90">
        <f t="shared" ca="1" si="20"/>
        <v>137794689.50768405</v>
      </c>
      <c r="I100" s="90">
        <f t="shared" ca="1" si="20"/>
        <v>160760471.09229809</v>
      </c>
      <c r="J100" s="90">
        <f t="shared" ca="1" si="20"/>
        <v>183726252.6769121</v>
      </c>
      <c r="K100" s="90">
        <f t="shared" ca="1" si="20"/>
        <v>206692034.26152611</v>
      </c>
      <c r="L100" s="192">
        <f ca="1">IF('Chemicals 2020'!$A108="CP",INDIRECT("'Chemicals 2020'!"&amp;'Country Selector'!$B$3&amp;ROW($A108))*10^12,0)*'Process Emissions Multipliers'!$B$42</f>
        <v>229657815.84614012</v>
      </c>
      <c r="M100" s="90">
        <f t="shared" ca="1" si="16"/>
        <v>246638137.26357591</v>
      </c>
      <c r="N100" s="90">
        <f t="shared" ca="1" si="21"/>
        <v>263618458.68101168</v>
      </c>
      <c r="O100" s="90">
        <f t="shared" ca="1" si="21"/>
        <v>280598780.09844744</v>
      </c>
      <c r="P100" s="90">
        <f t="shared" ca="1" si="21"/>
        <v>297579101.51588321</v>
      </c>
      <c r="Q100" s="90">
        <f t="shared" ca="1" si="21"/>
        <v>314559422.93331897</v>
      </c>
      <c r="R100" s="90">
        <f t="shared" ca="1" si="21"/>
        <v>331539744.3507548</v>
      </c>
      <c r="S100" s="90">
        <f t="shared" ca="1" si="21"/>
        <v>348520065.7681905</v>
      </c>
      <c r="T100" s="90">
        <f t="shared" ca="1" si="21"/>
        <v>365500387.18562633</v>
      </c>
      <c r="U100" s="90">
        <f t="shared" ca="1" si="21"/>
        <v>382480708.60306209</v>
      </c>
      <c r="V100" s="192">
        <f ca="1">IF('Chemicals 2030'!$A108="CP",INDIRECT("'Chemicals 2030'!"&amp;'Country Selector'!$B$3&amp;ROW($A108))*10^12,0)*'Process Emissions Multipliers'!$D$42</f>
        <v>399461030.02049786</v>
      </c>
      <c r="W100" s="90">
        <f t="shared" ca="1" si="22"/>
        <v>392750753.36360806</v>
      </c>
      <c r="X100" s="90">
        <f t="shared" ca="1" si="22"/>
        <v>386040476.70671833</v>
      </c>
      <c r="Y100" s="90">
        <f t="shared" ca="1" si="22"/>
        <v>379330200.04982859</v>
      </c>
      <c r="Z100" s="90">
        <f t="shared" ca="1" si="22"/>
        <v>372619923.39293885</v>
      </c>
      <c r="AA100" s="90">
        <f t="shared" ca="1" si="22"/>
        <v>365909646.736049</v>
      </c>
      <c r="AB100" s="90">
        <f t="shared" ca="1" si="22"/>
        <v>359199370.07915926</v>
      </c>
      <c r="AC100" s="90">
        <f t="shared" ca="1" si="22"/>
        <v>352489093.42226952</v>
      </c>
      <c r="AD100" s="90">
        <f t="shared" ca="1" si="22"/>
        <v>345778816.76537979</v>
      </c>
      <c r="AE100" s="90">
        <f t="shared" ca="1" si="22"/>
        <v>339068540.10848999</v>
      </c>
      <c r="AF100" s="90">
        <f t="shared" ca="1" si="22"/>
        <v>332358263.45160019</v>
      </c>
      <c r="AG100" s="90">
        <f t="shared" ca="1" si="22"/>
        <v>325647986.7947104</v>
      </c>
      <c r="AH100" s="90">
        <f t="shared" ca="1" si="22"/>
        <v>318937710.13782072</v>
      </c>
      <c r="AI100" s="90">
        <f t="shared" ca="1" si="22"/>
        <v>312227433.48093092</v>
      </c>
      <c r="AJ100" s="90">
        <f t="shared" ca="1" si="22"/>
        <v>305517156.82404119</v>
      </c>
      <c r="AK100" s="90">
        <f t="shared" ca="1" si="22"/>
        <v>298806880.16715139</v>
      </c>
      <c r="AL100" s="90">
        <f t="shared" ca="1" si="22"/>
        <v>292096603.51026165</v>
      </c>
      <c r="AM100" s="90">
        <f t="shared" ca="1" si="19"/>
        <v>285386326.85337192</v>
      </c>
      <c r="AN100" s="90">
        <f t="shared" ca="1" si="19"/>
        <v>278676050.19648212</v>
      </c>
      <c r="AO100" s="90">
        <f t="shared" ca="1" si="19"/>
        <v>271965773.53959233</v>
      </c>
      <c r="AP100" s="192">
        <f ca="1">V100*'Process Emissions Multipliers'!$E$36</f>
        <v>265255496.88270259</v>
      </c>
    </row>
    <row r="101" spans="1:42">
      <c r="A101" s="74">
        <v>49</v>
      </c>
      <c r="B101" s="192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192">
        <f ca="1">IF('Chemicals 2020'!$A109="CP",INDIRECT("'Chemicals 2020'!"&amp;'Country Selector'!$B$3&amp;ROW($A109))*10^12,0)*'Process Emissions Multipliers'!$B$42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192">
        <f ca="1">IF('Chemicals 2030'!$A109="CP",INDIRECT("'Chemicals 2030'!"&amp;'Country Selector'!$B$3&amp;ROW($A109))*10^12,0)*'Process Emissions Multipliers'!$D$42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192">
        <f ca="1">V101*'Process Emissions Multipliers'!$E$36</f>
        <v>0</v>
      </c>
    </row>
    <row r="102" spans="1:42">
      <c r="A102" s="74">
        <v>50</v>
      </c>
      <c r="B102" s="192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192">
        <f ca="1">IF('Chemicals 2020'!$A110="CP",INDIRECT("'Chemicals 2020'!"&amp;'Country Selector'!$B$3&amp;ROW($A110))*10^12,0)*'Process Emissions Multipliers'!$B$42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192">
        <f ca="1">IF('Chemicals 2030'!$A110="CP",INDIRECT("'Chemicals 2030'!"&amp;'Country Selector'!$B$3&amp;ROW($A110))*10^12,0)*'Process Emissions Multipliers'!$D$42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192">
        <f ca="1">V102*'Process Emissions Multipliers'!$E$36</f>
        <v>0</v>
      </c>
    </row>
    <row r="103" spans="1:42">
      <c r="A103" s="74">
        <v>51</v>
      </c>
      <c r="B103" s="192">
        <f ca="1">IF('Chemicals 2010'!$A111="CP",INDIRECT("'Chemicals 2010'!"&amp;'Country Selector'!$B$3&amp;ROW($A111))*10^12,0)</f>
        <v>0</v>
      </c>
      <c r="C103" s="90">
        <f t="shared" ca="1" si="15"/>
        <v>2694629946.2773957</v>
      </c>
      <c r="D103" s="90">
        <f t="shared" ca="1" si="20"/>
        <v>5389259892.5547915</v>
      </c>
      <c r="E103" s="90">
        <f t="shared" ca="1" si="20"/>
        <v>8083889838.8321867</v>
      </c>
      <c r="F103" s="90">
        <f t="shared" ca="1" si="20"/>
        <v>10778519785.109583</v>
      </c>
      <c r="G103" s="90">
        <f t="shared" ca="1" si="20"/>
        <v>13473149731.386978</v>
      </c>
      <c r="H103" s="90">
        <f t="shared" ca="1" si="20"/>
        <v>16167779677.664373</v>
      </c>
      <c r="I103" s="90">
        <f t="shared" ca="1" si="20"/>
        <v>18862409623.941769</v>
      </c>
      <c r="J103" s="90">
        <f t="shared" ca="1" si="20"/>
        <v>21557039570.219166</v>
      </c>
      <c r="K103" s="90">
        <f t="shared" ca="1" si="20"/>
        <v>24251669516.496559</v>
      </c>
      <c r="L103" s="192">
        <f ca="1">IF('Chemicals 2020'!$A111="CP",INDIRECT("'Chemicals 2020'!"&amp;'Country Selector'!$B$3&amp;ROW($A111))*10^12,0)*'Process Emissions Multipliers'!$B$42</f>
        <v>26946299462.773956</v>
      </c>
      <c r="M103" s="90">
        <f t="shared" ca="1" si="16"/>
        <v>27523757828.727585</v>
      </c>
      <c r="N103" s="90">
        <f t="shared" ca="1" si="21"/>
        <v>28101216194.681213</v>
      </c>
      <c r="O103" s="90">
        <f t="shared" ca="1" si="21"/>
        <v>28678674560.634842</v>
      </c>
      <c r="P103" s="90">
        <f t="shared" ca="1" si="21"/>
        <v>29256132926.58847</v>
      </c>
      <c r="Q103" s="90">
        <f t="shared" ca="1" si="21"/>
        <v>29833591292.542095</v>
      </c>
      <c r="R103" s="90">
        <f t="shared" ca="1" si="21"/>
        <v>30411049658.495728</v>
      </c>
      <c r="S103" s="90">
        <f t="shared" ca="1" si="21"/>
        <v>30988508024.449352</v>
      </c>
      <c r="T103" s="90">
        <f t="shared" ca="1" si="21"/>
        <v>31565966390.402981</v>
      </c>
      <c r="U103" s="90">
        <f t="shared" ca="1" si="21"/>
        <v>32143424756.356609</v>
      </c>
      <c r="V103" s="192">
        <f ca="1">IF('Chemicals 2030'!$A111="CP",INDIRECT("'Chemicals 2030'!"&amp;'Country Selector'!$B$3&amp;ROW($A111))*10^12,0)*'Process Emissions Multipliers'!$D$42</f>
        <v>32720883122.310238</v>
      </c>
      <c r="W103" s="90">
        <f t="shared" ca="1" si="22"/>
        <v>32171227056.492779</v>
      </c>
      <c r="X103" s="90">
        <f t="shared" ca="1" si="22"/>
        <v>31621570990.67532</v>
      </c>
      <c r="Y103" s="90">
        <f t="shared" ca="1" si="22"/>
        <v>31071914924.857864</v>
      </c>
      <c r="Z103" s="90">
        <f t="shared" ca="1" si="22"/>
        <v>30522258859.040405</v>
      </c>
      <c r="AA103" s="90">
        <f t="shared" ca="1" si="22"/>
        <v>29972602793.222942</v>
      </c>
      <c r="AB103" s="90">
        <f t="shared" ca="1" si="22"/>
        <v>29422946727.405483</v>
      </c>
      <c r="AC103" s="90">
        <f t="shared" ca="1" si="22"/>
        <v>28873290661.588028</v>
      </c>
      <c r="AD103" s="90">
        <f t="shared" ca="1" si="22"/>
        <v>28323634595.770569</v>
      </c>
      <c r="AE103" s="90">
        <f t="shared" ca="1" si="22"/>
        <v>27773978529.95311</v>
      </c>
      <c r="AF103" s="90">
        <f t="shared" ca="1" si="22"/>
        <v>27224322464.135651</v>
      </c>
      <c r="AG103" s="90">
        <f t="shared" ca="1" si="22"/>
        <v>26674666398.318192</v>
      </c>
      <c r="AH103" s="90">
        <f t="shared" ca="1" si="22"/>
        <v>26125010332.500732</v>
      </c>
      <c r="AI103" s="90">
        <f t="shared" ca="1" si="22"/>
        <v>25575354266.683273</v>
      </c>
      <c r="AJ103" s="90">
        <f t="shared" ca="1" si="22"/>
        <v>25025698200.865814</v>
      </c>
      <c r="AK103" s="90">
        <f t="shared" ca="1" si="22"/>
        <v>24476042135.048355</v>
      </c>
      <c r="AL103" s="90">
        <f t="shared" ca="1" si="22"/>
        <v>23926386069.2309</v>
      </c>
      <c r="AM103" s="90">
        <f t="shared" ca="1" si="19"/>
        <v>23376730003.413437</v>
      </c>
      <c r="AN103" s="90">
        <f t="shared" ca="1" si="19"/>
        <v>22827073937.595978</v>
      </c>
      <c r="AO103" s="90">
        <f t="shared" ca="1" si="19"/>
        <v>22277417871.778522</v>
      </c>
      <c r="AP103" s="192">
        <f ca="1">V103*'Process Emissions Multipliers'!$E$36</f>
        <v>21727761805.961063</v>
      </c>
    </row>
    <row r="104" spans="1:42">
      <c r="A104" s="74">
        <v>52</v>
      </c>
      <c r="B104" s="192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192">
        <f ca="1">IF('Chemicals 2020'!$A112="CP",INDIRECT("'Chemicals 2020'!"&amp;'Country Selector'!$B$3&amp;ROW($A112))*10^12,0)*'Process Emissions Multipliers'!$B$42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192">
        <f ca="1">IF('Chemicals 2030'!$A112="CP",INDIRECT("'Chemicals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192">
        <f ca="1">V104*'Process Emissions Multipliers'!$E$36</f>
        <v>0</v>
      </c>
    </row>
    <row r="105" spans="1:42">
      <c r="A105" s="74">
        <v>53</v>
      </c>
      <c r="B105" s="192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192">
        <f ca="1">IF('Chemicals 2020'!$A113="CP",INDIRECT("'Chemicals 2020'!"&amp;'Country Selector'!$B$3&amp;ROW($A113))*10^12,0)*'Process Emissions Multipliers'!$B$42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192">
        <f ca="1">IF('Chemicals 2030'!$A113="CP",INDIRECT("'Chemicals 2030'!"&amp;'Country Selector'!$B$3&amp;ROW($A113))*10^12,0)*'Process Emissions Multipliers'!$D$42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192">
        <f ca="1">V105*'Process Emissions Multipliers'!$E$36</f>
        <v>0</v>
      </c>
    </row>
    <row r="106" spans="1:42">
      <c r="A106" s="74">
        <v>54</v>
      </c>
      <c r="B106" s="192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192">
        <f ca="1">IF('Chemicals 2020'!$A114="CP",INDIRECT("'Chemicals 2020'!"&amp;'Country Selector'!$B$3&amp;ROW($A114))*10^12,0)*'Process Emissions Multipliers'!$B$42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192">
        <f ca="1">IF('Chemicals 2030'!$A114="CP",INDIRECT("'Chemicals 2030'!"&amp;'Country Selector'!$B$3&amp;ROW($A114))*10^12,0)*'Process Emissions Multipliers'!$D$42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192">
        <f ca="1">V106*'Process Emissions Multipliers'!$E$36</f>
        <v>0</v>
      </c>
    </row>
    <row r="107" spans="1:42">
      <c r="A107" s="74">
        <v>55</v>
      </c>
      <c r="B107" s="192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192">
        <f ca="1">IF('Chemicals 2020'!$A115="CP",INDIRECT("'Chemicals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192">
        <f ca="1">IF('Chemicals 2030'!$A115="CP",INDIRECT("'Chemicals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192">
        <f ca="1">V107*'Process Emissions Multipliers'!$E$36</f>
        <v>0</v>
      </c>
    </row>
    <row r="108" spans="1:42">
      <c r="A108" s="74">
        <v>56</v>
      </c>
      <c r="B108" s="192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192">
        <f ca="1">IF('Chemicals 2020'!$A116="CP",INDIRECT("'Chemicals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192">
        <f ca="1">IF('Chemicals 2030'!$A116="CP",INDIRECT("'Chemicals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192">
        <f ca="1">V108*'Process Emissions Multipliers'!$E$36</f>
        <v>0</v>
      </c>
    </row>
    <row r="109" spans="1:42">
      <c r="A109" s="74">
        <v>57</v>
      </c>
      <c r="B109" s="192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192">
        <f ca="1">IF('Chemicals 2020'!$A117="CP",INDIRECT("'Chemicals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192">
        <f ca="1">IF('Chemicals 2030'!$A117="CP",INDIRECT("'Chemicals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192">
        <f ca="1">V109*'Process Emissions Multipliers'!$E$36</f>
        <v>0</v>
      </c>
    </row>
    <row r="110" spans="1:42">
      <c r="A110" s="74">
        <v>58</v>
      </c>
      <c r="B110" s="192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192">
        <f ca="1">IF('Chemicals 2020'!$A118="CP",INDIRECT("'Chemicals 2020'!"&amp;'Country Selector'!$B$3&amp;ROW($A118))*10^12,0)*'Process Emissions Multipliers'!$B$42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192">
        <f ca="1">IF('Chemicals 2030'!$A118="CP",INDIRECT("'Chemicals 2030'!"&amp;'Country Selector'!$B$3&amp;ROW($A118))*10^12,0)*'Process Emissions Multipliers'!$D$42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192">
        <f ca="1">V110*'Process Emissions Multipliers'!$E$36</f>
        <v>0</v>
      </c>
    </row>
    <row r="111" spans="1:42">
      <c r="A111" s="74">
        <v>59</v>
      </c>
      <c r="B111" s="192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192">
        <f ca="1">IF('Chemicals 2020'!$A119="CP",INDIRECT("'Chemicals 2020'!"&amp;'Country Selector'!$B$3&amp;ROW($A119))*10^12,0)*'Process Emissions Multipliers'!$B$42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192">
        <f ca="1">IF('Chemicals 2030'!$A119="CP",INDIRECT("'Chemicals 2030'!"&amp;'Country Selector'!$B$3&amp;ROW($A119))*10^12,0)*'Process Emissions Multipliers'!$D$42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192">
        <f ca="1">V111*'Process Emissions Multipliers'!$E$36</f>
        <v>0</v>
      </c>
    </row>
    <row r="112" spans="1:42">
      <c r="A112" s="74">
        <v>60</v>
      </c>
      <c r="B112" s="192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192">
        <f ca="1">IF('Chemicals 2020'!$A120="CP",INDIRECT("'Chemicals 2020'!"&amp;'Country Selector'!$B$3&amp;ROW($A120))*10^12,0)*'Process Emissions Multipliers'!$B$42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192">
        <f ca="1">IF('Chemicals 2030'!$A120="CP",INDIRECT("'Chemicals 2030'!"&amp;'Country Selector'!$B$3&amp;ROW($A120))*10^12,0)*'Process Emissions Multipliers'!$D$42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192">
        <f ca="1">V112*'Process Emissions Multipliers'!$E$36</f>
        <v>0</v>
      </c>
    </row>
    <row r="113" spans="1:42">
      <c r="A113" s="74">
        <v>61</v>
      </c>
      <c r="B113" s="192">
        <f ca="1">IF('Chemicals 2010'!$A121="CP",INDIRECT("'Chemicals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192">
        <f ca="1">IF('Chemicals 2020'!$A121="CP",INDIRECT("'Chemicals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192">
        <f ca="1">IF('Chemicals 2030'!$A121="CP",INDIRECT("'Chemicals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192">
        <f ca="1">V113*'Process Emissions Multipliers'!$E$36</f>
        <v>0</v>
      </c>
    </row>
    <row r="114" spans="1:42">
      <c r="A114" s="74">
        <v>62</v>
      </c>
      <c r="B114" s="192">
        <f ca="1">IF('Chemicals 2010'!$A122="CP",INDIRECT("'Chemicals 2010'!"&amp;'Country Selector'!$B$3&amp;ROW($A122))*10^12,0)</f>
        <v>0</v>
      </c>
      <c r="C114" s="90">
        <f t="shared" ca="1" si="15"/>
        <v>3045270.5996112684</v>
      </c>
      <c r="D114" s="90">
        <f t="shared" ca="1" si="20"/>
        <v>6090541.1992225368</v>
      </c>
      <c r="E114" s="90">
        <f t="shared" ca="1" si="20"/>
        <v>9135811.7988338061</v>
      </c>
      <c r="F114" s="90">
        <f t="shared" ca="1" si="20"/>
        <v>12181082.398445074</v>
      </c>
      <c r="G114" s="90">
        <f t="shared" ca="1" si="20"/>
        <v>15226352.998056341</v>
      </c>
      <c r="H114" s="90">
        <f t="shared" ca="1" si="20"/>
        <v>18271623.597667612</v>
      </c>
      <c r="I114" s="90">
        <f t="shared" ca="1" si="20"/>
        <v>21316894.19727888</v>
      </c>
      <c r="J114" s="90">
        <f t="shared" ca="1" si="20"/>
        <v>24362164.796890147</v>
      </c>
      <c r="K114" s="90">
        <f t="shared" ca="1" si="20"/>
        <v>27407435.396501414</v>
      </c>
      <c r="L114" s="192">
        <f ca="1">IF('Chemicals 2020'!$A122="CP",INDIRECT("'Chemicals 2020'!"&amp;'Country Selector'!$B$3&amp;ROW($A122))*10^12,0)*'Process Emissions Multipliers'!$B$42</f>
        <v>30452705.996112682</v>
      </c>
      <c r="M114" s="90">
        <f t="shared" ca="1" si="16"/>
        <v>32668499.425232451</v>
      </c>
      <c r="N114" s="90">
        <f t="shared" ca="1" si="21"/>
        <v>34884292.854352221</v>
      </c>
      <c r="O114" s="90">
        <f t="shared" ca="1" si="21"/>
        <v>37100086.283471994</v>
      </c>
      <c r="P114" s="90">
        <f t="shared" ca="1" si="21"/>
        <v>39315879.712591767</v>
      </c>
      <c r="Q114" s="90">
        <f t="shared" ca="1" si="21"/>
        <v>41531673.141711533</v>
      </c>
      <c r="R114" s="90">
        <f t="shared" ca="1" si="21"/>
        <v>43747466.570831299</v>
      </c>
      <c r="S114" s="90">
        <f t="shared" ca="1" si="21"/>
        <v>45963259.999951065</v>
      </c>
      <c r="T114" s="90">
        <f t="shared" ca="1" si="21"/>
        <v>48179053.429070838</v>
      </c>
      <c r="U114" s="90">
        <f t="shared" ca="1" si="21"/>
        <v>50394846.858190604</v>
      </c>
      <c r="V114" s="192">
        <f ca="1">IF('Chemicals 2030'!$A122="CP",INDIRECT("'Chemicals 2030'!"&amp;'Country Selector'!$B$3&amp;ROW($A122))*10^12,0)*'Process Emissions Multipliers'!$D$42</f>
        <v>52610640.287310377</v>
      </c>
      <c r="W114" s="90">
        <f t="shared" ca="1" si="24"/>
        <v>51726869.594069414</v>
      </c>
      <c r="X114" s="90">
        <f t="shared" ca="1" si="24"/>
        <v>50843098.900828458</v>
      </c>
      <c r="Y114" s="90">
        <f t="shared" ca="1" si="24"/>
        <v>49959328.207587495</v>
      </c>
      <c r="Z114" s="90">
        <f t="shared" ca="1" si="24"/>
        <v>49075557.51434654</v>
      </c>
      <c r="AA114" s="90">
        <f t="shared" ca="1" si="24"/>
        <v>48191786.821105585</v>
      </c>
      <c r="AB114" s="90">
        <f t="shared" ca="1" si="24"/>
        <v>47308016.127864622</v>
      </c>
      <c r="AC114" s="90">
        <f t="shared" ca="1" si="24"/>
        <v>46424245.434623659</v>
      </c>
      <c r="AD114" s="90">
        <f t="shared" ca="1" si="24"/>
        <v>45540474.741382703</v>
      </c>
      <c r="AE114" s="90">
        <f t="shared" ca="1" si="24"/>
        <v>44656704.04814174</v>
      </c>
      <c r="AF114" s="90">
        <f t="shared" ca="1" si="24"/>
        <v>43772933.354900785</v>
      </c>
      <c r="AG114" s="90">
        <f t="shared" ca="1" si="24"/>
        <v>42889162.661659822</v>
      </c>
      <c r="AH114" s="90">
        <f t="shared" ca="1" si="24"/>
        <v>42005391.968418866</v>
      </c>
      <c r="AI114" s="90">
        <f t="shared" ca="1" si="24"/>
        <v>41121621.275177911</v>
      </c>
      <c r="AJ114" s="90">
        <f t="shared" ca="1" si="24"/>
        <v>40237850.581936948</v>
      </c>
      <c r="AK114" s="90">
        <f t="shared" ca="1" si="24"/>
        <v>39354079.888695985</v>
      </c>
      <c r="AL114" s="90">
        <f t="shared" ca="1" si="24"/>
        <v>38470309.19545503</v>
      </c>
      <c r="AM114" s="90">
        <f t="shared" ca="1" si="23"/>
        <v>37586538.502214074</v>
      </c>
      <c r="AN114" s="90">
        <f t="shared" ca="1" si="23"/>
        <v>36702767.808973111</v>
      </c>
      <c r="AO114" s="90">
        <f t="shared" ca="1" si="23"/>
        <v>35818997.115732148</v>
      </c>
      <c r="AP114" s="192">
        <f ca="1">V114*'Process Emissions Multipliers'!$E$36</f>
        <v>34935226.422491193</v>
      </c>
    </row>
    <row r="115" spans="1:42">
      <c r="A115" s="74">
        <v>63</v>
      </c>
      <c r="B115" s="192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192">
        <f ca="1">IF('Chemicals 2020'!$A123="CP",INDIRECT("'Chemicals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192">
        <f ca="1">IF('Chemicals 2030'!$A123="CP",INDIRECT("'Chemicals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192">
        <f ca="1">V115*'Process Emissions Multipliers'!$E$36</f>
        <v>0</v>
      </c>
    </row>
    <row r="116" spans="1:42">
      <c r="A116" s="74">
        <v>64</v>
      </c>
      <c r="B116" s="192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192">
        <f ca="1">IF('Chemicals 2020'!$A124="CP",INDIRECT("'Chemicals 2020'!"&amp;'Country Selector'!$B$3&amp;ROW($A124))*10^12,0)*'Process Emissions Multipliers'!$B$42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192">
        <f ca="1">IF('Chemicals 2030'!$A124="CP",INDIRECT("'Chemicals 2030'!"&amp;'Country Selector'!$B$3&amp;ROW($A124))*10^12,0)*'Process Emissions Multipliers'!$D$42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192">
        <f ca="1">V116*'Process Emissions Multipliers'!$E$36</f>
        <v>0</v>
      </c>
    </row>
    <row r="117" spans="1:42">
      <c r="A117" s="74">
        <v>65</v>
      </c>
      <c r="B117" s="192">
        <f ca="1">IF('Chemicals 2010'!$A125="CP",INDIRECT("'Chemicals 2010'!"&amp;'Country Selector'!$B$3&amp;ROW($A125))*10^12,0)</f>
        <v>1189614893.0425899</v>
      </c>
      <c r="C117" s="90">
        <f t="shared" ca="1" si="15"/>
        <v>1196608244.3109856</v>
      </c>
      <c r="D117" s="90">
        <f t="shared" ca="1" si="20"/>
        <v>1203601595.5793812</v>
      </c>
      <c r="E117" s="90">
        <f t="shared" ca="1" si="20"/>
        <v>1210594946.8477769</v>
      </c>
      <c r="F117" s="90">
        <f t="shared" ca="1" si="20"/>
        <v>1217588298.1161728</v>
      </c>
      <c r="G117" s="90">
        <f t="shared" ca="1" si="20"/>
        <v>1224581649.3845685</v>
      </c>
      <c r="H117" s="90">
        <f t="shared" ca="1" si="20"/>
        <v>1231575000.6529641</v>
      </c>
      <c r="I117" s="90">
        <f t="shared" ca="1" si="20"/>
        <v>1238568351.9213598</v>
      </c>
      <c r="J117" s="90">
        <f t="shared" ca="1" si="20"/>
        <v>1245561703.1897554</v>
      </c>
      <c r="K117" s="90">
        <f t="shared" ca="1" si="20"/>
        <v>1252555054.4581513</v>
      </c>
      <c r="L117" s="192">
        <f ca="1">IF('Chemicals 2020'!$A125="CP",INDIRECT("'Chemicals 2020'!"&amp;'Country Selector'!$B$3&amp;ROW($A125))*10^12,0)*'Process Emissions Multipliers'!$B$42</f>
        <v>1259548405.726547</v>
      </c>
      <c r="M117" s="90">
        <f t="shared" ca="1" si="16"/>
        <v>1247621384.1070719</v>
      </c>
      <c r="N117" s="90">
        <f t="shared" ca="1" si="21"/>
        <v>1235694362.487597</v>
      </c>
      <c r="O117" s="90">
        <f t="shared" ca="1" si="21"/>
        <v>1223767340.8681219</v>
      </c>
      <c r="P117" s="90">
        <f t="shared" ca="1" si="21"/>
        <v>1211840319.2486467</v>
      </c>
      <c r="Q117" s="90">
        <f t="shared" ca="1" si="21"/>
        <v>1199913297.6291718</v>
      </c>
      <c r="R117" s="90">
        <f t="shared" ca="1" si="21"/>
        <v>1187986276.009697</v>
      </c>
      <c r="S117" s="90">
        <f t="shared" ca="1" si="21"/>
        <v>1176059254.3902218</v>
      </c>
      <c r="T117" s="90">
        <f t="shared" ca="1" si="21"/>
        <v>1164132232.7707469</v>
      </c>
      <c r="U117" s="90">
        <f t="shared" ca="1" si="21"/>
        <v>1152205211.1512721</v>
      </c>
      <c r="V117" s="192">
        <f ca="1">IF('Chemicals 2030'!$A125="CP",INDIRECT("'Chemicals 2030'!"&amp;'Country Selector'!$B$3&amp;ROW($A125))*10^12,0)*'Process Emissions Multipliers'!$D$42</f>
        <v>1140278189.5317969</v>
      </c>
      <c r="W117" s="90">
        <f t="shared" ca="1" si="24"/>
        <v>1121123424.629741</v>
      </c>
      <c r="X117" s="90">
        <f t="shared" ca="1" si="24"/>
        <v>1101968659.7276852</v>
      </c>
      <c r="Y117" s="90">
        <f t="shared" ca="1" si="24"/>
        <v>1082813894.825629</v>
      </c>
      <c r="Z117" s="90">
        <f t="shared" ca="1" si="24"/>
        <v>1063659129.9235733</v>
      </c>
      <c r="AA117" s="90">
        <f t="shared" ca="1" si="24"/>
        <v>1044504365.0215173</v>
      </c>
      <c r="AB117" s="90">
        <f t="shared" ca="1" si="24"/>
        <v>1025349600.1194613</v>
      </c>
      <c r="AC117" s="90">
        <f t="shared" ca="1" si="24"/>
        <v>1006194835.2174054</v>
      </c>
      <c r="AD117" s="90">
        <f t="shared" ca="1" si="24"/>
        <v>987040070.31534958</v>
      </c>
      <c r="AE117" s="90">
        <f t="shared" ca="1" si="24"/>
        <v>967885305.4132936</v>
      </c>
      <c r="AF117" s="90">
        <f t="shared" ca="1" si="24"/>
        <v>948730540.51123774</v>
      </c>
      <c r="AG117" s="90">
        <f t="shared" ca="1" si="24"/>
        <v>929575775.60918188</v>
      </c>
      <c r="AH117" s="90">
        <f t="shared" ca="1" si="24"/>
        <v>910421010.7071259</v>
      </c>
      <c r="AI117" s="90">
        <f t="shared" ca="1" si="24"/>
        <v>891266245.80506992</v>
      </c>
      <c r="AJ117" s="90">
        <f t="shared" ca="1" si="24"/>
        <v>872111480.90301406</v>
      </c>
      <c r="AK117" s="90">
        <f t="shared" ca="1" si="24"/>
        <v>852956716.00095809</v>
      </c>
      <c r="AL117" s="90">
        <f t="shared" ca="1" si="24"/>
        <v>833801951.09890223</v>
      </c>
      <c r="AM117" s="90">
        <f t="shared" ca="1" si="23"/>
        <v>814647186.19684625</v>
      </c>
      <c r="AN117" s="90">
        <f t="shared" ca="1" si="23"/>
        <v>795492421.29479039</v>
      </c>
      <c r="AO117" s="90">
        <f t="shared" ca="1" si="23"/>
        <v>776337656.39273441</v>
      </c>
      <c r="AP117" s="192">
        <f ca="1">V117*'Process Emissions Multipliers'!$E$36</f>
        <v>757182891.49067855</v>
      </c>
    </row>
    <row r="118" spans="1:42">
      <c r="A118" s="74">
        <v>66</v>
      </c>
      <c r="B118" s="192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192">
        <f ca="1">IF('Chemicals 2020'!$A126="CP",INDIRECT("'Chemicals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192">
        <f ca="1">IF('Chemicals 2030'!$A126="CP",INDIRECT("'Chemicals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192">
        <f ca="1">V118*'Process Emissions Multipliers'!$E$36</f>
        <v>0</v>
      </c>
    </row>
    <row r="119" spans="1:42">
      <c r="A119" s="74">
        <v>67</v>
      </c>
      <c r="B119" s="192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192">
        <f ca="1">IF('Chemicals 2020'!$A127="CP",INDIRECT("'Chemicals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192">
        <f ca="1">IF('Chemicals 2030'!$A127="CP",INDIRECT("'Chemicals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192">
        <f ca="1">V119*'Process Emissions Multipliers'!$E$36</f>
        <v>0</v>
      </c>
    </row>
    <row r="120" spans="1:42">
      <c r="A120" s="74">
        <v>68</v>
      </c>
      <c r="B120" s="192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192">
        <f ca="1">IF('Chemicals 2020'!$A128="CP",INDIRECT("'Chemicals 2020'!"&amp;'Country Selector'!$B$3&amp;ROW($A128))*10^12,0)*'Process Emissions Multipliers'!$B$42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192">
        <f ca="1">IF('Chemicals 2030'!$A128="CP",INDIRECT("'Chemicals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192">
        <f ca="1">V120*'Process Emissions Multipliers'!$E$36</f>
        <v>0</v>
      </c>
    </row>
    <row r="121" spans="1:42">
      <c r="A121" s="74">
        <v>69</v>
      </c>
      <c r="B121" s="192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192">
        <f ca="1">IF('Chemicals 2020'!$A129="CP",INDIRECT("'Chemicals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192">
        <f ca="1">IF('Chemicals 2030'!$A129="CP",INDIRECT("'Chemicals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192">
        <f ca="1">V121*'Process Emissions Multipliers'!$E$36</f>
        <v>0</v>
      </c>
    </row>
    <row r="122" spans="1:42">
      <c r="A122" s="74">
        <v>70</v>
      </c>
      <c r="B122" s="192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192">
        <f ca="1">IF('Chemicals 2020'!$A130="CP",INDIRECT("'Chemicals 2020'!"&amp;'Country Selector'!$B$3&amp;ROW($A130))*10^12,0)*'Process Emissions Multipliers'!$B$42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192">
        <f ca="1">IF('Chemicals 2030'!$A130="CP",INDIRECT("'Chemicals 2030'!"&amp;'Country Selector'!$B$3&amp;ROW($A130))*10^12,0)*'Process Emissions Multipliers'!$D$42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192">
        <f ca="1">V122*'Process Emissions Multipliers'!$E$36</f>
        <v>0</v>
      </c>
    </row>
    <row r="123" spans="1:42">
      <c r="A123" s="74">
        <v>71</v>
      </c>
      <c r="B123" s="192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192">
        <f ca="1">IF('Chemicals 2020'!$A131="CP",INDIRECT("'Chemicals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192">
        <f ca="1">IF('Chemicals 2030'!$A131="CP",INDIRECT("'Chemicals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192">
        <f ca="1">V123*'Process Emissions Multipliers'!$E$36</f>
        <v>0</v>
      </c>
    </row>
    <row r="124" spans="1:42">
      <c r="A124" s="74">
        <v>72</v>
      </c>
      <c r="B124" s="192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192">
        <f ca="1">IF('Chemicals 2020'!$A132="CP",INDIRECT("'Chemicals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192">
        <f ca="1">IF('Chemicals 2030'!$A132="CP",INDIRECT("'Chemicals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192">
        <f ca="1">V124*'Process Emissions Multipliers'!$E$36</f>
        <v>0</v>
      </c>
    </row>
    <row r="125" spans="1:42">
      <c r="A125" s="74">
        <v>73</v>
      </c>
      <c r="B125" s="192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192">
        <f ca="1">IF('Chemicals 2020'!$A133="CP",INDIRECT("'Chemicals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192">
        <f ca="1">IF('Chemicals 2030'!$A133="CP",INDIRECT("'Chemicals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192">
        <f ca="1">V125*'Process Emissions Multipliers'!$E$36</f>
        <v>0</v>
      </c>
    </row>
    <row r="126" spans="1:42">
      <c r="A126" s="74">
        <v>74</v>
      </c>
      <c r="B126" s="192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192">
        <f ca="1">IF('Chemicals 2020'!$A134="CP",INDIRECT("'Chemicals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192">
        <f ca="1">IF('Chemicals 2030'!$A134="CP",INDIRECT("'Chemicals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192">
        <f ca="1">V126*'Process Emissions Multipliers'!$E$36</f>
        <v>0</v>
      </c>
    </row>
    <row r="127" spans="1:42">
      <c r="A127" s="74">
        <v>75</v>
      </c>
      <c r="B127" s="192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192">
        <f ca="1">IF('Chemicals 2020'!$A135="CP",INDIRECT("'Chemicals 2020'!"&amp;'Country Selector'!$B$3&amp;ROW($A135))*10^12,0)*'Process Emissions Multipliers'!$B$42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192">
        <f ca="1">IF('Chemicals 2030'!$A135="CP",INDIRECT("'Chemicals 2030'!"&amp;'Country Selector'!$B$3&amp;ROW($A135))*10^12,0)*'Process Emissions Multipliers'!$D$42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192">
        <f ca="1">V127*'Process Emissions Multipliers'!$E$36</f>
        <v>0</v>
      </c>
    </row>
    <row r="128" spans="1:42">
      <c r="A128" s="74">
        <v>76</v>
      </c>
      <c r="B128" s="192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192">
        <f ca="1">IF('Chemicals 2020'!$A136="CP",INDIRECT("'Chemicals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192">
        <f ca="1">IF('Chemicals 2030'!$A136="CP",INDIRECT("'Chemicals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192">
        <f ca="1">V128*'Process Emissions Multipliers'!$E$36</f>
        <v>0</v>
      </c>
    </row>
    <row r="129" spans="1:42">
      <c r="A129" s="74">
        <v>77</v>
      </c>
      <c r="B129" s="192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192">
        <f ca="1">IF('Chemicals 2020'!$A137="CP",INDIRECT("'Chemicals 2020'!"&amp;'Country Selector'!$B$3&amp;ROW($A137))*10^12,0)*'Process Emissions Multipliers'!$B$42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192">
        <f ca="1">IF('Chemicals 2030'!$A137="CP",INDIRECT("'Chemicals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192">
        <f ca="1">V129*'Process Emissions Multipliers'!$E$36</f>
        <v>0</v>
      </c>
    </row>
    <row r="130" spans="1:42">
      <c r="A130" s="74">
        <v>78</v>
      </c>
      <c r="B130" s="192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192">
        <f ca="1">IF('Chemicals 2020'!$A138="CP",INDIRECT("'Chemicals 2020'!"&amp;'Country Selector'!$B$3&amp;ROW($A138))*10^12,0)*'Process Emissions Multipliers'!$B$42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192">
        <f ca="1">IF('Chemicals 2030'!$A138="CP",INDIRECT("'Chemicals 2030'!"&amp;'Country Selector'!$B$3&amp;ROW($A138))*10^12,0)*'Process Emissions Multipliers'!$D$42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192">
        <f ca="1">V130*'Process Emissions Multipliers'!$E$36</f>
        <v>0</v>
      </c>
    </row>
    <row r="131" spans="1:42">
      <c r="A131" s="74">
        <v>79</v>
      </c>
      <c r="B131" s="192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192">
        <f ca="1">IF('Chemicals 2020'!$A139="CP",INDIRECT("'Chemicals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192">
        <f ca="1">IF('Chemicals 2030'!$A139="CP",INDIRECT("'Chemicals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192">
        <f ca="1">V131*'Process Emissions Multipliers'!$E$36</f>
        <v>0</v>
      </c>
    </row>
    <row r="132" spans="1:42">
      <c r="A132" s="74">
        <v>80</v>
      </c>
      <c r="B132" s="192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192">
        <f ca="1">IF('Chemicals 2020'!$A140="CP",INDIRECT("'Chemicals 2020'!"&amp;'Country Selector'!$B$3&amp;ROW($A140))*10^12,0)*'Process Emissions Multipliers'!$B$42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192">
        <f ca="1">IF('Chemicals 2030'!$A140="CP",INDIRECT("'Chemicals 2030'!"&amp;'Country Selector'!$B$3&amp;ROW($A140))*10^12,0)*'Process Emissions Multipliers'!$D$42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192">
        <f ca="1">V132*'Process Emissions Multipliers'!$E$36</f>
        <v>0</v>
      </c>
    </row>
    <row r="133" spans="1:42">
      <c r="A133" s="74">
        <v>81</v>
      </c>
      <c r="B133" s="192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192">
        <f ca="1">IF('Chemicals 2020'!$A141="CP",INDIRECT("'Chemicals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192">
        <f ca="1">IF('Chemicals 2030'!$A141="CP",INDIRECT("'Chemicals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192">
        <f ca="1">V133*'Process Emissions Multipliers'!$E$36</f>
        <v>0</v>
      </c>
    </row>
    <row r="134" spans="1:42">
      <c r="A134" s="74">
        <v>82</v>
      </c>
      <c r="B134" s="192">
        <f ca="1">IF('Chemicals 2010'!$A142="CP",INDIRECT("'Chemicals 2010'!"&amp;'Country Selector'!$B$3&amp;ROW($A142))*10^12,0)</f>
        <v>1189614893.0428119</v>
      </c>
      <c r="C134" s="90">
        <f t="shared" ca="1" si="27"/>
        <v>1196608244.3111854</v>
      </c>
      <c r="D134" s="90">
        <f t="shared" ca="1" si="27"/>
        <v>1203601595.5795588</v>
      </c>
      <c r="E134" s="90">
        <f t="shared" ca="1" si="27"/>
        <v>1210594946.8479323</v>
      </c>
      <c r="F134" s="90">
        <f t="shared" ca="1" si="27"/>
        <v>1217588298.1163058</v>
      </c>
      <c r="G134" s="90">
        <f t="shared" ca="1" si="27"/>
        <v>1224581649.3846793</v>
      </c>
      <c r="H134" s="90">
        <f t="shared" ca="1" si="27"/>
        <v>1231575000.6530528</v>
      </c>
      <c r="I134" s="90">
        <f t="shared" ca="1" si="27"/>
        <v>1238568351.9214263</v>
      </c>
      <c r="J134" s="90">
        <f t="shared" ca="1" si="27"/>
        <v>1245561703.1898</v>
      </c>
      <c r="K134" s="90">
        <f t="shared" ca="1" si="27"/>
        <v>1252555054.4581735</v>
      </c>
      <c r="L134" s="192">
        <f ca="1">IF('Chemicals 2020'!$A142="CP",INDIRECT("'Chemicals 2020'!"&amp;'Country Selector'!$B$3&amp;ROW($A142))*10^12,0)*'Process Emissions Multipliers'!$B$42</f>
        <v>1259548405.726547</v>
      </c>
      <c r="M134" s="90">
        <f t="shared" ca="1" si="28"/>
        <v>1247621384.1070719</v>
      </c>
      <c r="N134" s="90">
        <f t="shared" ca="1" si="28"/>
        <v>1235694362.487597</v>
      </c>
      <c r="O134" s="90">
        <f t="shared" ca="1" si="28"/>
        <v>1223767340.8681219</v>
      </c>
      <c r="P134" s="90">
        <f t="shared" ca="1" si="28"/>
        <v>1211840319.2486467</v>
      </c>
      <c r="Q134" s="90">
        <f t="shared" ca="1" si="28"/>
        <v>1199913297.6291718</v>
      </c>
      <c r="R134" s="90">
        <f t="shared" ca="1" si="28"/>
        <v>1187986276.009697</v>
      </c>
      <c r="S134" s="90">
        <f t="shared" ca="1" si="28"/>
        <v>1176059254.3902218</v>
      </c>
      <c r="T134" s="90">
        <f t="shared" ca="1" si="28"/>
        <v>1164132232.7707469</v>
      </c>
      <c r="U134" s="90">
        <f t="shared" ca="1" si="28"/>
        <v>1152205211.1512721</v>
      </c>
      <c r="V134" s="192">
        <f ca="1">IF('Chemicals 2030'!$A142="CP",INDIRECT("'Chemicals 2030'!"&amp;'Country Selector'!$B$3&amp;ROW($A142))*10^12,0)*'Process Emissions Multipliers'!$D$42</f>
        <v>1140278189.5317969</v>
      </c>
      <c r="W134" s="90">
        <f t="shared" ca="1" si="26"/>
        <v>1121123424.629741</v>
      </c>
      <c r="X134" s="90">
        <f t="shared" ca="1" si="26"/>
        <v>1101968659.7276852</v>
      </c>
      <c r="Y134" s="90">
        <f t="shared" ca="1" si="26"/>
        <v>1082813894.825629</v>
      </c>
      <c r="Z134" s="90">
        <f t="shared" ca="1" si="26"/>
        <v>1063659129.9235733</v>
      </c>
      <c r="AA134" s="90">
        <f t="shared" ca="1" si="26"/>
        <v>1044504365.0215173</v>
      </c>
      <c r="AB134" s="90">
        <f t="shared" ca="1" si="26"/>
        <v>1025349600.1194613</v>
      </c>
      <c r="AC134" s="90">
        <f t="shared" ca="1" si="26"/>
        <v>1006194835.2174054</v>
      </c>
      <c r="AD134" s="90">
        <f t="shared" ca="1" si="26"/>
        <v>987040070.31534958</v>
      </c>
      <c r="AE134" s="90">
        <f t="shared" ca="1" si="26"/>
        <v>967885305.4132936</v>
      </c>
      <c r="AF134" s="90">
        <f t="shared" ca="1" si="26"/>
        <v>948730540.51123774</v>
      </c>
      <c r="AG134" s="90">
        <f t="shared" ca="1" si="26"/>
        <v>929575775.60918188</v>
      </c>
      <c r="AH134" s="90">
        <f t="shared" ca="1" si="26"/>
        <v>910421010.7071259</v>
      </c>
      <c r="AI134" s="90">
        <f t="shared" ca="1" si="26"/>
        <v>891266245.80506992</v>
      </c>
      <c r="AJ134" s="90">
        <f t="shared" ca="1" si="26"/>
        <v>872111480.90301406</v>
      </c>
      <c r="AK134" s="90">
        <f t="shared" ca="1" si="26"/>
        <v>852956716.00095809</v>
      </c>
      <c r="AL134" s="90">
        <f t="shared" ca="1" si="26"/>
        <v>833801951.09890223</v>
      </c>
      <c r="AM134" s="90">
        <f t="shared" ca="1" si="25"/>
        <v>814647186.19684625</v>
      </c>
      <c r="AN134" s="90">
        <f t="shared" ca="1" si="25"/>
        <v>795492421.29479039</v>
      </c>
      <c r="AO134" s="90">
        <f t="shared" ca="1" si="25"/>
        <v>776337656.39273441</v>
      </c>
      <c r="AP134" s="192">
        <f ca="1">V134*'Process Emissions Multipliers'!$E$36</f>
        <v>757182891.49067855</v>
      </c>
    </row>
    <row r="135" spans="1:42">
      <c r="A135" s="74">
        <v>83</v>
      </c>
      <c r="B135" s="192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192">
        <f ca="1">IF('Chemicals 2020'!$A143="CP",INDIRECT("'Chemicals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192">
        <f ca="1">IF('Chemicals 2030'!$A143="CP",INDIRECT("'Chemicals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192">
        <f ca="1">V135*'Process Emissions Multipliers'!$E$36</f>
        <v>0</v>
      </c>
    </row>
    <row r="136" spans="1:42">
      <c r="A136" s="74">
        <v>84</v>
      </c>
      <c r="B136" s="192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192">
        <f ca="1">IF('Chemicals 2020'!$A144="CP",INDIRECT("'Chemicals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192">
        <f ca="1">IF('Chemicals 2030'!$A144="CP",INDIRECT("'Chemicals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192">
        <f ca="1">V136*'Process Emissions Multipliers'!$E$36</f>
        <v>0</v>
      </c>
    </row>
    <row r="137" spans="1:42">
      <c r="A137" s="74">
        <v>85</v>
      </c>
      <c r="B137" s="192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192">
        <f ca="1">IF('Chemicals 2020'!$A145="CP",INDIRECT("'Chemicals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192">
        <f ca="1">IF('Chemicals 2030'!$A145="CP",INDIRECT("'Chemicals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192">
        <f ca="1">V137*'Process Emissions Multipliers'!$E$36</f>
        <v>0</v>
      </c>
    </row>
    <row r="138" spans="1:42">
      <c r="A138" s="74">
        <v>86</v>
      </c>
      <c r="B138" s="192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192">
        <f ca="1">IF('Chemicals 2020'!$A146="CP",INDIRECT("'Chemicals 2020'!"&amp;'Country Selector'!$B$3&amp;ROW($A146))*10^12,0)*'Process Emissions Multipliers'!$B$42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192">
        <f ca="1">IF('Chemicals 2030'!$A146="CP",INDIRECT("'Chemicals 2030'!"&amp;'Country Selector'!$B$3&amp;ROW($A146))*10^12,0)*'Process Emissions Multipliers'!$D$42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192">
        <f ca="1">V138*'Process Emissions Multipliers'!$E$36</f>
        <v>0</v>
      </c>
    </row>
    <row r="139" spans="1:42">
      <c r="A139" s="74">
        <v>87</v>
      </c>
      <c r="B139" s="192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192">
        <f ca="1">IF('Chemicals 2020'!$A147="CP",INDIRECT("'Chemicals 2020'!"&amp;'Country Selector'!$B$3&amp;ROW($A147))*10^12,0)*'Process Emissions Multipliers'!$B$42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192">
        <f ca="1">IF('Chemicals 2030'!$A147="CP",INDIRECT("'Chemicals 2030'!"&amp;'Country Selector'!$B$3&amp;ROW($A147))*10^12,0)*'Process Emissions Multipliers'!$D$42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192">
        <f ca="1">V139*'Process Emissions Multipliers'!$E$36</f>
        <v>0</v>
      </c>
    </row>
    <row r="140" spans="1:42">
      <c r="A140" s="74">
        <v>88</v>
      </c>
      <c r="B140" s="192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192">
        <f ca="1">IF('Chemicals 2020'!$A148="CP",INDIRECT("'Chemicals 2020'!"&amp;'Country Selector'!$B$3&amp;ROW($A148))*10^12,0)*'Process Emissions Multipliers'!$B$42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192">
        <f ca="1">IF('Chemicals 2030'!$A148="CP",INDIRECT("'Chemicals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192">
        <f ca="1">V140*'Process Emissions Multipliers'!$E$36</f>
        <v>0</v>
      </c>
    </row>
    <row r="141" spans="1:42">
      <c r="A141" s="74">
        <v>89</v>
      </c>
      <c r="B141" s="192">
        <f ca="1">IF('Chemicals 2010'!$A149="CP",INDIRECT("'Chemicals 2010'!"&amp;'Country Selector'!$B$3&amp;ROW($A149))*10^12,0)</f>
        <v>0</v>
      </c>
      <c r="C141" s="90">
        <f t="shared" ca="1" si="27"/>
        <v>33614946797.410103</v>
      </c>
      <c r="D141" s="90">
        <f t="shared" ca="1" si="27"/>
        <v>67229893594.820206</v>
      </c>
      <c r="E141" s="90">
        <f t="shared" ca="1" si="27"/>
        <v>100844840392.2303</v>
      </c>
      <c r="F141" s="90">
        <f t="shared" ca="1" si="27"/>
        <v>134459787189.64041</v>
      </c>
      <c r="G141" s="90">
        <f t="shared" ca="1" si="27"/>
        <v>168074733987.05051</v>
      </c>
      <c r="H141" s="90">
        <f t="shared" ca="1" si="27"/>
        <v>201689680784.4606</v>
      </c>
      <c r="I141" s="90">
        <f t="shared" ca="1" si="27"/>
        <v>235304627581.8707</v>
      </c>
      <c r="J141" s="90">
        <f t="shared" ca="1" si="27"/>
        <v>268919574379.28082</v>
      </c>
      <c r="K141" s="90">
        <f t="shared" ca="1" si="27"/>
        <v>302534521176.69092</v>
      </c>
      <c r="L141" s="192">
        <f ca="1">IF('Chemicals 2020'!$A149="CP",INDIRECT("'Chemicals 2020'!"&amp;'Country Selector'!$B$3&amp;ROW($A149))*10^12,0)*'Process Emissions Multipliers'!$B$42</f>
        <v>336149467974.10101</v>
      </c>
      <c r="M141" s="90">
        <f t="shared" ca="1" si="28"/>
        <v>317012979157.26001</v>
      </c>
      <c r="N141" s="90">
        <f t="shared" ca="1" si="28"/>
        <v>297876490340.41901</v>
      </c>
      <c r="O141" s="90">
        <f t="shared" ca="1" si="28"/>
        <v>278740001523.57794</v>
      </c>
      <c r="P141" s="90">
        <f t="shared" ca="1" si="28"/>
        <v>259603512706.73694</v>
      </c>
      <c r="Q141" s="90">
        <f t="shared" ca="1" si="28"/>
        <v>240467023889.89594</v>
      </c>
      <c r="R141" s="90">
        <f t="shared" ca="1" si="28"/>
        <v>221330535073.05493</v>
      </c>
      <c r="S141" s="90">
        <f t="shared" ca="1" si="28"/>
        <v>202194046256.21393</v>
      </c>
      <c r="T141" s="90">
        <f t="shared" ca="1" si="28"/>
        <v>183057557439.37292</v>
      </c>
      <c r="U141" s="90">
        <f t="shared" ca="1" si="28"/>
        <v>163921068622.53189</v>
      </c>
      <c r="V141" s="192">
        <f ca="1">IF('Chemicals 2030'!$A149="CP",INDIRECT("'Chemicals 2030'!"&amp;'Country Selector'!$B$3&amp;ROW($A149))*10^12,0)*'Process Emissions Multipliers'!$D$42</f>
        <v>144784579805.69089</v>
      </c>
      <c r="W141" s="90">
        <f t="shared" ca="1" si="26"/>
        <v>142352441216.10715</v>
      </c>
      <c r="X141" s="90">
        <f t="shared" ca="1" si="26"/>
        <v>139920302626.52341</v>
      </c>
      <c r="Y141" s="90">
        <f t="shared" ca="1" si="26"/>
        <v>137488164036.93967</v>
      </c>
      <c r="Z141" s="90">
        <f t="shared" ca="1" si="26"/>
        <v>135056025447.35593</v>
      </c>
      <c r="AA141" s="90">
        <f t="shared" ca="1" si="26"/>
        <v>132623886857.77219</v>
      </c>
      <c r="AB141" s="90">
        <f t="shared" ca="1" si="26"/>
        <v>130191748268.18846</v>
      </c>
      <c r="AC141" s="90">
        <f t="shared" ca="1" si="26"/>
        <v>127759609678.60472</v>
      </c>
      <c r="AD141" s="90">
        <f t="shared" ca="1" si="26"/>
        <v>125327471089.02098</v>
      </c>
      <c r="AE141" s="90">
        <f t="shared" ca="1" si="26"/>
        <v>122895332499.43726</v>
      </c>
      <c r="AF141" s="90">
        <f t="shared" ca="1" si="26"/>
        <v>120463193909.85352</v>
      </c>
      <c r="AG141" s="90">
        <f t="shared" ca="1" si="26"/>
        <v>118031055320.26978</v>
      </c>
      <c r="AH141" s="90">
        <f t="shared" ca="1" si="26"/>
        <v>115598916730.68604</v>
      </c>
      <c r="AI141" s="90">
        <f t="shared" ca="1" si="26"/>
        <v>113166778141.10229</v>
      </c>
      <c r="AJ141" s="90">
        <f t="shared" ca="1" si="26"/>
        <v>110734639551.51855</v>
      </c>
      <c r="AK141" s="90">
        <f t="shared" ca="1" si="26"/>
        <v>108302500961.93484</v>
      </c>
      <c r="AL141" s="90">
        <f t="shared" ca="1" si="26"/>
        <v>105870362372.3511</v>
      </c>
      <c r="AM141" s="90">
        <f t="shared" ca="1" si="25"/>
        <v>103438223782.76736</v>
      </c>
      <c r="AN141" s="90">
        <f t="shared" ca="1" si="25"/>
        <v>101006085193.18362</v>
      </c>
      <c r="AO141" s="90">
        <f t="shared" ca="1" si="25"/>
        <v>98573946603.599884</v>
      </c>
      <c r="AP141" s="192">
        <f ca="1">V141*'Process Emissions Multipliers'!$E$36</f>
        <v>96141808014.016144</v>
      </c>
    </row>
    <row r="142" spans="1:42">
      <c r="A142" s="74">
        <v>90</v>
      </c>
      <c r="B142" s="192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192">
        <f ca="1">IF('Chemicals 2020'!$A150="CP",INDIRECT("'Chemicals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192">
        <f ca="1">IF('Chemicals 2030'!$A150="CP",INDIRECT("'Chemicals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192">
        <f ca="1">V142*'Process Emissions Multipliers'!$E$36</f>
        <v>0</v>
      </c>
    </row>
    <row r="143" spans="1:42">
      <c r="A143" s="74">
        <v>91</v>
      </c>
      <c r="B143" s="192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192">
        <f ca="1">IF('Chemicals 2020'!$A151="CP",INDIRECT("'Chemicals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192">
        <f ca="1">IF('Chemicals 2030'!$A151="CP",INDIRECT("'Chemicals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192">
        <f ca="1">V143*'Process Emissions Multipliers'!$E$36</f>
        <v>0</v>
      </c>
    </row>
    <row r="144" spans="1:42">
      <c r="A144" s="74">
        <v>92</v>
      </c>
      <c r="B144" s="192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192">
        <f ca="1">IF('Chemicals 2020'!$A152="CP",INDIRECT("'Chemicals 2020'!"&amp;'Country Selector'!$B$3&amp;ROW($A152))*10^12,0)*'Process Emissions Multipliers'!$B$42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192">
        <f ca="1">IF('Chemicals 2030'!$A152="CP",INDIRECT("'Chemicals 2030'!"&amp;'Country Selector'!$B$3&amp;ROW($A152))*10^12,0)*'Process Emissions Multipliers'!$D$42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192">
        <f ca="1">V144*'Process Emissions Multipliers'!$E$36</f>
        <v>0</v>
      </c>
    </row>
    <row r="145" spans="1:42">
      <c r="A145" s="74">
        <v>93</v>
      </c>
      <c r="B145" s="192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192">
        <f ca="1">IF('Chemicals 2020'!$A153="CP",INDIRECT("'Chemicals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192">
        <f ca="1">IF('Chemicals 2030'!$A153="CP",INDIRECT("'Chemicals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192">
        <f ca="1">V145*'Process Emissions Multipliers'!$E$36</f>
        <v>0</v>
      </c>
    </row>
    <row r="146" spans="1:42">
      <c r="A146" s="74">
        <v>94</v>
      </c>
      <c r="B146" s="192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192">
        <f ca="1">IF('Chemicals 2020'!$A154="CP",INDIRECT("'Chemicals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192">
        <f ca="1">IF('Chemicals 2030'!$A154="CP",INDIRECT("'Chemicals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192">
        <f ca="1">V146*'Process Emissions Multipliers'!$E$36</f>
        <v>0</v>
      </c>
    </row>
    <row r="147" spans="1:42">
      <c r="A147" s="74">
        <v>95</v>
      </c>
      <c r="B147" s="192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192">
        <f ca="1">IF('Chemicals 2020'!$A155="CP",INDIRECT("'Chemicals 2020'!"&amp;'Country Selector'!$B$3&amp;ROW($A155))*10^12,0)*'Process Emissions Multipliers'!$B$42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192">
        <f ca="1">IF('Chemicals 2030'!$A155="CP",INDIRECT("'Chemicals 2030'!"&amp;'Country Selector'!$B$3&amp;ROW($A155))*10^12,0)*'Process Emissions Multipliers'!$D$42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192">
        <f ca="1">V147*'Process Emissions Multipliers'!$E$36</f>
        <v>0</v>
      </c>
    </row>
    <row r="148" spans="1:42">
      <c r="A148" s="74">
        <v>96</v>
      </c>
      <c r="B148" s="192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192">
        <f ca="1">IF('Chemicals 2020'!$A156="CP",INDIRECT("'Chemicals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192">
        <f ca="1">IF('Chemicals 2030'!$A156="CP",INDIRECT("'Chemicals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192">
        <f ca="1">V148*'Process Emissions Multipliers'!$E$36</f>
        <v>0</v>
      </c>
    </row>
    <row r="149" spans="1:42">
      <c r="A149" s="74">
        <v>97</v>
      </c>
      <c r="B149" s="192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192">
        <f ca="1">IF('Chemicals 2020'!$A157="CP",INDIRECT("'Chemicals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192">
        <f ca="1">IF('Chemicals 2030'!$A157="CP",INDIRECT("'Chemicals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192">
        <f ca="1">V149*'Process Emissions Multipliers'!$E$36</f>
        <v>0</v>
      </c>
    </row>
    <row r="150" spans="1:42">
      <c r="A150" s="74">
        <v>98</v>
      </c>
      <c r="B150" s="192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192">
        <f ca="1">IF('Chemicals 2020'!$A158="CP",INDIRECT("'Chemicals 2020'!"&amp;'Country Selector'!$B$3&amp;ROW($A158))*10^12,0)*'Process Emissions Multipliers'!$B$42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192">
        <f ca="1">IF('Chemicals 2030'!$A158="CP",INDIRECT("'Chemicals 2030'!"&amp;'Country Selector'!$B$3&amp;ROW($A158))*10^12,0)*'Process Emissions Multipliers'!$D$42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192">
        <f ca="1">V150*'Process Emissions Multipliers'!$E$36</f>
        <v>0</v>
      </c>
    </row>
    <row r="151" spans="1:42">
      <c r="A151" s="74">
        <v>99</v>
      </c>
      <c r="B151" s="192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192">
        <f ca="1">IF('Chemicals 2020'!$A159="CP",INDIRECT("'Chemicals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192">
        <f ca="1">IF('Chemicals 2030'!$A159="CP",INDIRECT("'Chemicals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192">
        <f ca="1">V151*'Process Emissions Multipliers'!$E$36</f>
        <v>0</v>
      </c>
    </row>
    <row r="152" spans="1:42">
      <c r="A152" s="74">
        <v>100</v>
      </c>
      <c r="B152" s="192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192">
        <f ca="1">IF('Chemicals 2020'!$A160="CP",INDIRECT("'Chemicals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192">
        <f ca="1">IF('Chemicals 2030'!$A160="CP",INDIRECT("'Chemicals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192">
        <f ca="1">V152*'Process Emissions Multipliers'!$E$36</f>
        <v>0</v>
      </c>
    </row>
    <row r="153" spans="1:42">
      <c r="A153" s="74">
        <v>150</v>
      </c>
      <c r="B153" s="192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192">
        <f ca="1">IF('Chemicals 2020'!$A161="CP",INDIRECT("'Chemicals 2020'!"&amp;'Country Selector'!$B$3&amp;ROW($A161))*10^12,0)*'Process Emissions Multipliers'!$B$42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192">
        <f ca="1">IF('Chemicals 2030'!$A161="CP",INDIRECT("'Chemicals 2030'!"&amp;'Country Selector'!$B$3&amp;ROW($A161))*10^12,0)*'Process Emissions Multipliers'!$D$42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192">
        <f ca="1">V153*'Process Emissions Multipliers'!$E$36</f>
        <v>0</v>
      </c>
    </row>
    <row r="154" spans="1:42">
      <c r="A154" s="74">
        <v>200</v>
      </c>
      <c r="B154" s="192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192">
        <f ca="1">IF('Chemicals 2020'!$A162="CP",INDIRECT("'Chemicals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192">
        <f ca="1">IF('Chemicals 2030'!$A162="CP",INDIRECT("'Chemicals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192">
        <f ca="1">V154*'Process Emissions Multipliers'!$E$36</f>
        <v>0</v>
      </c>
    </row>
    <row r="155" spans="1:42">
      <c r="A155" s="74">
        <v>250</v>
      </c>
      <c r="B155" s="192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192">
        <f ca="1">IF('Chemicals 2020'!$A163="CP",INDIRECT("'Chemicals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192">
        <f ca="1">IF('Chemicals 2030'!$A163="CP",INDIRECT("'Chemicals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192">
        <f ca="1">V155*'Process Emissions Multipliers'!$E$36</f>
        <v>0</v>
      </c>
    </row>
    <row r="156" spans="1:42">
      <c r="A156" s="74">
        <v>300</v>
      </c>
      <c r="B156" s="192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192">
        <f ca="1">IF('Chemicals 2020'!$A164="CP",INDIRECT("'Chemicals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192">
        <f ca="1">IF('Chemicals 2030'!$A164="CP",INDIRECT("'Chemicals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192">
        <f ca="1">V156*'Process Emissions Multipliers'!$E$36</f>
        <v>0</v>
      </c>
    </row>
    <row r="157" spans="1:42">
      <c r="A157" s="74">
        <v>350</v>
      </c>
      <c r="B157" s="192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192">
        <f ca="1">IF('Chemicals 2020'!$A165="CP",INDIRECT("'Chemicals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192">
        <f ca="1">IF('Chemicals 2030'!$A165="CP",INDIRECT("'Chemicals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192">
        <f ca="1">V157*'Process Emissions Multipliers'!$E$36</f>
        <v>0</v>
      </c>
    </row>
    <row r="158" spans="1:42">
      <c r="A158" s="74">
        <v>400</v>
      </c>
      <c r="B158" s="192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192">
        <f ca="1">IF('Chemicals 2020'!$A166="CP",INDIRECT("'Chemicals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192">
        <f ca="1">IF('Chemicals 2030'!$A166="CP",INDIRECT("'Chemicals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192">
        <f ca="1">V158*'Process Emissions Multipliers'!$E$36</f>
        <v>0</v>
      </c>
    </row>
    <row r="159" spans="1:42">
      <c r="A159" s="74">
        <v>450</v>
      </c>
      <c r="B159" s="192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192">
        <f ca="1">IF('Chemicals 2020'!$A167="CP",INDIRECT("'Chemicals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192">
        <f ca="1">IF('Chemicals 2030'!$A167="CP",INDIRECT("'Chemicals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192">
        <f ca="1">V159*'Process Emissions Multipliers'!$E$36</f>
        <v>0</v>
      </c>
    </row>
    <row r="160" spans="1:42">
      <c r="A160" s="74">
        <v>500</v>
      </c>
      <c r="B160" s="192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192">
        <f ca="1">IF('Chemicals 2020'!$A168="CP",INDIRECT("'Chemicals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192">
        <f ca="1">IF('Chemicals 2030'!$A168="CP",INDIRECT("'Chemicals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192">
        <f ca="1">V160*'Process Emissions Multipliers'!$E$36</f>
        <v>0</v>
      </c>
    </row>
    <row r="161" spans="1:42">
      <c r="A161" s="74">
        <v>550</v>
      </c>
      <c r="B161" s="192">
        <f ca="1">IF('Chemicals 2010'!$A169="CP",INDIRECT("'Chemicals 2010'!"&amp;'Country Selector'!$B$3&amp;ROW($A169))*10^12,0)</f>
        <v>0</v>
      </c>
      <c r="C161" s="90">
        <f t="shared" ca="1" si="33"/>
        <v>998020160.51105762</v>
      </c>
      <c r="D161" s="90">
        <f t="shared" ca="1" si="31"/>
        <v>1996040321.0221152</v>
      </c>
      <c r="E161" s="90">
        <f t="shared" ca="1" si="31"/>
        <v>2994060481.5331731</v>
      </c>
      <c r="F161" s="90">
        <f t="shared" ca="1" si="31"/>
        <v>3992080642.0442305</v>
      </c>
      <c r="G161" s="90">
        <f t="shared" ca="1" si="31"/>
        <v>4990100802.5552883</v>
      </c>
      <c r="H161" s="90">
        <f t="shared" ca="1" si="31"/>
        <v>5988120963.0663462</v>
      </c>
      <c r="I161" s="90">
        <f t="shared" ca="1" si="31"/>
        <v>6986141123.5774031</v>
      </c>
      <c r="J161" s="90">
        <f t="shared" ca="1" si="31"/>
        <v>7984161284.0884609</v>
      </c>
      <c r="K161" s="90">
        <f t="shared" ca="1" si="31"/>
        <v>8982181444.5995197</v>
      </c>
      <c r="L161" s="192">
        <f ca="1">IF('Chemicals 2020'!$A169="CP",INDIRECT("'Chemicals 2020'!"&amp;'Country Selector'!$B$3&amp;ROW($A169))*10^12,0)*'Process Emissions Multipliers'!$B$42</f>
        <v>9980201605.1105766</v>
      </c>
      <c r="M161" s="90">
        <f t="shared" ca="1" si="34"/>
        <v>9483686018.6691532</v>
      </c>
      <c r="N161" s="90">
        <f t="shared" ca="1" si="32"/>
        <v>8987170432.2277298</v>
      </c>
      <c r="O161" s="90">
        <f t="shared" ca="1" si="32"/>
        <v>8490654845.7863045</v>
      </c>
      <c r="P161" s="90">
        <f t="shared" ca="1" si="32"/>
        <v>7994139259.344882</v>
      </c>
      <c r="Q161" s="90">
        <f t="shared" ca="1" si="32"/>
        <v>7497623672.9034576</v>
      </c>
      <c r="R161" s="90">
        <f t="shared" ca="1" si="32"/>
        <v>7001108086.4620342</v>
      </c>
      <c r="S161" s="90">
        <f t="shared" ca="1" si="32"/>
        <v>6504592500.0206108</v>
      </c>
      <c r="T161" s="90">
        <f t="shared" ca="1" si="32"/>
        <v>6008076913.5791874</v>
      </c>
      <c r="U161" s="90">
        <f t="shared" ca="1" si="32"/>
        <v>5511561327.137764</v>
      </c>
      <c r="V161" s="192">
        <f ca="1">IF('Chemicals 2030'!$A169="CP",INDIRECT("'Chemicals 2030'!"&amp;'Country Selector'!$B$3&amp;ROW($A169))*10^12,0)*'Process Emissions Multipliers'!$D$42</f>
        <v>5015045740.6963396</v>
      </c>
      <c r="W161" s="90">
        <f t="shared" ca="1" si="36"/>
        <v>4930801366.8075972</v>
      </c>
      <c r="X161" s="90">
        <f t="shared" ca="1" si="36"/>
        <v>4846556992.9188547</v>
      </c>
      <c r="Y161" s="90">
        <f t="shared" ca="1" si="36"/>
        <v>4762312619.0301113</v>
      </c>
      <c r="Z161" s="90">
        <f t="shared" ca="1" si="36"/>
        <v>4678068245.1413689</v>
      </c>
      <c r="AA161" s="90">
        <f t="shared" ca="1" si="36"/>
        <v>4593823871.2526264</v>
      </c>
      <c r="AB161" s="90">
        <f t="shared" ca="1" si="36"/>
        <v>4509579497.363883</v>
      </c>
      <c r="AC161" s="90">
        <f t="shared" ca="1" si="36"/>
        <v>4425335123.4751406</v>
      </c>
      <c r="AD161" s="90">
        <f t="shared" ca="1" si="36"/>
        <v>4341090749.5863981</v>
      </c>
      <c r="AE161" s="90">
        <f t="shared" ca="1" si="36"/>
        <v>4256846375.6976557</v>
      </c>
      <c r="AF161" s="90">
        <f t="shared" ca="1" si="36"/>
        <v>4172602001.8089128</v>
      </c>
      <c r="AG161" s="90">
        <f t="shared" ca="1" si="36"/>
        <v>4088357627.9201703</v>
      </c>
      <c r="AH161" s="90">
        <f t="shared" ca="1" si="36"/>
        <v>4004113254.0314274</v>
      </c>
      <c r="AI161" s="90">
        <f t="shared" ca="1" si="36"/>
        <v>3919868880.1426845</v>
      </c>
      <c r="AJ161" s="90">
        <f t="shared" ca="1" si="36"/>
        <v>3835624506.253942</v>
      </c>
      <c r="AK161" s="90">
        <f t="shared" ca="1" si="36"/>
        <v>3751380132.3651991</v>
      </c>
      <c r="AL161" s="90">
        <f t="shared" ca="1" si="36"/>
        <v>3667135758.4764566</v>
      </c>
      <c r="AM161" s="90">
        <f t="shared" ca="1" si="35"/>
        <v>3582891384.5877142</v>
      </c>
      <c r="AN161" s="90">
        <f t="shared" ca="1" si="35"/>
        <v>3498647010.6989713</v>
      </c>
      <c r="AO161" s="90">
        <f t="shared" ca="1" si="35"/>
        <v>3414402636.8102283</v>
      </c>
      <c r="AP161" s="192">
        <f ca="1">V161*'Process Emissions Multipliers'!$E$36</f>
        <v>3330158262.9214859</v>
      </c>
    </row>
    <row r="162" spans="1:42">
      <c r="A162" s="74">
        <v>600</v>
      </c>
      <c r="B162" s="192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192">
        <f ca="1">IF('Chemicals 2020'!$A170="CP",INDIRECT("'Chemicals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192">
        <f ca="1">IF('Chemicals 2030'!$A170="CP",INDIRECT("'Chemicals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192">
        <f ca="1">V162*'Process Emissions Multipliers'!$E$36</f>
        <v>0</v>
      </c>
    </row>
    <row r="163" spans="1:42">
      <c r="A163" s="74">
        <v>650</v>
      </c>
      <c r="B163" s="192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192">
        <f ca="1">IF('Chemicals 2020'!$A171="CP",INDIRECT("'Chemicals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192">
        <f ca="1">IF('Chemicals 2030'!$A171="CP",INDIRECT("'Chemicals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192">
        <f ca="1">V163*'Process Emissions Multipliers'!$E$36</f>
        <v>0</v>
      </c>
    </row>
    <row r="164" spans="1:42">
      <c r="A164" s="74">
        <v>700</v>
      </c>
      <c r="B164" s="192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192">
        <f ca="1">IF('Chemicals 2020'!$A172="CP",INDIRECT("'Chemicals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192">
        <f ca="1">IF('Chemicals 2030'!$A172="CP",INDIRECT("'Chemicals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192">
        <f ca="1">V164*'Process Emissions Multipliers'!$E$36</f>
        <v>0</v>
      </c>
    </row>
    <row r="165" spans="1:42">
      <c r="A165" s="74">
        <v>750</v>
      </c>
      <c r="B165" s="192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192">
        <f ca="1">IF('Chemicals 2020'!$A173="CP",INDIRECT("'Chemicals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192">
        <f ca="1">IF('Chemicals 2030'!$A173="CP",INDIRECT("'Chemicals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192">
        <f ca="1">V165*'Process Emissions Multipliers'!$E$36</f>
        <v>0</v>
      </c>
    </row>
    <row r="166" spans="1:42">
      <c r="A166" s="74">
        <v>800</v>
      </c>
      <c r="B166" s="192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192">
        <f ca="1">IF('Chemicals 2020'!$A174="CP",INDIRECT("'Chemicals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192">
        <f ca="1">IF('Chemicals 2030'!$A174="CP",INDIRECT("'Chemicals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192">
        <f ca="1">V166*'Process Emissions Multipliers'!$E$36</f>
        <v>0</v>
      </c>
    </row>
    <row r="167" spans="1:42">
      <c r="A167" s="74">
        <v>850</v>
      </c>
      <c r="B167" s="192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192">
        <f ca="1">IF('Chemicals 2020'!$A175="CP",INDIRECT("'Chemicals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192">
        <f ca="1">IF('Chemicals 2030'!$A175="CP",INDIRECT("'Chemicals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192">
        <f ca="1">V167*'Process Emissions Multipliers'!$E$36</f>
        <v>0</v>
      </c>
    </row>
    <row r="168" spans="1:42">
      <c r="A168" s="74">
        <v>900</v>
      </c>
      <c r="B168" s="192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192">
        <f ca="1">IF('Chemicals 2020'!$A176="CP",INDIRECT("'Chemicals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192">
        <f ca="1">IF('Chemicals 2030'!$A176="CP",INDIRECT("'Chemicals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192">
        <f ca="1">V168*'Process Emissions Multipliers'!$E$36</f>
        <v>0</v>
      </c>
    </row>
    <row r="169" spans="1:42">
      <c r="A169" s="74">
        <v>950</v>
      </c>
      <c r="B169" s="192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192">
        <f ca="1">IF('Chemicals 2020'!$A177="CP",INDIRECT("'Chemicals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192">
        <f ca="1">IF('Chemicals 2030'!$A177="CP",INDIRECT("'Chemicals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192">
        <f ca="1">V169*'Process Emissions Multipliers'!$E$36</f>
        <v>0</v>
      </c>
    </row>
    <row r="170" spans="1:42">
      <c r="A170" s="74">
        <v>1000</v>
      </c>
      <c r="B170" s="192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192">
        <f ca="1">IF('Chemicals 2020'!$A178="CP",INDIRECT("'Chemicals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192">
        <f ca="1">IF('Chemicals 2030'!$A178="CP",INDIRECT("'Chemicals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192">
        <f ca="1">V170*'Process Emissions Multipliers'!$E$36</f>
        <v>0</v>
      </c>
    </row>
    <row r="171" spans="1:42">
      <c r="A171" s="74">
        <v>1500</v>
      </c>
      <c r="B171" s="192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192">
        <f ca="1">IF('Chemicals 2020'!$A179="CP",INDIRECT("'Chemicals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192">
        <f ca="1">IF('Chemicals 2030'!$A179="CP",INDIRECT("'Chemicals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192">
        <f ca="1">V171*'Process Emissions Multipliers'!$E$36</f>
        <v>0</v>
      </c>
    </row>
    <row r="172" spans="1:42">
      <c r="A172" s="74">
        <v>2000</v>
      </c>
      <c r="B172" s="192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192">
        <f ca="1">IF('Chemicals 2020'!$A180="CP",INDIRECT("'Chemicals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192">
        <f ca="1">IF('Chemicals 2030'!$A180="CP",INDIRECT("'Chemicals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192">
        <f ca="1">V172*'Process Emissions Multipliers'!$E$36</f>
        <v>0</v>
      </c>
    </row>
    <row r="173" spans="1:42">
      <c r="A173" s="74">
        <v>3000</v>
      </c>
      <c r="B173" s="192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192">
        <f ca="1">IF('Chemicals 2020'!$A181="CP",INDIRECT("'Chemicals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192">
        <f ca="1">IF('Chemicals 2030'!$A181="CP",INDIRECT("'Chemicals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192">
        <f ca="1">V173*'Process Emissions Multipliers'!$E$36</f>
        <v>0</v>
      </c>
    </row>
    <row r="174" spans="1:42">
      <c r="A174" s="74">
        <v>5000</v>
      </c>
      <c r="B174" s="192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192">
        <f ca="1">IF('Chemicals 2020'!$A182="CP",INDIRECT("'Chemicals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192">
        <f ca="1">IF('Chemicals 2030'!$A182="CP",INDIRECT("'Chemicals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192">
        <f ca="1">V174*'Process Emissions Multipliers'!$E$36</f>
        <v>0</v>
      </c>
    </row>
    <row r="175" spans="1:42">
      <c r="A175" s="74">
        <v>10000</v>
      </c>
      <c r="B175" s="192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192">
        <f ca="1">IF('Chemicals 2020'!$A183="CP",INDIRECT("'Chemicals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192">
        <f ca="1">IF('Chemicals 2030'!$A183="CP",INDIRECT("'Chemicals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192">
        <f ca="1">V175*'Process Emissions Multipliers'!$E$36</f>
        <v>0</v>
      </c>
    </row>
    <row r="176" spans="1:42">
      <c r="A176" s="74">
        <v>100000</v>
      </c>
      <c r="B176" s="192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192">
        <f ca="1">IF('Chemicals 2020'!$A184="CP",INDIRECT("'Chemicals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192">
        <f ca="1">IF('Chemicals 2030'!$A184="CP",INDIRECT("'Chemicals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192">
        <f ca="1">V176*'Process Emissions Multipliers'!$E$36</f>
        <v>0</v>
      </c>
    </row>
    <row r="177" spans="1:42">
      <c r="A177" s="74">
        <v>1000000</v>
      </c>
      <c r="B177" s="192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192">
        <f ca="1">IF('Chemicals 2020'!$A185="CP",INDIRECT("'Chemicals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192">
        <f ca="1">IF('Chemicals 2030'!$A185="CP",INDIRECT("'Chemicals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192">
        <f ca="1">V177*'Process Emissions Multipliers'!$E$36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H50" sqref="H50"/>
    </sheetView>
  </sheetViews>
  <sheetFormatPr defaultColWidth="8.85546875"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Multipliers'!$B$48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Multipliers'!$D$48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Multipliers'!$E$48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Multipliers'!$B$48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Multipliers'!$D$48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Multipliers'!$E$48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Multipliers'!$B$48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Multipliers'!$B$48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Multipliers'!$D$48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Multipliers'!$E$48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Multipliers'!$D$48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Multipliers'!$E$48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Multipliers'!$B$48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Multipliers'!$D$48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Multipliers'!$E$48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Multipliers'!$B$48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Multipliers'!$D$48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Multipliers'!$E$48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Multipliers'!$B$48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Multipliers'!$D$48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Multipliers'!$E$48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Multipliers'!$B$48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Multipliers'!$B$48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Multipliers'!$D$48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Multipliers'!$E$48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Multipliers'!$B$48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Multipliers'!$B$48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Multipliers'!$D$48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Multipliers'!$E$48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0</v>
      </c>
      <c r="C43" s="90">
        <f t="shared" ca="1" si="9"/>
        <v>28133427764.319481</v>
      </c>
      <c r="D43" s="90">
        <f t="shared" ca="1" si="9"/>
        <v>56266855528.638962</v>
      </c>
      <c r="E43" s="90">
        <f t="shared" ca="1" si="9"/>
        <v>84400283292.95845</v>
      </c>
      <c r="F43" s="90">
        <f t="shared" ca="1" si="9"/>
        <v>112533711057.27792</v>
      </c>
      <c r="G43" s="90">
        <f t="shared" ca="1" si="9"/>
        <v>140667138821.59741</v>
      </c>
      <c r="H43" s="90">
        <f t="shared" ca="1" si="9"/>
        <v>168800566585.9169</v>
      </c>
      <c r="I43" s="90">
        <f t="shared" ca="1" si="9"/>
        <v>196933994350.23639</v>
      </c>
      <c r="J43" s="90">
        <f t="shared" ca="1" si="9"/>
        <v>225067422114.55585</v>
      </c>
      <c r="K43" s="90">
        <f t="shared" ca="1" si="9"/>
        <v>253200849878.87534</v>
      </c>
      <c r="L43">
        <f ca="1">IF('NGPS 2020'!$A51="WT",INDIRECT("'NGPS 2020'!"&amp;'Country Selector'!$B$3&amp;ROW($A51))*10^12,0)*'Process Emissions Multipliers'!$B$48</f>
        <v>281334277643.19482</v>
      </c>
      <c r="M43" s="90">
        <f t="shared" ca="1" si="10"/>
        <v>253518719168.35745</v>
      </c>
      <c r="N43" s="90">
        <f t="shared" ca="1" si="10"/>
        <v>225703160693.52008</v>
      </c>
      <c r="O43" s="90">
        <f t="shared" ca="1" si="10"/>
        <v>197887602218.68277</v>
      </c>
      <c r="P43" s="90">
        <f t="shared" ca="1" si="10"/>
        <v>170072043743.8454</v>
      </c>
      <c r="Q43" s="90">
        <f t="shared" ca="1" si="10"/>
        <v>142256485269.00803</v>
      </c>
      <c r="R43" s="90">
        <f t="shared" ca="1" si="10"/>
        <v>114440926794.17067</v>
      </c>
      <c r="S43" s="90">
        <f t="shared" ca="1" si="10"/>
        <v>86625368319.333313</v>
      </c>
      <c r="T43" s="90">
        <f t="shared" ca="1" si="10"/>
        <v>58809809844.495956</v>
      </c>
      <c r="U43" s="90">
        <f t="shared" ca="1" si="10"/>
        <v>30994251369.6586</v>
      </c>
      <c r="V43">
        <f ca="1">IF('NGPS 2030'!$A51="WT",INDIRECT("'NGPS 2030'!"&amp;'Country Selector'!$B$3&amp;ROW($A51))*10^12,0)*'Process Emissions Multipliers'!$D$48</f>
        <v>3178692894.8212433</v>
      </c>
      <c r="W43" s="90">
        <f t="shared" ca="1" si="8"/>
        <v>3211435583.7118587</v>
      </c>
      <c r="X43" s="90">
        <f t="shared" ca="1" si="7"/>
        <v>3244178272.6024747</v>
      </c>
      <c r="Y43" s="90">
        <f t="shared" ca="1" si="7"/>
        <v>3276920961.4930902</v>
      </c>
      <c r="Z43" s="90">
        <f t="shared" ca="1" si="7"/>
        <v>3309663650.3837061</v>
      </c>
      <c r="AA43" s="90">
        <f t="shared" ca="1" si="7"/>
        <v>3342406339.2743216</v>
      </c>
      <c r="AB43" s="90">
        <f t="shared" ca="1" si="7"/>
        <v>3375149028.164937</v>
      </c>
      <c r="AC43" s="90">
        <f t="shared" ca="1" si="7"/>
        <v>3407891717.0555525</v>
      </c>
      <c r="AD43" s="90">
        <f t="shared" ca="1" si="7"/>
        <v>3440634405.9461684</v>
      </c>
      <c r="AE43" s="90">
        <f t="shared" ca="1" si="7"/>
        <v>3473377094.8367839</v>
      </c>
      <c r="AF43" s="90">
        <f t="shared" ca="1" si="7"/>
        <v>3506119783.7273993</v>
      </c>
      <c r="AG43" s="90">
        <f t="shared" ca="1" si="7"/>
        <v>3538862472.6180153</v>
      </c>
      <c r="AH43" s="90">
        <f t="shared" ca="1" si="7"/>
        <v>3571605161.5086308</v>
      </c>
      <c r="AI43" s="90">
        <f t="shared" ca="1" si="7"/>
        <v>3604347850.3992467</v>
      </c>
      <c r="AJ43" s="90">
        <f t="shared" ca="1" si="7"/>
        <v>3637090539.2898622</v>
      </c>
      <c r="AK43" s="90">
        <f t="shared" ca="1" si="7"/>
        <v>3669833228.1804781</v>
      </c>
      <c r="AL43" s="90">
        <f t="shared" ca="1" si="7"/>
        <v>3702575917.0710936</v>
      </c>
      <c r="AM43" s="90">
        <f t="shared" ca="1" si="7"/>
        <v>3735318605.961709</v>
      </c>
      <c r="AN43" s="90">
        <f t="shared" ca="1" si="6"/>
        <v>3768061294.8523245</v>
      </c>
      <c r="AO43" s="90">
        <f t="shared" ca="1" si="6"/>
        <v>3800803983.7429404</v>
      </c>
      <c r="AP43">
        <f ca="1">V43*'Process Emissions Multipliers'!$E$48</f>
        <v>3833546672.6335559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Multipliers'!$B$48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Multipliers'!$D$48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Multipliers'!$E$48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Multipliers'!$B$48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Multipliers'!$D$48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Multipliers'!$E$48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1210355585764.6367</v>
      </c>
      <c r="C46" s="90">
        <f t="shared" ca="1" si="9"/>
        <v>1096011751144.7502</v>
      </c>
      <c r="D46" s="90">
        <f t="shared" ca="1" si="9"/>
        <v>981667916524.86353</v>
      </c>
      <c r="E46" s="90">
        <f t="shared" ca="1" si="9"/>
        <v>867324081904.97705</v>
      </c>
      <c r="F46" s="90">
        <f t="shared" ca="1" si="9"/>
        <v>752980247285.09033</v>
      </c>
      <c r="G46" s="90">
        <f t="shared" ca="1" si="9"/>
        <v>638636412665.20386</v>
      </c>
      <c r="H46" s="90">
        <f t="shared" ca="1" si="9"/>
        <v>524292578045.3172</v>
      </c>
      <c r="I46" s="90">
        <f t="shared" ca="1" si="9"/>
        <v>409948743425.4306</v>
      </c>
      <c r="J46" s="90">
        <f t="shared" ca="1" si="9"/>
        <v>295604908805.54407</v>
      </c>
      <c r="K46" s="90">
        <f t="shared" ca="1" si="9"/>
        <v>181261074185.65747</v>
      </c>
      <c r="L46">
        <f ca="1">IF('NGPS 2020'!$A54="WT",INDIRECT("'NGPS 2020'!"&amp;'Country Selector'!$B$3&amp;ROW($A54))*10^12,0)*'Process Emissions Multipliers'!$B$48</f>
        <v>66917239565.770905</v>
      </c>
      <c r="M46" s="90">
        <f t="shared" ca="1" si="10"/>
        <v>87674351797.958282</v>
      </c>
      <c r="N46" s="90">
        <f t="shared" ca="1" si="10"/>
        <v>108431464030.14566</v>
      </c>
      <c r="O46" s="90">
        <f t="shared" ca="1" si="10"/>
        <v>129188576262.33307</v>
      </c>
      <c r="P46" s="90">
        <f t="shared" ca="1" si="10"/>
        <v>149945688494.52045</v>
      </c>
      <c r="Q46" s="90">
        <f t="shared" ca="1" si="10"/>
        <v>170702800726.70779</v>
      </c>
      <c r="R46" s="90">
        <f t="shared" ca="1" si="10"/>
        <v>191459912958.8952</v>
      </c>
      <c r="S46" s="90">
        <f t="shared" ca="1" si="10"/>
        <v>212217025191.08258</v>
      </c>
      <c r="T46" s="90">
        <f t="shared" ca="1" si="10"/>
        <v>232974137423.26996</v>
      </c>
      <c r="U46" s="90">
        <f t="shared" ca="1" si="10"/>
        <v>253731249655.45737</v>
      </c>
      <c r="V46">
        <f ca="1">IF('NGPS 2030'!$A54="WT",INDIRECT("'NGPS 2030'!"&amp;'Country Selector'!$B$3&amp;ROW($A54))*10^12,0)*'Process Emissions Multipliers'!$D$48</f>
        <v>274488361887.64474</v>
      </c>
      <c r="W46" s="90">
        <f t="shared" ca="1" si="8"/>
        <v>277315777852.24591</v>
      </c>
      <c r="X46" s="90">
        <f t="shared" ca="1" si="7"/>
        <v>280143193816.84705</v>
      </c>
      <c r="Y46" s="90">
        <f t="shared" ca="1" si="7"/>
        <v>282970609781.44824</v>
      </c>
      <c r="Z46" s="90">
        <f t="shared" ca="1" si="7"/>
        <v>285798025746.04938</v>
      </c>
      <c r="AA46" s="90">
        <f t="shared" ca="1" si="7"/>
        <v>288625441710.65057</v>
      </c>
      <c r="AB46" s="90">
        <f t="shared" ca="1" si="7"/>
        <v>291452857675.25171</v>
      </c>
      <c r="AC46" s="90">
        <f t="shared" ca="1" si="7"/>
        <v>294280273639.85291</v>
      </c>
      <c r="AD46" s="90">
        <f t="shared" ca="1" si="7"/>
        <v>297107689604.45404</v>
      </c>
      <c r="AE46" s="90">
        <f t="shared" ca="1" si="7"/>
        <v>299935105569.05518</v>
      </c>
      <c r="AF46" s="90">
        <f t="shared" ca="1" si="7"/>
        <v>302762521533.65637</v>
      </c>
      <c r="AG46" s="90">
        <f t="shared" ca="1" si="7"/>
        <v>305589937498.25751</v>
      </c>
      <c r="AH46" s="90">
        <f t="shared" ca="1" si="7"/>
        <v>308417353462.85864</v>
      </c>
      <c r="AI46" s="90">
        <f t="shared" ca="1" si="7"/>
        <v>311244769427.45984</v>
      </c>
      <c r="AJ46" s="90">
        <f t="shared" ca="1" si="7"/>
        <v>314072185392.06104</v>
      </c>
      <c r="AK46" s="90">
        <f t="shared" ca="1" si="7"/>
        <v>316899601356.66217</v>
      </c>
      <c r="AL46" s="90">
        <f t="shared" ca="1" si="7"/>
        <v>319727017321.26331</v>
      </c>
      <c r="AM46" s="90">
        <f t="shared" ca="1" si="7"/>
        <v>322554433285.8645</v>
      </c>
      <c r="AN46" s="90">
        <f t="shared" ca="1" si="6"/>
        <v>325381849250.46564</v>
      </c>
      <c r="AO46" s="90">
        <f t="shared" ca="1" si="6"/>
        <v>328209265215.06683</v>
      </c>
      <c r="AP46">
        <f ca="1">V46*'Process Emissions Multipliers'!$E$48</f>
        <v>331036681179.66797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Multipliers'!$B$48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Multipliers'!$B$48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0</v>
      </c>
      <c r="C49" s="90">
        <f t="shared" ca="1" si="9"/>
        <v>8782381187.4286995</v>
      </c>
      <c r="D49" s="90">
        <f t="shared" ca="1" si="9"/>
        <v>17564762374.857399</v>
      </c>
      <c r="E49" s="90">
        <f t="shared" ca="1" si="9"/>
        <v>26347143562.286102</v>
      </c>
      <c r="F49" s="90">
        <f t="shared" ca="1" si="9"/>
        <v>35129524749.714798</v>
      </c>
      <c r="G49" s="90">
        <f t="shared" ca="1" si="9"/>
        <v>43911905937.143501</v>
      </c>
      <c r="H49" s="90">
        <f t="shared" ca="1" si="9"/>
        <v>52694287124.572205</v>
      </c>
      <c r="I49" s="90">
        <f t="shared" ca="1" si="9"/>
        <v>61476668312.0009</v>
      </c>
      <c r="J49" s="90">
        <f t="shared" ca="1" si="9"/>
        <v>70259049499.429596</v>
      </c>
      <c r="K49" s="90">
        <f t="shared" ca="1" si="9"/>
        <v>79041430686.858307</v>
      </c>
      <c r="L49">
        <f ca="1">IF('NGPS 2020'!$A57="WT",INDIRECT("'NGPS 2020'!"&amp;'Country Selector'!$B$3&amp;ROW($A57))*10^12,0)*'Process Emissions Multipliers'!$B$48</f>
        <v>87823811874.287003</v>
      </c>
      <c r="M49" s="90">
        <f t="shared" ca="1" si="10"/>
        <v>79041430686.858307</v>
      </c>
      <c r="N49" s="90">
        <f t="shared" ca="1" si="10"/>
        <v>70259049499.429596</v>
      </c>
      <c r="O49" s="90">
        <f t="shared" ca="1" si="10"/>
        <v>61476668312.0009</v>
      </c>
      <c r="P49" s="90">
        <f t="shared" ca="1" si="10"/>
        <v>52694287124.572205</v>
      </c>
      <c r="Q49" s="90">
        <f t="shared" ca="1" si="10"/>
        <v>43911905937.143501</v>
      </c>
      <c r="R49" s="90">
        <f t="shared" ca="1" si="10"/>
        <v>35129524749.714798</v>
      </c>
      <c r="S49" s="90">
        <f t="shared" ca="1" si="10"/>
        <v>26347143562.286102</v>
      </c>
      <c r="T49" s="90">
        <f t="shared" ca="1" si="10"/>
        <v>17564762374.857399</v>
      </c>
      <c r="U49" s="90">
        <f t="shared" ca="1" si="10"/>
        <v>8782381187.4286995</v>
      </c>
      <c r="V49">
        <f ca="1">IF('NGPS 2030'!$A57="WT",INDIRECT("'NGPS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2010'!$A58="WT",INDIRECT("'NGPS 2010'!"&amp;'Country Selector'!$B$3&amp;ROW($A58))*10^12,0)</f>
        <v>137253641187.45631</v>
      </c>
      <c r="C50" s="90">
        <f t="shared" ca="1" si="9"/>
        <v>384022629366.01746</v>
      </c>
      <c r="D50" s="90">
        <f t="shared" ca="1" si="9"/>
        <v>630791617544.57861</v>
      </c>
      <c r="E50" s="90">
        <f t="shared" ca="1" si="9"/>
        <v>877560605723.13965</v>
      </c>
      <c r="F50" s="90">
        <f t="shared" ca="1" si="9"/>
        <v>1124329593901.7009</v>
      </c>
      <c r="G50" s="90">
        <f t="shared" ca="1" si="9"/>
        <v>1371098582080.2622</v>
      </c>
      <c r="H50" s="90">
        <f t="shared" ca="1" si="9"/>
        <v>1617867570258.823</v>
      </c>
      <c r="I50" s="90">
        <f t="shared" ca="1" si="9"/>
        <v>1864636558437.3845</v>
      </c>
      <c r="J50" s="90">
        <f t="shared" ca="1" si="9"/>
        <v>2111405546615.9456</v>
      </c>
      <c r="K50" s="90">
        <f t="shared" ca="1" si="9"/>
        <v>2358174534794.5063</v>
      </c>
      <c r="L50">
        <f ca="1">IF('NGPS 2020'!$A58="WT",INDIRECT("'NGPS 2020'!"&amp;'Country Selector'!$B$3&amp;ROW($A58))*10^12,0)*'Process Emissions Multipliers'!$B$48</f>
        <v>2604943522973.0679</v>
      </c>
      <c r="M50" s="90">
        <f t="shared" ca="1" si="10"/>
        <v>2344449170675.7607</v>
      </c>
      <c r="N50" s="90">
        <f t="shared" ca="1" si="10"/>
        <v>2083954818378.4543</v>
      </c>
      <c r="O50" s="90">
        <f t="shared" ca="1" si="10"/>
        <v>1823460466081.1477</v>
      </c>
      <c r="P50" s="90">
        <f t="shared" ca="1" si="10"/>
        <v>1562966113783.8406</v>
      </c>
      <c r="Q50" s="90">
        <f t="shared" ca="1" si="10"/>
        <v>1302471761486.5339</v>
      </c>
      <c r="R50" s="90">
        <f t="shared" ca="1" si="10"/>
        <v>1041977409189.2272</v>
      </c>
      <c r="S50" s="90">
        <f t="shared" ca="1" si="10"/>
        <v>781483056891.92029</v>
      </c>
      <c r="T50" s="90">
        <f t="shared" ca="1" si="10"/>
        <v>520988704594.61359</v>
      </c>
      <c r="U50" s="90">
        <f t="shared" ca="1" si="10"/>
        <v>260494352297.30679</v>
      </c>
      <c r="V50">
        <f ca="1">IF('NGPS 2030'!$A58="WT",INDIRECT("'NGPS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2010'!$A59="WT",INDIRECT("'NGPS 2010'!"&amp;'Country Selector'!$B$3&amp;ROW($A59))*10^12,0)</f>
        <v>94983249564.259964</v>
      </c>
      <c r="C51" s="90">
        <f t="shared" ca="1" si="9"/>
        <v>85484924607.833969</v>
      </c>
      <c r="D51" s="90">
        <f t="shared" ca="1" si="9"/>
        <v>75986599651.407974</v>
      </c>
      <c r="E51" s="90">
        <f t="shared" ca="1" si="9"/>
        <v>66488274694.981972</v>
      </c>
      <c r="F51" s="90">
        <f t="shared" ca="1" si="9"/>
        <v>56989949738.555984</v>
      </c>
      <c r="G51" s="90">
        <f t="shared" ca="1" si="9"/>
        <v>47491624782.129982</v>
      </c>
      <c r="H51" s="90">
        <f t="shared" ca="1" si="9"/>
        <v>37993299825.703987</v>
      </c>
      <c r="I51" s="90">
        <f t="shared" ca="1" si="9"/>
        <v>28494974869.277992</v>
      </c>
      <c r="J51" s="90">
        <f t="shared" ca="1" si="9"/>
        <v>18996649912.851994</v>
      </c>
      <c r="K51" s="90">
        <f t="shared" ca="1" si="9"/>
        <v>9498324956.4259968</v>
      </c>
      <c r="L51">
        <f ca="1">IF('NGPS 2020'!$A59="WT",INDIRECT("'NGPS 2020'!"&amp;'Country Selector'!$B$3&amp;ROW($A59))*10^12,0)*'Process Emissions Multipliers'!$B$48</f>
        <v>0</v>
      </c>
      <c r="M51" s="90">
        <f t="shared" ca="1" si="10"/>
        <v>2320463379.8051443</v>
      </c>
      <c r="N51" s="90">
        <f t="shared" ca="1" si="10"/>
        <v>4640926759.6102886</v>
      </c>
      <c r="O51" s="90">
        <f t="shared" ca="1" si="10"/>
        <v>6961390139.4154329</v>
      </c>
      <c r="P51" s="90">
        <f t="shared" ca="1" si="10"/>
        <v>9281853519.2205772</v>
      </c>
      <c r="Q51" s="90">
        <f t="shared" ca="1" si="10"/>
        <v>11602316899.025721</v>
      </c>
      <c r="R51" s="90">
        <f t="shared" ca="1" si="10"/>
        <v>13922780278.830866</v>
      </c>
      <c r="S51" s="90">
        <f t="shared" ca="1" si="10"/>
        <v>16243243658.636007</v>
      </c>
      <c r="T51" s="90">
        <f t="shared" ca="1" si="10"/>
        <v>18563707038.441154</v>
      </c>
      <c r="U51" s="90">
        <f t="shared" ca="1" si="10"/>
        <v>20884170418.2463</v>
      </c>
      <c r="V51">
        <f ca="1">IF('NGPS 2030'!$A59="WT",INDIRECT("'NGPS 2030'!"&amp;'Country Selector'!$B$3&amp;ROW($A59))*10^12,0)*'Process Emissions Multipliers'!$D$48</f>
        <v>23204633798.051441</v>
      </c>
      <c r="W51" s="90">
        <f t="shared" ca="1" si="8"/>
        <v>23443657236.430187</v>
      </c>
      <c r="X51" s="90">
        <f t="shared" ca="1" si="8"/>
        <v>23682680674.808937</v>
      </c>
      <c r="Y51" s="90">
        <f t="shared" ca="1" si="8"/>
        <v>23921704113.187679</v>
      </c>
      <c r="Z51" s="90">
        <f t="shared" ca="1" si="8"/>
        <v>24160727551.566425</v>
      </c>
      <c r="AA51" s="90">
        <f t="shared" ca="1" si="8"/>
        <v>24399750989.945171</v>
      </c>
      <c r="AB51" s="90">
        <f t="shared" ca="1" si="8"/>
        <v>24638774428.323914</v>
      </c>
      <c r="AC51" s="90">
        <f t="shared" ca="1" si="8"/>
        <v>24877797866.702667</v>
      </c>
      <c r="AD51" s="90">
        <f t="shared" ca="1" si="8"/>
        <v>25116821305.081409</v>
      </c>
      <c r="AE51" s="90">
        <f t="shared" ca="1" si="8"/>
        <v>25355844743.460152</v>
      </c>
      <c r="AF51" s="90">
        <f t="shared" ca="1" si="8"/>
        <v>25594868181.838898</v>
      </c>
      <c r="AG51" s="90">
        <f t="shared" ca="1" si="8"/>
        <v>25833891620.217648</v>
      </c>
      <c r="AH51" s="90">
        <f t="shared" ca="1" si="8"/>
        <v>26072915058.59639</v>
      </c>
      <c r="AI51" s="90">
        <f t="shared" ca="1" si="8"/>
        <v>26311938496.975136</v>
      </c>
      <c r="AJ51" s="90">
        <f t="shared" ca="1" si="8"/>
        <v>26550961935.353886</v>
      </c>
      <c r="AK51" s="90">
        <f t="shared" ca="1" si="8"/>
        <v>26789985373.732628</v>
      </c>
      <c r="AL51" s="90">
        <f t="shared" ca="1" si="8"/>
        <v>27029008812.111374</v>
      </c>
      <c r="AM51" s="90">
        <f t="shared" ca="1" si="11"/>
        <v>27268032250.49012</v>
      </c>
      <c r="AN51" s="90">
        <f t="shared" ca="1" si="11"/>
        <v>27507055688.868866</v>
      </c>
      <c r="AO51" s="90">
        <f t="shared" ca="1" si="11"/>
        <v>27746079127.247612</v>
      </c>
      <c r="AP51">
        <f ca="1">V51*'Process Emissions Multipliers'!$E$48</f>
        <v>27985102565.626358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Multipliers'!$B$48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Multipliers'!$D$48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Multipliers'!$E$48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Multipliers'!$B$48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Multipliers'!$B$48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Multipliers'!$D$48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Multipliers'!$E$48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Multipliers'!$B$48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Multipliers'!$D$48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Multipliers'!$E$48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2010'!$A67="WT",INDIRECT("'NGPS 2010'!"&amp;'Country Selector'!$B$3&amp;ROW($A67))*10^12,0)</f>
        <v>0</v>
      </c>
      <c r="C59" s="90">
        <f t="shared" ca="1" si="9"/>
        <v>460159938.03798503</v>
      </c>
      <c r="D59" s="90">
        <f t="shared" ca="1" si="9"/>
        <v>920319876.07597005</v>
      </c>
      <c r="E59" s="90">
        <f t="shared" ca="1" si="9"/>
        <v>1380479814.113955</v>
      </c>
      <c r="F59" s="90">
        <f t="shared" ca="1" si="9"/>
        <v>1840639752.1519401</v>
      </c>
      <c r="G59" s="90">
        <f t="shared" ca="1" si="9"/>
        <v>2300799690.1899252</v>
      </c>
      <c r="H59" s="90">
        <f t="shared" ca="1" si="9"/>
        <v>2760959628.22791</v>
      </c>
      <c r="I59" s="90">
        <f t="shared" ca="1" si="9"/>
        <v>3221119566.2658949</v>
      </c>
      <c r="J59" s="90">
        <f t="shared" ca="1" si="9"/>
        <v>3681279504.3038802</v>
      </c>
      <c r="K59" s="90">
        <f t="shared" ca="1" si="9"/>
        <v>4141439442.3418655</v>
      </c>
      <c r="L59">
        <f ca="1">IF('NGPS 2020'!$A67="WT",INDIRECT("'NGPS 2020'!"&amp;'Country Selector'!$B$3&amp;ROW($A67))*10^12,0)*'Process Emissions Multipliers'!$B$48</f>
        <v>4601599380.3798504</v>
      </c>
      <c r="M59" s="90">
        <f t="shared" ca="1" si="10"/>
        <v>4141439442.3418655</v>
      </c>
      <c r="N59" s="90">
        <f t="shared" ca="1" si="10"/>
        <v>3681279504.3038802</v>
      </c>
      <c r="O59" s="90">
        <f t="shared" ca="1" si="10"/>
        <v>3221119566.2658949</v>
      </c>
      <c r="P59" s="90">
        <f t="shared" ca="1" si="10"/>
        <v>2760959628.22791</v>
      </c>
      <c r="Q59" s="90">
        <f t="shared" ca="1" si="10"/>
        <v>2300799690.1899252</v>
      </c>
      <c r="R59" s="90">
        <f t="shared" ca="1" si="10"/>
        <v>1840639752.1519401</v>
      </c>
      <c r="S59" s="90">
        <f t="shared" ca="1" si="10"/>
        <v>1380479814.113955</v>
      </c>
      <c r="T59" s="90">
        <f t="shared" ca="1" si="10"/>
        <v>920319876.07597005</v>
      </c>
      <c r="U59" s="90">
        <f t="shared" ca="1" si="10"/>
        <v>460159938.03798503</v>
      </c>
      <c r="V59">
        <f ca="1">IF('NGPS 2030'!$A67="WT",INDIRECT("'NGPS 2030'!"&amp;'Country Selector'!$B$3&amp;ROW($A67))*10^12,0)*'Process Emissions Multipliers'!$D$48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Multipliers'!$E$48</f>
        <v>0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Multipliers'!$B$48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Multipliers'!$D$48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Multipliers'!$E$48</f>
        <v>0</v>
      </c>
    </row>
    <row r="61" spans="1:42">
      <c r="A61" s="74">
        <v>9</v>
      </c>
      <c r="B61">
        <f ca="1">IF('NGPS 2010'!$A69="WT",INDIRECT("'NGPS 2010'!"&amp;'Country Selector'!$B$3&amp;ROW($A69))*10^12,0)</f>
        <v>0</v>
      </c>
      <c r="C61" s="90">
        <f t="shared" ca="1" si="9"/>
        <v>74743998.004969627</v>
      </c>
      <c r="D61" s="90">
        <f t="shared" ca="1" si="9"/>
        <v>149487996.00993925</v>
      </c>
      <c r="E61" s="90">
        <f t="shared" ca="1" si="9"/>
        <v>224231994.01490888</v>
      </c>
      <c r="F61" s="90">
        <f t="shared" ca="1" si="9"/>
        <v>298975992.01987851</v>
      </c>
      <c r="G61" s="90">
        <f t="shared" ca="1" si="9"/>
        <v>373719990.0248481</v>
      </c>
      <c r="H61" s="90">
        <f t="shared" ca="1" si="9"/>
        <v>448463988.02981776</v>
      </c>
      <c r="I61" s="90">
        <f t="shared" ca="1" si="9"/>
        <v>523207986.03478736</v>
      </c>
      <c r="J61" s="90">
        <f t="shared" ca="1" si="9"/>
        <v>597951984.03975701</v>
      </c>
      <c r="K61" s="90">
        <f t="shared" ca="1" si="9"/>
        <v>672695982.04472661</v>
      </c>
      <c r="L61">
        <f ca="1">IF('NGPS 2020'!$A69="WT",INDIRECT("'NGPS 2020'!"&amp;'Country Selector'!$B$3&amp;ROW($A69))*10^12,0)*'Process Emissions Multipliers'!$B$48</f>
        <v>747439980.04969621</v>
      </c>
      <c r="M61" s="90">
        <f t="shared" ca="1" si="10"/>
        <v>672695982.04472661</v>
      </c>
      <c r="N61" s="90">
        <f t="shared" ca="1" si="10"/>
        <v>597951984.03975701</v>
      </c>
      <c r="O61" s="90">
        <f t="shared" ca="1" si="10"/>
        <v>523207986.03478736</v>
      </c>
      <c r="P61" s="90">
        <f t="shared" ca="1" si="10"/>
        <v>448463988.02981776</v>
      </c>
      <c r="Q61" s="90">
        <f t="shared" ca="1" si="10"/>
        <v>373719990.0248481</v>
      </c>
      <c r="R61" s="90">
        <f t="shared" ca="1" si="10"/>
        <v>298975992.01987851</v>
      </c>
      <c r="S61" s="90">
        <f t="shared" ca="1" si="10"/>
        <v>224231994.01490888</v>
      </c>
      <c r="T61" s="90">
        <f t="shared" ca="1" si="10"/>
        <v>149487996.00993925</v>
      </c>
      <c r="U61" s="90">
        <f t="shared" ca="1" si="10"/>
        <v>74743998.004969627</v>
      </c>
      <c r="V61">
        <f ca="1">IF('NGPS 2030'!$A69="WT",INDIRECT("'NGPS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Multipliers'!$B$48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Multipliers'!$B$48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1126963646747.0933</v>
      </c>
      <c r="C64" s="90">
        <f t="shared" ref="C64:K127" ca="1" si="15">$B64*($L$1-C$1)/($L$1-$B$1)+$L64*(C$1-$B$1)/($L$1-$B$1)</f>
        <v>1036680465449.3406</v>
      </c>
      <c r="D64" s="90">
        <f t="shared" ca="1" si="12"/>
        <v>946397284151.58777</v>
      </c>
      <c r="E64" s="90">
        <f t="shared" ca="1" si="12"/>
        <v>856114102853.83496</v>
      </c>
      <c r="F64" s="90">
        <f t="shared" ca="1" si="12"/>
        <v>765830921556.08228</v>
      </c>
      <c r="G64" s="90">
        <f t="shared" ca="1" si="12"/>
        <v>675547740258.32959</v>
      </c>
      <c r="H64" s="90">
        <f t="shared" ca="1" si="12"/>
        <v>585264558960.57678</v>
      </c>
      <c r="I64" s="90">
        <f t="shared" ca="1" si="12"/>
        <v>494981377662.8241</v>
      </c>
      <c r="J64" s="90">
        <f t="shared" ca="1" si="12"/>
        <v>404698196365.07135</v>
      </c>
      <c r="K64" s="90">
        <f t="shared" ca="1" si="12"/>
        <v>314415015067.3186</v>
      </c>
      <c r="L64">
        <f ca="1">IF('NGPS 2020'!$A72="WT",INDIRECT("'NGPS 2020'!"&amp;'Country Selector'!$B$3&amp;ROW($A72))*10^12,0)*'Process Emissions Multipliers'!$B$48</f>
        <v>224131833769.56589</v>
      </c>
      <c r="M64" s="90">
        <f t="shared" ref="M64:U127" ca="1" si="16">$L64*($V$1-M$1)/($V$1-$L$1)+$V64*(M$1-$L$1)/($V$1-$L$1)</f>
        <v>235331167821.26981</v>
      </c>
      <c r="N64" s="90">
        <f t="shared" ca="1" si="13"/>
        <v>246530501872.97369</v>
      </c>
      <c r="O64" s="90">
        <f t="shared" ca="1" si="13"/>
        <v>257729835924.67755</v>
      </c>
      <c r="P64" s="90">
        <f t="shared" ca="1" si="13"/>
        <v>268929169976.38147</v>
      </c>
      <c r="Q64" s="90">
        <f t="shared" ca="1" si="13"/>
        <v>280128504028.08533</v>
      </c>
      <c r="R64" s="90">
        <f t="shared" ca="1" si="13"/>
        <v>291327838079.78931</v>
      </c>
      <c r="S64" s="90">
        <f t="shared" ca="1" si="13"/>
        <v>302527172131.49316</v>
      </c>
      <c r="T64" s="90">
        <f t="shared" ca="1" si="13"/>
        <v>313726506183.19702</v>
      </c>
      <c r="U64" s="90">
        <f t="shared" ca="1" si="13"/>
        <v>324925840234.901</v>
      </c>
      <c r="V64">
        <f ca="1">IF('NGPS 2030'!$A72="WT",INDIRECT("'NGPS 2030'!"&amp;'Country Selector'!$B$3&amp;ROW($A72))*10^12,0)*'Process Emissions Multipliers'!$D$48</f>
        <v>336125174286.60486</v>
      </c>
      <c r="W64" s="90">
        <f t="shared" ca="1" si="14"/>
        <v>339587491148.95441</v>
      </c>
      <c r="X64" s="90">
        <f t="shared" ca="1" si="14"/>
        <v>343049808011.30396</v>
      </c>
      <c r="Y64" s="90">
        <f t="shared" ca="1" si="14"/>
        <v>346512124873.6535</v>
      </c>
      <c r="Z64" s="90">
        <f t="shared" ca="1" si="14"/>
        <v>349974441736.00299</v>
      </c>
      <c r="AA64" s="90">
        <f t="shared" ca="1" si="14"/>
        <v>353436758598.3526</v>
      </c>
      <c r="AB64" s="90">
        <f t="shared" ca="1" si="14"/>
        <v>356899075460.70209</v>
      </c>
      <c r="AC64" s="90">
        <f t="shared" ca="1" si="14"/>
        <v>360361392323.05164</v>
      </c>
      <c r="AD64" s="90">
        <f t="shared" ca="1" si="14"/>
        <v>363823709185.40118</v>
      </c>
      <c r="AE64" s="90">
        <f t="shared" ca="1" si="14"/>
        <v>367286026047.75073</v>
      </c>
      <c r="AF64" s="90">
        <f t="shared" ca="1" si="14"/>
        <v>370748342910.10022</v>
      </c>
      <c r="AG64" s="90">
        <f t="shared" ca="1" si="14"/>
        <v>374210659772.44983</v>
      </c>
      <c r="AH64" s="90">
        <f t="shared" ca="1" si="14"/>
        <v>377672976634.79932</v>
      </c>
      <c r="AI64" s="90">
        <f t="shared" ca="1" si="14"/>
        <v>381135293497.14886</v>
      </c>
      <c r="AJ64" s="90">
        <f t="shared" ca="1" si="14"/>
        <v>384597610359.49841</v>
      </c>
      <c r="AK64" s="90">
        <f t="shared" ca="1" si="14"/>
        <v>388059927221.8479</v>
      </c>
      <c r="AL64" s="90">
        <f t="shared" ca="1" si="14"/>
        <v>391522244084.19751</v>
      </c>
      <c r="AM64" s="90">
        <f t="shared" ca="1" si="11"/>
        <v>394984560946.547</v>
      </c>
      <c r="AN64" s="90">
        <f t="shared" ca="1" si="11"/>
        <v>398446877808.89655</v>
      </c>
      <c r="AO64" s="90">
        <f t="shared" ca="1" si="11"/>
        <v>401909194671.24615</v>
      </c>
      <c r="AP64">
        <f ca="1">V64*'Process Emissions Multipliers'!$E$48</f>
        <v>405371511533.59564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Multipliers'!$B$48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Multipliers'!$D$48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Multipliers'!$E$48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14819346934.785927</v>
      </c>
      <c r="C67" s="90">
        <f t="shared" ca="1" si="15"/>
        <v>13955460842.832811</v>
      </c>
      <c r="D67" s="90">
        <f t="shared" ca="1" si="12"/>
        <v>13091574750.879698</v>
      </c>
      <c r="E67" s="90">
        <f t="shared" ca="1" si="12"/>
        <v>12227688658.926584</v>
      </c>
      <c r="F67" s="90">
        <f t="shared" ca="1" si="12"/>
        <v>11363802566.973469</v>
      </c>
      <c r="G67" s="90">
        <f t="shared" ca="1" si="12"/>
        <v>10499916475.020353</v>
      </c>
      <c r="H67" s="90">
        <f t="shared" ca="1" si="12"/>
        <v>9636030383.0672398</v>
      </c>
      <c r="I67" s="90">
        <f t="shared" ca="1" si="12"/>
        <v>8772144291.1141243</v>
      </c>
      <c r="J67" s="90">
        <f t="shared" ca="1" si="12"/>
        <v>7908258199.1610107</v>
      </c>
      <c r="K67" s="90">
        <f t="shared" ca="1" si="12"/>
        <v>7044372107.2078972</v>
      </c>
      <c r="L67">
        <f ca="1">IF('NGPS 2020'!$A75="WT",INDIRECT("'NGPS 2020'!"&amp;'Country Selector'!$B$3&amp;ROW($A75))*10^12,0)*'Process Emissions Multipliers'!$B$48</f>
        <v>6180486015.2547827</v>
      </c>
      <c r="M67" s="90">
        <f t="shared" ca="1" si="16"/>
        <v>6498324193.5367165</v>
      </c>
      <c r="N67" s="90">
        <f t="shared" ca="1" si="13"/>
        <v>6816162371.8186493</v>
      </c>
      <c r="O67" s="90">
        <f t="shared" ca="1" si="13"/>
        <v>7134000550.100584</v>
      </c>
      <c r="P67" s="90">
        <f t="shared" ca="1" si="13"/>
        <v>7451838728.3825169</v>
      </c>
      <c r="Q67" s="90">
        <f t="shared" ca="1" si="13"/>
        <v>7769676906.6644516</v>
      </c>
      <c r="R67" s="90">
        <f t="shared" ca="1" si="13"/>
        <v>8087515084.9463844</v>
      </c>
      <c r="S67" s="90">
        <f t="shared" ca="1" si="13"/>
        <v>8405353263.2283192</v>
      </c>
      <c r="T67" s="90">
        <f t="shared" ca="1" si="13"/>
        <v>8723191441.510252</v>
      </c>
      <c r="U67" s="90">
        <f t="shared" ca="1" si="13"/>
        <v>9041029619.7921867</v>
      </c>
      <c r="V67">
        <f ca="1">IF('NGPS 2030'!$A75="WT",INDIRECT("'NGPS 2030'!"&amp;'Country Selector'!$B$3&amp;ROW($A75))*10^12,0)*'Process Emissions Multipliers'!$D$48</f>
        <v>9358867798.0741196</v>
      </c>
      <c r="W67" s="90">
        <f t="shared" ca="1" si="14"/>
        <v>9455270472.6388721</v>
      </c>
      <c r="X67" s="90">
        <f t="shared" ca="1" si="14"/>
        <v>9551673147.2036247</v>
      </c>
      <c r="Y67" s="90">
        <f t="shared" ca="1" si="14"/>
        <v>9648075821.7683754</v>
      </c>
      <c r="Z67" s="90">
        <f t="shared" ca="1" si="14"/>
        <v>9744478496.3331261</v>
      </c>
      <c r="AA67" s="90">
        <f t="shared" ca="1" si="14"/>
        <v>9840881170.8978806</v>
      </c>
      <c r="AB67" s="90">
        <f t="shared" ca="1" si="14"/>
        <v>9937283845.4626312</v>
      </c>
      <c r="AC67" s="90">
        <f t="shared" ca="1" si="14"/>
        <v>10033686520.027386</v>
      </c>
      <c r="AD67" s="90">
        <f t="shared" ca="1" si="14"/>
        <v>10130089194.592136</v>
      </c>
      <c r="AE67" s="90">
        <f t="shared" ca="1" si="14"/>
        <v>10226491869.156887</v>
      </c>
      <c r="AF67" s="90">
        <f t="shared" ca="1" si="14"/>
        <v>10322894543.72164</v>
      </c>
      <c r="AG67" s="90">
        <f t="shared" ca="1" si="14"/>
        <v>10419297218.286392</v>
      </c>
      <c r="AH67" s="90">
        <f t="shared" ca="1" si="14"/>
        <v>10515699892.851143</v>
      </c>
      <c r="AI67" s="90">
        <f t="shared" ca="1" si="14"/>
        <v>10612102567.415895</v>
      </c>
      <c r="AJ67" s="90">
        <f t="shared" ca="1" si="14"/>
        <v>10708505241.980648</v>
      </c>
      <c r="AK67" s="90">
        <f t="shared" ca="1" si="14"/>
        <v>10804907916.545399</v>
      </c>
      <c r="AL67" s="90">
        <f t="shared" ca="1" si="14"/>
        <v>10901310591.110151</v>
      </c>
      <c r="AM67" s="90">
        <f t="shared" ca="1" si="11"/>
        <v>10997713265.674906</v>
      </c>
      <c r="AN67" s="90">
        <f t="shared" ca="1" si="11"/>
        <v>11094115940.239655</v>
      </c>
      <c r="AO67" s="90">
        <f t="shared" ca="1" si="11"/>
        <v>11190518614.804407</v>
      </c>
      <c r="AP67">
        <f ca="1">V67*'Process Emissions Multipliers'!$E$48</f>
        <v>11286921289.36916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Multipliers'!$B$48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Multipliers'!$D$48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Multipliers'!$E$48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Multipliers'!$B$48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Multipliers'!$D$48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Multipliers'!$E$48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14169107341.867716</v>
      </c>
      <c r="C78" s="90">
        <f t="shared" ca="1" si="15"/>
        <v>12752196607.680944</v>
      </c>
      <c r="D78" s="90">
        <f t="shared" ca="1" si="12"/>
        <v>11335285873.494173</v>
      </c>
      <c r="E78" s="90">
        <f t="shared" ca="1" si="12"/>
        <v>9918375139.3073997</v>
      </c>
      <c r="F78" s="90">
        <f t="shared" ca="1" si="12"/>
        <v>8501464405.1206303</v>
      </c>
      <c r="G78" s="90">
        <f t="shared" ca="1" si="12"/>
        <v>7084553670.9338579</v>
      </c>
      <c r="H78" s="90">
        <f t="shared" ca="1" si="12"/>
        <v>5667642936.7470865</v>
      </c>
      <c r="I78" s="90">
        <f t="shared" ca="1" si="12"/>
        <v>4250732202.5603151</v>
      </c>
      <c r="J78" s="90">
        <f t="shared" ca="1" si="12"/>
        <v>2833821468.3735433</v>
      </c>
      <c r="K78" s="90">
        <f t="shared" ca="1" si="12"/>
        <v>1416910734.1867716</v>
      </c>
      <c r="L78">
        <f ca="1">IF('NGPS 2020'!$A86="WT",INDIRECT("'NGPS 2020'!"&amp;'Country Selector'!$B$3&amp;ROW($A86))*10^12,0)*'Process Emissions Multipliers'!$B$48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2030'!$A86="WT",INDIRECT("'NGPS 2030'!"&amp;'Country Selector'!$B$3&amp;ROW($A86))*10^12,0)*'Process Emissions Multipliers'!$D$48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Multipliers'!$E$48</f>
        <v>0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180073682173.34018</v>
      </c>
      <c r="C80" s="90">
        <f t="shared" ca="1" si="15"/>
        <v>162066313956.00616</v>
      </c>
      <c r="D80" s="90">
        <f t="shared" ca="1" si="12"/>
        <v>144058945738.67215</v>
      </c>
      <c r="E80" s="90">
        <f t="shared" ca="1" si="12"/>
        <v>126051577521.33813</v>
      </c>
      <c r="F80" s="90">
        <f t="shared" ca="1" si="12"/>
        <v>108044209304.0041</v>
      </c>
      <c r="G80" s="90">
        <f t="shared" ca="1" si="12"/>
        <v>90036841086.67009</v>
      </c>
      <c r="H80" s="90">
        <f t="shared" ca="1" si="12"/>
        <v>72029472869.336075</v>
      </c>
      <c r="I80" s="90">
        <f t="shared" ca="1" si="12"/>
        <v>54022104652.002052</v>
      </c>
      <c r="J80" s="90">
        <f t="shared" ca="1" si="12"/>
        <v>36014736434.668037</v>
      </c>
      <c r="K80" s="90">
        <f t="shared" ca="1" si="12"/>
        <v>18007368217.334019</v>
      </c>
      <c r="L80">
        <f ca="1">IF('NGPS 2020'!$A88="WT",INDIRECT("'NGPS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2030'!$A88="WT",INDIRECT("'NGPS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Multipliers'!$B$48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38897977132.16581</v>
      </c>
      <c r="C83" s="90">
        <f t="shared" ca="1" si="15"/>
        <v>35008179418.949234</v>
      </c>
      <c r="D83" s="90">
        <f t="shared" ca="1" si="12"/>
        <v>31118381705.732647</v>
      </c>
      <c r="E83" s="90">
        <f t="shared" ca="1" si="12"/>
        <v>27228583992.516068</v>
      </c>
      <c r="F83" s="90">
        <f t="shared" ca="1" si="12"/>
        <v>23338786279.299488</v>
      </c>
      <c r="G83" s="90">
        <f t="shared" ca="1" si="12"/>
        <v>19448988566.082905</v>
      </c>
      <c r="H83" s="90">
        <f t="shared" ca="1" si="12"/>
        <v>15559190852.866323</v>
      </c>
      <c r="I83" s="90">
        <f t="shared" ca="1" si="12"/>
        <v>11669393139.649744</v>
      </c>
      <c r="J83" s="90">
        <f t="shared" ca="1" si="12"/>
        <v>7779595426.4331617</v>
      </c>
      <c r="K83" s="90">
        <f t="shared" ca="1" si="12"/>
        <v>3889797713.2165809</v>
      </c>
      <c r="L83">
        <f ca="1">IF('NGPS 2020'!$A91="WT",INDIRECT("'NGPS 2020'!"&amp;'Country Selector'!$B$3&amp;ROW($A91))*10^12,0)*'Process Emissions Multipliers'!$B$48</f>
        <v>0</v>
      </c>
      <c r="M83" s="90">
        <f t="shared" ca="1" si="16"/>
        <v>3763488519.3301649</v>
      </c>
      <c r="N83" s="90">
        <f t="shared" ca="1" si="13"/>
        <v>7526977038.6603298</v>
      </c>
      <c r="O83" s="90">
        <f t="shared" ca="1" si="13"/>
        <v>11290465557.990496</v>
      </c>
      <c r="P83" s="90">
        <f t="shared" ca="1" si="13"/>
        <v>15053954077.32066</v>
      </c>
      <c r="Q83" s="90">
        <f t="shared" ca="1" si="13"/>
        <v>18817442596.650826</v>
      </c>
      <c r="R83" s="90">
        <f t="shared" ca="1" si="13"/>
        <v>22580931115.980991</v>
      </c>
      <c r="S83" s="90">
        <f t="shared" ca="1" si="13"/>
        <v>26344419635.311157</v>
      </c>
      <c r="T83" s="90">
        <f t="shared" ca="1" si="13"/>
        <v>30107908154.641319</v>
      </c>
      <c r="U83" s="90">
        <f t="shared" ca="1" si="13"/>
        <v>33871396673.971485</v>
      </c>
      <c r="V83">
        <f ca="1">IF('NGPS 2030'!$A91="WT",INDIRECT("'NGPS 2030'!"&amp;'Country Selector'!$B$3&amp;ROW($A91))*10^12,0)*'Process Emissions Multipliers'!$D$48</f>
        <v>37634885193.301651</v>
      </c>
      <c r="W83" s="90">
        <f t="shared" ca="1" si="18"/>
        <v>38022549990.780495</v>
      </c>
      <c r="X83" s="90">
        <f t="shared" ca="1" si="18"/>
        <v>38410214788.259338</v>
      </c>
      <c r="Y83" s="90">
        <f t="shared" ca="1" si="18"/>
        <v>38797879585.738182</v>
      </c>
      <c r="Z83" s="90">
        <f t="shared" ca="1" si="18"/>
        <v>39185544383.217018</v>
      </c>
      <c r="AA83" s="90">
        <f t="shared" ca="1" si="18"/>
        <v>39573209180.695862</v>
      </c>
      <c r="AB83" s="90">
        <f t="shared" ca="1" si="18"/>
        <v>39960873978.174706</v>
      </c>
      <c r="AC83" s="90">
        <f t="shared" ca="1" si="18"/>
        <v>40348538775.653549</v>
      </c>
      <c r="AD83" s="90">
        <f t="shared" ca="1" si="18"/>
        <v>40736203573.132393</v>
      </c>
      <c r="AE83" s="90">
        <f t="shared" ca="1" si="18"/>
        <v>41123868370.611237</v>
      </c>
      <c r="AF83" s="90">
        <f t="shared" ca="1" si="18"/>
        <v>41511533168.090073</v>
      </c>
      <c r="AG83" s="90">
        <f t="shared" ca="1" si="18"/>
        <v>41899197965.568916</v>
      </c>
      <c r="AH83" s="90">
        <f t="shared" ca="1" si="18"/>
        <v>42286862763.04776</v>
      </c>
      <c r="AI83" s="90">
        <f t="shared" ca="1" si="18"/>
        <v>42674527560.526604</v>
      </c>
      <c r="AJ83" s="90">
        <f t="shared" ca="1" si="18"/>
        <v>43062192358.005447</v>
      </c>
      <c r="AK83" s="90">
        <f t="shared" ca="1" si="18"/>
        <v>43449857155.484283</v>
      </c>
      <c r="AL83" s="90">
        <f t="shared" ca="1" si="18"/>
        <v>43837521952.963135</v>
      </c>
      <c r="AM83" s="90">
        <f t="shared" ca="1" si="17"/>
        <v>44225186750.441978</v>
      </c>
      <c r="AN83" s="90">
        <f t="shared" ca="1" si="17"/>
        <v>44612851547.920815</v>
      </c>
      <c r="AO83" s="90">
        <f t="shared" ca="1" si="17"/>
        <v>45000516345.399658</v>
      </c>
      <c r="AP83">
        <f ca="1">V83*'Process Emissions Multipliers'!$E$48</f>
        <v>45388181142.878502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Multipliers'!$B$48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Multipliers'!$B$48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Multipliers'!$D$48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Multipliers'!$E$48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Multipliers'!$B$48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Multipliers'!$D$48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Multipliers'!$E$48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Multipliers'!$B$48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Multipliers'!$D$48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Multipliers'!$E$48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Multipliers'!$B$48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Multipliers'!$B$48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Multipliers'!$B$48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Multipliers'!$B$48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Multipliers'!$D$48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Multipliers'!$E$48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196952513044.24844</v>
      </c>
      <c r="C104" s="90">
        <f t="shared" ca="1" si="15"/>
        <v>177257261739.82361</v>
      </c>
      <c r="D104" s="90">
        <f t="shared" ca="1" si="20"/>
        <v>157562010435.39874</v>
      </c>
      <c r="E104" s="90">
        <f t="shared" ca="1" si="20"/>
        <v>137866759130.97391</v>
      </c>
      <c r="F104" s="90">
        <f t="shared" ca="1" si="20"/>
        <v>118171507826.54907</v>
      </c>
      <c r="G104" s="90">
        <f t="shared" ca="1" si="20"/>
        <v>98476256522.124222</v>
      </c>
      <c r="H104" s="90">
        <f t="shared" ca="1" si="20"/>
        <v>78781005217.699371</v>
      </c>
      <c r="I104" s="90">
        <f t="shared" ca="1" si="20"/>
        <v>59085753913.274536</v>
      </c>
      <c r="J104" s="90">
        <f t="shared" ca="1" si="20"/>
        <v>39390502608.849686</v>
      </c>
      <c r="K104" s="90">
        <f t="shared" ca="1" si="20"/>
        <v>19695251304.424843</v>
      </c>
      <c r="L104">
        <f ca="1">IF('NGPS 2020'!$A112="WT",INDIRECT("'NGPS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255000298357.18152</v>
      </c>
      <c r="C105" s="90">
        <f t="shared" ca="1" si="15"/>
        <v>234941421425.22238</v>
      </c>
      <c r="D105" s="90">
        <f t="shared" ca="1" si="20"/>
        <v>214882544493.26318</v>
      </c>
      <c r="E105" s="90">
        <f t="shared" ca="1" si="20"/>
        <v>194823667561.30402</v>
      </c>
      <c r="F105" s="90">
        <f t="shared" ca="1" si="20"/>
        <v>174764790629.34485</v>
      </c>
      <c r="G105" s="90">
        <f t="shared" ca="1" si="20"/>
        <v>154705913697.38571</v>
      </c>
      <c r="H105" s="90">
        <f t="shared" ca="1" si="20"/>
        <v>134647036765.42654</v>
      </c>
      <c r="I105" s="90">
        <f t="shared" ca="1" si="20"/>
        <v>114588159833.46736</v>
      </c>
      <c r="J105" s="90">
        <f t="shared" ca="1" si="20"/>
        <v>94529282901.508209</v>
      </c>
      <c r="K105" s="90">
        <f t="shared" ca="1" si="20"/>
        <v>74470405969.549042</v>
      </c>
      <c r="L105">
        <f ca="1">IF('NGPS 2020'!$A113="WT",INDIRECT("'NGPS 2020'!"&amp;'Country Selector'!$B$3&amp;ROW($A113))*10^12,0)*'Process Emissions Multipliers'!$B$48</f>
        <v>54411529037.589882</v>
      </c>
      <c r="M105" s="90">
        <f t="shared" ca="1" si="16"/>
        <v>49055271066.210999</v>
      </c>
      <c r="N105" s="90">
        <f t="shared" ca="1" si="21"/>
        <v>43699013094.832115</v>
      </c>
      <c r="O105" s="90">
        <f t="shared" ca="1" si="21"/>
        <v>38342755123.453224</v>
      </c>
      <c r="P105" s="90">
        <f t="shared" ca="1" si="21"/>
        <v>32986497152.074348</v>
      </c>
      <c r="Q105" s="90">
        <f t="shared" ca="1" si="21"/>
        <v>27630239180.695457</v>
      </c>
      <c r="R105" s="90">
        <f t="shared" ca="1" si="21"/>
        <v>22273981209.316574</v>
      </c>
      <c r="S105" s="90">
        <f t="shared" ca="1" si="21"/>
        <v>16917723237.937691</v>
      </c>
      <c r="T105" s="90">
        <f t="shared" ca="1" si="21"/>
        <v>11561465266.558805</v>
      </c>
      <c r="U105" s="90">
        <f t="shared" ca="1" si="21"/>
        <v>6205207295.1799212</v>
      </c>
      <c r="V105">
        <f ca="1">IF('NGPS 2030'!$A113="WT",INDIRECT("'NGPS 2030'!"&amp;'Country Selector'!$B$3&amp;ROW($A113))*10^12,0)*'Process Emissions Multipliers'!$D$48</f>
        <v>848949323.80103612</v>
      </c>
      <c r="W105" s="90">
        <f t="shared" ca="1" si="22"/>
        <v>857694076.60128391</v>
      </c>
      <c r="X105" s="90">
        <f t="shared" ca="1" si="22"/>
        <v>866438829.4015317</v>
      </c>
      <c r="Y105" s="90">
        <f t="shared" ca="1" si="22"/>
        <v>875183582.2017796</v>
      </c>
      <c r="Z105" s="90">
        <f t="shared" ca="1" si="22"/>
        <v>883928335.00202727</v>
      </c>
      <c r="AA105" s="90">
        <f t="shared" ca="1" si="22"/>
        <v>892673087.80227494</v>
      </c>
      <c r="AB105" s="90">
        <f t="shared" ca="1" si="22"/>
        <v>901417840.60252297</v>
      </c>
      <c r="AC105" s="90">
        <f t="shared" ca="1" si="22"/>
        <v>910162593.40277064</v>
      </c>
      <c r="AD105" s="90">
        <f t="shared" ca="1" si="22"/>
        <v>918907346.20301843</v>
      </c>
      <c r="AE105" s="90">
        <f t="shared" ca="1" si="22"/>
        <v>927652099.00326622</v>
      </c>
      <c r="AF105" s="90">
        <f t="shared" ca="1" si="22"/>
        <v>936396851.803514</v>
      </c>
      <c r="AG105" s="90">
        <f t="shared" ca="1" si="22"/>
        <v>945141604.60376179</v>
      </c>
      <c r="AH105" s="90">
        <f t="shared" ca="1" si="22"/>
        <v>953886357.4040097</v>
      </c>
      <c r="AI105" s="90">
        <f t="shared" ca="1" si="22"/>
        <v>962631110.20425749</v>
      </c>
      <c r="AJ105" s="90">
        <f t="shared" ca="1" si="22"/>
        <v>971375863.00450528</v>
      </c>
      <c r="AK105" s="90">
        <f t="shared" ca="1" si="22"/>
        <v>980120615.80475307</v>
      </c>
      <c r="AL105" s="90">
        <f t="shared" ca="1" si="22"/>
        <v>988865368.60500073</v>
      </c>
      <c r="AM105" s="90">
        <f t="shared" ca="1" si="19"/>
        <v>997610121.40524852</v>
      </c>
      <c r="AN105" s="90">
        <f t="shared" ca="1" si="19"/>
        <v>1006354874.2054963</v>
      </c>
      <c r="AO105" s="90">
        <f t="shared" ca="1" si="19"/>
        <v>1015099627.0057441</v>
      </c>
      <c r="AP105">
        <f ca="1">V105*'Process Emissions Multipliers'!$E$48</f>
        <v>1023844379.805992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Multipliers'!$B$48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Multipliers'!$B$48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Multipliers'!$B$48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Multipliers'!$D$48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Multipliers'!$E$48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Multipliers'!$B$48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Multipliers'!$D$48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Multipliers'!$E$48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Multipliers'!$B$48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Multipliers'!$B$48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Multipliers'!$D$48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Multipliers'!$E$48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Multipliers'!$B$48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Multipliers'!$B$48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Multipliers'!$D$48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Multipliers'!$E$48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Multipliers'!$B$48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Multipliers'!$D$48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Multipliers'!$E$48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Multipliers'!$B$48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Multipliers'!$D$48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Multipliers'!$E$48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Multipliers'!$B$48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Multipliers'!$D$48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Multipliers'!$E$48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270400299944.46613</v>
      </c>
      <c r="C156" s="90">
        <f t="shared" ca="1" si="27"/>
        <v>256951643592.39554</v>
      </c>
      <c r="D156" s="90">
        <f t="shared" ca="1" si="27"/>
        <v>243502987240.32495</v>
      </c>
      <c r="E156" s="90">
        <f t="shared" ca="1" si="27"/>
        <v>230054330888.25433</v>
      </c>
      <c r="F156" s="90">
        <f t="shared" ref="D156:K177" ca="1" si="31">$B156*($L$1-F$1)/($L$1-$B$1)+$L156*(F$1-$B$1)/($L$1-$B$1)</f>
        <v>216605674536.18378</v>
      </c>
      <c r="G156" s="90">
        <f t="shared" ca="1" si="31"/>
        <v>203157018184.11316</v>
      </c>
      <c r="H156" s="90">
        <f t="shared" ca="1" si="31"/>
        <v>189708361832.0426</v>
      </c>
      <c r="I156" s="90">
        <f t="shared" ca="1" si="31"/>
        <v>176259705479.97198</v>
      </c>
      <c r="J156" s="90">
        <f t="shared" ca="1" si="31"/>
        <v>162811049127.9014</v>
      </c>
      <c r="K156" s="90">
        <f t="shared" ca="1" si="31"/>
        <v>149362392775.83081</v>
      </c>
      <c r="L156">
        <f ca="1">IF('NGPS 2020'!$A164="WT",INDIRECT("'NGPS 2020'!"&amp;'Country Selector'!$B$3&amp;ROW($A164))*10^12,0)*'Process Emissions Multipliers'!$B$48</f>
        <v>135913736423.76021</v>
      </c>
      <c r="M156" s="90">
        <f t="shared" ca="1" si="28"/>
        <v>142908680208.76709</v>
      </c>
      <c r="N156" s="90">
        <f t="shared" ca="1" si="28"/>
        <v>149903623993.77399</v>
      </c>
      <c r="O156" s="90">
        <f t="shared" ca="1" si="28"/>
        <v>156898567778.78085</v>
      </c>
      <c r="P156" s="90">
        <f t="shared" ref="N156:U177" ca="1" si="32">$L156*($V$1-P$1)/($V$1-$L$1)+$V156*(P$1-$L$1)/($V$1-$L$1)</f>
        <v>163893511563.78775</v>
      </c>
      <c r="Q156" s="90">
        <f t="shared" ca="1" si="32"/>
        <v>170888455348.79462</v>
      </c>
      <c r="R156" s="90">
        <f t="shared" ca="1" si="32"/>
        <v>177883399133.80148</v>
      </c>
      <c r="S156" s="90">
        <f t="shared" ca="1" si="32"/>
        <v>184878342918.80841</v>
      </c>
      <c r="T156" s="90">
        <f t="shared" ca="1" si="32"/>
        <v>191873286703.81528</v>
      </c>
      <c r="U156" s="90">
        <f t="shared" ca="1" si="32"/>
        <v>198868230488.82214</v>
      </c>
      <c r="V156">
        <f ca="1">IF('NGPS 2030'!$A164="WT",INDIRECT("'NGPS 2030'!"&amp;'Country Selector'!$B$3&amp;ROW($A164))*10^12,0)*'Process Emissions Multipliers'!$D$48</f>
        <v>205863174273.82904</v>
      </c>
      <c r="W156" s="90">
        <f t="shared" ca="1" si="30"/>
        <v>207983704344.62146</v>
      </c>
      <c r="X156" s="90">
        <f t="shared" ca="1" si="30"/>
        <v>210104234415.41382</v>
      </c>
      <c r="Y156" s="90">
        <f t="shared" ca="1" si="30"/>
        <v>212224764486.20624</v>
      </c>
      <c r="Z156" s="90">
        <f t="shared" ca="1" si="30"/>
        <v>214345294556.9986</v>
      </c>
      <c r="AA156" s="90">
        <f t="shared" ca="1" si="30"/>
        <v>216465824627.79099</v>
      </c>
      <c r="AB156" s="90">
        <f t="shared" ca="1" si="30"/>
        <v>218586354698.5834</v>
      </c>
      <c r="AC156" s="90">
        <f t="shared" ca="1" si="30"/>
        <v>220706884769.37579</v>
      </c>
      <c r="AD156" s="90">
        <f t="shared" ca="1" si="30"/>
        <v>222827414840.16815</v>
      </c>
      <c r="AE156" s="90">
        <f t="shared" ca="1" si="30"/>
        <v>224947944910.9606</v>
      </c>
      <c r="AF156" s="90">
        <f t="shared" ca="1" si="30"/>
        <v>227068474981.75299</v>
      </c>
      <c r="AG156" s="90">
        <f t="shared" ca="1" si="30"/>
        <v>229189005052.54535</v>
      </c>
      <c r="AH156" s="90">
        <f t="shared" ca="1" si="30"/>
        <v>231309535123.33777</v>
      </c>
      <c r="AI156" s="90">
        <f t="shared" ca="1" si="30"/>
        <v>233430065194.13013</v>
      </c>
      <c r="AJ156" s="90">
        <f t="shared" ca="1" si="30"/>
        <v>235550595264.92255</v>
      </c>
      <c r="AK156" s="90">
        <f t="shared" ca="1" si="30"/>
        <v>237671125335.71497</v>
      </c>
      <c r="AL156" s="90">
        <f t="shared" ca="1" si="30"/>
        <v>239791655406.50732</v>
      </c>
      <c r="AM156" s="90">
        <f t="shared" ca="1" si="29"/>
        <v>241912185477.29971</v>
      </c>
      <c r="AN156" s="90">
        <f t="shared" ca="1" si="29"/>
        <v>244032715548.09213</v>
      </c>
      <c r="AO156" s="90">
        <f t="shared" ca="1" si="29"/>
        <v>246153245618.88452</v>
      </c>
      <c r="AP156">
        <f ca="1">V156*'Process Emissions Multipliers'!$E$48</f>
        <v>248273775689.67691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Multipliers'!$B$48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Multipliers'!$D$48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Multipliers'!$E$48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914229013499.04602</v>
      </c>
      <c r="C159" s="90">
        <f t="shared" ca="1" si="33"/>
        <v>868758827881.03369</v>
      </c>
      <c r="D159" s="90">
        <f t="shared" ca="1" si="31"/>
        <v>823288642263.02148</v>
      </c>
      <c r="E159" s="90">
        <f t="shared" ca="1" si="31"/>
        <v>777818456645.00928</v>
      </c>
      <c r="F159" s="90">
        <f t="shared" ca="1" si="31"/>
        <v>732348271026.99683</v>
      </c>
      <c r="G159" s="90">
        <f t="shared" ca="1" si="31"/>
        <v>686878085408.98462</v>
      </c>
      <c r="H159" s="90">
        <f t="shared" ca="1" si="31"/>
        <v>641407899790.97229</v>
      </c>
      <c r="I159" s="90">
        <f t="shared" ca="1" si="31"/>
        <v>595937714172.95996</v>
      </c>
      <c r="J159" s="90">
        <f t="shared" ca="1" si="31"/>
        <v>550467528554.94775</v>
      </c>
      <c r="K159" s="90">
        <f t="shared" ca="1" si="31"/>
        <v>504997342936.93536</v>
      </c>
      <c r="L159">
        <f ca="1">IF('NGPS 2020'!$A167="WT",INDIRECT("'NGPS 2020'!"&amp;'Country Selector'!$B$3&amp;ROW($A167))*10^12,0)*'Process Emissions Multipliers'!$B$48</f>
        <v>459527157318.9231</v>
      </c>
      <c r="M159" s="90">
        <f t="shared" ca="1" si="34"/>
        <v>483177207105.70728</v>
      </c>
      <c r="N159" s="90">
        <f t="shared" ca="1" si="32"/>
        <v>506827256892.49146</v>
      </c>
      <c r="O159" s="90">
        <f t="shared" ca="1" si="32"/>
        <v>530477306679.2757</v>
      </c>
      <c r="P159" s="90">
        <f t="shared" ca="1" si="32"/>
        <v>554127356466.05981</v>
      </c>
      <c r="Q159" s="90">
        <f t="shared" ca="1" si="32"/>
        <v>577777406252.84399</v>
      </c>
      <c r="R159" s="90">
        <f t="shared" ca="1" si="32"/>
        <v>601427456039.62817</v>
      </c>
      <c r="S159" s="90">
        <f t="shared" ca="1" si="32"/>
        <v>625077505826.41235</v>
      </c>
      <c r="T159" s="90">
        <f t="shared" ca="1" si="32"/>
        <v>648727555613.19653</v>
      </c>
      <c r="U159" s="90">
        <f t="shared" ca="1" si="32"/>
        <v>672377605399.98071</v>
      </c>
      <c r="V159">
        <f ca="1">IF('NGPS 2030'!$A167="WT",INDIRECT("'NGPS 2030'!"&amp;'Country Selector'!$B$3&amp;ROW($A167))*10^12,0)*'Process Emissions Multipliers'!$D$48</f>
        <v>696027655186.76489</v>
      </c>
      <c r="W159" s="90">
        <f t="shared" ref="W159:AL174" ca="1" si="36">$V159*($AP$1-W$1)/($AP$1-$V$1)+$AP159*(W$1-$V$1)/($AP$1-$V$1)</f>
        <v>703197211267.55969</v>
      </c>
      <c r="X159" s="90">
        <f t="shared" ca="1" si="36"/>
        <v>710366767348.35449</v>
      </c>
      <c r="Y159" s="90">
        <f t="shared" ca="1" si="36"/>
        <v>717536323429.14941</v>
      </c>
      <c r="Z159" s="90">
        <f t="shared" ca="1" si="36"/>
        <v>724705879509.94409</v>
      </c>
      <c r="AA159" s="90">
        <f t="shared" ca="1" si="36"/>
        <v>731875435590.73889</v>
      </c>
      <c r="AB159" s="90">
        <f t="shared" ca="1" si="36"/>
        <v>739044991671.53394</v>
      </c>
      <c r="AC159" s="90">
        <f t="shared" ca="1" si="36"/>
        <v>746214547752.32861</v>
      </c>
      <c r="AD159" s="90">
        <f t="shared" ca="1" si="36"/>
        <v>753384103833.12354</v>
      </c>
      <c r="AE159" s="90">
        <f t="shared" ca="1" si="36"/>
        <v>760553659913.91821</v>
      </c>
      <c r="AF159" s="90">
        <f t="shared" ca="1" si="36"/>
        <v>767723215994.71313</v>
      </c>
      <c r="AG159" s="90">
        <f t="shared" ca="1" si="36"/>
        <v>774892772075.50781</v>
      </c>
      <c r="AH159" s="90">
        <f t="shared" ca="1" si="36"/>
        <v>782062328156.30273</v>
      </c>
      <c r="AI159" s="90">
        <f t="shared" ca="1" si="36"/>
        <v>789231884237.09753</v>
      </c>
      <c r="AJ159" s="90">
        <f t="shared" ca="1" si="36"/>
        <v>796401440317.89233</v>
      </c>
      <c r="AK159" s="90">
        <f t="shared" ca="1" si="36"/>
        <v>803570996398.68701</v>
      </c>
      <c r="AL159" s="90">
        <f t="shared" ca="1" si="36"/>
        <v>810740552479.48193</v>
      </c>
      <c r="AM159" s="90">
        <f t="shared" ca="1" si="35"/>
        <v>817910108560.27686</v>
      </c>
      <c r="AN159" s="90">
        <f t="shared" ca="1" si="35"/>
        <v>825079664641.07166</v>
      </c>
      <c r="AO159" s="90">
        <f t="shared" ca="1" si="35"/>
        <v>832249220721.86646</v>
      </c>
      <c r="AP159">
        <f ca="1">V159*'Process Emissions Multipliers'!$E$48</f>
        <v>839418776802.66125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Multipliers'!$B$48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Multipliers'!$D$48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Multipliers'!$E$48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Multipliers'!$B$48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Multipliers'!$D$48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Multipliers'!$E$48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2020'!$A172="WT",INDIRECT("'NGPS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485012736768.78046</v>
      </c>
      <c r="C171" s="90">
        <f t="shared" ca="1" si="33"/>
        <v>460890094802.33215</v>
      </c>
      <c r="D171" s="90">
        <f t="shared" ca="1" si="31"/>
        <v>436767452835.88391</v>
      </c>
      <c r="E171" s="90">
        <f t="shared" ca="1" si="31"/>
        <v>412644810869.43567</v>
      </c>
      <c r="F171" s="90">
        <f t="shared" ca="1" si="31"/>
        <v>388522168902.98737</v>
      </c>
      <c r="G171" s="90">
        <f t="shared" ca="1" si="31"/>
        <v>364399526936.53912</v>
      </c>
      <c r="H171" s="90">
        <f t="shared" ca="1" si="31"/>
        <v>340276884970.09082</v>
      </c>
      <c r="I171" s="90">
        <f t="shared" ca="1" si="31"/>
        <v>316154243003.64258</v>
      </c>
      <c r="J171" s="90">
        <f t="shared" ca="1" si="31"/>
        <v>292031601037.19434</v>
      </c>
      <c r="K171" s="90">
        <f t="shared" ca="1" si="31"/>
        <v>267908959070.74606</v>
      </c>
      <c r="L171">
        <f ca="1">IF('NGPS 2020'!$A179="WT",INDIRECT("'NGPS 2020'!"&amp;'Country Selector'!$B$3&amp;ROW($A179))*10^12,0)*'Process Emissions Multipliers'!$B$48</f>
        <v>243786317104.29779</v>
      </c>
      <c r="M171" s="90">
        <f t="shared" ca="1" si="34"/>
        <v>256333037020.68408</v>
      </c>
      <c r="N171" s="90">
        <f t="shared" ca="1" si="32"/>
        <v>268879756937.07037</v>
      </c>
      <c r="O171" s="90">
        <f t="shared" ca="1" si="32"/>
        <v>281426476853.45667</v>
      </c>
      <c r="P171" s="90">
        <f t="shared" ca="1" si="32"/>
        <v>293973196769.8429</v>
      </c>
      <c r="Q171" s="90">
        <f t="shared" ca="1" si="32"/>
        <v>306519916686.22925</v>
      </c>
      <c r="R171" s="90">
        <f t="shared" ca="1" si="32"/>
        <v>319066636602.61548</v>
      </c>
      <c r="S171" s="90">
        <f t="shared" ca="1" si="32"/>
        <v>331613356519.00183</v>
      </c>
      <c r="T171" s="90">
        <f t="shared" ca="1" si="32"/>
        <v>344160076435.38806</v>
      </c>
      <c r="U171" s="90">
        <f t="shared" ca="1" si="32"/>
        <v>356706796351.77441</v>
      </c>
      <c r="V171">
        <f ca="1">IF('NGPS 2030'!$A179="WT",INDIRECT("'NGPS 2030'!"&amp;'Country Selector'!$B$3&amp;ROW($A179))*10^12,0)*'Process Emissions Multipliers'!$D$48</f>
        <v>369253516268.16064</v>
      </c>
      <c r="W171" s="90">
        <f t="shared" ca="1" si="36"/>
        <v>373057077481.83813</v>
      </c>
      <c r="X171" s="90">
        <f t="shared" ca="1" si="36"/>
        <v>376860638695.51563</v>
      </c>
      <c r="Y171" s="90">
        <f t="shared" ca="1" si="36"/>
        <v>380664199909.19305</v>
      </c>
      <c r="Z171" s="90">
        <f t="shared" ca="1" si="36"/>
        <v>384467761122.87054</v>
      </c>
      <c r="AA171" s="90">
        <f t="shared" ca="1" si="36"/>
        <v>388271322336.54803</v>
      </c>
      <c r="AB171" s="90">
        <f t="shared" ca="1" si="36"/>
        <v>392074883550.22552</v>
      </c>
      <c r="AC171" s="90">
        <f t="shared" ca="1" si="36"/>
        <v>395878444763.90295</v>
      </c>
      <c r="AD171" s="90">
        <f t="shared" ca="1" si="36"/>
        <v>399682005977.58044</v>
      </c>
      <c r="AE171" s="90">
        <f t="shared" ca="1" si="36"/>
        <v>403485567191.25793</v>
      </c>
      <c r="AF171" s="90">
        <f t="shared" ca="1" si="36"/>
        <v>407289128404.93542</v>
      </c>
      <c r="AG171" s="90">
        <f t="shared" ca="1" si="36"/>
        <v>411092689618.61292</v>
      </c>
      <c r="AH171" s="90">
        <f t="shared" ca="1" si="36"/>
        <v>414896250832.29041</v>
      </c>
      <c r="AI171" s="90">
        <f t="shared" ca="1" si="36"/>
        <v>418699812045.9679</v>
      </c>
      <c r="AJ171" s="90">
        <f t="shared" ca="1" si="36"/>
        <v>422503373259.64532</v>
      </c>
      <c r="AK171" s="90">
        <f t="shared" ca="1" si="36"/>
        <v>426306934473.32281</v>
      </c>
      <c r="AL171" s="90">
        <f t="shared" ca="1" si="36"/>
        <v>430110495687.00031</v>
      </c>
      <c r="AM171" s="90">
        <f t="shared" ca="1" si="35"/>
        <v>433914056900.6778</v>
      </c>
      <c r="AN171" s="90">
        <f t="shared" ca="1" si="35"/>
        <v>437717618114.35522</v>
      </c>
      <c r="AO171" s="90">
        <f t="shared" ca="1" si="35"/>
        <v>441521179328.03271</v>
      </c>
      <c r="AP171">
        <f ca="1">V171*'Process Emissions Multipliers'!$E$48</f>
        <v>445324740541.71021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Multipliers'!$B$48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Multipliers'!$D$48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Multipliers'!$E$48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Multipliers'!$B$48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Multipliers'!$D$48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Multipliers'!$E$48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Multipliers'!$B$48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Multipliers'!$D$48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Multipliers'!$E$48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Multipliers'!$B$48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Multipliers'!$D$48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Multipliers'!$E$48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Multipliers'!$B$48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Multipliers'!$D$48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Multipliers'!$E$48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Multipliers'!$B$48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Multipliers'!$D$48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Multipliers'!$E$48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abSelected="1" topLeftCell="M1" workbookViewId="0">
      <selection activeCell="S20" sqref="S20"/>
    </sheetView>
  </sheetViews>
  <sheetFormatPr defaultColWidth="8.85546875" defaultRowHeight="15"/>
  <cols>
    <col min="1" max="1" width="28.85546875" customWidth="1"/>
    <col min="2" max="2" width="12" bestFit="1" customWidth="1"/>
    <col min="12" max="12" width="12" bestFit="1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221051608598.49033</v>
      </c>
      <c r="C2" s="90">
        <f ca="1">$B2*($L$1-C$1)/($L$1-$B$1)+$L2*(C$1-$B$1)/($L$1-$B$1)</f>
        <v>210057363692.97784</v>
      </c>
      <c r="D2" s="90">
        <f t="shared" ref="D2:K17" ca="1" si="0">$B2*($L$1-D$1)/($L$1-$B$1)+$L2*(D$1-$B$1)/($L$1-$B$1)</f>
        <v>199063118787.46536</v>
      </c>
      <c r="E2" s="90">
        <f t="shared" ca="1" si="0"/>
        <v>188068873881.95288</v>
      </c>
      <c r="F2" s="90">
        <f t="shared" ca="1" si="0"/>
        <v>177074628976.44037</v>
      </c>
      <c r="G2" s="90">
        <f t="shared" ca="1" si="0"/>
        <v>166080384070.92789</v>
      </c>
      <c r="H2" s="90">
        <f t="shared" ca="1" si="0"/>
        <v>155086139165.41541</v>
      </c>
      <c r="I2" s="90">
        <f t="shared" ca="1" si="0"/>
        <v>144091894259.90289</v>
      </c>
      <c r="J2" s="90">
        <f t="shared" ca="1" si="0"/>
        <v>133097649354.39041</v>
      </c>
      <c r="K2" s="90">
        <f t="shared" ca="1" si="0"/>
        <v>122103404448.87793</v>
      </c>
      <c r="L2">
        <f ca="1">IF('NGPS 2020'!$A10="MR",INDIRECT("'NGPS 2020'!"&amp;'Country Selector'!$B$3&amp;ROW($A10))*10^12,0)*'Process Emissions Multipliers'!$B$48</f>
        <v>111109159543.36545</v>
      </c>
      <c r="M2" s="90">
        <f ca="1">$L2*($V$1-M$1)/($V$1-$L$1)+$V2*(M$1-$L$1)/($V$1-$L$1)</f>
        <v>116827509619.34282</v>
      </c>
      <c r="N2" s="90">
        <f t="shared" ref="N2:U17" ca="1" si="1">$L2*($V$1-N$1)/($V$1-$L$1)+$V2*(N$1-$L$1)/($V$1-$L$1)</f>
        <v>122545859695.32019</v>
      </c>
      <c r="O2" s="90">
        <f t="shared" ca="1" si="1"/>
        <v>128264209771.29755</v>
      </c>
      <c r="P2" s="90">
        <f t="shared" ca="1" si="1"/>
        <v>133982559847.27493</v>
      </c>
      <c r="Q2" s="90">
        <f t="shared" ca="1" si="1"/>
        <v>139700909923.25232</v>
      </c>
      <c r="R2" s="90">
        <f t="shared" ca="1" si="1"/>
        <v>145419259999.22968</v>
      </c>
      <c r="S2" s="90">
        <f t="shared" ca="1" si="1"/>
        <v>151137610075.20706</v>
      </c>
      <c r="T2" s="90">
        <f t="shared" ca="1" si="1"/>
        <v>156855960151.18442</v>
      </c>
      <c r="U2" s="90">
        <f t="shared" ca="1" si="1"/>
        <v>162574310227.1618</v>
      </c>
      <c r="V2">
        <f ca="1">IF('NGPS 2030'!$A10="MR",INDIRECT("'NGPS 2030'!"&amp;'Country Selector'!$B$3&amp;ROW($A10))*10^12,0)*'Process Emissions Multipliers'!$D$48</f>
        <v>168292660303.13916</v>
      </c>
      <c r="W2" s="90">
        <f ca="1">$V2*($AP$1-W$1)/($AP$1-$V$1)+$AP2*(W$1-$V$1)/($AP$1-$V$1)</f>
        <v>170026188643.62695</v>
      </c>
      <c r="X2" s="90">
        <f t="shared" ref="X2:AO16" ca="1" si="2">$V2*($AP$1-X$1)/($AP$1-$V$1)+$AP2*(X$1-$V$1)/($AP$1-$V$1)</f>
        <v>171759716984.11472</v>
      </c>
      <c r="Y2" s="90">
        <f t="shared" ca="1" si="2"/>
        <v>173493245324.60248</v>
      </c>
      <c r="Z2" s="90">
        <f t="shared" ca="1" si="2"/>
        <v>175226773665.09024</v>
      </c>
      <c r="AA2" s="90">
        <f t="shared" ca="1" si="2"/>
        <v>176960302005.57803</v>
      </c>
      <c r="AB2" s="90">
        <f t="shared" ca="1" si="2"/>
        <v>178693830346.0658</v>
      </c>
      <c r="AC2" s="90">
        <f t="shared" ca="1" si="2"/>
        <v>180427358686.55359</v>
      </c>
      <c r="AD2" s="90">
        <f t="shared" ca="1" si="2"/>
        <v>182160887027.04135</v>
      </c>
      <c r="AE2" s="90">
        <f t="shared" ca="1" si="2"/>
        <v>183894415367.52911</v>
      </c>
      <c r="AF2" s="90">
        <f t="shared" ca="1" si="2"/>
        <v>185627943708.01691</v>
      </c>
      <c r="AG2" s="90">
        <f t="shared" ca="1" si="2"/>
        <v>187361472048.50467</v>
      </c>
      <c r="AH2" s="90">
        <f t="shared" ca="1" si="2"/>
        <v>189095000388.99243</v>
      </c>
      <c r="AI2" s="90">
        <f t="shared" ca="1" si="2"/>
        <v>190828528729.48022</v>
      </c>
      <c r="AJ2" s="90">
        <f t="shared" ca="1" si="2"/>
        <v>192562057069.96799</v>
      </c>
      <c r="AK2" s="90">
        <f t="shared" ca="1" si="2"/>
        <v>194295585410.45575</v>
      </c>
      <c r="AL2" s="90">
        <f t="shared" ca="1" si="2"/>
        <v>196029113750.94354</v>
      </c>
      <c r="AM2" s="90">
        <f t="shared" ca="1" si="2"/>
        <v>197762642091.4313</v>
      </c>
      <c r="AN2" s="90">
        <f t="shared" ca="1" si="2"/>
        <v>199496170431.91907</v>
      </c>
      <c r="AO2" s="90">
        <f t="shared" ca="1" si="2"/>
        <v>201229698772.40686</v>
      </c>
      <c r="AP2">
        <f ca="1">V2*'Process Emissions Multipliers'!$E$48</f>
        <v>202963227112.89462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Multipliers'!$B$48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2030'!$A14="MR",INDIRECT("'NGPS 2030'!"&amp;'Country Selector'!$B$3&amp;ROW($A14))*10^12,0)*'Process Emissions Multipliers'!$D$48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Multipliers'!$E$48</f>
        <v>0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2020'!$A17="MR",INDIRECT("'NGPS 2020'!"&amp;'Country Selector'!$B$3&amp;ROW($A17))*10^12,0)*'Process Emissions Multipliers'!$B$48</f>
        <v>0</v>
      </c>
      <c r="M9" s="90">
        <f t="shared" ca="1" si="4"/>
        <v>607370206756.79272</v>
      </c>
      <c r="N9" s="90">
        <f t="shared" ca="1" si="1"/>
        <v>1214740413513.5854</v>
      </c>
      <c r="O9" s="90">
        <f t="shared" ca="1" si="1"/>
        <v>1822110620270.3782</v>
      </c>
      <c r="P9" s="90">
        <f t="shared" ca="1" si="1"/>
        <v>2429480827027.1709</v>
      </c>
      <c r="Q9" s="90">
        <f t="shared" ca="1" si="1"/>
        <v>3036851033783.9639</v>
      </c>
      <c r="R9" s="90">
        <f t="shared" ca="1" si="1"/>
        <v>3644221240540.7563</v>
      </c>
      <c r="S9" s="90">
        <f t="shared" ca="1" si="1"/>
        <v>4251591447297.5493</v>
      </c>
      <c r="T9" s="90">
        <f t="shared" ca="1" si="1"/>
        <v>4858961654054.3418</v>
      </c>
      <c r="U9" s="90">
        <f t="shared" ca="1" si="1"/>
        <v>5466331860811.1348</v>
      </c>
      <c r="V9">
        <f ca="1">IF('NGPS 2030'!$A17="MR",INDIRECT("'NGPS 2030'!"&amp;'Country Selector'!$B$3&amp;ROW($A17))*10^12,0)*'Process Emissions Multipliers'!$D$48</f>
        <v>6073702067567.9277</v>
      </c>
      <c r="W9" s="90">
        <f t="shared" ca="1" si="5"/>
        <v>6136265310949.0879</v>
      </c>
      <c r="X9" s="90">
        <f t="shared" ca="1" si="2"/>
        <v>6198828554330.248</v>
      </c>
      <c r="Y9" s="90">
        <f t="shared" ca="1" si="2"/>
        <v>6261391797711.4072</v>
      </c>
      <c r="Z9" s="90">
        <f t="shared" ca="1" si="2"/>
        <v>6323955041092.5674</v>
      </c>
      <c r="AA9" s="90">
        <f t="shared" ca="1" si="2"/>
        <v>6386518284473.7285</v>
      </c>
      <c r="AB9" s="90">
        <f t="shared" ca="1" si="2"/>
        <v>6449081527854.8877</v>
      </c>
      <c r="AC9" s="90">
        <f t="shared" ca="1" si="2"/>
        <v>6511644771236.0488</v>
      </c>
      <c r="AD9" s="90">
        <f t="shared" ca="1" si="2"/>
        <v>6574208014617.207</v>
      </c>
      <c r="AE9" s="90">
        <f t="shared" ca="1" si="2"/>
        <v>6636771257998.3672</v>
      </c>
      <c r="AF9" s="90">
        <f t="shared" ca="1" si="2"/>
        <v>6699334501379.5273</v>
      </c>
      <c r="AG9" s="90">
        <f t="shared" ca="1" si="2"/>
        <v>6761897744760.6875</v>
      </c>
      <c r="AH9" s="90">
        <f t="shared" ca="1" si="2"/>
        <v>6824460988141.8477</v>
      </c>
      <c r="AI9" s="90">
        <f t="shared" ca="1" si="2"/>
        <v>6887024231523.0068</v>
      </c>
      <c r="AJ9" s="90">
        <f t="shared" ca="1" si="2"/>
        <v>6949587474904.168</v>
      </c>
      <c r="AK9" s="90">
        <f t="shared" ca="1" si="2"/>
        <v>7012150718285.3281</v>
      </c>
      <c r="AL9" s="90">
        <f t="shared" ca="1" si="2"/>
        <v>7074713961666.4883</v>
      </c>
      <c r="AM9" s="90">
        <f t="shared" ca="1" si="2"/>
        <v>7137277205047.6484</v>
      </c>
      <c r="AN9" s="90">
        <f t="shared" ca="1" si="2"/>
        <v>7199840448428.8076</v>
      </c>
      <c r="AO9" s="90">
        <f t="shared" ca="1" si="2"/>
        <v>7262403691809.9688</v>
      </c>
      <c r="AP9">
        <f ca="1">V9*'Process Emissions Multipliers'!$E$48</f>
        <v>7324966935191.1279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400994274395.98547</v>
      </c>
      <c r="D12" s="90">
        <f t="shared" ca="1" si="0"/>
        <v>801988548791.97095</v>
      </c>
      <c r="E12" s="90">
        <f t="shared" ca="1" si="0"/>
        <v>1202982823187.9563</v>
      </c>
      <c r="F12" s="90">
        <f t="shared" ca="1" si="0"/>
        <v>1603977097583.9419</v>
      </c>
      <c r="G12" s="90">
        <f t="shared" ca="1" si="0"/>
        <v>2004971371979.9272</v>
      </c>
      <c r="H12" s="90">
        <f t="shared" ca="1" si="0"/>
        <v>2405965646375.9126</v>
      </c>
      <c r="I12" s="90">
        <f t="shared" ca="1" si="0"/>
        <v>2806959920771.8979</v>
      </c>
      <c r="J12" s="90">
        <f t="shared" ca="1" si="0"/>
        <v>3207954195167.8838</v>
      </c>
      <c r="K12" s="90">
        <f t="shared" ca="1" si="0"/>
        <v>3608948469563.8687</v>
      </c>
      <c r="L12">
        <f ca="1">IF('NGPS 2020'!$A20="MR",INDIRECT("'NGPS 2020'!"&amp;'Country Selector'!$B$3&amp;ROW($A20))*10^12,0)*'Process Emissions Multipliers'!$B$48</f>
        <v>4009942743959.8545</v>
      </c>
      <c r="M12" s="90">
        <f t="shared" ca="1" si="4"/>
        <v>3608948469563.8687</v>
      </c>
      <c r="N12" s="90">
        <f t="shared" ca="1" si="1"/>
        <v>3207954195167.8838</v>
      </c>
      <c r="O12" s="90">
        <f t="shared" ca="1" si="1"/>
        <v>2806959920771.8979</v>
      </c>
      <c r="P12" s="90">
        <f t="shared" ca="1" si="1"/>
        <v>2405965646375.9126</v>
      </c>
      <c r="Q12" s="90">
        <f t="shared" ca="1" si="1"/>
        <v>2004971371979.9272</v>
      </c>
      <c r="R12" s="90">
        <f t="shared" ca="1" si="1"/>
        <v>1603977097583.9419</v>
      </c>
      <c r="S12" s="90">
        <f t="shared" ca="1" si="1"/>
        <v>1202982823187.9563</v>
      </c>
      <c r="T12" s="90">
        <f t="shared" ca="1" si="1"/>
        <v>801988548791.97095</v>
      </c>
      <c r="U12" s="90">
        <f t="shared" ca="1" si="1"/>
        <v>400994274395.98547</v>
      </c>
      <c r="V12">
        <f ca="1">IF('NGPS 2030'!$A20="MR",INDIRECT("'NGPS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2020'!$A22="MR",INDIRECT("'NGPS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7977778768043.0605</v>
      </c>
      <c r="C16" s="90">
        <f t="shared" ca="1" si="3"/>
        <v>7180000891238.7549</v>
      </c>
      <c r="D16" s="90">
        <f t="shared" ca="1" si="0"/>
        <v>6382223014434.4482</v>
      </c>
      <c r="E16" s="90">
        <f t="shared" ca="1" si="0"/>
        <v>5584445137630.1426</v>
      </c>
      <c r="F16" s="90">
        <f t="shared" ca="1" si="0"/>
        <v>4786667260825.8359</v>
      </c>
      <c r="G16" s="90">
        <f t="shared" ca="1" si="0"/>
        <v>3988889384021.5303</v>
      </c>
      <c r="H16" s="90">
        <f t="shared" ca="1" si="0"/>
        <v>3191111507217.2241</v>
      </c>
      <c r="I16" s="90">
        <f t="shared" ca="1" si="0"/>
        <v>2393333630412.918</v>
      </c>
      <c r="J16" s="90">
        <f t="shared" ca="1" si="0"/>
        <v>1595555753608.6121</v>
      </c>
      <c r="K16" s="90">
        <f t="shared" ca="1" si="0"/>
        <v>797777876804.30603</v>
      </c>
      <c r="L16">
        <f ca="1">IF('NGPS 2020'!$A24="MR",INDIRECT("'NGPS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Selector'!$B$3&amp;ROW($A42))*10^12,0)*'Process Emissions Multipliers'!$B$48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2030'!$A42="MR",INDIRECT("'NGPS 2030'!"&amp;'Country Selector'!$B$3&amp;ROW($A42))*10^12,0)*'Process Emissions Multipliers'!$D$48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Multipliers'!$E$48</f>
        <v>0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2030'!$A43="MR",INDIRECT("'NGPS 2030'!"&amp;'Country Selector'!$B$3&amp;ROW($A43))*10^12,0)*'Process Emissions Multipliers'!$D$48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Multipliers'!$E$48</f>
        <v>0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Multipliers'!$B$48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2030'!$A44="MR",INDIRECT("'NGPS 2030'!"&amp;'Country Selector'!$B$3&amp;ROW($A44))*10^12,0)*'Process Emissions Multipliers'!$D$48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Multipliers'!$E$48</f>
        <v>0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Selector'!$B$3&amp;ROW($A45))*10^12,0)*'Process Emissions Multipliers'!$B$48</f>
        <v>0</v>
      </c>
      <c r="M37" s="90">
        <f t="shared" ca="1" si="10"/>
        <v>83696186808.220184</v>
      </c>
      <c r="N37" s="90">
        <f t="shared" ca="1" si="10"/>
        <v>167392373616.44037</v>
      </c>
      <c r="O37" s="90">
        <f t="shared" ca="1" si="10"/>
        <v>251088560424.66055</v>
      </c>
      <c r="P37" s="90">
        <f t="shared" ca="1" si="10"/>
        <v>334784747232.88074</v>
      </c>
      <c r="Q37" s="90">
        <f t="shared" ca="1" si="10"/>
        <v>418480934041.10089</v>
      </c>
      <c r="R37" s="90">
        <f t="shared" ca="1" si="10"/>
        <v>502177120849.32111</v>
      </c>
      <c r="S37" s="90">
        <f t="shared" ca="1" si="10"/>
        <v>585873307657.54126</v>
      </c>
      <c r="T37" s="90">
        <f t="shared" ca="1" si="10"/>
        <v>669569494465.76147</v>
      </c>
      <c r="U37" s="90">
        <f t="shared" ca="1" si="10"/>
        <v>753265681273.98169</v>
      </c>
      <c r="V37">
        <f ca="1">IF('NGPS 2030'!$A45="MR",INDIRECT("'NGPS 2030'!"&amp;'Country Selector'!$B$3&amp;ROW($A45))*10^12,0)*'Process Emissions Multipliers'!$D$48</f>
        <v>836961868082.20178</v>
      </c>
      <c r="W37" s="90">
        <f t="shared" ca="1" si="8"/>
        <v>845583141972.66516</v>
      </c>
      <c r="X37" s="90">
        <f t="shared" ca="1" si="7"/>
        <v>854204415863.12878</v>
      </c>
      <c r="Y37" s="90">
        <f t="shared" ca="1" si="7"/>
        <v>862825689753.59204</v>
      </c>
      <c r="Z37" s="90">
        <f t="shared" ca="1" si="7"/>
        <v>871446963644.05554</v>
      </c>
      <c r="AA37" s="90">
        <f t="shared" ca="1" si="7"/>
        <v>880068237534.51904</v>
      </c>
      <c r="AB37" s="90">
        <f t="shared" ca="1" si="7"/>
        <v>888689511424.98242</v>
      </c>
      <c r="AC37" s="90">
        <f t="shared" ca="1" si="7"/>
        <v>897310785315.4458</v>
      </c>
      <c r="AD37" s="90">
        <f t="shared" ca="1" si="7"/>
        <v>905932059205.9093</v>
      </c>
      <c r="AE37" s="90">
        <f t="shared" ca="1" si="7"/>
        <v>914553333096.37268</v>
      </c>
      <c r="AF37" s="90">
        <f t="shared" ca="1" si="7"/>
        <v>923174606986.83618</v>
      </c>
      <c r="AG37" s="90">
        <f t="shared" ca="1" si="7"/>
        <v>931795880877.29968</v>
      </c>
      <c r="AH37" s="90">
        <f t="shared" ca="1" si="7"/>
        <v>940417154767.76294</v>
      </c>
      <c r="AI37" s="90">
        <f t="shared" ca="1" si="7"/>
        <v>949038428658.22644</v>
      </c>
      <c r="AJ37" s="90">
        <f t="shared" ca="1" si="7"/>
        <v>957659702548.68982</v>
      </c>
      <c r="AK37" s="90">
        <f t="shared" ca="1" si="7"/>
        <v>966280976439.1532</v>
      </c>
      <c r="AL37" s="90">
        <f t="shared" ca="1" si="7"/>
        <v>974902250329.6167</v>
      </c>
      <c r="AM37" s="90">
        <f t="shared" ca="1" si="7"/>
        <v>983523524220.0802</v>
      </c>
      <c r="AN37" s="90">
        <f t="shared" ca="1" si="6"/>
        <v>992144798110.5437</v>
      </c>
      <c r="AO37" s="90">
        <f t="shared" ca="1" si="6"/>
        <v>1000766072001.007</v>
      </c>
      <c r="AP37">
        <f ca="1">V37*'Process Emissions Multipliers'!$E$48</f>
        <v>1009387345891.4705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2020'!$A46="MR",INDIRECT("'NGPS 2020'!"&amp;'Country Selector'!$B$3&amp;ROW($A46))*10^12,0)*'Process Emissions Multipliers'!$B$48</f>
        <v>0</v>
      </c>
      <c r="M38" s="90">
        <f t="shared" ca="1" si="10"/>
        <v>88165797780.02684</v>
      </c>
      <c r="N38" s="90">
        <f t="shared" ca="1" si="10"/>
        <v>176331595560.05368</v>
      </c>
      <c r="O38" s="90">
        <f t="shared" ca="1" si="10"/>
        <v>264497393340.08051</v>
      </c>
      <c r="P38" s="90">
        <f t="shared" ca="1" si="10"/>
        <v>352663191120.10736</v>
      </c>
      <c r="Q38" s="90">
        <f t="shared" ca="1" si="10"/>
        <v>440828988900.13416</v>
      </c>
      <c r="R38" s="90">
        <f t="shared" ca="1" si="10"/>
        <v>528994786680.16101</v>
      </c>
      <c r="S38" s="90">
        <f t="shared" ca="1" si="10"/>
        <v>617160584460.18787</v>
      </c>
      <c r="T38" s="90">
        <f t="shared" ca="1" si="10"/>
        <v>705326382240.21472</v>
      </c>
      <c r="U38" s="90">
        <f t="shared" ca="1" si="10"/>
        <v>793492180020.24158</v>
      </c>
      <c r="V38">
        <f ca="1">IF('NGPS 2030'!$A46="MR",INDIRECT("'NGPS 2030'!"&amp;'Country Selector'!$B$3&amp;ROW($A46))*10^12,0)*'Process Emissions Multipliers'!$D$48</f>
        <v>881657977800.26843</v>
      </c>
      <c r="W38" s="90">
        <f t="shared" ca="1" si="8"/>
        <v>890739651881.48438</v>
      </c>
      <c r="X38" s="90">
        <f t="shared" ca="1" si="7"/>
        <v>899821325962.70044</v>
      </c>
      <c r="Y38" s="90">
        <f t="shared" ca="1" si="7"/>
        <v>908903000043.91638</v>
      </c>
      <c r="Z38" s="90">
        <f t="shared" ca="1" si="7"/>
        <v>917984674125.13232</v>
      </c>
      <c r="AA38" s="90">
        <f t="shared" ca="1" si="7"/>
        <v>927066348206.34839</v>
      </c>
      <c r="AB38" s="90">
        <f t="shared" ca="1" si="7"/>
        <v>936148022287.56433</v>
      </c>
      <c r="AC38" s="90">
        <f t="shared" ca="1" si="7"/>
        <v>945229696368.7804</v>
      </c>
      <c r="AD38" s="90">
        <f t="shared" ca="1" si="7"/>
        <v>954311370449.99634</v>
      </c>
      <c r="AE38" s="90">
        <f t="shared" ca="1" si="7"/>
        <v>963393044531.21228</v>
      </c>
      <c r="AF38" s="90">
        <f t="shared" ca="1" si="7"/>
        <v>972474718612.42822</v>
      </c>
      <c r="AG38" s="90">
        <f t="shared" ca="1" si="7"/>
        <v>981556392693.64429</v>
      </c>
      <c r="AH38" s="90">
        <f t="shared" ca="1" si="7"/>
        <v>990638066774.86035</v>
      </c>
      <c r="AI38" s="90">
        <f t="shared" ca="1" si="7"/>
        <v>999719740856.07617</v>
      </c>
      <c r="AJ38" s="90">
        <f t="shared" ca="1" si="7"/>
        <v>1008801414937.2922</v>
      </c>
      <c r="AK38" s="90">
        <f t="shared" ca="1" si="7"/>
        <v>1017883089018.5083</v>
      </c>
      <c r="AL38" s="90">
        <f t="shared" ca="1" si="7"/>
        <v>1026964763099.7242</v>
      </c>
      <c r="AM38" s="90">
        <f t="shared" ca="1" si="7"/>
        <v>1036046437180.9403</v>
      </c>
      <c r="AN38" s="90">
        <f t="shared" ca="1" si="6"/>
        <v>1045128111262.1561</v>
      </c>
      <c r="AO38" s="90">
        <f t="shared" ca="1" si="6"/>
        <v>1054209785343.3722</v>
      </c>
      <c r="AP38">
        <f ca="1">V38*'Process Emissions Multipliers'!$E$48</f>
        <v>1063291459424.5881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2020'!$A47="MR",INDIRECT("'NGPS 2020'!"&amp;'Country Selector'!$B$3&amp;ROW($A47))*10^12,0)*'Process Emissions Multipliers'!$B$48</f>
        <v>0</v>
      </c>
      <c r="M39" s="90">
        <f t="shared" ca="1" si="10"/>
        <v>52742021121.53994</v>
      </c>
      <c r="N39" s="90">
        <f t="shared" ca="1" si="10"/>
        <v>105484042243.07988</v>
      </c>
      <c r="O39" s="90">
        <f t="shared" ca="1" si="10"/>
        <v>158226063364.61981</v>
      </c>
      <c r="P39" s="90">
        <f t="shared" ca="1" si="10"/>
        <v>210968084486.15976</v>
      </c>
      <c r="Q39" s="90">
        <f t="shared" ca="1" si="10"/>
        <v>263710105607.69971</v>
      </c>
      <c r="R39" s="90">
        <f t="shared" ca="1" si="10"/>
        <v>316452126729.23962</v>
      </c>
      <c r="S39" s="90">
        <f t="shared" ca="1" si="10"/>
        <v>369194147850.7796</v>
      </c>
      <c r="T39" s="90">
        <f t="shared" ca="1" si="10"/>
        <v>421936168972.31952</v>
      </c>
      <c r="U39" s="90">
        <f t="shared" ca="1" si="10"/>
        <v>474678190093.8595</v>
      </c>
      <c r="V39">
        <f ca="1">IF('NGPS 2030'!$A47="MR",INDIRECT("'NGPS 2030'!"&amp;'Country Selector'!$B$3&amp;ROW($A47))*10^12,0)*'Process Emissions Multipliers'!$D$48</f>
        <v>527420211215.39941</v>
      </c>
      <c r="W39" s="90">
        <f t="shared" ca="1" si="8"/>
        <v>532852996470.80548</v>
      </c>
      <c r="X39" s="90">
        <f t="shared" ca="1" si="7"/>
        <v>538285781726.21143</v>
      </c>
      <c r="Y39" s="90">
        <f t="shared" ca="1" si="7"/>
        <v>543718566981.61731</v>
      </c>
      <c r="Z39" s="90">
        <f t="shared" ca="1" si="7"/>
        <v>549151352237.02332</v>
      </c>
      <c r="AA39" s="90">
        <f t="shared" ca="1" si="7"/>
        <v>554584137492.42932</v>
      </c>
      <c r="AB39" s="90">
        <f t="shared" ca="1" si="7"/>
        <v>560016922747.83533</v>
      </c>
      <c r="AC39" s="90">
        <f t="shared" ca="1" si="7"/>
        <v>565449708003.24121</v>
      </c>
      <c r="AD39" s="90">
        <f t="shared" ca="1" si="7"/>
        <v>570882493258.64722</v>
      </c>
      <c r="AE39" s="90">
        <f t="shared" ca="1" si="7"/>
        <v>576315278514.05322</v>
      </c>
      <c r="AF39" s="90">
        <f t="shared" ca="1" si="7"/>
        <v>581748063769.45923</v>
      </c>
      <c r="AG39" s="90">
        <f t="shared" ca="1" si="7"/>
        <v>587180849024.86523</v>
      </c>
      <c r="AH39" s="90">
        <f t="shared" ca="1" si="7"/>
        <v>592613634280.27124</v>
      </c>
      <c r="AI39" s="90">
        <f t="shared" ca="1" si="7"/>
        <v>598046419535.67725</v>
      </c>
      <c r="AJ39" s="90">
        <f t="shared" ca="1" si="7"/>
        <v>603479204791.08301</v>
      </c>
      <c r="AK39" s="90">
        <f t="shared" ca="1" si="7"/>
        <v>608911990046.48914</v>
      </c>
      <c r="AL39" s="90">
        <f t="shared" ca="1" si="7"/>
        <v>614344775301.89514</v>
      </c>
      <c r="AM39" s="90">
        <f t="shared" ca="1" si="7"/>
        <v>619777560557.30115</v>
      </c>
      <c r="AN39" s="90">
        <f t="shared" ca="1" si="6"/>
        <v>625210345812.70715</v>
      </c>
      <c r="AO39" s="90">
        <f t="shared" ca="1" si="6"/>
        <v>630643131068.11304</v>
      </c>
      <c r="AP39">
        <f ca="1">V39*'Process Emissions Multipliers'!$E$48</f>
        <v>636075916323.51904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68997063046.394714</v>
      </c>
      <c r="D40" s="90">
        <f t="shared" ca="1" si="9"/>
        <v>137994126092.78943</v>
      </c>
      <c r="E40" s="90">
        <f t="shared" ca="1" si="9"/>
        <v>206991189139.18414</v>
      </c>
      <c r="F40" s="90">
        <f t="shared" ca="1" si="9"/>
        <v>275988252185.57886</v>
      </c>
      <c r="G40" s="90">
        <f t="shared" ca="1" si="9"/>
        <v>344985315231.97357</v>
      </c>
      <c r="H40" s="90">
        <f t="shared" ca="1" si="9"/>
        <v>413982378278.36829</v>
      </c>
      <c r="I40" s="90">
        <f t="shared" ca="1" si="9"/>
        <v>482979441324.763</v>
      </c>
      <c r="J40" s="90">
        <f t="shared" ca="1" si="9"/>
        <v>551976504371.15771</v>
      </c>
      <c r="K40" s="90">
        <f t="shared" ca="1" si="9"/>
        <v>620973567417.55249</v>
      </c>
      <c r="L40">
        <f ca="1">IF('NGPS 2020'!$A48="MR",INDIRECT("'NGPS 2020'!"&amp;'Country Selector'!$B$3&amp;ROW($A48))*10^12,0)*'Process Emissions Multipliers'!$B$48</f>
        <v>689970630463.94714</v>
      </c>
      <c r="M40" s="90">
        <f t="shared" ca="1" si="10"/>
        <v>733344979633.51575</v>
      </c>
      <c r="N40" s="90">
        <f t="shared" ca="1" si="10"/>
        <v>776719328803.08423</v>
      </c>
      <c r="O40" s="90">
        <f t="shared" ca="1" si="10"/>
        <v>820093677972.65283</v>
      </c>
      <c r="P40" s="90">
        <f t="shared" ca="1" si="10"/>
        <v>863468027142.22144</v>
      </c>
      <c r="Q40" s="90">
        <f t="shared" ca="1" si="10"/>
        <v>906842376311.79004</v>
      </c>
      <c r="R40" s="90">
        <f t="shared" ca="1" si="10"/>
        <v>950216725481.35852</v>
      </c>
      <c r="S40" s="90">
        <f t="shared" ca="1" si="10"/>
        <v>993591074650.927</v>
      </c>
      <c r="T40" s="90">
        <f t="shared" ca="1" si="10"/>
        <v>1036965423820.4957</v>
      </c>
      <c r="U40" s="90">
        <f t="shared" ca="1" si="10"/>
        <v>1080339772990.0642</v>
      </c>
      <c r="V40">
        <f ca="1">IF('NGPS 2030'!$A48="MR",INDIRECT("'NGPS 2030'!"&amp;'Country Selector'!$B$3&amp;ROW($A48))*10^12,0)*'Process Emissions Multipliers'!$D$48</f>
        <v>1123714122159.6328</v>
      </c>
      <c r="W40" s="90">
        <f t="shared" ca="1" si="8"/>
        <v>1135289138407.2886</v>
      </c>
      <c r="X40" s="90">
        <f t="shared" ca="1" si="7"/>
        <v>1146864154654.9446</v>
      </c>
      <c r="Y40" s="90">
        <f t="shared" ca="1" si="7"/>
        <v>1158439170902.6003</v>
      </c>
      <c r="Z40" s="90">
        <f t="shared" ca="1" si="7"/>
        <v>1170014187150.2563</v>
      </c>
      <c r="AA40" s="90">
        <f t="shared" ca="1" si="7"/>
        <v>1181589203397.9121</v>
      </c>
      <c r="AB40" s="90">
        <f t="shared" ca="1" si="7"/>
        <v>1193164219645.5679</v>
      </c>
      <c r="AC40" s="90">
        <f t="shared" ca="1" si="7"/>
        <v>1204739235893.2236</v>
      </c>
      <c r="AD40" s="90">
        <f t="shared" ca="1" si="7"/>
        <v>1216314252140.8796</v>
      </c>
      <c r="AE40" s="90">
        <f t="shared" ca="1" si="7"/>
        <v>1227889268388.5356</v>
      </c>
      <c r="AF40" s="90">
        <f t="shared" ca="1" si="7"/>
        <v>1239464284636.1914</v>
      </c>
      <c r="AG40" s="90">
        <f t="shared" ca="1" si="7"/>
        <v>1251039300883.8472</v>
      </c>
      <c r="AH40" s="90">
        <f t="shared" ca="1" si="7"/>
        <v>1262614317131.5029</v>
      </c>
      <c r="AI40" s="90">
        <f t="shared" ca="1" si="7"/>
        <v>1274189333379.1587</v>
      </c>
      <c r="AJ40" s="90">
        <f t="shared" ca="1" si="7"/>
        <v>1285764349626.8147</v>
      </c>
      <c r="AK40" s="90">
        <f t="shared" ca="1" si="7"/>
        <v>1297339365874.4705</v>
      </c>
      <c r="AL40" s="90">
        <f t="shared" ca="1" si="7"/>
        <v>1308914382122.1265</v>
      </c>
      <c r="AM40" s="90">
        <f t="shared" ca="1" si="7"/>
        <v>1320489398369.7822</v>
      </c>
      <c r="AN40" s="90">
        <f t="shared" ca="1" si="6"/>
        <v>1332064414617.4382</v>
      </c>
      <c r="AO40" s="90">
        <f t="shared" ca="1" si="6"/>
        <v>1343639430865.094</v>
      </c>
      <c r="AP40">
        <f ca="1">V40*'Process Emissions Multipliers'!$E$48</f>
        <v>1355214447112.7498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44805016501.073318</v>
      </c>
      <c r="D41" s="90">
        <f t="shared" ca="1" si="9"/>
        <v>89610033002.146637</v>
      </c>
      <c r="E41" s="90">
        <f t="shared" ca="1" si="9"/>
        <v>134415049503.21994</v>
      </c>
      <c r="F41" s="90">
        <f t="shared" ca="1" si="9"/>
        <v>179220066004.29327</v>
      </c>
      <c r="G41" s="90">
        <f t="shared" ca="1" si="9"/>
        <v>224025082505.36661</v>
      </c>
      <c r="H41" s="90">
        <f t="shared" ca="1" si="9"/>
        <v>268830099006.43988</v>
      </c>
      <c r="I41" s="90">
        <f t="shared" ca="1" si="9"/>
        <v>313635115507.51318</v>
      </c>
      <c r="J41" s="90">
        <f t="shared" ca="1" si="9"/>
        <v>358440132008.58655</v>
      </c>
      <c r="K41" s="90">
        <f t="shared" ca="1" si="9"/>
        <v>403245148509.65985</v>
      </c>
      <c r="L41">
        <f ca="1">IF('NGPS 2020'!$A49="MR",INDIRECT("'NGPS 2020'!"&amp;'Country Selector'!$B$3&amp;ROW($A49))*10^12,0)*'Process Emissions Multipliers'!$B$48</f>
        <v>448050165010.73315</v>
      </c>
      <c r="M41" s="90">
        <f t="shared" ca="1" si="10"/>
        <v>450164805504.77545</v>
      </c>
      <c r="N41" s="90">
        <f t="shared" ca="1" si="10"/>
        <v>452279445998.81775</v>
      </c>
      <c r="O41" s="90">
        <f t="shared" ca="1" si="10"/>
        <v>454394086492.85999</v>
      </c>
      <c r="P41" s="90">
        <f t="shared" ca="1" si="10"/>
        <v>456508726986.90234</v>
      </c>
      <c r="Q41" s="90">
        <f t="shared" ca="1" si="10"/>
        <v>458623367480.9447</v>
      </c>
      <c r="R41" s="90">
        <f t="shared" ca="1" si="10"/>
        <v>460738007974.98694</v>
      </c>
      <c r="S41" s="90">
        <f t="shared" ca="1" si="10"/>
        <v>462852648469.02917</v>
      </c>
      <c r="T41" s="90">
        <f t="shared" ca="1" si="10"/>
        <v>464967288963.07153</v>
      </c>
      <c r="U41" s="90">
        <f t="shared" ca="1" si="10"/>
        <v>467081929457.11383</v>
      </c>
      <c r="V41">
        <f ca="1">IF('NGPS 2030'!$A49="MR",INDIRECT("'NGPS 2030'!"&amp;'Country Selector'!$B$3&amp;ROW($A49))*10^12,0)*'Process Emissions Multipliers'!$D$48</f>
        <v>469196569951.15613</v>
      </c>
      <c r="W41" s="90">
        <f t="shared" ca="1" si="8"/>
        <v>474029612282.32434</v>
      </c>
      <c r="X41" s="90">
        <f t="shared" ca="1" si="7"/>
        <v>478862654613.49255</v>
      </c>
      <c r="Y41" s="90">
        <f t="shared" ca="1" si="7"/>
        <v>483695696944.66077</v>
      </c>
      <c r="Z41" s="90">
        <f t="shared" ca="1" si="7"/>
        <v>488528739275.82898</v>
      </c>
      <c r="AA41" s="90">
        <f t="shared" ca="1" si="7"/>
        <v>493361781606.99713</v>
      </c>
      <c r="AB41" s="90">
        <f t="shared" ca="1" si="7"/>
        <v>498194823938.16534</v>
      </c>
      <c r="AC41" s="90">
        <f t="shared" ca="1" si="7"/>
        <v>503027866269.33356</v>
      </c>
      <c r="AD41" s="90">
        <f t="shared" ca="1" si="7"/>
        <v>507860908600.50177</v>
      </c>
      <c r="AE41" s="90">
        <f t="shared" ca="1" si="7"/>
        <v>512693950931.67004</v>
      </c>
      <c r="AF41" s="90">
        <f t="shared" ca="1" si="7"/>
        <v>517526993262.8382</v>
      </c>
      <c r="AG41" s="90">
        <f t="shared" ca="1" si="7"/>
        <v>522360035594.00641</v>
      </c>
      <c r="AH41" s="90">
        <f t="shared" ca="1" si="7"/>
        <v>527193077925.17462</v>
      </c>
      <c r="AI41" s="90">
        <f t="shared" ca="1" si="7"/>
        <v>532026120256.34277</v>
      </c>
      <c r="AJ41" s="90">
        <f t="shared" ca="1" si="7"/>
        <v>536859162587.51099</v>
      </c>
      <c r="AK41" s="90">
        <f t="shared" ca="1" si="7"/>
        <v>541692204918.6792</v>
      </c>
      <c r="AL41" s="90">
        <f t="shared" ca="1" si="7"/>
        <v>546525247249.84741</v>
      </c>
      <c r="AM41" s="90">
        <f t="shared" ca="1" si="7"/>
        <v>551358289581.01563</v>
      </c>
      <c r="AN41" s="90">
        <f t="shared" ca="1" si="6"/>
        <v>556191331912.18384</v>
      </c>
      <c r="AO41" s="90">
        <f t="shared" ca="1" si="6"/>
        <v>561024374243.35205</v>
      </c>
      <c r="AP41">
        <f ca="1">V41*'Process Emissions Multipliers'!$E$48</f>
        <v>565857416574.52026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98291048438.966492</v>
      </c>
      <c r="D42" s="90">
        <f t="shared" ca="1" si="9"/>
        <v>196582096877.93298</v>
      </c>
      <c r="E42" s="90">
        <f t="shared" ca="1" si="9"/>
        <v>294873145316.89948</v>
      </c>
      <c r="F42" s="90">
        <f t="shared" ca="1" si="9"/>
        <v>393164193755.86597</v>
      </c>
      <c r="G42" s="90">
        <f t="shared" ca="1" si="9"/>
        <v>491455242194.8324</v>
      </c>
      <c r="H42" s="90">
        <f t="shared" ca="1" si="9"/>
        <v>589746290633.79895</v>
      </c>
      <c r="I42" s="90">
        <f t="shared" ca="1" si="9"/>
        <v>688037339072.76538</v>
      </c>
      <c r="J42" s="90">
        <f t="shared" ca="1" si="9"/>
        <v>786328387511.73193</v>
      </c>
      <c r="K42" s="90">
        <f t="shared" ca="1" si="9"/>
        <v>884619435950.69849</v>
      </c>
      <c r="L42">
        <f ca="1">IF('NGPS 2020'!$A50="MR",INDIRECT("'NGPS 2020'!"&amp;'Country Selector'!$B$3&amp;ROW($A50))*10^12,0)*'Process Emissions Multipliers'!$B$48</f>
        <v>982910484389.66492</v>
      </c>
      <c r="M42" s="90">
        <f t="shared" ca="1" si="10"/>
        <v>884619435950.69849</v>
      </c>
      <c r="N42" s="90">
        <f t="shared" ca="1" si="10"/>
        <v>786328387511.73193</v>
      </c>
      <c r="O42" s="90">
        <f t="shared" ca="1" si="10"/>
        <v>688037339072.76538</v>
      </c>
      <c r="P42" s="90">
        <f t="shared" ca="1" si="10"/>
        <v>589746290633.79895</v>
      </c>
      <c r="Q42" s="90">
        <f t="shared" ca="1" si="10"/>
        <v>491455242194.8324</v>
      </c>
      <c r="R42" s="90">
        <f t="shared" ca="1" si="10"/>
        <v>393164193755.86597</v>
      </c>
      <c r="S42" s="90">
        <f t="shared" ca="1" si="10"/>
        <v>294873145316.89948</v>
      </c>
      <c r="T42" s="90">
        <f t="shared" ca="1" si="10"/>
        <v>196582096877.93298</v>
      </c>
      <c r="U42" s="90">
        <f t="shared" ca="1" si="10"/>
        <v>98291048438.966492</v>
      </c>
      <c r="V42">
        <f ca="1">IF('NGPS 2030'!$A50="MR",INDIRECT("'NGPS 2030'!"&amp;'Country Selector'!$B$3&amp;ROW($A50))*10^12,0)*'Process Emissions Multipliers'!$D$48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Multipliers'!$E$48</f>
        <v>0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Multipliers'!$B$48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Multipliers'!$D$48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Multipliers'!$E$48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1312016054642.2639</v>
      </c>
      <c r="C44" s="90">
        <f t="shared" ca="1" si="9"/>
        <v>1194040771588.834</v>
      </c>
      <c r="D44" s="90">
        <f t="shared" ca="1" si="9"/>
        <v>1076065488535.4041</v>
      </c>
      <c r="E44" s="90">
        <f t="shared" ca="1" si="9"/>
        <v>958090205481.97412</v>
      </c>
      <c r="F44" s="90">
        <f t="shared" ca="1" si="9"/>
        <v>840114922428.54419</v>
      </c>
      <c r="G44" s="90">
        <f t="shared" ca="1" si="9"/>
        <v>722139639375.11426</v>
      </c>
      <c r="H44" s="90">
        <f t="shared" ca="1" si="9"/>
        <v>604164356321.68433</v>
      </c>
      <c r="I44" s="90">
        <f t="shared" ca="1" si="9"/>
        <v>486189073268.25439</v>
      </c>
      <c r="J44" s="90">
        <f t="shared" ca="1" si="9"/>
        <v>368213790214.8244</v>
      </c>
      <c r="K44" s="90">
        <f t="shared" ca="1" si="9"/>
        <v>250238507161.39447</v>
      </c>
      <c r="L44">
        <f ca="1">IF('NGPS 2020'!$A52="MR",INDIRECT("'NGPS 2020'!"&amp;'Country Selector'!$B$3&amp;ROW($A52))*10^12,0)*'Process Emissions Multipliers'!$B$48</f>
        <v>132263224107.96452</v>
      </c>
      <c r="M44" s="90">
        <f t="shared" ca="1" si="10"/>
        <v>136399864686.14493</v>
      </c>
      <c r="N44" s="90">
        <f t="shared" ca="1" si="10"/>
        <v>140536505264.32538</v>
      </c>
      <c r="O44" s="90">
        <f t="shared" ca="1" si="10"/>
        <v>144673145842.5058</v>
      </c>
      <c r="P44" s="90">
        <f t="shared" ca="1" si="10"/>
        <v>148809786420.68622</v>
      </c>
      <c r="Q44" s="90">
        <f t="shared" ca="1" si="10"/>
        <v>152946426998.86664</v>
      </c>
      <c r="R44" s="90">
        <f t="shared" ca="1" si="10"/>
        <v>157083067577.04706</v>
      </c>
      <c r="S44" s="90">
        <f t="shared" ca="1" si="10"/>
        <v>161219708155.22748</v>
      </c>
      <c r="T44" s="90">
        <f t="shared" ca="1" si="10"/>
        <v>165356348733.4079</v>
      </c>
      <c r="U44" s="90">
        <f t="shared" ca="1" si="10"/>
        <v>169492989311.58835</v>
      </c>
      <c r="V44">
        <f ca="1">IF('NGPS 2030'!$A52="MR",INDIRECT("'NGPS 2030'!"&amp;'Country Selector'!$B$3&amp;ROW($A52))*10^12,0)*'Process Emissions Multipliers'!$D$48</f>
        <v>173629629889.76877</v>
      </c>
      <c r="W44" s="90">
        <f t="shared" ca="1" si="8"/>
        <v>175418132630.29324</v>
      </c>
      <c r="X44" s="90">
        <f t="shared" ca="1" si="7"/>
        <v>177206635370.81772</v>
      </c>
      <c r="Y44" s="90">
        <f t="shared" ca="1" si="7"/>
        <v>178995138111.34213</v>
      </c>
      <c r="Z44" s="90">
        <f t="shared" ca="1" si="7"/>
        <v>180783640851.86661</v>
      </c>
      <c r="AA44" s="90">
        <f t="shared" ca="1" si="7"/>
        <v>182572143592.39111</v>
      </c>
      <c r="AB44" s="90">
        <f t="shared" ca="1" si="7"/>
        <v>184360646332.91556</v>
      </c>
      <c r="AC44" s="90">
        <f t="shared" ca="1" si="7"/>
        <v>186149149073.44</v>
      </c>
      <c r="AD44" s="90">
        <f t="shared" ca="1" si="7"/>
        <v>187937651813.96448</v>
      </c>
      <c r="AE44" s="90">
        <f t="shared" ca="1" si="7"/>
        <v>189726154554.48895</v>
      </c>
      <c r="AF44" s="90">
        <f t="shared" ca="1" si="7"/>
        <v>191514657295.01343</v>
      </c>
      <c r="AG44" s="90">
        <f t="shared" ca="1" si="7"/>
        <v>193303160035.5379</v>
      </c>
      <c r="AH44" s="90">
        <f t="shared" ca="1" si="7"/>
        <v>195091662776.06232</v>
      </c>
      <c r="AI44" s="90">
        <f t="shared" ca="1" si="7"/>
        <v>196880165516.58679</v>
      </c>
      <c r="AJ44" s="90">
        <f t="shared" ca="1" si="7"/>
        <v>198668668257.11127</v>
      </c>
      <c r="AK44" s="90">
        <f t="shared" ca="1" si="7"/>
        <v>200457170997.63574</v>
      </c>
      <c r="AL44" s="90">
        <f t="shared" ca="1" si="7"/>
        <v>202245673738.16022</v>
      </c>
      <c r="AM44" s="90">
        <f t="shared" ca="1" si="7"/>
        <v>204034176478.68463</v>
      </c>
      <c r="AN44" s="90">
        <f t="shared" ca="1" si="6"/>
        <v>205822679219.20911</v>
      </c>
      <c r="AO44" s="90">
        <f t="shared" ca="1" si="6"/>
        <v>207611181959.73361</v>
      </c>
      <c r="AP44">
        <f ca="1">V44*'Process Emissions Multipliers'!$E$48</f>
        <v>209399684700.25806</v>
      </c>
    </row>
    <row r="45" spans="1:42">
      <c r="A45" s="74">
        <v>-7</v>
      </c>
      <c r="B45">
        <f ca="1">IF('NGPS 2010'!$A53="MR",INDIRECT("'NGPS 2010'!"&amp;'Country Selector'!$B$3&amp;ROW($A53))*10^12,0)</f>
        <v>952075659236.90039</v>
      </c>
      <c r="C45" s="90">
        <f t="shared" ca="1" si="9"/>
        <v>857075272654.95959</v>
      </c>
      <c r="D45" s="90">
        <f t="shared" ca="1" si="9"/>
        <v>762074886073.01892</v>
      </c>
      <c r="E45" s="90">
        <f t="shared" ca="1" si="9"/>
        <v>667074499491.07825</v>
      </c>
      <c r="F45" s="90">
        <f t="shared" ca="1" si="9"/>
        <v>572074112909.13745</v>
      </c>
      <c r="G45" s="90">
        <f t="shared" ca="1" si="9"/>
        <v>477073726327.19678</v>
      </c>
      <c r="H45" s="90">
        <f t="shared" ca="1" si="9"/>
        <v>382073339745.25598</v>
      </c>
      <c r="I45" s="90">
        <f t="shared" ca="1" si="9"/>
        <v>287072953163.31531</v>
      </c>
      <c r="J45" s="90">
        <f t="shared" ca="1" si="9"/>
        <v>192072566581.37457</v>
      </c>
      <c r="K45" s="90">
        <f t="shared" ca="1" si="9"/>
        <v>97072179999.433853</v>
      </c>
      <c r="L45">
        <f ca="1">IF('NGPS 2020'!$A53="MR",INDIRECT("'NGPS 2020'!"&amp;'Country Selector'!$B$3&amp;ROW($A53))*10^12,0)*'Process Emissions Multipliers'!$B$48</f>
        <v>2071793417.4931283</v>
      </c>
      <c r="M45" s="90">
        <f t="shared" ca="1" si="10"/>
        <v>26396820207.198326</v>
      </c>
      <c r="N45" s="90">
        <f t="shared" ca="1" si="10"/>
        <v>50721846996.903519</v>
      </c>
      <c r="O45" s="90">
        <f t="shared" ca="1" si="10"/>
        <v>75046873786.608719</v>
      </c>
      <c r="P45" s="90">
        <f t="shared" ca="1" si="10"/>
        <v>99371900576.313919</v>
      </c>
      <c r="Q45" s="90">
        <f t="shared" ca="1" si="10"/>
        <v>123696927366.01912</v>
      </c>
      <c r="R45" s="90">
        <f t="shared" ca="1" si="10"/>
        <v>148021954155.7243</v>
      </c>
      <c r="S45" s="90">
        <f t="shared" ca="1" si="10"/>
        <v>172346980945.4295</v>
      </c>
      <c r="T45" s="90">
        <f t="shared" ca="1" si="10"/>
        <v>196672007735.1347</v>
      </c>
      <c r="U45" s="90">
        <f t="shared" ca="1" si="10"/>
        <v>220997034524.83987</v>
      </c>
      <c r="V45">
        <f ca="1">IF('NGPS 2030'!$A53="MR",INDIRECT("'NGPS 2030'!"&amp;'Country Selector'!$B$3&amp;ROW($A53))*10^12,0)*'Process Emissions Multipliers'!$D$48</f>
        <v>245322061314.5451</v>
      </c>
      <c r="W45" s="90">
        <f t="shared" ca="1" si="8"/>
        <v>247849044636.7507</v>
      </c>
      <c r="X45" s="90">
        <f t="shared" ca="1" si="7"/>
        <v>250376027958.95627</v>
      </c>
      <c r="Y45" s="90">
        <f t="shared" ca="1" si="7"/>
        <v>252903011281.16187</v>
      </c>
      <c r="Z45" s="90">
        <f t="shared" ca="1" si="7"/>
        <v>255429994603.36743</v>
      </c>
      <c r="AA45" s="90">
        <f t="shared" ca="1" si="7"/>
        <v>257956977925.57306</v>
      </c>
      <c r="AB45" s="90">
        <f t="shared" ca="1" si="7"/>
        <v>260483961247.77863</v>
      </c>
      <c r="AC45" s="90">
        <f t="shared" ca="1" si="7"/>
        <v>263010944569.98422</v>
      </c>
      <c r="AD45" s="90">
        <f t="shared" ca="1" si="7"/>
        <v>265537927892.18979</v>
      </c>
      <c r="AE45" s="90">
        <f t="shared" ca="1" si="7"/>
        <v>268064911214.39539</v>
      </c>
      <c r="AF45" s="90">
        <f t="shared" ca="1" si="7"/>
        <v>270591894536.60098</v>
      </c>
      <c r="AG45" s="90">
        <f t="shared" ca="1" si="7"/>
        <v>273118877858.80658</v>
      </c>
      <c r="AH45" s="90">
        <f t="shared" ca="1" si="7"/>
        <v>275645861181.01215</v>
      </c>
      <c r="AI45" s="90">
        <f t="shared" ca="1" si="7"/>
        <v>278172844503.21777</v>
      </c>
      <c r="AJ45" s="90">
        <f t="shared" ca="1" si="7"/>
        <v>280699827825.42334</v>
      </c>
      <c r="AK45" s="90">
        <f t="shared" ca="1" si="7"/>
        <v>283226811147.62891</v>
      </c>
      <c r="AL45" s="90">
        <f t="shared" ca="1" si="7"/>
        <v>285753794469.83447</v>
      </c>
      <c r="AM45" s="90">
        <f t="shared" ca="1" si="7"/>
        <v>288280777792.0401</v>
      </c>
      <c r="AN45" s="90">
        <f t="shared" ca="1" si="6"/>
        <v>290807761114.24567</v>
      </c>
      <c r="AO45" s="90">
        <f t="shared" ca="1" si="6"/>
        <v>293334744436.45123</v>
      </c>
      <c r="AP45">
        <f ca="1">V45*'Process Emissions Multipliers'!$E$48</f>
        <v>295861727758.65686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1102954061755.3569</v>
      </c>
      <c r="C47" s="90">
        <f t="shared" ca="1" si="9"/>
        <v>1013627405343.7893</v>
      </c>
      <c r="D47" s="90">
        <f t="shared" ca="1" si="9"/>
        <v>924300748932.22156</v>
      </c>
      <c r="E47" s="90">
        <f t="shared" ca="1" si="9"/>
        <v>834974092520.65393</v>
      </c>
      <c r="F47" s="90">
        <f t="shared" ca="1" si="9"/>
        <v>745647436109.0863</v>
      </c>
      <c r="G47" s="90">
        <f t="shared" ca="1" si="9"/>
        <v>656320779697.51868</v>
      </c>
      <c r="H47" s="90">
        <f t="shared" ca="1" si="9"/>
        <v>566994123285.95105</v>
      </c>
      <c r="I47" s="90">
        <f t="shared" ca="1" si="9"/>
        <v>477667466874.38336</v>
      </c>
      <c r="J47" s="90">
        <f t="shared" ca="1" si="9"/>
        <v>388340810462.81573</v>
      </c>
      <c r="K47" s="90">
        <f t="shared" ca="1" si="9"/>
        <v>299014154051.24811</v>
      </c>
      <c r="L47">
        <f ca="1">IF('NGPS 2020'!$A55="MR",INDIRECT("'NGPS 2020'!"&amp;'Country Selector'!$B$3&amp;ROW($A55))*10^12,0)*'Process Emissions Multipliers'!$B$48</f>
        <v>209687497639.68045</v>
      </c>
      <c r="M47" s="90">
        <f t="shared" ca="1" si="10"/>
        <v>189427816471.54282</v>
      </c>
      <c r="N47" s="90">
        <f t="shared" ca="1" si="10"/>
        <v>169168135303.40518</v>
      </c>
      <c r="O47" s="90">
        <f t="shared" ca="1" si="10"/>
        <v>148908454135.26758</v>
      </c>
      <c r="P47" s="90">
        <f t="shared" ca="1" si="10"/>
        <v>128648772967.12994</v>
      </c>
      <c r="Q47" s="90">
        <f t="shared" ca="1" si="10"/>
        <v>108389091798.99232</v>
      </c>
      <c r="R47" s="90">
        <f t="shared" ca="1" si="10"/>
        <v>88129410630.854691</v>
      </c>
      <c r="S47" s="90">
        <f t="shared" ca="1" si="10"/>
        <v>67869729462.717072</v>
      </c>
      <c r="T47" s="90">
        <f t="shared" ca="1" si="10"/>
        <v>47610048294.579445</v>
      </c>
      <c r="U47" s="90">
        <f t="shared" ca="1" si="10"/>
        <v>27350367126.441818</v>
      </c>
      <c r="V47">
        <f ca="1">IF('NGPS 2030'!$A55="MR",INDIRECT("'NGPS 2030'!"&amp;'Country Selector'!$B$3&amp;ROW($A55))*10^12,0)*'Process Emissions Multipliers'!$D$48</f>
        <v>7090685958.3041954</v>
      </c>
      <c r="W47" s="90">
        <f t="shared" ca="1" si="8"/>
        <v>7163724824.2896643</v>
      </c>
      <c r="X47" s="90">
        <f t="shared" ca="1" si="7"/>
        <v>7236763690.2751331</v>
      </c>
      <c r="Y47" s="90">
        <f t="shared" ca="1" si="7"/>
        <v>7309802556.260602</v>
      </c>
      <c r="Z47" s="90">
        <f t="shared" ca="1" si="7"/>
        <v>7382841422.2460709</v>
      </c>
      <c r="AA47" s="90">
        <f t="shared" ca="1" si="7"/>
        <v>7455880288.2315407</v>
      </c>
      <c r="AB47" s="90">
        <f t="shared" ca="1" si="7"/>
        <v>7528919154.2170086</v>
      </c>
      <c r="AC47" s="90">
        <f t="shared" ca="1" si="7"/>
        <v>7601958020.2024784</v>
      </c>
      <c r="AD47" s="90">
        <f t="shared" ca="1" si="7"/>
        <v>7674996886.1879463</v>
      </c>
      <c r="AE47" s="90">
        <f t="shared" ca="1" si="7"/>
        <v>7748035752.1734161</v>
      </c>
      <c r="AF47" s="90">
        <f t="shared" ca="1" si="7"/>
        <v>7821074618.158886</v>
      </c>
      <c r="AG47" s="90">
        <f t="shared" ca="1" si="7"/>
        <v>7894113484.1443529</v>
      </c>
      <c r="AH47" s="90">
        <f t="shared" ca="1" si="7"/>
        <v>7967152350.1298227</v>
      </c>
      <c r="AI47" s="90">
        <f t="shared" ca="1" si="7"/>
        <v>8040191216.1152906</v>
      </c>
      <c r="AJ47" s="90">
        <f t="shared" ca="1" si="7"/>
        <v>8113230082.1007605</v>
      </c>
      <c r="AK47" s="90">
        <f t="shared" ca="1" si="7"/>
        <v>8186268948.0862284</v>
      </c>
      <c r="AL47" s="90">
        <f t="shared" ca="1" si="7"/>
        <v>8259307814.0716982</v>
      </c>
      <c r="AM47" s="90">
        <f t="shared" ref="AM47:AO77" ca="1" si="11">$V47*($AP$1-AM$1)/($AP$1-$V$1)+$AP47*(AM$1-$V$1)/($AP$1-$V$1)</f>
        <v>8332346680.0571661</v>
      </c>
      <c r="AN47" s="90">
        <f t="shared" ca="1" si="11"/>
        <v>8405385546.0426359</v>
      </c>
      <c r="AO47" s="90">
        <f t="shared" ca="1" si="11"/>
        <v>8478424412.0281048</v>
      </c>
      <c r="AP47">
        <f ca="1">V47*'Process Emissions Multipliers'!$E$48</f>
        <v>8551463278.0135736</v>
      </c>
    </row>
    <row r="48" spans="1:42">
      <c r="A48" s="74">
        <v>-4</v>
      </c>
      <c r="B48">
        <f ca="1">IF('NGPS 2010'!$A56="MR",INDIRECT("'NGPS 2010'!"&amp;'Country Selector'!$B$3&amp;ROW($A56))*10^12,0)</f>
        <v>465042182569.96667</v>
      </c>
      <c r="C48" s="90">
        <f t="shared" ca="1" si="9"/>
        <v>427880662007.41901</v>
      </c>
      <c r="D48" s="90">
        <f t="shared" ca="1" si="9"/>
        <v>390719141444.87122</v>
      </c>
      <c r="E48" s="90">
        <f t="shared" ca="1" si="9"/>
        <v>353557620882.32355</v>
      </c>
      <c r="F48" s="90">
        <f t="shared" ca="1" si="9"/>
        <v>316396100319.77576</v>
      </c>
      <c r="G48" s="90">
        <f t="shared" ca="1" si="9"/>
        <v>279234579757.22809</v>
      </c>
      <c r="H48" s="90">
        <f t="shared" ca="1" si="9"/>
        <v>242073059194.68036</v>
      </c>
      <c r="I48" s="90">
        <f t="shared" ca="1" si="9"/>
        <v>204911538632.13263</v>
      </c>
      <c r="J48" s="90">
        <f t="shared" ca="1" si="9"/>
        <v>167750018069.58493</v>
      </c>
      <c r="K48" s="90">
        <f t="shared" ca="1" si="9"/>
        <v>130588497507.03723</v>
      </c>
      <c r="L48">
        <f ca="1">IF('NGPS 2020'!$A56="MR",INDIRECT("'NGPS 2020'!"&amp;'Country Selector'!$B$3&amp;ROW($A56))*10^12,0)*'Process Emissions Multipliers'!$B$48</f>
        <v>93426976944.489502</v>
      </c>
      <c r="M48" s="90">
        <f t="shared" ca="1" si="10"/>
        <v>477937230534.9021</v>
      </c>
      <c r="N48" s="90">
        <f t="shared" ca="1" si="10"/>
        <v>862447484125.3147</v>
      </c>
      <c r="O48" s="90">
        <f t="shared" ca="1" si="10"/>
        <v>1246957737715.7273</v>
      </c>
      <c r="P48" s="90">
        <f t="shared" ca="1" si="10"/>
        <v>1631467991306.1399</v>
      </c>
      <c r="Q48" s="90">
        <f t="shared" ca="1" si="10"/>
        <v>2015978244896.5527</v>
      </c>
      <c r="R48" s="90">
        <f t="shared" ca="1" si="10"/>
        <v>2400488498486.9653</v>
      </c>
      <c r="S48" s="90">
        <f t="shared" ca="1" si="10"/>
        <v>2784998752077.3774</v>
      </c>
      <c r="T48" s="90">
        <f t="shared" ca="1" si="10"/>
        <v>3169509005667.7905</v>
      </c>
      <c r="U48" s="90">
        <f t="shared" ca="1" si="10"/>
        <v>3554019259258.2026</v>
      </c>
      <c r="V48">
        <f ca="1">IF('NGPS 2030'!$A56="MR",INDIRECT("'NGPS 2030'!"&amp;'Country Selector'!$B$3&amp;ROW($A56))*10^12,0)*'Process Emissions Multipliers'!$D$48</f>
        <v>3938529512848.6157</v>
      </c>
      <c r="W48" s="90">
        <f t="shared" ca="1" si="8"/>
        <v>3979099033337.937</v>
      </c>
      <c r="X48" s="90">
        <f t="shared" ca="1" si="8"/>
        <v>4019668553827.2578</v>
      </c>
      <c r="Y48" s="90">
        <f t="shared" ca="1" si="8"/>
        <v>4060238074316.5791</v>
      </c>
      <c r="Z48" s="90">
        <f t="shared" ca="1" si="8"/>
        <v>4100807594805.9004</v>
      </c>
      <c r="AA48" s="90">
        <f t="shared" ca="1" si="8"/>
        <v>4141377115295.2217</v>
      </c>
      <c r="AB48" s="90">
        <f t="shared" ca="1" si="8"/>
        <v>4181946635784.543</v>
      </c>
      <c r="AC48" s="90">
        <f t="shared" ca="1" si="8"/>
        <v>4222516156273.8647</v>
      </c>
      <c r="AD48" s="90">
        <f t="shared" ca="1" si="8"/>
        <v>4263085676763.1855</v>
      </c>
      <c r="AE48" s="90">
        <f t="shared" ca="1" si="8"/>
        <v>4303655197252.5068</v>
      </c>
      <c r="AF48" s="90">
        <f t="shared" ca="1" si="8"/>
        <v>4344224717741.8281</v>
      </c>
      <c r="AG48" s="90">
        <f t="shared" ca="1" si="8"/>
        <v>4384794238231.1489</v>
      </c>
      <c r="AH48" s="90">
        <f t="shared" ca="1" si="8"/>
        <v>4425363758720.4707</v>
      </c>
      <c r="AI48" s="90">
        <f t="shared" ca="1" si="8"/>
        <v>4465933279209.792</v>
      </c>
      <c r="AJ48" s="90">
        <f t="shared" ca="1" si="8"/>
        <v>4506502799699.1133</v>
      </c>
      <c r="AK48" s="90">
        <f t="shared" ca="1" si="8"/>
        <v>4547072320188.4336</v>
      </c>
      <c r="AL48" s="90">
        <f t="shared" ca="1" si="8"/>
        <v>4587641840677.7559</v>
      </c>
      <c r="AM48" s="90">
        <f t="shared" ca="1" si="11"/>
        <v>4628211361167.0762</v>
      </c>
      <c r="AN48" s="90">
        <f t="shared" ca="1" si="11"/>
        <v>4668780881656.3975</v>
      </c>
      <c r="AO48" s="90">
        <f t="shared" ca="1" si="11"/>
        <v>4709350402145.7188</v>
      </c>
      <c r="AP48">
        <f ca="1">V48*'Process Emissions Multipliers'!$E$48</f>
        <v>4749919922635.04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Multipliers'!$B$48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Multipliers'!$D$48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Multipliers'!$E$48</f>
        <v>0</v>
      </c>
    </row>
    <row r="52" spans="1:42">
      <c r="A52" s="74">
        <v>0</v>
      </c>
      <c r="B52">
        <f ca="1">IF('NGPS 2010'!$A60="MR",INDIRECT("'NGPS 2010'!"&amp;'Country Selector'!$B$3&amp;ROW($A60))*10^12,0)</f>
        <v>322229360333.34546</v>
      </c>
      <c r="C52" s="90">
        <f t="shared" ca="1" si="9"/>
        <v>290006424300.01093</v>
      </c>
      <c r="D52" s="90">
        <f t="shared" ca="1" si="9"/>
        <v>257783488266.67636</v>
      </c>
      <c r="E52" s="90">
        <f t="shared" ca="1" si="9"/>
        <v>225560552233.3418</v>
      </c>
      <c r="F52" s="90">
        <f t="shared" ca="1" si="9"/>
        <v>193337616200.00726</v>
      </c>
      <c r="G52" s="90">
        <f t="shared" ca="1" si="9"/>
        <v>161114680166.67273</v>
      </c>
      <c r="H52" s="90">
        <f t="shared" ca="1" si="9"/>
        <v>128891744133.33818</v>
      </c>
      <c r="I52" s="90">
        <f t="shared" ca="1" si="9"/>
        <v>96668808100.003632</v>
      </c>
      <c r="J52" s="90">
        <f t="shared" ca="1" si="9"/>
        <v>64445872066.66909</v>
      </c>
      <c r="K52" s="90">
        <f t="shared" ca="1" si="9"/>
        <v>32222936033.334545</v>
      </c>
      <c r="L52">
        <f ca="1">IF('NGPS 2020'!$A60="MR",INDIRECT("'NGPS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2030'!$A60="MR",INDIRECT("'NGPS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2010'!$A61="MR",INDIRECT("'NGPS 2010'!"&amp;'Country Selector'!$B$3&amp;ROW($A61))*10^12,0)</f>
        <v>1040671195298.8914</v>
      </c>
      <c r="C53" s="90">
        <f t="shared" ca="1" si="9"/>
        <v>970790164525.46729</v>
      </c>
      <c r="D53" s="90">
        <f t="shared" ca="1" si="9"/>
        <v>900909133752.04333</v>
      </c>
      <c r="E53" s="90">
        <f t="shared" ca="1" si="9"/>
        <v>831028102978.61926</v>
      </c>
      <c r="F53" s="90">
        <f t="shared" ca="1" si="9"/>
        <v>761147072205.19519</v>
      </c>
      <c r="G53" s="90">
        <f t="shared" ca="1" si="9"/>
        <v>691266041431.77124</v>
      </c>
      <c r="H53" s="90">
        <f t="shared" ca="1" si="9"/>
        <v>621385010658.34729</v>
      </c>
      <c r="I53" s="90">
        <f t="shared" ca="1" si="9"/>
        <v>551503979884.92322</v>
      </c>
      <c r="J53" s="90">
        <f t="shared" ca="1" si="9"/>
        <v>481622949111.49927</v>
      </c>
      <c r="K53" s="90">
        <f t="shared" ca="1" si="9"/>
        <v>411741918338.07532</v>
      </c>
      <c r="L53">
        <f ca="1">IF('NGPS 2020'!$A61="MR",INDIRECT("'NGPS 2020'!"&amp;'Country Selector'!$B$3&amp;ROW($A61))*10^12,0)*'Process Emissions Multipliers'!$B$48</f>
        <v>341860887564.65125</v>
      </c>
      <c r="M53" s="90">
        <f t="shared" ca="1" si="10"/>
        <v>402658558611.63403</v>
      </c>
      <c r="N53" s="90">
        <f t="shared" ca="1" si="10"/>
        <v>463456229658.6167</v>
      </c>
      <c r="O53" s="90">
        <f t="shared" ca="1" si="10"/>
        <v>524253900705.59943</v>
      </c>
      <c r="P53" s="90">
        <f t="shared" ca="1" si="10"/>
        <v>585051571752.58215</v>
      </c>
      <c r="Q53" s="90">
        <f t="shared" ca="1" si="10"/>
        <v>645849242799.56494</v>
      </c>
      <c r="R53" s="90">
        <f t="shared" ca="1" si="10"/>
        <v>706646913846.54761</v>
      </c>
      <c r="S53" s="90">
        <f t="shared" ca="1" si="10"/>
        <v>767444584893.5304</v>
      </c>
      <c r="T53" s="90">
        <f t="shared" ca="1" si="10"/>
        <v>828242255940.51306</v>
      </c>
      <c r="U53" s="90">
        <f t="shared" ca="1" si="10"/>
        <v>889039926987.49573</v>
      </c>
      <c r="V53">
        <f ca="1">IF('NGPS 2030'!$A61="MR",INDIRECT("'NGPS 2030'!"&amp;'Country Selector'!$B$3&amp;ROW($A61))*10^12,0)*'Process Emissions Multipliers'!$D$48</f>
        <v>949837598034.47852</v>
      </c>
      <c r="W53" s="90">
        <f t="shared" ca="1" si="8"/>
        <v>959621568363.83044</v>
      </c>
      <c r="X53" s="90">
        <f t="shared" ca="1" si="8"/>
        <v>969405538693.18213</v>
      </c>
      <c r="Y53" s="90">
        <f t="shared" ca="1" si="8"/>
        <v>979189509022.53406</v>
      </c>
      <c r="Z53" s="90">
        <f t="shared" ca="1" si="8"/>
        <v>988973479351.88586</v>
      </c>
      <c r="AA53" s="90">
        <f t="shared" ca="1" si="8"/>
        <v>998757449681.23779</v>
      </c>
      <c r="AB53" s="90">
        <f t="shared" ca="1" si="8"/>
        <v>1008541420010.5896</v>
      </c>
      <c r="AC53" s="90">
        <f t="shared" ca="1" si="8"/>
        <v>1018325390339.9414</v>
      </c>
      <c r="AD53" s="90">
        <f t="shared" ca="1" si="8"/>
        <v>1028109360669.2932</v>
      </c>
      <c r="AE53" s="90">
        <f t="shared" ca="1" si="8"/>
        <v>1037893330998.6451</v>
      </c>
      <c r="AF53" s="90">
        <f t="shared" ca="1" si="8"/>
        <v>1047677301327.9969</v>
      </c>
      <c r="AG53" s="90">
        <f t="shared" ca="1" si="8"/>
        <v>1057461271657.3489</v>
      </c>
      <c r="AH53" s="90">
        <f t="shared" ca="1" si="8"/>
        <v>1067245241986.7006</v>
      </c>
      <c r="AI53" s="90">
        <f t="shared" ca="1" si="8"/>
        <v>1077029212316.0525</v>
      </c>
      <c r="AJ53" s="90">
        <f t="shared" ca="1" si="8"/>
        <v>1086813182645.4043</v>
      </c>
      <c r="AK53" s="90">
        <f t="shared" ca="1" si="8"/>
        <v>1096597152974.7561</v>
      </c>
      <c r="AL53" s="90">
        <f t="shared" ca="1" si="8"/>
        <v>1106381123304.1079</v>
      </c>
      <c r="AM53" s="90">
        <f t="shared" ca="1" si="11"/>
        <v>1116165093633.46</v>
      </c>
      <c r="AN53" s="90">
        <f t="shared" ca="1" si="11"/>
        <v>1125949063962.8118</v>
      </c>
      <c r="AO53" s="90">
        <f t="shared" ca="1" si="11"/>
        <v>1135733034292.1636</v>
      </c>
      <c r="AP53">
        <f ca="1">V53*'Process Emissions Multipliers'!$E$48</f>
        <v>1145517004621.5154</v>
      </c>
    </row>
    <row r="54" spans="1:42">
      <c r="A54" s="74">
        <v>2</v>
      </c>
      <c r="B54">
        <f ca="1">IF('NGPS 2010'!$A62="MR",INDIRECT("'NGPS 2010'!"&amp;'Country Selector'!$B$3&amp;ROW($A62))*10^12,0)</f>
        <v>9313582269.8755531</v>
      </c>
      <c r="C54" s="90">
        <f t="shared" ca="1" si="9"/>
        <v>9914226302.623642</v>
      </c>
      <c r="D54" s="90">
        <f t="shared" ca="1" si="9"/>
        <v>10514870335.371731</v>
      </c>
      <c r="E54" s="90">
        <f t="shared" ca="1" si="9"/>
        <v>11115514368.119823</v>
      </c>
      <c r="F54" s="90">
        <f t="shared" ca="1" si="9"/>
        <v>11716158400.867912</v>
      </c>
      <c r="G54" s="90">
        <f t="shared" ca="1" si="9"/>
        <v>12316802433.616001</v>
      </c>
      <c r="H54" s="90">
        <f t="shared" ca="1" si="9"/>
        <v>12917446466.36409</v>
      </c>
      <c r="I54" s="90">
        <f t="shared" ca="1" si="9"/>
        <v>13518090499.112181</v>
      </c>
      <c r="J54" s="90">
        <f t="shared" ca="1" si="9"/>
        <v>14118734531.86027</v>
      </c>
      <c r="K54" s="90">
        <f t="shared" ca="1" si="9"/>
        <v>14719378564.608358</v>
      </c>
      <c r="L54">
        <f ca="1">IF('NGPS 2020'!$A62="MR",INDIRECT("'NGPS 2020'!"&amp;'Country Selector'!$B$3&amp;ROW($A62))*10^12,0)*'Process Emissions Multipliers'!$B$48</f>
        <v>15320022597.356449</v>
      </c>
      <c r="M54" s="90">
        <f t="shared" ca="1" si="10"/>
        <v>13788020337.620804</v>
      </c>
      <c r="N54" s="90">
        <f t="shared" ca="1" si="10"/>
        <v>12256018077.885159</v>
      </c>
      <c r="O54" s="90">
        <f t="shared" ca="1" si="10"/>
        <v>10724015818.149515</v>
      </c>
      <c r="P54" s="90">
        <f t="shared" ca="1" si="10"/>
        <v>9192013558.4138699</v>
      </c>
      <c r="Q54" s="90">
        <f t="shared" ca="1" si="10"/>
        <v>7660011298.6782246</v>
      </c>
      <c r="R54" s="90">
        <f t="shared" ca="1" si="10"/>
        <v>6128009038.9425793</v>
      </c>
      <c r="S54" s="90">
        <f t="shared" ca="1" si="10"/>
        <v>4596006779.2069349</v>
      </c>
      <c r="T54" s="90">
        <f t="shared" ca="1" si="10"/>
        <v>3064004519.4712896</v>
      </c>
      <c r="U54" s="90">
        <f t="shared" ca="1" si="10"/>
        <v>1532002259.7356448</v>
      </c>
      <c r="V54">
        <f ca="1">IF('NGPS 2030'!$A62="MR",INDIRECT("'NGPS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2010'!$A63="MR",INDIRECT("'NGPS 2010'!"&amp;'Country Selector'!$B$3&amp;ROW($A63))*10^12,0)</f>
        <v>5173239776230.3037</v>
      </c>
      <c r="C55" s="90">
        <f t="shared" ca="1" si="9"/>
        <v>4655915798607.2734</v>
      </c>
      <c r="D55" s="90">
        <f t="shared" ca="1" si="9"/>
        <v>4138591820984.2432</v>
      </c>
      <c r="E55" s="90">
        <f t="shared" ca="1" si="9"/>
        <v>3621267843361.2124</v>
      </c>
      <c r="F55" s="90">
        <f t="shared" ca="1" si="9"/>
        <v>3103943865738.1821</v>
      </c>
      <c r="G55" s="90">
        <f t="shared" ca="1" si="9"/>
        <v>2586619888115.1519</v>
      </c>
      <c r="H55" s="90">
        <f t="shared" ca="1" si="9"/>
        <v>2069295910492.1216</v>
      </c>
      <c r="I55" s="90">
        <f t="shared" ca="1" si="9"/>
        <v>1551971932869.0911</v>
      </c>
      <c r="J55" s="90">
        <f t="shared" ca="1" si="9"/>
        <v>1034647955246.0608</v>
      </c>
      <c r="K55" s="90">
        <f t="shared" ca="1" si="9"/>
        <v>517323977623.0304</v>
      </c>
      <c r="L55">
        <f ca="1">IF('NGPS 2020'!$A63="MR",INDIRECT("'NGPS 2020'!"&amp;'Country Selector'!$B$3&amp;ROW($A63))*10^12,0)*'Process Emissions Multipliers'!$B$48</f>
        <v>0</v>
      </c>
      <c r="M55" s="90">
        <f t="shared" ca="1" si="10"/>
        <v>9415008826.9074306</v>
      </c>
      <c r="N55" s="90">
        <f t="shared" ca="1" si="10"/>
        <v>18830017653.814861</v>
      </c>
      <c r="O55" s="90">
        <f t="shared" ca="1" si="10"/>
        <v>28245026480.72229</v>
      </c>
      <c r="P55" s="90">
        <f t="shared" ca="1" si="10"/>
        <v>37660035307.629723</v>
      </c>
      <c r="Q55" s="90">
        <f t="shared" ca="1" si="10"/>
        <v>47075044134.537155</v>
      </c>
      <c r="R55" s="90">
        <f t="shared" ca="1" si="10"/>
        <v>56490052961.44458</v>
      </c>
      <c r="S55" s="90">
        <f t="shared" ca="1" si="10"/>
        <v>65905061788.352013</v>
      </c>
      <c r="T55" s="90">
        <f t="shared" ca="1" si="10"/>
        <v>75320070615.259445</v>
      </c>
      <c r="U55" s="90">
        <f t="shared" ca="1" si="10"/>
        <v>84735079442.166885</v>
      </c>
      <c r="V55">
        <f ca="1">IF('NGPS 2030'!$A63="MR",INDIRECT("'NGPS 2030'!"&amp;'Country Selector'!$B$3&amp;ROW($A63))*10^12,0)*'Process Emissions Multipliers'!$D$48</f>
        <v>94150088269.07431</v>
      </c>
      <c r="W55" s="90">
        <f t="shared" ca="1" si="8"/>
        <v>95119897920.78389</v>
      </c>
      <c r="X55" s="90">
        <f t="shared" ca="1" si="8"/>
        <v>96089707572.493469</v>
      </c>
      <c r="Y55" s="90">
        <f t="shared" ca="1" si="8"/>
        <v>97059517224.203049</v>
      </c>
      <c r="Z55" s="90">
        <f t="shared" ca="1" si="8"/>
        <v>98029326875.912628</v>
      </c>
      <c r="AA55" s="90">
        <f t="shared" ca="1" si="8"/>
        <v>98999136527.622208</v>
      </c>
      <c r="AB55" s="90">
        <f t="shared" ca="1" si="8"/>
        <v>99968946179.331772</v>
      </c>
      <c r="AC55" s="90">
        <f t="shared" ca="1" si="8"/>
        <v>100938755831.04135</v>
      </c>
      <c r="AD55" s="90">
        <f t="shared" ca="1" si="8"/>
        <v>101908565482.75093</v>
      </c>
      <c r="AE55" s="90">
        <f t="shared" ca="1" si="8"/>
        <v>102878375134.46051</v>
      </c>
      <c r="AF55" s="90">
        <f t="shared" ca="1" si="8"/>
        <v>103848184786.17009</v>
      </c>
      <c r="AG55" s="90">
        <f t="shared" ca="1" si="8"/>
        <v>104817994437.87967</v>
      </c>
      <c r="AH55" s="90">
        <f t="shared" ca="1" si="8"/>
        <v>105787804089.58923</v>
      </c>
      <c r="AI55" s="90">
        <f t="shared" ca="1" si="8"/>
        <v>106757613741.29883</v>
      </c>
      <c r="AJ55" s="90">
        <f t="shared" ca="1" si="8"/>
        <v>107727423393.00839</v>
      </c>
      <c r="AK55" s="90">
        <f t="shared" ca="1" si="8"/>
        <v>108697233044.71799</v>
      </c>
      <c r="AL55" s="90">
        <f t="shared" ca="1" si="8"/>
        <v>109667042696.42757</v>
      </c>
      <c r="AM55" s="90">
        <f t="shared" ca="1" si="11"/>
        <v>110636852348.13713</v>
      </c>
      <c r="AN55" s="90">
        <f t="shared" ca="1" si="11"/>
        <v>111606661999.84671</v>
      </c>
      <c r="AO55" s="90">
        <f t="shared" ca="1" si="11"/>
        <v>112576471651.55629</v>
      </c>
      <c r="AP55">
        <f ca="1">V55*'Process Emissions Multipliers'!$E$48</f>
        <v>113546281303.26587</v>
      </c>
    </row>
    <row r="56" spans="1:42">
      <c r="A56" s="74">
        <v>4</v>
      </c>
      <c r="B56">
        <f ca="1">IF('NGPS 2010'!$A64="MR",INDIRECT("'NGPS 2010'!"&amp;'Country Selector'!$B$3&amp;ROW($A64))*10^12,0)</f>
        <v>0</v>
      </c>
      <c r="C56" s="90">
        <f t="shared" ca="1" si="9"/>
        <v>28523513094.383659</v>
      </c>
      <c r="D56" s="90">
        <f t="shared" ca="1" si="9"/>
        <v>57047026188.767319</v>
      </c>
      <c r="E56" s="90">
        <f t="shared" ca="1" si="9"/>
        <v>85570539283.15097</v>
      </c>
      <c r="F56" s="90">
        <f t="shared" ca="1" si="9"/>
        <v>114094052377.53464</v>
      </c>
      <c r="G56" s="90">
        <f t="shared" ca="1" si="9"/>
        <v>142617565471.9183</v>
      </c>
      <c r="H56" s="90">
        <f t="shared" ca="1" si="9"/>
        <v>171141078566.30194</v>
      </c>
      <c r="I56" s="90">
        <f t="shared" ca="1" si="9"/>
        <v>199664591660.68561</v>
      </c>
      <c r="J56" s="90">
        <f t="shared" ca="1" si="9"/>
        <v>228188104755.06927</v>
      </c>
      <c r="K56" s="90">
        <f t="shared" ca="1" si="9"/>
        <v>256711617849.45294</v>
      </c>
      <c r="L56">
        <f ca="1">IF('NGPS 2020'!$A64="MR",INDIRECT("'NGPS 2020'!"&amp;'Country Selector'!$B$3&amp;ROW($A64))*10^12,0)*'Process Emissions Multipliers'!$B$48</f>
        <v>285235130943.83661</v>
      </c>
      <c r="M56" s="90">
        <f t="shared" ca="1" si="10"/>
        <v>257385228430.86917</v>
      </c>
      <c r="N56" s="90">
        <f t="shared" ca="1" si="10"/>
        <v>229535325917.9017</v>
      </c>
      <c r="O56" s="90">
        <f t="shared" ca="1" si="10"/>
        <v>201685423404.93427</v>
      </c>
      <c r="P56" s="90">
        <f t="shared" ca="1" si="10"/>
        <v>173835520891.9668</v>
      </c>
      <c r="Q56" s="90">
        <f t="shared" ca="1" si="10"/>
        <v>145985618378.99939</v>
      </c>
      <c r="R56" s="90">
        <f t="shared" ca="1" si="10"/>
        <v>118135715866.03192</v>
      </c>
      <c r="S56" s="90">
        <f t="shared" ca="1" si="10"/>
        <v>90285813353.064468</v>
      </c>
      <c r="T56" s="90">
        <f t="shared" ca="1" si="10"/>
        <v>62435910840.097031</v>
      </c>
      <c r="U56" s="90">
        <f t="shared" ca="1" si="10"/>
        <v>34586008327.129585</v>
      </c>
      <c r="V56">
        <f ca="1">IF('NGPS 2030'!$A64="MR",INDIRECT("'NGPS 2030'!"&amp;'Country Selector'!$B$3&amp;ROW($A64))*10^12,0)*'Process Emissions Multipliers'!$D$48</f>
        <v>6736105814.1621437</v>
      </c>
      <c r="W56" s="90">
        <f t="shared" ca="1" si="8"/>
        <v>6805492264.6011639</v>
      </c>
      <c r="X56" s="90">
        <f t="shared" ca="1" si="8"/>
        <v>6874878715.0401821</v>
      </c>
      <c r="Y56" s="90">
        <f t="shared" ca="1" si="8"/>
        <v>6944265165.4792023</v>
      </c>
      <c r="Z56" s="90">
        <f t="shared" ca="1" si="8"/>
        <v>7013651615.9182224</v>
      </c>
      <c r="AA56" s="90">
        <f t="shared" ca="1" si="8"/>
        <v>7083038066.3572426</v>
      </c>
      <c r="AB56" s="90">
        <f t="shared" ca="1" si="8"/>
        <v>7152424516.7962627</v>
      </c>
      <c r="AC56" s="90">
        <f t="shared" ca="1" si="8"/>
        <v>7221810967.235281</v>
      </c>
      <c r="AD56" s="90">
        <f t="shared" ca="1" si="8"/>
        <v>7291197417.6743011</v>
      </c>
      <c r="AE56" s="90">
        <f t="shared" ca="1" si="8"/>
        <v>7360583868.1133213</v>
      </c>
      <c r="AF56" s="90">
        <f t="shared" ca="1" si="8"/>
        <v>7429970318.5523405</v>
      </c>
      <c r="AG56" s="90">
        <f t="shared" ca="1" si="8"/>
        <v>7499356768.9913597</v>
      </c>
      <c r="AH56" s="90">
        <f t="shared" ca="1" si="8"/>
        <v>7568743219.4303799</v>
      </c>
      <c r="AI56" s="90">
        <f t="shared" ca="1" si="8"/>
        <v>7638129669.8694</v>
      </c>
      <c r="AJ56" s="90">
        <f t="shared" ca="1" si="8"/>
        <v>7707516120.3084192</v>
      </c>
      <c r="AK56" s="90">
        <f t="shared" ca="1" si="8"/>
        <v>7776902570.7474394</v>
      </c>
      <c r="AL56" s="90">
        <f t="shared" ca="1" si="8"/>
        <v>7846289021.1864586</v>
      </c>
      <c r="AM56" s="90">
        <f t="shared" ca="1" si="11"/>
        <v>7915675471.6254787</v>
      </c>
      <c r="AN56" s="90">
        <f t="shared" ca="1" si="11"/>
        <v>7985061922.064497</v>
      </c>
      <c r="AO56" s="90">
        <f t="shared" ca="1" si="11"/>
        <v>8054448372.5035172</v>
      </c>
      <c r="AP56">
        <f ca="1">V56*'Process Emissions Multipliers'!$E$48</f>
        <v>8123834822.9425373</v>
      </c>
    </row>
    <row r="57" spans="1:42">
      <c r="A57" s="74">
        <v>5</v>
      </c>
      <c r="B57">
        <f ca="1">IF('NGPS 2010'!$A65="MR",INDIRECT("'NGPS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2020'!$A65="MR",INDIRECT("'NGPS 2020'!"&amp;'Country Selector'!$B$3&amp;ROW($A65))*10^12,0)*'Process Emissions Multipliers'!$B$48</f>
        <v>0</v>
      </c>
      <c r="M57" s="90">
        <f t="shared" ca="1" si="10"/>
        <v>52186319946.22834</v>
      </c>
      <c r="N57" s="90">
        <f t="shared" ca="1" si="10"/>
        <v>104372639892.45668</v>
      </c>
      <c r="O57" s="90">
        <f t="shared" ca="1" si="10"/>
        <v>156558959838.685</v>
      </c>
      <c r="P57" s="90">
        <f t="shared" ca="1" si="10"/>
        <v>208745279784.91336</v>
      </c>
      <c r="Q57" s="90">
        <f t="shared" ca="1" si="10"/>
        <v>260931599731.14169</v>
      </c>
      <c r="R57" s="90">
        <f t="shared" ca="1" si="10"/>
        <v>313117919677.37</v>
      </c>
      <c r="S57" s="90">
        <f t="shared" ca="1" si="10"/>
        <v>365304239623.59839</v>
      </c>
      <c r="T57" s="90">
        <f t="shared" ca="1" si="10"/>
        <v>417490559569.82672</v>
      </c>
      <c r="U57" s="90">
        <f t="shared" ca="1" si="10"/>
        <v>469676879516.05505</v>
      </c>
      <c r="V57">
        <f ca="1">IF('NGPS 2030'!$A65="MR",INDIRECT("'NGPS 2030'!"&amp;'Country Selector'!$B$3&amp;ROW($A65))*10^12,0)*'Process Emissions Multipliers'!$D$48</f>
        <v>521863199462.28339</v>
      </c>
      <c r="W57" s="90">
        <f t="shared" ca="1" si="8"/>
        <v>527238743734.36249</v>
      </c>
      <c r="X57" s="90">
        <f t="shared" ca="1" si="8"/>
        <v>532614288006.44159</v>
      </c>
      <c r="Y57" s="90">
        <f t="shared" ca="1" si="8"/>
        <v>537989832278.52069</v>
      </c>
      <c r="Z57" s="90">
        <f t="shared" ca="1" si="8"/>
        <v>543365376550.59973</v>
      </c>
      <c r="AA57" s="90">
        <f t="shared" ca="1" si="8"/>
        <v>548740920822.67883</v>
      </c>
      <c r="AB57" s="90">
        <f t="shared" ca="1" si="8"/>
        <v>554116465094.75793</v>
      </c>
      <c r="AC57" s="90">
        <f t="shared" ca="1" si="8"/>
        <v>559492009366.83704</v>
      </c>
      <c r="AD57" s="90">
        <f t="shared" ca="1" si="8"/>
        <v>564867553638.91602</v>
      </c>
      <c r="AE57" s="90">
        <f t="shared" ca="1" si="8"/>
        <v>570243097910.99524</v>
      </c>
      <c r="AF57" s="90">
        <f t="shared" ca="1" si="8"/>
        <v>575618642183.07434</v>
      </c>
      <c r="AG57" s="90">
        <f t="shared" ca="1" si="8"/>
        <v>580994186455.15332</v>
      </c>
      <c r="AH57" s="90">
        <f t="shared" ca="1" si="8"/>
        <v>586369730727.23254</v>
      </c>
      <c r="AI57" s="90">
        <f t="shared" ca="1" si="8"/>
        <v>591745274999.31152</v>
      </c>
      <c r="AJ57" s="90">
        <f t="shared" ca="1" si="8"/>
        <v>597120819271.39063</v>
      </c>
      <c r="AK57" s="90">
        <f t="shared" ca="1" si="8"/>
        <v>602496363543.46973</v>
      </c>
      <c r="AL57" s="90">
        <f t="shared" ca="1" si="8"/>
        <v>607871907815.54883</v>
      </c>
      <c r="AM57" s="90">
        <f t="shared" ca="1" si="11"/>
        <v>613247452087.62793</v>
      </c>
      <c r="AN57" s="90">
        <f t="shared" ca="1" si="11"/>
        <v>618622996359.70715</v>
      </c>
      <c r="AO57" s="90">
        <f t="shared" ca="1" si="11"/>
        <v>623998540631.78613</v>
      </c>
      <c r="AP57">
        <f ca="1">V57*'Process Emissions Multipliers'!$E$48</f>
        <v>629374084903.86523</v>
      </c>
    </row>
    <row r="58" spans="1:42">
      <c r="A58" s="74">
        <v>6</v>
      </c>
      <c r="B58">
        <f ca="1">IF('NGPS 2010'!$A66="MR",INDIRECT("'NGPS 2010'!"&amp;'Country Selector'!$B$3&amp;ROW($A66))*10^12,0)</f>
        <v>30479176089.791336</v>
      </c>
      <c r="C58" s="90">
        <f t="shared" ca="1" si="9"/>
        <v>33647178509.450157</v>
      </c>
      <c r="D58" s="90">
        <f t="shared" ca="1" si="9"/>
        <v>36815180929.108978</v>
      </c>
      <c r="E58" s="90">
        <f t="shared" ca="1" si="9"/>
        <v>39983183348.767807</v>
      </c>
      <c r="F58" s="90">
        <f t="shared" ca="1" si="9"/>
        <v>43151185768.426628</v>
      </c>
      <c r="G58" s="90">
        <f t="shared" ca="1" si="9"/>
        <v>46319188188.085449</v>
      </c>
      <c r="H58" s="90">
        <f t="shared" ca="1" si="9"/>
        <v>49487190607.74427</v>
      </c>
      <c r="I58" s="90">
        <f t="shared" ca="1" si="9"/>
        <v>52655193027.403091</v>
      </c>
      <c r="J58" s="90">
        <f t="shared" ca="1" si="9"/>
        <v>55823195447.06192</v>
      </c>
      <c r="K58" s="90">
        <f t="shared" ca="1" si="9"/>
        <v>58991197866.720734</v>
      </c>
      <c r="L58">
        <f ca="1">IF('NGPS 2020'!$A66="MR",INDIRECT("'NGPS 2020'!"&amp;'Country Selector'!$B$3&amp;ROW($A66))*10^12,0)*'Process Emissions Multipliers'!$B$48</f>
        <v>62159200286.379562</v>
      </c>
      <c r="M58" s="90">
        <f t="shared" ca="1" si="10"/>
        <v>56056492042.599464</v>
      </c>
      <c r="N58" s="90">
        <f t="shared" ca="1" si="10"/>
        <v>49953783798.819382</v>
      </c>
      <c r="O58" s="90">
        <f t="shared" ca="1" si="10"/>
        <v>43851075555.039284</v>
      </c>
      <c r="P58" s="90">
        <f t="shared" ca="1" si="10"/>
        <v>37748367311.259186</v>
      </c>
      <c r="Q58" s="90">
        <f t="shared" ca="1" si="10"/>
        <v>31645659067.479099</v>
      </c>
      <c r="R58" s="90">
        <f t="shared" ca="1" si="10"/>
        <v>25542950823.699005</v>
      </c>
      <c r="S58" s="90">
        <f t="shared" ca="1" si="10"/>
        <v>19440242579.918911</v>
      </c>
      <c r="T58" s="90">
        <f t="shared" ca="1" si="10"/>
        <v>13337534336.138821</v>
      </c>
      <c r="U58" s="90">
        <f t="shared" ca="1" si="10"/>
        <v>7234826092.3587275</v>
      </c>
      <c r="V58">
        <f ca="1">IF('NGPS 2030'!$A66="MR",INDIRECT("'NGPS 2030'!"&amp;'Country Selector'!$B$3&amp;ROW($A66))*10^12,0)*'Process Emissions Multipliers'!$D$48</f>
        <v>1132117848.578634</v>
      </c>
      <c r="W58" s="90">
        <f t="shared" ca="1" si="8"/>
        <v>1143779428.8979897</v>
      </c>
      <c r="X58" s="90">
        <f t="shared" ca="1" si="8"/>
        <v>1155441009.2173455</v>
      </c>
      <c r="Y58" s="90">
        <f t="shared" ca="1" si="8"/>
        <v>1167102589.5367012</v>
      </c>
      <c r="Z58" s="90">
        <f t="shared" ca="1" si="8"/>
        <v>1178764169.8560569</v>
      </c>
      <c r="AA58" s="90">
        <f t="shared" ca="1" si="8"/>
        <v>1190425750.1754127</v>
      </c>
      <c r="AB58" s="90">
        <f t="shared" ca="1" si="8"/>
        <v>1202087330.4947681</v>
      </c>
      <c r="AC58" s="90">
        <f t="shared" ca="1" si="8"/>
        <v>1213748910.8141241</v>
      </c>
      <c r="AD58" s="90">
        <f t="shared" ca="1" si="8"/>
        <v>1225410491.1334796</v>
      </c>
      <c r="AE58" s="90">
        <f t="shared" ca="1" si="8"/>
        <v>1237072071.4528356</v>
      </c>
      <c r="AF58" s="90">
        <f t="shared" ca="1" si="8"/>
        <v>1248733651.7721913</v>
      </c>
      <c r="AG58" s="90">
        <f t="shared" ca="1" si="8"/>
        <v>1260395232.091547</v>
      </c>
      <c r="AH58" s="90">
        <f t="shared" ca="1" si="8"/>
        <v>1272056812.4109025</v>
      </c>
      <c r="AI58" s="90">
        <f t="shared" ca="1" si="8"/>
        <v>1283718392.7302585</v>
      </c>
      <c r="AJ58" s="90">
        <f t="shared" ca="1" si="8"/>
        <v>1295379973.0496142</v>
      </c>
      <c r="AK58" s="90">
        <f t="shared" ca="1" si="8"/>
        <v>1307041553.3689699</v>
      </c>
      <c r="AL58" s="90">
        <f t="shared" ca="1" si="8"/>
        <v>1318703133.6883256</v>
      </c>
      <c r="AM58" s="90">
        <f t="shared" ca="1" si="11"/>
        <v>1330364714.0076814</v>
      </c>
      <c r="AN58" s="90">
        <f t="shared" ca="1" si="11"/>
        <v>1342026294.3270371</v>
      </c>
      <c r="AO58" s="90">
        <f t="shared" ca="1" si="11"/>
        <v>1353687874.6463928</v>
      </c>
      <c r="AP58">
        <f ca="1">V58*'Process Emissions Multipliers'!$E$48</f>
        <v>1365349454.9657485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Multipliers'!$B$48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Multipliers'!$D$48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Multipliers'!$E$48</f>
        <v>0</v>
      </c>
    </row>
    <row r="60" spans="1:42">
      <c r="A60" s="74">
        <v>8</v>
      </c>
      <c r="B60">
        <f ca="1">IF('NGPS 2010'!$A68="MR",INDIRECT("'NGPS 2010'!"&amp;'Country Selector'!$B$3&amp;ROW($A68))*10^12,0)</f>
        <v>567475127910.82849</v>
      </c>
      <c r="C60" s="90">
        <f t="shared" ca="1" si="9"/>
        <v>545166317935.84094</v>
      </c>
      <c r="D60" s="90">
        <f t="shared" ca="1" si="9"/>
        <v>522857507960.85345</v>
      </c>
      <c r="E60" s="90">
        <f t="shared" ca="1" si="9"/>
        <v>500548697985.86597</v>
      </c>
      <c r="F60" s="90">
        <f t="shared" ca="1" si="9"/>
        <v>478239888010.87842</v>
      </c>
      <c r="G60" s="90">
        <f t="shared" ca="1" si="9"/>
        <v>455931078035.89099</v>
      </c>
      <c r="H60" s="90">
        <f t="shared" ca="1" si="9"/>
        <v>433622268060.90344</v>
      </c>
      <c r="I60" s="90">
        <f t="shared" ca="1" si="9"/>
        <v>411313458085.91589</v>
      </c>
      <c r="J60" s="90">
        <f t="shared" ca="1" si="9"/>
        <v>389004648110.92847</v>
      </c>
      <c r="K60" s="90">
        <f t="shared" ca="1" si="9"/>
        <v>366695838135.94092</v>
      </c>
      <c r="L60">
        <f ca="1">IF('NGPS 2020'!$A68="MR",INDIRECT("'NGPS 2020'!"&amp;'Country Selector'!$B$3&amp;ROW($A68))*10^12,0)*'Process Emissions Multipliers'!$B$48</f>
        <v>344387028160.95343</v>
      </c>
      <c r="M60" s="90">
        <f t="shared" ca="1" si="10"/>
        <v>310141170250.4967</v>
      </c>
      <c r="N60" s="90">
        <f t="shared" ca="1" si="10"/>
        <v>275895312340.03992</v>
      </c>
      <c r="O60" s="90">
        <f t="shared" ca="1" si="10"/>
        <v>241649454429.58313</v>
      </c>
      <c r="P60" s="90">
        <f t="shared" ca="1" si="10"/>
        <v>207403596519.1264</v>
      </c>
      <c r="Q60" s="90">
        <f t="shared" ca="1" si="10"/>
        <v>173157738608.66962</v>
      </c>
      <c r="R60" s="90">
        <f t="shared" ca="1" si="10"/>
        <v>138911880698.21286</v>
      </c>
      <c r="S60" s="90">
        <f t="shared" ca="1" si="10"/>
        <v>104666022787.7561</v>
      </c>
      <c r="T60" s="90">
        <f t="shared" ca="1" si="10"/>
        <v>70420164877.299347</v>
      </c>
      <c r="U60" s="90">
        <f t="shared" ca="1" si="10"/>
        <v>36174306966.842575</v>
      </c>
      <c r="V60">
        <f ca="1">IF('NGPS 2030'!$A68="MR",INDIRECT("'NGPS 2030'!"&amp;'Country Selector'!$B$3&amp;ROW($A68))*10^12,0)*'Process Emissions Multipliers'!$D$48</f>
        <v>1928449056.385813</v>
      </c>
      <c r="W60" s="90">
        <f t="shared" ca="1" si="8"/>
        <v>1948313387.2865784</v>
      </c>
      <c r="X60" s="90">
        <f t="shared" ca="1" si="8"/>
        <v>1968177718.1873443</v>
      </c>
      <c r="Y60" s="90">
        <f t="shared" ca="1" si="8"/>
        <v>1988042049.08811</v>
      </c>
      <c r="Z60" s="90">
        <f t="shared" ca="1" si="8"/>
        <v>2007906379.9888759</v>
      </c>
      <c r="AA60" s="90">
        <f t="shared" ca="1" si="8"/>
        <v>2027770710.8896413</v>
      </c>
      <c r="AB60" s="90">
        <f t="shared" ca="1" si="8"/>
        <v>2047635041.7904072</v>
      </c>
      <c r="AC60" s="90">
        <f t="shared" ca="1" si="8"/>
        <v>2067499372.6911726</v>
      </c>
      <c r="AD60" s="90">
        <f t="shared" ca="1" si="8"/>
        <v>2087363703.5919385</v>
      </c>
      <c r="AE60" s="90">
        <f t="shared" ca="1" si="8"/>
        <v>2107228034.4927044</v>
      </c>
      <c r="AF60" s="90">
        <f t="shared" ca="1" si="8"/>
        <v>2127092365.39347</v>
      </c>
      <c r="AG60" s="90">
        <f t="shared" ca="1" si="8"/>
        <v>2146956696.2942357</v>
      </c>
      <c r="AH60" s="90">
        <f t="shared" ca="1" si="8"/>
        <v>2166821027.1950011</v>
      </c>
      <c r="AI60" s="90">
        <f t="shared" ca="1" si="8"/>
        <v>2186685358.095767</v>
      </c>
      <c r="AJ60" s="90">
        <f t="shared" ca="1" si="8"/>
        <v>2206549688.9965329</v>
      </c>
      <c r="AK60" s="90">
        <f t="shared" ca="1" si="8"/>
        <v>2226414019.8972988</v>
      </c>
      <c r="AL60" s="90">
        <f t="shared" ca="1" si="8"/>
        <v>2246278350.7980642</v>
      </c>
      <c r="AM60" s="90">
        <f t="shared" ca="1" si="11"/>
        <v>2266142681.6988297</v>
      </c>
      <c r="AN60" s="90">
        <f t="shared" ca="1" si="11"/>
        <v>2286007012.5995955</v>
      </c>
      <c r="AO60" s="90">
        <f t="shared" ca="1" si="11"/>
        <v>2305871343.5003614</v>
      </c>
      <c r="AP60">
        <f ca="1">V60*'Process Emissions Multipliers'!$E$48</f>
        <v>2325735674.4011269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123665692990.29706</v>
      </c>
      <c r="C62" s="90">
        <f t="shared" ca="1" si="9"/>
        <v>111300611052.20581</v>
      </c>
      <c r="D62" s="90">
        <f t="shared" ca="1" si="9"/>
        <v>98935529114.114548</v>
      </c>
      <c r="E62" s="90">
        <f t="shared" ca="1" si="9"/>
        <v>86570447176.023285</v>
      </c>
      <c r="F62" s="90">
        <f t="shared" ca="1" si="9"/>
        <v>74205365237.932037</v>
      </c>
      <c r="G62" s="90">
        <f t="shared" ca="1" si="9"/>
        <v>61840283299.840797</v>
      </c>
      <c r="H62" s="90">
        <f t="shared" ca="1" si="9"/>
        <v>49475201361.749527</v>
      </c>
      <c r="I62" s="90">
        <f t="shared" ca="1" si="9"/>
        <v>37110119423.658279</v>
      </c>
      <c r="J62" s="90">
        <f t="shared" ca="1" si="9"/>
        <v>24745037485.56702</v>
      </c>
      <c r="K62" s="90">
        <f t="shared" ca="1" si="9"/>
        <v>12379955547.475769</v>
      </c>
      <c r="L62">
        <f ca="1">IF('NGPS 2020'!$A70="MR",INDIRECT("'NGPS 2020'!"&amp;'Country Selector'!$B$3&amp;ROW($A70))*10^12,0)*'Process Emissions Multipliers'!$B$48</f>
        <v>14873609.384514939</v>
      </c>
      <c r="M62" s="90">
        <f t="shared" ca="1" si="10"/>
        <v>349233399.916767</v>
      </c>
      <c r="N62" s="90">
        <f t="shared" ca="1" si="10"/>
        <v>683593190.44901907</v>
      </c>
      <c r="O62" s="90">
        <f t="shared" ca="1" si="10"/>
        <v>1017952980.9812711</v>
      </c>
      <c r="P62" s="90">
        <f t="shared" ca="1" si="10"/>
        <v>1352312771.5135231</v>
      </c>
      <c r="Q62" s="90">
        <f t="shared" ca="1" si="10"/>
        <v>1686672562.0457752</v>
      </c>
      <c r="R62" s="90">
        <f t="shared" ca="1" si="10"/>
        <v>2021032352.5780272</v>
      </c>
      <c r="S62" s="90">
        <f t="shared" ca="1" si="10"/>
        <v>2355392143.1102791</v>
      </c>
      <c r="T62" s="90">
        <f t="shared" ca="1" si="10"/>
        <v>2689751933.6425314</v>
      </c>
      <c r="U62" s="90">
        <f t="shared" ca="1" si="10"/>
        <v>3024111724.1747832</v>
      </c>
      <c r="V62">
        <f ca="1">IF('NGPS 2030'!$A70="MR",INDIRECT("'NGPS 2030'!"&amp;'Country Selector'!$B$3&amp;ROW($A70))*10^12,0)*'Process Emissions Multipliers'!$D$48</f>
        <v>3358471514.7070355</v>
      </c>
      <c r="W62" s="90">
        <f t="shared" ca="1" si="8"/>
        <v>3393066045.0981922</v>
      </c>
      <c r="X62" s="90">
        <f t="shared" ca="1" si="8"/>
        <v>3427660575.4893489</v>
      </c>
      <c r="Y62" s="90">
        <f t="shared" ca="1" si="8"/>
        <v>3462255105.8805056</v>
      </c>
      <c r="Z62" s="90">
        <f t="shared" ca="1" si="8"/>
        <v>3496849636.2716618</v>
      </c>
      <c r="AA62" s="90">
        <f t="shared" ca="1" si="8"/>
        <v>3531444166.662818</v>
      </c>
      <c r="AB62" s="90">
        <f t="shared" ca="1" si="8"/>
        <v>3566038697.0539751</v>
      </c>
      <c r="AC62" s="90">
        <f t="shared" ca="1" si="8"/>
        <v>3600633227.4451318</v>
      </c>
      <c r="AD62" s="90">
        <f t="shared" ca="1" si="8"/>
        <v>3635227757.8362885</v>
      </c>
      <c r="AE62" s="90">
        <f t="shared" ca="1" si="8"/>
        <v>3669822288.2274446</v>
      </c>
      <c r="AF62" s="90">
        <f t="shared" ca="1" si="8"/>
        <v>3704416818.6186018</v>
      </c>
      <c r="AG62" s="90">
        <f t="shared" ca="1" si="8"/>
        <v>3739011349.009758</v>
      </c>
      <c r="AH62" s="90">
        <f t="shared" ca="1" si="8"/>
        <v>3773605879.4009151</v>
      </c>
      <c r="AI62" s="90">
        <f t="shared" ca="1" si="8"/>
        <v>3808200409.7920713</v>
      </c>
      <c r="AJ62" s="90">
        <f t="shared" ca="1" si="8"/>
        <v>3842794940.183228</v>
      </c>
      <c r="AK62" s="90">
        <f t="shared" ca="1" si="8"/>
        <v>3877389470.5743847</v>
      </c>
      <c r="AL62" s="90">
        <f t="shared" ca="1" si="8"/>
        <v>3911984000.9655414</v>
      </c>
      <c r="AM62" s="90">
        <f t="shared" ca="1" si="11"/>
        <v>3946578531.3566976</v>
      </c>
      <c r="AN62" s="90">
        <f t="shared" ca="1" si="11"/>
        <v>3981173061.7478542</v>
      </c>
      <c r="AO62" s="90">
        <f t="shared" ca="1" si="11"/>
        <v>4015767592.1390104</v>
      </c>
      <c r="AP62">
        <f ca="1">V62*'Process Emissions Multipliers'!$E$48</f>
        <v>4050362122.5301676</v>
      </c>
    </row>
    <row r="63" spans="1:42">
      <c r="A63" s="74">
        <v>11</v>
      </c>
      <c r="B63">
        <f ca="1">IF('NGPS 2010'!$A71="MR",INDIRECT("'NGPS 2010'!"&amp;'Country Selector'!$B$3&amp;ROW($A71))*10^12,0)</f>
        <v>8847842937.580452</v>
      </c>
      <c r="C63" s="90">
        <f t="shared" ca="1" si="9"/>
        <v>8088890176.9410858</v>
      </c>
      <c r="D63" s="90">
        <f t="shared" ca="1" si="9"/>
        <v>7329937416.3017216</v>
      </c>
      <c r="E63" s="90">
        <f t="shared" ca="1" si="9"/>
        <v>6570984655.6623564</v>
      </c>
      <c r="F63" s="90">
        <f t="shared" ref="D63:K95" ca="1" si="12">$B63*($L$1-F$1)/($L$1-$B$1)+$L63*(F$1-$B$1)/($L$1-$B$1)</f>
        <v>5812031895.0229912</v>
      </c>
      <c r="G63" s="90">
        <f t="shared" ca="1" si="12"/>
        <v>5053079134.3836269</v>
      </c>
      <c r="H63" s="90">
        <f t="shared" ca="1" si="12"/>
        <v>4294126373.7442617</v>
      </c>
      <c r="I63" s="90">
        <f t="shared" ca="1" si="12"/>
        <v>3535173613.1048965</v>
      </c>
      <c r="J63" s="90">
        <f t="shared" ca="1" si="12"/>
        <v>2776220852.4655313</v>
      </c>
      <c r="K63" s="90">
        <f t="shared" ca="1" si="12"/>
        <v>2017268091.8261664</v>
      </c>
      <c r="L63">
        <f ca="1">IF('NGPS 2020'!$A71="MR",INDIRECT("'NGPS 2020'!"&amp;'Country Selector'!$B$3&amp;ROW($A71))*10^12,0)*'Process Emissions Multipliers'!$B$48</f>
        <v>1258315331.1868012</v>
      </c>
      <c r="M63" s="90">
        <f t="shared" ca="1" si="10"/>
        <v>1133472008.7724361</v>
      </c>
      <c r="N63" s="90">
        <f t="shared" ca="1" si="10"/>
        <v>1008628686.358071</v>
      </c>
      <c r="O63" s="90">
        <f t="shared" ca="1" si="10"/>
        <v>883785363.94370568</v>
      </c>
      <c r="P63" s="90">
        <f t="shared" ref="N63:U95" ca="1" si="13">$L63*($V$1-P$1)/($V$1-$L$1)+$V63*(P$1-$L$1)/($V$1-$L$1)</f>
        <v>758942041.52934074</v>
      </c>
      <c r="Q63" s="90">
        <f t="shared" ca="1" si="13"/>
        <v>634098719.11497557</v>
      </c>
      <c r="R63" s="90">
        <f t="shared" ca="1" si="13"/>
        <v>509255396.70061046</v>
      </c>
      <c r="S63" s="90">
        <f t="shared" ca="1" si="13"/>
        <v>384412074.28624535</v>
      </c>
      <c r="T63" s="90">
        <f t="shared" ca="1" si="13"/>
        <v>259568751.87188023</v>
      </c>
      <c r="U63" s="90">
        <f t="shared" ca="1" si="13"/>
        <v>134725429.45751509</v>
      </c>
      <c r="V63">
        <f ca="1">IF('NGPS 2030'!$A71="MR",INDIRECT("'NGPS 2030'!"&amp;'Country Selector'!$B$3&amp;ROW($A71))*10^12,0)*'Process Emissions Multipliers'!$D$48</f>
        <v>9882107.0431499742</v>
      </c>
      <c r="W63" s="90">
        <f t="shared" ref="W63:AL78" ca="1" si="14">$V63*($AP$1-W$1)/($AP$1-$V$1)+$AP63*(W$1-$V$1)/($AP$1-$V$1)</f>
        <v>9983899.4361882508</v>
      </c>
      <c r="X63" s="90">
        <f t="shared" ca="1" si="14"/>
        <v>10085691.829226527</v>
      </c>
      <c r="Y63" s="90">
        <f t="shared" ca="1" si="14"/>
        <v>10187484.222264804</v>
      </c>
      <c r="Z63" s="90">
        <f t="shared" ca="1" si="14"/>
        <v>10289276.615303081</v>
      </c>
      <c r="AA63" s="90">
        <f t="shared" ca="1" si="14"/>
        <v>10391069.008341357</v>
      </c>
      <c r="AB63" s="90">
        <f t="shared" ca="1" si="14"/>
        <v>10492861.401379634</v>
      </c>
      <c r="AC63" s="90">
        <f t="shared" ca="1" si="14"/>
        <v>10594653.79441791</v>
      </c>
      <c r="AD63" s="90">
        <f t="shared" ca="1" si="14"/>
        <v>10696446.187456187</v>
      </c>
      <c r="AE63" s="90">
        <f t="shared" ca="1" si="14"/>
        <v>10798238.580494463</v>
      </c>
      <c r="AF63" s="90">
        <f t="shared" ca="1" si="14"/>
        <v>10900030.97353274</v>
      </c>
      <c r="AG63" s="90">
        <f t="shared" ca="1" si="14"/>
        <v>11001823.366571017</v>
      </c>
      <c r="AH63" s="90">
        <f t="shared" ca="1" si="14"/>
        <v>11103615.759609293</v>
      </c>
      <c r="AI63" s="90">
        <f t="shared" ca="1" si="14"/>
        <v>11205408.15264757</v>
      </c>
      <c r="AJ63" s="90">
        <f t="shared" ca="1" si="14"/>
        <v>11307200.545685846</v>
      </c>
      <c r="AK63" s="90">
        <f t="shared" ca="1" si="14"/>
        <v>11408992.938724123</v>
      </c>
      <c r="AL63" s="90">
        <f t="shared" ca="1" si="14"/>
        <v>11510785.3317624</v>
      </c>
      <c r="AM63" s="90">
        <f t="shared" ca="1" si="11"/>
        <v>11612577.724800676</v>
      </c>
      <c r="AN63" s="90">
        <f t="shared" ca="1" si="11"/>
        <v>11714370.117838953</v>
      </c>
      <c r="AO63" s="90">
        <f t="shared" ca="1" si="11"/>
        <v>11816162.510877229</v>
      </c>
      <c r="AP63">
        <f ca="1">V63*'Process Emissions Multipliers'!$E$48</f>
        <v>11917954.903915506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Multipliers'!$B$48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Multipliers'!$D$48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Multipliers'!$E$48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331182576768.75372</v>
      </c>
      <c r="C65" s="90">
        <f t="shared" ca="1" si="15"/>
        <v>314636755452.1438</v>
      </c>
      <c r="D65" s="90">
        <f t="shared" ca="1" si="12"/>
        <v>298090934135.53394</v>
      </c>
      <c r="E65" s="90">
        <f t="shared" ca="1" si="12"/>
        <v>281545112818.92401</v>
      </c>
      <c r="F65" s="90">
        <f t="shared" ca="1" si="12"/>
        <v>264999291502.31415</v>
      </c>
      <c r="G65" s="90">
        <f t="shared" ca="1" si="12"/>
        <v>248453470185.70422</v>
      </c>
      <c r="H65" s="90">
        <f t="shared" ca="1" si="12"/>
        <v>231907648869.0943</v>
      </c>
      <c r="I65" s="90">
        <f t="shared" ca="1" si="12"/>
        <v>215361827552.48441</v>
      </c>
      <c r="J65" s="90">
        <f t="shared" ca="1" si="12"/>
        <v>198816006235.87451</v>
      </c>
      <c r="K65" s="90">
        <f t="shared" ca="1" si="12"/>
        <v>182270184919.26459</v>
      </c>
      <c r="L65">
        <f ca="1">IF('NGPS 2020'!$A73="MR",INDIRECT("'NGPS 2020'!"&amp;'Country Selector'!$B$3&amp;ROW($A73))*10^12,0)*'Process Emissions Multipliers'!$B$48</f>
        <v>165724363602.65469</v>
      </c>
      <c r="M65" s="90">
        <f t="shared" ca="1" si="16"/>
        <v>174253295702.20389</v>
      </c>
      <c r="N65" s="90">
        <f t="shared" ca="1" si="13"/>
        <v>182782227801.75308</v>
      </c>
      <c r="O65" s="90">
        <f t="shared" ca="1" si="13"/>
        <v>191311159901.30228</v>
      </c>
      <c r="P65" s="90">
        <f t="shared" ca="1" si="13"/>
        <v>199840092000.85147</v>
      </c>
      <c r="Q65" s="90">
        <f t="shared" ca="1" si="13"/>
        <v>208369024100.40067</v>
      </c>
      <c r="R65" s="90">
        <f t="shared" ca="1" si="13"/>
        <v>216897956199.94989</v>
      </c>
      <c r="S65" s="90">
        <f t="shared" ca="1" si="13"/>
        <v>225426888299.49905</v>
      </c>
      <c r="T65" s="90">
        <f t="shared" ca="1" si="13"/>
        <v>233955820399.04825</v>
      </c>
      <c r="U65" s="90">
        <f t="shared" ca="1" si="13"/>
        <v>242484752498.59744</v>
      </c>
      <c r="V65">
        <f ca="1">IF('NGPS 2030'!$A73="MR",INDIRECT("'NGPS 2030'!"&amp;'Country Selector'!$B$3&amp;ROW($A73))*10^12,0)*'Process Emissions Multipliers'!$D$48</f>
        <v>251013684598.14664</v>
      </c>
      <c r="W65" s="90">
        <f t="shared" ca="1" si="14"/>
        <v>253599295493.57932</v>
      </c>
      <c r="X65" s="90">
        <f t="shared" ca="1" si="14"/>
        <v>256184906389.01199</v>
      </c>
      <c r="Y65" s="90">
        <f t="shared" ca="1" si="14"/>
        <v>258770517284.44464</v>
      </c>
      <c r="Z65" s="90">
        <f t="shared" ca="1" si="14"/>
        <v>261356128179.87732</v>
      </c>
      <c r="AA65" s="90">
        <f t="shared" ca="1" si="14"/>
        <v>263941739075.31</v>
      </c>
      <c r="AB65" s="90">
        <f t="shared" ca="1" si="14"/>
        <v>266527349970.74268</v>
      </c>
      <c r="AC65" s="90">
        <f t="shared" ca="1" si="14"/>
        <v>269112960866.17535</v>
      </c>
      <c r="AD65" s="90">
        <f t="shared" ca="1" si="14"/>
        <v>271698571761.60803</v>
      </c>
      <c r="AE65" s="90">
        <f t="shared" ca="1" si="14"/>
        <v>274284182657.04071</v>
      </c>
      <c r="AF65" s="90">
        <f t="shared" ca="1" si="14"/>
        <v>276869793552.47339</v>
      </c>
      <c r="AG65" s="90">
        <f t="shared" ca="1" si="14"/>
        <v>279455404447.90601</v>
      </c>
      <c r="AH65" s="90">
        <f t="shared" ca="1" si="14"/>
        <v>282041015343.33875</v>
      </c>
      <c r="AI65" s="90">
        <f t="shared" ca="1" si="14"/>
        <v>284626626238.77136</v>
      </c>
      <c r="AJ65" s="90">
        <f t="shared" ca="1" si="14"/>
        <v>287212237134.2041</v>
      </c>
      <c r="AK65" s="90">
        <f t="shared" ca="1" si="14"/>
        <v>289797848029.63678</v>
      </c>
      <c r="AL65" s="90">
        <f t="shared" ca="1" si="14"/>
        <v>292383458925.0694</v>
      </c>
      <c r="AM65" s="90">
        <f t="shared" ca="1" si="11"/>
        <v>294969069820.50208</v>
      </c>
      <c r="AN65" s="90">
        <f t="shared" ca="1" si="11"/>
        <v>297554680715.93475</v>
      </c>
      <c r="AO65" s="90">
        <f t="shared" ca="1" si="11"/>
        <v>300140291611.36743</v>
      </c>
      <c r="AP65">
        <f ca="1">V65*'Process Emissions Multipliers'!$E$48</f>
        <v>302725902506.80011</v>
      </c>
    </row>
    <row r="66" spans="1:42">
      <c r="A66" s="74">
        <v>14</v>
      </c>
      <c r="B66">
        <f ca="1">IF('NGPS 2010'!$A74="MR",INDIRECT("'NGPS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2020'!$A74="MR",INDIRECT("'NGPS 2020'!"&amp;'Country Selector'!$B$3&amp;ROW($A74))*10^12,0)*'Process Emissions Multipliers'!$B$48</f>
        <v>0</v>
      </c>
      <c r="M66" s="90">
        <f t="shared" ca="1" si="16"/>
        <v>351027.92928481882</v>
      </c>
      <c r="N66" s="90">
        <f t="shared" ca="1" si="13"/>
        <v>702055.85856963764</v>
      </c>
      <c r="O66" s="90">
        <f t="shared" ca="1" si="13"/>
        <v>1053083.7878544566</v>
      </c>
      <c r="P66" s="90">
        <f t="shared" ca="1" si="13"/>
        <v>1404111.7171392753</v>
      </c>
      <c r="Q66" s="90">
        <f t="shared" ca="1" si="13"/>
        <v>1755139.6464240942</v>
      </c>
      <c r="R66" s="90">
        <f t="shared" ca="1" si="13"/>
        <v>2106167.5757089132</v>
      </c>
      <c r="S66" s="90">
        <f t="shared" ca="1" si="13"/>
        <v>2457195.5049937321</v>
      </c>
      <c r="T66" s="90">
        <f t="shared" ca="1" si="13"/>
        <v>2808223.4342785506</v>
      </c>
      <c r="U66" s="90">
        <f t="shared" ca="1" si="13"/>
        <v>3159251.3635633695</v>
      </c>
      <c r="V66">
        <f ca="1">IF('NGPS 2030'!$A74="MR",INDIRECT("'NGPS 2030'!"&amp;'Country Selector'!$B$3&amp;ROW($A74))*10^12,0)*'Process Emissions Multipliers'!$D$48</f>
        <v>3510279.2928481884</v>
      </c>
      <c r="W66" s="90">
        <f t="shared" ca="1" si="14"/>
        <v>3546437.5461327867</v>
      </c>
      <c r="X66" s="90">
        <f t="shared" ca="1" si="14"/>
        <v>3582595.7994173844</v>
      </c>
      <c r="Y66" s="90">
        <f t="shared" ca="1" si="14"/>
        <v>3618754.0527019817</v>
      </c>
      <c r="Z66" s="90">
        <f t="shared" ca="1" si="14"/>
        <v>3654912.30598658</v>
      </c>
      <c r="AA66" s="90">
        <f t="shared" ca="1" si="14"/>
        <v>3691070.5592711782</v>
      </c>
      <c r="AB66" s="90">
        <f t="shared" ca="1" si="14"/>
        <v>3727228.8125557764</v>
      </c>
      <c r="AC66" s="90">
        <f t="shared" ca="1" si="14"/>
        <v>3763387.0658403737</v>
      </c>
      <c r="AD66" s="90">
        <f t="shared" ca="1" si="14"/>
        <v>3799545.3191249724</v>
      </c>
      <c r="AE66" s="90">
        <f t="shared" ca="1" si="14"/>
        <v>3835703.5724095702</v>
      </c>
      <c r="AF66" s="90">
        <f t="shared" ca="1" si="14"/>
        <v>3871861.825694168</v>
      </c>
      <c r="AG66" s="90">
        <f t="shared" ca="1" si="14"/>
        <v>3908020.0789787658</v>
      </c>
      <c r="AH66" s="90">
        <f t="shared" ca="1" si="14"/>
        <v>3944178.332263364</v>
      </c>
      <c r="AI66" s="90">
        <f t="shared" ca="1" si="14"/>
        <v>3980336.5855479618</v>
      </c>
      <c r="AJ66" s="90">
        <f t="shared" ca="1" si="14"/>
        <v>4016494.83883256</v>
      </c>
      <c r="AK66" s="90">
        <f t="shared" ca="1" si="14"/>
        <v>4052653.0921171578</v>
      </c>
      <c r="AL66" s="90">
        <f t="shared" ca="1" si="14"/>
        <v>4088811.3454017555</v>
      </c>
      <c r="AM66" s="90">
        <f t="shared" ca="1" si="11"/>
        <v>4124969.5986863538</v>
      </c>
      <c r="AN66" s="90">
        <f t="shared" ca="1" si="11"/>
        <v>4161127.8519709515</v>
      </c>
      <c r="AO66" s="90">
        <f t="shared" ca="1" si="11"/>
        <v>4197286.1052555498</v>
      </c>
      <c r="AP66">
        <f ca="1">V66*'Process Emissions Multipliers'!$E$48</f>
        <v>4233444.3585401475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Multipliers'!$B$48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Multipliers'!$D$48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Multipliers'!$E$48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2020'!$A76="MR",INDIRECT("'NGPS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2030'!$A76="MR",INDIRECT("'NGPS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2010'!$A77="MR",INDIRECT("'NGPS 2010'!"&amp;'Country Selector'!$B$3&amp;ROW($A77))*10^12,0)</f>
        <v>4411336355.4956207</v>
      </c>
      <c r="C69" s="90">
        <f t="shared" ca="1" si="15"/>
        <v>3970760688.7155905</v>
      </c>
      <c r="D69" s="90">
        <f t="shared" ca="1" si="12"/>
        <v>3530185021.9355602</v>
      </c>
      <c r="E69" s="90">
        <f t="shared" ca="1" si="12"/>
        <v>3089609355.1555295</v>
      </c>
      <c r="F69" s="90">
        <f t="shared" ca="1" si="12"/>
        <v>2649033688.3754997</v>
      </c>
      <c r="G69" s="90">
        <f t="shared" ca="1" si="12"/>
        <v>2208458021.5954695</v>
      </c>
      <c r="H69" s="90">
        <f t="shared" ca="1" si="12"/>
        <v>1767882354.8154392</v>
      </c>
      <c r="I69" s="90">
        <f t="shared" ca="1" si="12"/>
        <v>1327306688.0354087</v>
      </c>
      <c r="J69" s="90">
        <f t="shared" ca="1" si="12"/>
        <v>886731021.25537848</v>
      </c>
      <c r="K69" s="90">
        <f t="shared" ca="1" si="12"/>
        <v>446155354.47534823</v>
      </c>
      <c r="L69">
        <f ca="1">IF('NGPS 2020'!$A77="MR",INDIRECT("'NGPS 2020'!"&amp;'Country Selector'!$B$3&amp;ROW($A77))*10^12,0)*'Process Emissions Multipliers'!$B$48</f>
        <v>5579687.695317938</v>
      </c>
      <c r="M69" s="90">
        <f t="shared" ca="1" si="16"/>
        <v>5816569.4654948134</v>
      </c>
      <c r="N69" s="90">
        <f t="shared" ca="1" si="13"/>
        <v>6053451.2356716897</v>
      </c>
      <c r="O69" s="90">
        <f t="shared" ca="1" si="13"/>
        <v>6290333.0058485661</v>
      </c>
      <c r="P69" s="90">
        <f t="shared" ca="1" si="13"/>
        <v>6527214.7760254405</v>
      </c>
      <c r="Q69" s="90">
        <f t="shared" ca="1" si="13"/>
        <v>6764096.5462023169</v>
      </c>
      <c r="R69" s="90">
        <f t="shared" ca="1" si="13"/>
        <v>7000978.3163791932</v>
      </c>
      <c r="S69" s="90">
        <f t="shared" ca="1" si="13"/>
        <v>7237860.0865560696</v>
      </c>
      <c r="T69" s="90">
        <f t="shared" ca="1" si="13"/>
        <v>7474741.856732945</v>
      </c>
      <c r="U69" s="90">
        <f t="shared" ca="1" si="13"/>
        <v>7711623.6269098204</v>
      </c>
      <c r="V69">
        <f ca="1">IF('NGPS 2030'!$A77="MR",INDIRECT("'NGPS 2030'!"&amp;'Country Selector'!$B$3&amp;ROW($A77))*10^12,0)*'Process Emissions Multipliers'!$D$48</f>
        <v>7948505.3970866967</v>
      </c>
      <c r="W69" s="90">
        <f t="shared" ca="1" si="14"/>
        <v>8030380.3840620667</v>
      </c>
      <c r="X69" s="90">
        <f t="shared" ca="1" si="14"/>
        <v>8112255.3710374348</v>
      </c>
      <c r="Y69" s="90">
        <f t="shared" ca="1" si="14"/>
        <v>8194130.3580128066</v>
      </c>
      <c r="Z69" s="90">
        <f t="shared" ca="1" si="14"/>
        <v>8276005.3449881747</v>
      </c>
      <c r="AA69" s="90">
        <f t="shared" ca="1" si="14"/>
        <v>8357880.3319635447</v>
      </c>
      <c r="AB69" s="90">
        <f t="shared" ca="1" si="14"/>
        <v>8439755.3189389147</v>
      </c>
      <c r="AC69" s="90">
        <f t="shared" ca="1" si="14"/>
        <v>8521630.3059142828</v>
      </c>
      <c r="AD69" s="90">
        <f t="shared" ca="1" si="14"/>
        <v>8603505.2928896528</v>
      </c>
      <c r="AE69" s="90">
        <f t="shared" ca="1" si="14"/>
        <v>8685380.2798650227</v>
      </c>
      <c r="AF69" s="90">
        <f t="shared" ca="1" si="14"/>
        <v>8767255.2668403909</v>
      </c>
      <c r="AG69" s="90">
        <f t="shared" ca="1" si="14"/>
        <v>8849130.2538157608</v>
      </c>
      <c r="AH69" s="90">
        <f t="shared" ca="1" si="14"/>
        <v>8931005.2407911308</v>
      </c>
      <c r="AI69" s="90">
        <f t="shared" ca="1" si="14"/>
        <v>9012880.2277665008</v>
      </c>
      <c r="AJ69" s="90">
        <f t="shared" ca="1" si="14"/>
        <v>9094755.2147418708</v>
      </c>
      <c r="AK69" s="90">
        <f t="shared" ca="1" si="14"/>
        <v>9176630.2017172389</v>
      </c>
      <c r="AL69" s="90">
        <f t="shared" ca="1" si="14"/>
        <v>9258505.1886926088</v>
      </c>
      <c r="AM69" s="90">
        <f t="shared" ca="1" si="11"/>
        <v>9340380.1756679788</v>
      </c>
      <c r="AN69" s="90">
        <f t="shared" ca="1" si="11"/>
        <v>9422255.1626433488</v>
      </c>
      <c r="AO69" s="90">
        <f t="shared" ca="1" si="11"/>
        <v>9504130.1496187169</v>
      </c>
      <c r="AP69">
        <f ca="1">V69*'Process Emissions Multipliers'!$E$48</f>
        <v>9586005.1365940869</v>
      </c>
    </row>
    <row r="70" spans="1:42">
      <c r="A70" s="74">
        <v>18</v>
      </c>
      <c r="B70">
        <f ca="1">IF('NGPS 2010'!$A78="MR",INDIRECT("'NGPS 2010'!"&amp;'Country Selector'!$B$3&amp;ROW($A78))*10^12,0)</f>
        <v>12980100.585480159</v>
      </c>
      <c r="C70" s="90">
        <f t="shared" ca="1" si="15"/>
        <v>11682090.526932143</v>
      </c>
      <c r="D70" s="90">
        <f t="shared" ca="1" si="12"/>
        <v>10384080.468384128</v>
      </c>
      <c r="E70" s="90">
        <f t="shared" ca="1" si="12"/>
        <v>9086070.4098361116</v>
      </c>
      <c r="F70" s="90">
        <f t="shared" ca="1" si="12"/>
        <v>7788060.3512880951</v>
      </c>
      <c r="G70" s="90">
        <f t="shared" ca="1" si="12"/>
        <v>6490050.2927400796</v>
      </c>
      <c r="H70" s="90">
        <f t="shared" ca="1" si="12"/>
        <v>5192040.234192064</v>
      </c>
      <c r="I70" s="90">
        <f t="shared" ca="1" si="12"/>
        <v>3894030.1756440476</v>
      </c>
      <c r="J70" s="90">
        <f t="shared" ca="1" si="12"/>
        <v>2596020.117096032</v>
      </c>
      <c r="K70" s="90">
        <f t="shared" ca="1" si="12"/>
        <v>1298010.058548016</v>
      </c>
      <c r="L70">
        <f ca="1">IF('NGPS 2020'!$A78="MR",INDIRECT("'NGPS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2030'!$A78="MR",INDIRECT("'NGPS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2010'!$A79="MR",INDIRECT("'NGPS 2010'!"&amp;'Country Selector'!$B$3&amp;ROW($A79))*10^12,0)</f>
        <v>36167229676.028259</v>
      </c>
      <c r="C71" s="90">
        <f t="shared" ca="1" si="15"/>
        <v>34367923402.082169</v>
      </c>
      <c r="D71" s="90">
        <f t="shared" ca="1" si="12"/>
        <v>32568617128.136078</v>
      </c>
      <c r="E71" s="90">
        <f t="shared" ca="1" si="12"/>
        <v>30769310854.18998</v>
      </c>
      <c r="F71" s="90">
        <f t="shared" ca="1" si="12"/>
        <v>28970004580.243889</v>
      </c>
      <c r="G71" s="90">
        <f t="shared" ca="1" si="12"/>
        <v>27170698306.297798</v>
      </c>
      <c r="H71" s="90">
        <f t="shared" ca="1" si="12"/>
        <v>25371392032.351707</v>
      </c>
      <c r="I71" s="90">
        <f t="shared" ca="1" si="12"/>
        <v>23572085758.405613</v>
      </c>
      <c r="J71" s="90">
        <f t="shared" ca="1" si="12"/>
        <v>21772779484.459522</v>
      </c>
      <c r="K71" s="90">
        <f t="shared" ca="1" si="12"/>
        <v>19973473210.513428</v>
      </c>
      <c r="L71">
        <f ca="1">IF('NGPS 2020'!$A79="MR",INDIRECT("'NGPS 2020'!"&amp;'Country Selector'!$B$3&amp;ROW($A79))*10^12,0)*'Process Emissions Multipliers'!$B$48</f>
        <v>18174166936.567337</v>
      </c>
      <c r="M71" s="90">
        <f t="shared" ca="1" si="16"/>
        <v>20188252659.297745</v>
      </c>
      <c r="N71" s="90">
        <f t="shared" ca="1" si="13"/>
        <v>22202338382.028156</v>
      </c>
      <c r="O71" s="90">
        <f t="shared" ca="1" si="13"/>
        <v>24216424104.758564</v>
      </c>
      <c r="P71" s="90">
        <f t="shared" ca="1" si="13"/>
        <v>26230509827.488976</v>
      </c>
      <c r="Q71" s="90">
        <f t="shared" ca="1" si="13"/>
        <v>28244595550.219383</v>
      </c>
      <c r="R71" s="90">
        <f t="shared" ca="1" si="13"/>
        <v>30258681272.949791</v>
      </c>
      <c r="S71" s="90">
        <f t="shared" ca="1" si="13"/>
        <v>32272766995.680199</v>
      </c>
      <c r="T71" s="90">
        <f t="shared" ca="1" si="13"/>
        <v>34286852718.410614</v>
      </c>
      <c r="U71" s="90">
        <f t="shared" ca="1" si="13"/>
        <v>36300938441.141022</v>
      </c>
      <c r="V71">
        <f ca="1">IF('NGPS 2030'!$A79="MR",INDIRECT("'NGPS 2030'!"&amp;'Country Selector'!$B$3&amp;ROW($A79))*10^12,0)*'Process Emissions Multipliers'!$D$48</f>
        <v>38315024163.871429</v>
      </c>
      <c r="W71" s="90">
        <f t="shared" ca="1" si="14"/>
        <v>38709694853.222374</v>
      </c>
      <c r="X71" s="90">
        <f t="shared" ca="1" si="14"/>
        <v>39104365542.573334</v>
      </c>
      <c r="Y71" s="90">
        <f t="shared" ca="1" si="14"/>
        <v>39499036231.924278</v>
      </c>
      <c r="Z71" s="90">
        <f t="shared" ca="1" si="14"/>
        <v>39893706921.275223</v>
      </c>
      <c r="AA71" s="90">
        <f t="shared" ca="1" si="14"/>
        <v>40288377610.626175</v>
      </c>
      <c r="AB71" s="90">
        <f t="shared" ca="1" si="14"/>
        <v>40683048299.977119</v>
      </c>
      <c r="AC71" s="90">
        <f t="shared" ca="1" si="14"/>
        <v>41077718989.328072</v>
      </c>
      <c r="AD71" s="90">
        <f t="shared" ca="1" si="14"/>
        <v>41472389678.679016</v>
      </c>
      <c r="AE71" s="90">
        <f t="shared" ca="1" si="14"/>
        <v>41867060368.029968</v>
      </c>
      <c r="AF71" s="90">
        <f t="shared" ca="1" si="14"/>
        <v>42261731057.38092</v>
      </c>
      <c r="AG71" s="90">
        <f t="shared" ca="1" si="14"/>
        <v>42656401746.731873</v>
      </c>
      <c r="AH71" s="90">
        <f t="shared" ca="1" si="14"/>
        <v>43051072436.082809</v>
      </c>
      <c r="AI71" s="90">
        <f t="shared" ca="1" si="14"/>
        <v>43445743125.433762</v>
      </c>
      <c r="AJ71" s="90">
        <f t="shared" ca="1" si="14"/>
        <v>43840413814.784714</v>
      </c>
      <c r="AK71" s="90">
        <f t="shared" ca="1" si="14"/>
        <v>44235084504.135658</v>
      </c>
      <c r="AL71" s="90">
        <f t="shared" ca="1" si="14"/>
        <v>44629755193.48661</v>
      </c>
      <c r="AM71" s="90">
        <f t="shared" ca="1" si="11"/>
        <v>45024425882.837555</v>
      </c>
      <c r="AN71" s="90">
        <f t="shared" ca="1" si="11"/>
        <v>45419096572.188507</v>
      </c>
      <c r="AO71" s="90">
        <f t="shared" ca="1" si="11"/>
        <v>45813767261.539459</v>
      </c>
      <c r="AP71">
        <f ca="1">V71*'Process Emissions Multipliers'!$E$48</f>
        <v>46208437950.890404</v>
      </c>
    </row>
    <row r="72" spans="1:42">
      <c r="A72" s="74">
        <v>20</v>
      </c>
      <c r="B72">
        <f ca="1">IF('NGPS 2010'!$A80="MR",INDIRECT("'NGPS 2010'!"&amp;'Country Selector'!$B$3&amp;ROW($A80))*10^12,0)</f>
        <v>0</v>
      </c>
      <c r="C72" s="90">
        <f t="shared" ca="1" si="15"/>
        <v>524771.40280216699</v>
      </c>
      <c r="D72" s="90">
        <f t="shared" ca="1" si="12"/>
        <v>1049542.805604334</v>
      </c>
      <c r="E72" s="90">
        <f t="shared" ca="1" si="12"/>
        <v>1574314.208406501</v>
      </c>
      <c r="F72" s="90">
        <f t="shared" ca="1" si="12"/>
        <v>2099085.611208668</v>
      </c>
      <c r="G72" s="90">
        <f t="shared" ca="1" si="12"/>
        <v>2623857.014010835</v>
      </c>
      <c r="H72" s="90">
        <f t="shared" ca="1" si="12"/>
        <v>3148628.416813002</v>
      </c>
      <c r="I72" s="90">
        <f t="shared" ca="1" si="12"/>
        <v>3673399.819615169</v>
      </c>
      <c r="J72" s="90">
        <f t="shared" ca="1" si="12"/>
        <v>4198171.222417336</v>
      </c>
      <c r="K72" s="90">
        <f t="shared" ca="1" si="12"/>
        <v>4722942.6252195034</v>
      </c>
      <c r="L72">
        <f ca="1">IF('NGPS 2020'!$A80="MR",INDIRECT("'NGPS 2020'!"&amp;'Country Selector'!$B$3&amp;ROW($A80))*10^12,0)*'Process Emissions Multipliers'!$B$48</f>
        <v>5247714.0280216699</v>
      </c>
      <c r="M72" s="90">
        <f t="shared" ca="1" si="16"/>
        <v>4722942.6252195034</v>
      </c>
      <c r="N72" s="90">
        <f t="shared" ca="1" si="13"/>
        <v>4198171.222417336</v>
      </c>
      <c r="O72" s="90">
        <f t="shared" ca="1" si="13"/>
        <v>3673399.819615169</v>
      </c>
      <c r="P72" s="90">
        <f t="shared" ca="1" si="13"/>
        <v>3148628.416813002</v>
      </c>
      <c r="Q72" s="90">
        <f t="shared" ca="1" si="13"/>
        <v>2623857.014010835</v>
      </c>
      <c r="R72" s="90">
        <f t="shared" ca="1" si="13"/>
        <v>2099085.611208668</v>
      </c>
      <c r="S72" s="90">
        <f t="shared" ca="1" si="13"/>
        <v>1574314.208406501</v>
      </c>
      <c r="T72" s="90">
        <f t="shared" ca="1" si="13"/>
        <v>1049542.805604334</v>
      </c>
      <c r="U72" s="90">
        <f t="shared" ca="1" si="13"/>
        <v>524771.40280216699</v>
      </c>
      <c r="V72">
        <f ca="1">IF('NGPS 2030'!$A80="MR",INDIRECT("'NGPS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2010'!$A81="MR",INDIRECT("'NGPS 2010'!"&amp;'Country Selector'!$B$3&amp;ROW($A81))*10^12,0)</f>
        <v>11100785.442863526</v>
      </c>
      <c r="C73" s="90">
        <f t="shared" ca="1" si="15"/>
        <v>9990706.8985771723</v>
      </c>
      <c r="D73" s="90">
        <f t="shared" ca="1" si="12"/>
        <v>8880628.3542908207</v>
      </c>
      <c r="E73" s="90">
        <f t="shared" ca="1" si="12"/>
        <v>7770549.8100044681</v>
      </c>
      <c r="F73" s="90">
        <f t="shared" ca="1" si="12"/>
        <v>6660471.2657181155</v>
      </c>
      <c r="G73" s="90">
        <f t="shared" ca="1" si="12"/>
        <v>5550392.7214317629</v>
      </c>
      <c r="H73" s="90">
        <f t="shared" ca="1" si="12"/>
        <v>4440314.1771454103</v>
      </c>
      <c r="I73" s="90">
        <f t="shared" ca="1" si="12"/>
        <v>3330235.6328590577</v>
      </c>
      <c r="J73" s="90">
        <f t="shared" ca="1" si="12"/>
        <v>2220157.0885727052</v>
      </c>
      <c r="K73" s="90">
        <f t="shared" ca="1" si="12"/>
        <v>1110078.5442863526</v>
      </c>
      <c r="L73">
        <f ca="1">IF('NGPS 2020'!$A81="MR",INDIRECT("'NGPS 2020'!"&amp;'Country Selector'!$B$3&amp;ROW($A81))*10^12,0)*'Process Emissions Multipliers'!$B$48</f>
        <v>0</v>
      </c>
      <c r="M73" s="90">
        <f t="shared" ca="1" si="16"/>
        <v>13709503955.059692</v>
      </c>
      <c r="N73" s="90">
        <f t="shared" ca="1" si="13"/>
        <v>27419007910.119385</v>
      </c>
      <c r="O73" s="90">
        <f t="shared" ca="1" si="13"/>
        <v>41128511865.179077</v>
      </c>
      <c r="P73" s="90">
        <f t="shared" ca="1" si="13"/>
        <v>54838015820.23877</v>
      </c>
      <c r="Q73" s="90">
        <f t="shared" ca="1" si="13"/>
        <v>68547519775.298462</v>
      </c>
      <c r="R73" s="90">
        <f t="shared" ca="1" si="13"/>
        <v>82257023730.358154</v>
      </c>
      <c r="S73" s="90">
        <f t="shared" ca="1" si="13"/>
        <v>95966527685.417847</v>
      </c>
      <c r="T73" s="90">
        <f t="shared" ca="1" si="13"/>
        <v>109676031640.47754</v>
      </c>
      <c r="U73" s="90">
        <f t="shared" ca="1" si="13"/>
        <v>123385535595.53723</v>
      </c>
      <c r="V73">
        <f ca="1">IF('NGPS 2030'!$A81="MR",INDIRECT("'NGPS 2030'!"&amp;'Country Selector'!$B$3&amp;ROW($A81))*10^12,0)*'Process Emissions Multipliers'!$D$48</f>
        <v>137095039550.59692</v>
      </c>
      <c r="W73" s="90">
        <f t="shared" ca="1" si="14"/>
        <v>138507211275.57394</v>
      </c>
      <c r="X73" s="90">
        <f t="shared" ca="1" si="14"/>
        <v>139919383000.5509</v>
      </c>
      <c r="Y73" s="90">
        <f t="shared" ca="1" si="14"/>
        <v>141331554725.52789</v>
      </c>
      <c r="Z73" s="90">
        <f t="shared" ca="1" si="14"/>
        <v>142743726450.50491</v>
      </c>
      <c r="AA73" s="90">
        <f t="shared" ca="1" si="14"/>
        <v>144155898175.4819</v>
      </c>
      <c r="AB73" s="90">
        <f t="shared" ca="1" si="14"/>
        <v>145568069900.45892</v>
      </c>
      <c r="AC73" s="90">
        <f t="shared" ca="1" si="14"/>
        <v>146980241625.43591</v>
      </c>
      <c r="AD73" s="90">
        <f t="shared" ca="1" si="14"/>
        <v>148392413350.4129</v>
      </c>
      <c r="AE73" s="90">
        <f t="shared" ca="1" si="14"/>
        <v>149804585075.38989</v>
      </c>
      <c r="AF73" s="90">
        <f t="shared" ca="1" si="14"/>
        <v>151216756800.36688</v>
      </c>
      <c r="AG73" s="90">
        <f t="shared" ca="1" si="14"/>
        <v>152628928525.3439</v>
      </c>
      <c r="AH73" s="90">
        <f t="shared" ca="1" si="14"/>
        <v>154041100250.32089</v>
      </c>
      <c r="AI73" s="90">
        <f t="shared" ca="1" si="14"/>
        <v>155453271975.29788</v>
      </c>
      <c r="AJ73" s="90">
        <f t="shared" ca="1" si="14"/>
        <v>156865443700.27487</v>
      </c>
      <c r="AK73" s="90">
        <f t="shared" ca="1" si="14"/>
        <v>158277615425.25189</v>
      </c>
      <c r="AL73" s="90">
        <f t="shared" ca="1" si="14"/>
        <v>159689787150.22888</v>
      </c>
      <c r="AM73" s="90">
        <f t="shared" ca="1" si="11"/>
        <v>161101958875.20587</v>
      </c>
      <c r="AN73" s="90">
        <f t="shared" ca="1" si="11"/>
        <v>162514130600.18289</v>
      </c>
      <c r="AO73" s="90">
        <f t="shared" ca="1" si="11"/>
        <v>163926302325.15988</v>
      </c>
      <c r="AP73">
        <f ca="1">V73*'Process Emissions Multipliers'!$E$48</f>
        <v>165338474050.13687</v>
      </c>
    </row>
    <row r="74" spans="1:42">
      <c r="A74" s="74">
        <v>22</v>
      </c>
      <c r="B74">
        <f ca="1">IF('NGPS 2010'!$A82="MR",INDIRECT("'NGPS 2010'!"&amp;'Country Selector'!$B$3&amp;ROW($A82))*10^12,0)</f>
        <v>0</v>
      </c>
      <c r="C74" s="90">
        <f t="shared" ca="1" si="15"/>
        <v>712194594.83524942</v>
      </c>
      <c r="D74" s="90">
        <f t="shared" ca="1" si="12"/>
        <v>1424389189.6704988</v>
      </c>
      <c r="E74" s="90">
        <f t="shared" ca="1" si="12"/>
        <v>2136583784.5057483</v>
      </c>
      <c r="F74" s="90">
        <f t="shared" ca="1" si="12"/>
        <v>2848778379.3409977</v>
      </c>
      <c r="G74" s="90">
        <f t="shared" ca="1" si="12"/>
        <v>3560972974.1762476</v>
      </c>
      <c r="H74" s="90">
        <f t="shared" ca="1" si="12"/>
        <v>4273167569.0114965</v>
      </c>
      <c r="I74" s="90">
        <f t="shared" ca="1" si="12"/>
        <v>4985362163.8467464</v>
      </c>
      <c r="J74" s="90">
        <f t="shared" ca="1" si="12"/>
        <v>5697556758.6819954</v>
      </c>
      <c r="K74" s="90">
        <f t="shared" ca="1" si="12"/>
        <v>6409751353.5172443</v>
      </c>
      <c r="L74">
        <f ca="1">IF('NGPS 2020'!$A82="MR",INDIRECT("'NGPS 2020'!"&amp;'Country Selector'!$B$3&amp;ROW($A82))*10^12,0)*'Process Emissions Multipliers'!$B$48</f>
        <v>7121945948.3524942</v>
      </c>
      <c r="M74" s="90">
        <f t="shared" ca="1" si="16"/>
        <v>6411261100.1930418</v>
      </c>
      <c r="N74" s="90">
        <f t="shared" ca="1" si="13"/>
        <v>5700576252.0335903</v>
      </c>
      <c r="O74" s="90">
        <f t="shared" ca="1" si="13"/>
        <v>4989891403.8741388</v>
      </c>
      <c r="P74" s="90">
        <f t="shared" ca="1" si="13"/>
        <v>4279206555.7146869</v>
      </c>
      <c r="Q74" s="90">
        <f t="shared" ca="1" si="13"/>
        <v>3568521707.5552354</v>
      </c>
      <c r="R74" s="90">
        <f t="shared" ca="1" si="13"/>
        <v>2857836859.3957829</v>
      </c>
      <c r="S74" s="90">
        <f t="shared" ca="1" si="13"/>
        <v>2147152011.236331</v>
      </c>
      <c r="T74" s="90">
        <f t="shared" ca="1" si="13"/>
        <v>1436467163.076879</v>
      </c>
      <c r="U74" s="90">
        <f t="shared" ca="1" si="13"/>
        <v>725782314.9174273</v>
      </c>
      <c r="V74">
        <f ca="1">IF('NGPS 2030'!$A82="MR",INDIRECT("'NGPS 2030'!"&amp;'Country Selector'!$B$3&amp;ROW($A82))*10^12,0)*'Process Emissions Multipliers'!$D$48</f>
        <v>15097466.757975355</v>
      </c>
      <c r="W74" s="90">
        <f t="shared" ca="1" si="14"/>
        <v>15252980.887037074</v>
      </c>
      <c r="X74" s="90">
        <f t="shared" ca="1" si="14"/>
        <v>15408495.01609879</v>
      </c>
      <c r="Y74" s="90">
        <f t="shared" ca="1" si="14"/>
        <v>15564009.145160511</v>
      </c>
      <c r="Z74" s="90">
        <f t="shared" ca="1" si="14"/>
        <v>15719523.274222229</v>
      </c>
      <c r="AA74" s="90">
        <f t="shared" ca="1" si="14"/>
        <v>15875037.403283946</v>
      </c>
      <c r="AB74" s="90">
        <f t="shared" ca="1" si="14"/>
        <v>16030551.532345666</v>
      </c>
      <c r="AC74" s="90">
        <f t="shared" ca="1" si="14"/>
        <v>16186065.661407383</v>
      </c>
      <c r="AD74" s="90">
        <f t="shared" ca="1" si="14"/>
        <v>16341579.790469103</v>
      </c>
      <c r="AE74" s="90">
        <f t="shared" ca="1" si="14"/>
        <v>16497093.919530822</v>
      </c>
      <c r="AF74" s="90">
        <f t="shared" ca="1" si="14"/>
        <v>16652608.04859254</v>
      </c>
      <c r="AG74" s="90">
        <f t="shared" ca="1" si="14"/>
        <v>16808122.177654259</v>
      </c>
      <c r="AH74" s="90">
        <f t="shared" ca="1" si="14"/>
        <v>16963636.30671598</v>
      </c>
      <c r="AI74" s="90">
        <f t="shared" ca="1" si="14"/>
        <v>17119150.435777694</v>
      </c>
      <c r="AJ74" s="90">
        <f t="shared" ca="1" si="14"/>
        <v>17274664.564839415</v>
      </c>
      <c r="AK74" s="90">
        <f t="shared" ca="1" si="14"/>
        <v>17430178.693901129</v>
      </c>
      <c r="AL74" s="90">
        <f t="shared" ca="1" si="14"/>
        <v>17585692.82296285</v>
      </c>
      <c r="AM74" s="90">
        <f t="shared" ca="1" si="11"/>
        <v>17741206.952024568</v>
      </c>
      <c r="AN74" s="90">
        <f t="shared" ca="1" si="11"/>
        <v>17896721.081086289</v>
      </c>
      <c r="AO74" s="90">
        <f t="shared" ca="1" si="11"/>
        <v>18052235.210148007</v>
      </c>
      <c r="AP74">
        <f ca="1">V74*'Process Emissions Multipliers'!$E$48</f>
        <v>18207749.339209724</v>
      </c>
    </row>
    <row r="75" spans="1:4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2020'!$A83="MR",INDIRECT("'NGPS 2020'!"&amp;'Country Selector'!$B$3&amp;ROW($A83))*10^12,0)*'Process Emissions Multipliers'!$B$48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2030'!$A83="MR",INDIRECT("'NGPS 2030'!"&amp;'Country Selector'!$B$3&amp;ROW($A83))*10^12,0)*'Process Emissions Multipliers'!$D$48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Multipliers'!$E$48</f>
        <v>0</v>
      </c>
    </row>
    <row r="76" spans="1:42">
      <c r="A76" s="74">
        <v>24</v>
      </c>
      <c r="B76">
        <f ca="1">IF('NGPS 2010'!$A84="MR",INDIRECT("'NGPS 2010'!"&amp;'Country Selector'!$B$3&amp;ROW($A84))*10^12,0)</f>
        <v>10440324.022198411</v>
      </c>
      <c r="C76" s="90">
        <f t="shared" ca="1" si="15"/>
        <v>9061598604.8005466</v>
      </c>
      <c r="D76" s="90">
        <f t="shared" ca="1" si="12"/>
        <v>18112756885.578896</v>
      </c>
      <c r="E76" s="90">
        <f t="shared" ca="1" si="12"/>
        <v>27163915166.35725</v>
      </c>
      <c r="F76" s="90">
        <f t="shared" ca="1" si="12"/>
        <v>36215073447.135597</v>
      </c>
      <c r="G76" s="90">
        <f t="shared" ca="1" si="12"/>
        <v>45266231727.913948</v>
      </c>
      <c r="H76" s="90">
        <f t="shared" ca="1" si="12"/>
        <v>54317390008.692299</v>
      </c>
      <c r="I76" s="90">
        <f t="shared" ca="1" si="12"/>
        <v>63368548289.47065</v>
      </c>
      <c r="J76" s="90">
        <f t="shared" ca="1" si="12"/>
        <v>72419706570.248993</v>
      </c>
      <c r="K76" s="90">
        <f t="shared" ca="1" si="12"/>
        <v>81470864851.027344</v>
      </c>
      <c r="L76">
        <f ca="1">IF('NGPS 2020'!$A84="MR",INDIRECT("'NGPS 2020'!"&amp;'Country Selector'!$B$3&amp;ROW($A84))*10^12,0)*'Process Emissions Multipliers'!$B$48</f>
        <v>90522023131.805695</v>
      </c>
      <c r="M76" s="90">
        <f t="shared" ca="1" si="16"/>
        <v>84431230642.099197</v>
      </c>
      <c r="N76" s="90">
        <f t="shared" ca="1" si="13"/>
        <v>78340438152.392715</v>
      </c>
      <c r="O76" s="90">
        <f t="shared" ca="1" si="13"/>
        <v>72249645662.686234</v>
      </c>
      <c r="P76" s="90">
        <f t="shared" ca="1" si="13"/>
        <v>66158853172.979736</v>
      </c>
      <c r="Q76" s="90">
        <f t="shared" ca="1" si="13"/>
        <v>60068060683.273247</v>
      </c>
      <c r="R76" s="90">
        <f t="shared" ca="1" si="13"/>
        <v>53977268193.566757</v>
      </c>
      <c r="S76" s="90">
        <f t="shared" ca="1" si="13"/>
        <v>47886475703.860275</v>
      </c>
      <c r="T76" s="90">
        <f t="shared" ca="1" si="13"/>
        <v>41795683214.153778</v>
      </c>
      <c r="U76" s="90">
        <f t="shared" ca="1" si="13"/>
        <v>35704890724.447296</v>
      </c>
      <c r="V76">
        <f ca="1">IF('NGPS 2030'!$A84="MR",INDIRECT("'NGPS 2030'!"&amp;'Country Selector'!$B$3&amp;ROW($A84))*10^12,0)*'Process Emissions Multipliers'!$D$48</f>
        <v>29614098234.740803</v>
      </c>
      <c r="W76" s="90">
        <f t="shared" ca="1" si="14"/>
        <v>29919143496.224224</v>
      </c>
      <c r="X76" s="90">
        <f t="shared" ca="1" si="14"/>
        <v>30224188757.707653</v>
      </c>
      <c r="Y76" s="90">
        <f t="shared" ca="1" si="14"/>
        <v>30529234019.191074</v>
      </c>
      <c r="Z76" s="90">
        <f t="shared" ca="1" si="14"/>
        <v>30834279280.674496</v>
      </c>
      <c r="AA76" s="90">
        <f t="shared" ca="1" si="14"/>
        <v>31139324542.157921</v>
      </c>
      <c r="AB76" s="90">
        <f t="shared" ca="1" si="14"/>
        <v>31444369803.641346</v>
      </c>
      <c r="AC76" s="90">
        <f t="shared" ca="1" si="14"/>
        <v>31749415065.124767</v>
      </c>
      <c r="AD76" s="90">
        <f t="shared" ca="1" si="14"/>
        <v>32054460326.608192</v>
      </c>
      <c r="AE76" s="90">
        <f t="shared" ca="1" si="14"/>
        <v>32359505588.091618</v>
      </c>
      <c r="AF76" s="90">
        <f t="shared" ca="1" si="14"/>
        <v>32664550849.575043</v>
      </c>
      <c r="AG76" s="90">
        <f t="shared" ca="1" si="14"/>
        <v>32969596111.058464</v>
      </c>
      <c r="AH76" s="90">
        <f t="shared" ca="1" si="14"/>
        <v>33274641372.541889</v>
      </c>
      <c r="AI76" s="90">
        <f t="shared" ca="1" si="14"/>
        <v>33579686634.025314</v>
      </c>
      <c r="AJ76" s="90">
        <f t="shared" ca="1" si="14"/>
        <v>33884731895.508736</v>
      </c>
      <c r="AK76" s="90">
        <f t="shared" ca="1" si="14"/>
        <v>34189777156.992157</v>
      </c>
      <c r="AL76" s="90">
        <f t="shared" ca="1" si="14"/>
        <v>34494822418.475586</v>
      </c>
      <c r="AM76" s="90">
        <f t="shared" ca="1" si="11"/>
        <v>34799867679.959007</v>
      </c>
      <c r="AN76" s="90">
        <f t="shared" ca="1" si="11"/>
        <v>35104912941.442436</v>
      </c>
      <c r="AO76" s="90">
        <f t="shared" ca="1" si="11"/>
        <v>35409958202.92585</v>
      </c>
      <c r="AP76">
        <f ca="1">V76*'Process Emissions Multipliers'!$E$48</f>
        <v>35715003464.409279</v>
      </c>
    </row>
    <row r="77" spans="1:42">
      <c r="A77" s="74">
        <v>25</v>
      </c>
      <c r="B77">
        <f ca="1">IF('NGPS 2010'!$A85="MR",INDIRECT("'NGPS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2020'!$A85="MR",INDIRECT("'NGPS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2030'!$A85="MR",INDIRECT("'NGPS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Multipliers'!$B$48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Multipliers'!$D$48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Multipliers'!$E$48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0</v>
      </c>
      <c r="C79" s="90">
        <f t="shared" ca="1" si="15"/>
        <v>1955164033.6362565</v>
      </c>
      <c r="D79" s="90">
        <f t="shared" ca="1" si="12"/>
        <v>3910328067.2725129</v>
      </c>
      <c r="E79" s="90">
        <f t="shared" ca="1" si="12"/>
        <v>5865492100.9087696</v>
      </c>
      <c r="F79" s="90">
        <f t="shared" ca="1" si="12"/>
        <v>7820656134.5450258</v>
      </c>
      <c r="G79" s="90">
        <f t="shared" ca="1" si="12"/>
        <v>9775820168.181282</v>
      </c>
      <c r="H79" s="90">
        <f t="shared" ca="1" si="12"/>
        <v>11730984201.817539</v>
      </c>
      <c r="I79" s="90">
        <f t="shared" ca="1" si="12"/>
        <v>13686148235.453794</v>
      </c>
      <c r="J79" s="90">
        <f t="shared" ca="1" si="12"/>
        <v>15641312269.090052</v>
      </c>
      <c r="K79" s="90">
        <f t="shared" ca="1" si="12"/>
        <v>17596476302.726307</v>
      </c>
      <c r="L79">
        <f ca="1">IF('NGPS 2020'!$A87="MR",INDIRECT("'NGPS 2020'!"&amp;'Country Selector'!$B$3&amp;ROW($A87))*10^12,0)*'Process Emissions Multipliers'!$B$48</f>
        <v>19551640336.362564</v>
      </c>
      <c r="M79" s="90">
        <f t="shared" ca="1" si="16"/>
        <v>17603401153.76408</v>
      </c>
      <c r="N79" s="90">
        <f t="shared" ca="1" si="13"/>
        <v>15655161971.165594</v>
      </c>
      <c r="O79" s="90">
        <f t="shared" ca="1" si="13"/>
        <v>13706922788.567108</v>
      </c>
      <c r="P79" s="90">
        <f t="shared" ca="1" si="13"/>
        <v>11758683605.968624</v>
      </c>
      <c r="Q79" s="90">
        <f t="shared" ca="1" si="13"/>
        <v>9810444423.3701382</v>
      </c>
      <c r="R79" s="90">
        <f t="shared" ca="1" si="13"/>
        <v>7862205240.7716541</v>
      </c>
      <c r="S79" s="90">
        <f t="shared" ca="1" si="13"/>
        <v>5913966058.1731691</v>
      </c>
      <c r="T79" s="90">
        <f t="shared" ca="1" si="13"/>
        <v>3965726875.5746841</v>
      </c>
      <c r="U79" s="90">
        <f t="shared" ca="1" si="13"/>
        <v>2017487692.9761992</v>
      </c>
      <c r="V79">
        <f ca="1">IF('NGPS 2030'!$A87="MR",INDIRECT("'NGPS 2030'!"&amp;'Country Selector'!$B$3&amp;ROW($A87))*10^12,0)*'Process Emissions Multipliers'!$D$48</f>
        <v>69248510.377714083</v>
      </c>
      <c r="W79" s="90">
        <f t="shared" ref="W79:AL94" ca="1" si="18">$V79*($AP$1-W$1)/($AP$1-$V$1)+$AP79*(W$1-$V$1)/($AP$1-$V$1)</f>
        <v>69961816.917999908</v>
      </c>
      <c r="X79" s="90">
        <f t="shared" ca="1" si="18"/>
        <v>70675123.458285719</v>
      </c>
      <c r="Y79" s="90">
        <f t="shared" ca="1" si="18"/>
        <v>71388429.998571545</v>
      </c>
      <c r="Z79" s="90">
        <f t="shared" ca="1" si="18"/>
        <v>72101736.538857371</v>
      </c>
      <c r="AA79" s="90">
        <f t="shared" ca="1" si="18"/>
        <v>72815043.079143196</v>
      </c>
      <c r="AB79" s="90">
        <f t="shared" ca="1" si="18"/>
        <v>73528349.619429007</v>
      </c>
      <c r="AC79" s="90">
        <f t="shared" ca="1" si="18"/>
        <v>74241656.159714833</v>
      </c>
      <c r="AD79" s="90">
        <f t="shared" ca="1" si="18"/>
        <v>74954962.700000644</v>
      </c>
      <c r="AE79" s="90">
        <f t="shared" ca="1" si="18"/>
        <v>75668269.240286469</v>
      </c>
      <c r="AF79" s="90">
        <f t="shared" ca="1" si="18"/>
        <v>76381575.780572295</v>
      </c>
      <c r="AG79" s="90">
        <f t="shared" ca="1" si="18"/>
        <v>77094882.320858106</v>
      </c>
      <c r="AH79" s="90">
        <f t="shared" ca="1" si="18"/>
        <v>77808188.861143932</v>
      </c>
      <c r="AI79" s="90">
        <f t="shared" ca="1" si="18"/>
        <v>78521495.401429743</v>
      </c>
      <c r="AJ79" s="90">
        <f t="shared" ca="1" si="18"/>
        <v>79234801.941715568</v>
      </c>
      <c r="AK79" s="90">
        <f t="shared" ca="1" si="18"/>
        <v>79948108.482001394</v>
      </c>
      <c r="AL79" s="90">
        <f t="shared" ca="1" si="18"/>
        <v>80661415.02228722</v>
      </c>
      <c r="AM79" s="90">
        <f t="shared" ca="1" si="17"/>
        <v>81374721.562573016</v>
      </c>
      <c r="AN79" s="90">
        <f t="shared" ca="1" si="17"/>
        <v>82088028.102858841</v>
      </c>
      <c r="AO79" s="90">
        <f t="shared" ca="1" si="17"/>
        <v>82801334.643144667</v>
      </c>
      <c r="AP79">
        <f ca="1">V79*'Process Emissions Multipliers'!$E$48</f>
        <v>83514641.183430493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19830450.753488548</v>
      </c>
      <c r="C81" s="90">
        <f t="shared" ca="1" si="15"/>
        <v>22419288.833304383</v>
      </c>
      <c r="D81" s="90">
        <f t="shared" ca="1" si="12"/>
        <v>25008126.913120218</v>
      </c>
      <c r="E81" s="90">
        <f t="shared" ca="1" si="12"/>
        <v>27596964.992936056</v>
      </c>
      <c r="F81" s="90">
        <f t="shared" ca="1" si="12"/>
        <v>30185803.072751891</v>
      </c>
      <c r="G81" s="90">
        <f t="shared" ca="1" si="12"/>
        <v>32774641.152567729</v>
      </c>
      <c r="H81" s="90">
        <f t="shared" ca="1" si="12"/>
        <v>35363479.232383564</v>
      </c>
      <c r="I81" s="90">
        <f t="shared" ca="1" si="12"/>
        <v>37952317.312199406</v>
      </c>
      <c r="J81" s="90">
        <f t="shared" ca="1" si="12"/>
        <v>40541155.392015234</v>
      </c>
      <c r="K81" s="90">
        <f t="shared" ca="1" si="12"/>
        <v>43129993.471831068</v>
      </c>
      <c r="L81">
        <f ca="1">IF('NGPS 2020'!$A89="MR",INDIRECT("'NGPS 2020'!"&amp;'Country Selector'!$B$3&amp;ROW($A89))*10^12,0)*'Process Emissions Multipliers'!$B$48</f>
        <v>45718831.551646911</v>
      </c>
      <c r="M81" s="90">
        <f t="shared" ca="1" si="16"/>
        <v>41146948.396482214</v>
      </c>
      <c r="N81" s="90">
        <f t="shared" ca="1" si="13"/>
        <v>36575065.241317526</v>
      </c>
      <c r="O81" s="90">
        <f t="shared" ca="1" si="13"/>
        <v>32003182.08615284</v>
      </c>
      <c r="P81" s="90">
        <f t="shared" ca="1" si="13"/>
        <v>27431298.930988144</v>
      </c>
      <c r="Q81" s="90">
        <f t="shared" ca="1" si="13"/>
        <v>22859415.775823455</v>
      </c>
      <c r="R81" s="90">
        <f t="shared" ca="1" si="13"/>
        <v>18287532.620658763</v>
      </c>
      <c r="S81" s="90">
        <f t="shared" ca="1" si="13"/>
        <v>13715649.465494072</v>
      </c>
      <c r="T81" s="90">
        <f t="shared" ca="1" si="13"/>
        <v>9143766.3103293814</v>
      </c>
      <c r="U81" s="90">
        <f t="shared" ca="1" si="13"/>
        <v>4571883.1551646907</v>
      </c>
      <c r="V81">
        <f ca="1">IF('NGPS 2030'!$A89="MR",INDIRECT("'NGPS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2020'!$A90="MR",INDIRECT("'NGPS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2030'!$A90="MR",INDIRECT("'NGPS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Multipliers'!$B$48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Multipliers'!$D$48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Multipliers'!$E$48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2020'!$A92="MR",INDIRECT("'NGPS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2020'!$A93="MR",INDIRECT("'NGPS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90957588.909645885</v>
      </c>
      <c r="C86" s="90">
        <f t="shared" ca="1" si="15"/>
        <v>2566569395.8784847</v>
      </c>
      <c r="D86" s="90">
        <f t="shared" ca="1" si="12"/>
        <v>5042181202.8473234</v>
      </c>
      <c r="E86" s="90">
        <f t="shared" ca="1" si="12"/>
        <v>7517793009.8161621</v>
      </c>
      <c r="F86" s="90">
        <f t="shared" ca="1" si="12"/>
        <v>9993404816.7849998</v>
      </c>
      <c r="G86" s="90">
        <f t="shared" ca="1" si="12"/>
        <v>12469016623.753839</v>
      </c>
      <c r="H86" s="90">
        <f t="shared" ca="1" si="12"/>
        <v>14944628430.722677</v>
      </c>
      <c r="I86" s="90">
        <f t="shared" ca="1" si="12"/>
        <v>17420240237.691517</v>
      </c>
      <c r="J86" s="90">
        <f t="shared" ca="1" si="12"/>
        <v>19895852044.660355</v>
      </c>
      <c r="K86" s="90">
        <f t="shared" ca="1" si="12"/>
        <v>22371463851.629192</v>
      </c>
      <c r="L86">
        <f ca="1">IF('NGPS 2020'!$A94="MR",INDIRECT("'NGPS 2020'!"&amp;'Country Selector'!$B$3&amp;ROW($A94))*10^12,0)*'Process Emissions Multipliers'!$B$48</f>
        <v>24847075658.598034</v>
      </c>
      <c r="M86" s="90">
        <f t="shared" ca="1" si="16"/>
        <v>22362368092.738228</v>
      </c>
      <c r="N86" s="90">
        <f t="shared" ca="1" si="13"/>
        <v>19877660526.878426</v>
      </c>
      <c r="O86" s="90">
        <f t="shared" ca="1" si="13"/>
        <v>17392952961.018623</v>
      </c>
      <c r="P86" s="90">
        <f t="shared" ca="1" si="13"/>
        <v>14908245395.158819</v>
      </c>
      <c r="Q86" s="90">
        <f t="shared" ca="1" si="13"/>
        <v>12423537829.299017</v>
      </c>
      <c r="R86" s="90">
        <f t="shared" ca="1" si="13"/>
        <v>9938830263.4392128</v>
      </c>
      <c r="S86" s="90">
        <f t="shared" ca="1" si="13"/>
        <v>7454122697.5794096</v>
      </c>
      <c r="T86" s="90">
        <f t="shared" ca="1" si="13"/>
        <v>4969415131.7196064</v>
      </c>
      <c r="U86" s="90">
        <f t="shared" ca="1" si="13"/>
        <v>2484707565.8598032</v>
      </c>
      <c r="V86">
        <f ca="1">IF('NGPS 2030'!$A94="MR",INDIRECT("'NGPS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2020'!$A95="MR",INDIRECT("'NGPS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Selector'!$B$3&amp;ROW($A96))*10^12,0)*'Process Emissions Multipliers'!$B$48</f>
        <v>0</v>
      </c>
      <c r="M88" s="90">
        <f t="shared" ca="1" si="16"/>
        <v>200286.84607923974</v>
      </c>
      <c r="N88" s="90">
        <f t="shared" ca="1" si="13"/>
        <v>400573.69215847948</v>
      </c>
      <c r="O88" s="90">
        <f t="shared" ca="1" si="13"/>
        <v>600860.53823771921</v>
      </c>
      <c r="P88" s="90">
        <f t="shared" ca="1" si="13"/>
        <v>801147.38431695895</v>
      </c>
      <c r="Q88" s="90">
        <f t="shared" ca="1" si="13"/>
        <v>1001434.2303961987</v>
      </c>
      <c r="R88" s="90">
        <f t="shared" ca="1" si="13"/>
        <v>1201721.0764754384</v>
      </c>
      <c r="S88" s="90">
        <f t="shared" ca="1" si="13"/>
        <v>1402007.9225546781</v>
      </c>
      <c r="T88" s="90">
        <f t="shared" ca="1" si="13"/>
        <v>1602294.7686339179</v>
      </c>
      <c r="U88" s="90">
        <f t="shared" ca="1" si="13"/>
        <v>1802581.6147131578</v>
      </c>
      <c r="V88">
        <f ca="1">IF('NGPS 2030'!$A96="MR",INDIRECT("'NGPS 2030'!"&amp;'Country Selector'!$B$3&amp;ROW($A96))*10^12,0)*'Process Emissions Multipliers'!$D$48</f>
        <v>2002868.4607923974</v>
      </c>
      <c r="W88" s="90">
        <f t="shared" ca="1" si="18"/>
        <v>2023499.3619428021</v>
      </c>
      <c r="X88" s="90">
        <f t="shared" ca="1" si="18"/>
        <v>2044130.2630932075</v>
      </c>
      <c r="Y88" s="90">
        <f t="shared" ca="1" si="18"/>
        <v>2064761.1642436122</v>
      </c>
      <c r="Z88" s="90">
        <f t="shared" ca="1" si="18"/>
        <v>2085392.0653940171</v>
      </c>
      <c r="AA88" s="90">
        <f t="shared" ca="1" si="18"/>
        <v>2106022.9665444223</v>
      </c>
      <c r="AB88" s="90">
        <f t="shared" ca="1" si="18"/>
        <v>2126653.8676948268</v>
      </c>
      <c r="AC88" s="90">
        <f t="shared" ca="1" si="18"/>
        <v>2147284.7688452322</v>
      </c>
      <c r="AD88" s="90">
        <f t="shared" ca="1" si="18"/>
        <v>2167915.6699956371</v>
      </c>
      <c r="AE88" s="90">
        <f t="shared" ca="1" si="18"/>
        <v>2188546.5711460421</v>
      </c>
      <c r="AF88" s="90">
        <f t="shared" ca="1" si="18"/>
        <v>2209177.472296447</v>
      </c>
      <c r="AG88" s="90">
        <f t="shared" ca="1" si="18"/>
        <v>2229808.373446852</v>
      </c>
      <c r="AH88" s="90">
        <f t="shared" ca="1" si="18"/>
        <v>2250439.2745972564</v>
      </c>
      <c r="AI88" s="90">
        <f t="shared" ca="1" si="18"/>
        <v>2271070.1757476619</v>
      </c>
      <c r="AJ88" s="90">
        <f t="shared" ca="1" si="18"/>
        <v>2291701.0768980668</v>
      </c>
      <c r="AK88" s="90">
        <f t="shared" ca="1" si="18"/>
        <v>2312331.9780484717</v>
      </c>
      <c r="AL88" s="90">
        <f t="shared" ca="1" si="18"/>
        <v>2332962.8791988767</v>
      </c>
      <c r="AM88" s="90">
        <f t="shared" ca="1" si="17"/>
        <v>2353593.7803492812</v>
      </c>
      <c r="AN88" s="90">
        <f t="shared" ca="1" si="17"/>
        <v>2374224.6814996866</v>
      </c>
      <c r="AO88" s="90">
        <f t="shared" ca="1" si="17"/>
        <v>2394855.5826500915</v>
      </c>
      <c r="AP88">
        <f ca="1">V88*'Process Emissions Multipliers'!$E$48</f>
        <v>2415486.4838004964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49433242640.610329</v>
      </c>
      <c r="C90" s="90">
        <f t="shared" ca="1" si="15"/>
        <v>44489918376.549301</v>
      </c>
      <c r="D90" s="90">
        <f t="shared" ca="1" si="12"/>
        <v>39546594112.488266</v>
      </c>
      <c r="E90" s="90">
        <f t="shared" ca="1" si="12"/>
        <v>34603269848.427231</v>
      </c>
      <c r="F90" s="90">
        <f t="shared" ca="1" si="12"/>
        <v>29659945584.366199</v>
      </c>
      <c r="G90" s="90">
        <f t="shared" ca="1" si="12"/>
        <v>24716621320.305164</v>
      </c>
      <c r="H90" s="90">
        <f t="shared" ca="1" si="12"/>
        <v>19773297056.244133</v>
      </c>
      <c r="I90" s="90">
        <f t="shared" ca="1" si="12"/>
        <v>14829972792.1831</v>
      </c>
      <c r="J90" s="90">
        <f t="shared" ca="1" si="12"/>
        <v>9886648528.1220665</v>
      </c>
      <c r="K90" s="90">
        <f t="shared" ca="1" si="12"/>
        <v>4943324264.0610332</v>
      </c>
      <c r="L90">
        <f ca="1">IF('NGPS 2020'!$A98="MR",INDIRECT("'NGPS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0</v>
      </c>
      <c r="C91" s="90">
        <f t="shared" ca="1" si="15"/>
        <v>132232.16683409887</v>
      </c>
      <c r="D91" s="90">
        <f t="shared" ca="1" si="12"/>
        <v>264464.33366819774</v>
      </c>
      <c r="E91" s="90">
        <f t="shared" ca="1" si="12"/>
        <v>396696.50050229661</v>
      </c>
      <c r="F91" s="90">
        <f t="shared" ca="1" si="12"/>
        <v>528928.66733639548</v>
      </c>
      <c r="G91" s="90">
        <f t="shared" ca="1" si="12"/>
        <v>661160.83417049435</v>
      </c>
      <c r="H91" s="90">
        <f t="shared" ca="1" si="12"/>
        <v>793393.00100459321</v>
      </c>
      <c r="I91" s="90">
        <f t="shared" ca="1" si="12"/>
        <v>925625.16783869208</v>
      </c>
      <c r="J91" s="90">
        <f t="shared" ca="1" si="12"/>
        <v>1057857.334672791</v>
      </c>
      <c r="K91" s="90">
        <f t="shared" ca="1" si="12"/>
        <v>1190089.5015068897</v>
      </c>
      <c r="L91">
        <f ca="1">IF('NGPS 2020'!$A99="MR",INDIRECT("'NGPS 2020'!"&amp;'Country Selector'!$B$3&amp;ROW($A99))*10^12,0)*'Process Emissions Multipliers'!$B$48</f>
        <v>1322321.6683409887</v>
      </c>
      <c r="M91" s="90">
        <f t="shared" ca="1" si="16"/>
        <v>1658126.7405533148</v>
      </c>
      <c r="N91" s="90">
        <f t="shared" ca="1" si="13"/>
        <v>1993931.8127656414</v>
      </c>
      <c r="O91" s="90">
        <f t="shared" ca="1" si="13"/>
        <v>2329736.8849779675</v>
      </c>
      <c r="P91" s="90">
        <f t="shared" ca="1" si="13"/>
        <v>2665541.9571902938</v>
      </c>
      <c r="Q91" s="90">
        <f t="shared" ca="1" si="13"/>
        <v>3001347.0294026202</v>
      </c>
      <c r="R91" s="90">
        <f t="shared" ca="1" si="13"/>
        <v>3337152.1016149465</v>
      </c>
      <c r="S91" s="90">
        <f t="shared" ca="1" si="13"/>
        <v>3672957.1738272728</v>
      </c>
      <c r="T91" s="90">
        <f t="shared" ca="1" si="13"/>
        <v>4008762.2460395992</v>
      </c>
      <c r="U91" s="90">
        <f t="shared" ca="1" si="13"/>
        <v>4344567.3182519265</v>
      </c>
      <c r="V91">
        <f ca="1">IF('NGPS 2030'!$A99="MR",INDIRECT("'NGPS 2030'!"&amp;'Country Selector'!$B$3&amp;ROW($A99))*10^12,0)*'Process Emissions Multipliers'!$D$48</f>
        <v>4680372.3904642519</v>
      </c>
      <c r="W91" s="90">
        <f t="shared" ca="1" si="18"/>
        <v>4728583.3948437162</v>
      </c>
      <c r="X91" s="90">
        <f t="shared" ca="1" si="18"/>
        <v>4776794.3992231805</v>
      </c>
      <c r="Y91" s="90">
        <f t="shared" ca="1" si="18"/>
        <v>4825005.4036026439</v>
      </c>
      <c r="Z91" s="90">
        <f t="shared" ca="1" si="18"/>
        <v>4873216.4079821082</v>
      </c>
      <c r="AA91" s="90">
        <f t="shared" ca="1" si="18"/>
        <v>4921427.4123615725</v>
      </c>
      <c r="AB91" s="90">
        <f t="shared" ca="1" si="18"/>
        <v>4969638.4167410359</v>
      </c>
      <c r="AC91" s="90">
        <f t="shared" ca="1" si="18"/>
        <v>5017849.4211205002</v>
      </c>
      <c r="AD91" s="90">
        <f t="shared" ca="1" si="18"/>
        <v>5066060.4254999636</v>
      </c>
      <c r="AE91" s="90">
        <f t="shared" ca="1" si="18"/>
        <v>5114271.429879427</v>
      </c>
      <c r="AF91" s="90">
        <f t="shared" ca="1" si="18"/>
        <v>5162482.4342588913</v>
      </c>
      <c r="AG91" s="90">
        <f t="shared" ca="1" si="18"/>
        <v>5210693.4386383556</v>
      </c>
      <c r="AH91" s="90">
        <f t="shared" ca="1" si="18"/>
        <v>5258904.4430178199</v>
      </c>
      <c r="AI91" s="90">
        <f t="shared" ca="1" si="18"/>
        <v>5307115.4473972842</v>
      </c>
      <c r="AJ91" s="90">
        <f t="shared" ca="1" si="18"/>
        <v>5355326.4517767476</v>
      </c>
      <c r="AK91" s="90">
        <f t="shared" ca="1" si="18"/>
        <v>5403537.4561562128</v>
      </c>
      <c r="AL91" s="90">
        <f t="shared" ca="1" si="18"/>
        <v>5451748.4605356753</v>
      </c>
      <c r="AM91" s="90">
        <f t="shared" ca="1" si="17"/>
        <v>5499959.4649151396</v>
      </c>
      <c r="AN91" s="90">
        <f t="shared" ca="1" si="17"/>
        <v>5548170.4692946039</v>
      </c>
      <c r="AO91" s="90">
        <f t="shared" ca="1" si="17"/>
        <v>5596381.4736740673</v>
      </c>
      <c r="AP91">
        <f ca="1">V91*'Process Emissions Multipliers'!$E$48</f>
        <v>5644592.4780535316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2020'!$A101="MR",INDIRECT("'NGPS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2030'!$A101="MR",INDIRECT("'NGPS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309004.7074459779</v>
      </c>
      <c r="D94" s="90">
        <f t="shared" ca="1" si="12"/>
        <v>618009.41489195579</v>
      </c>
      <c r="E94" s="90">
        <f t="shared" ca="1" si="12"/>
        <v>927014.12233793363</v>
      </c>
      <c r="F94" s="90">
        <f t="shared" ca="1" si="12"/>
        <v>1236018.8297839116</v>
      </c>
      <c r="G94" s="90">
        <f t="shared" ca="1" si="12"/>
        <v>1545023.5372298895</v>
      </c>
      <c r="H94" s="90">
        <f t="shared" ca="1" si="12"/>
        <v>1854028.2446758673</v>
      </c>
      <c r="I94" s="90">
        <f t="shared" ca="1" si="12"/>
        <v>2163032.9521218454</v>
      </c>
      <c r="J94" s="90">
        <f t="shared" ca="1" si="12"/>
        <v>2472037.6595678232</v>
      </c>
      <c r="K94" s="90">
        <f t="shared" ca="1" si="12"/>
        <v>2781042.3670138014</v>
      </c>
      <c r="L94">
        <f ca="1">IF('NGPS 2020'!$A102="MR",INDIRECT("'NGPS 2020'!"&amp;'Country Selector'!$B$3&amp;ROW($A102))*10^12,0)*'Process Emissions Multipliers'!$B$48</f>
        <v>3090047.0744597791</v>
      </c>
      <c r="M94" s="90">
        <f t="shared" ca="1" si="16"/>
        <v>2781042.3670138014</v>
      </c>
      <c r="N94" s="90">
        <f t="shared" ca="1" si="13"/>
        <v>2472037.6595678232</v>
      </c>
      <c r="O94" s="90">
        <f t="shared" ca="1" si="13"/>
        <v>2163032.9521218454</v>
      </c>
      <c r="P94" s="90">
        <f t="shared" ca="1" si="13"/>
        <v>1854028.2446758673</v>
      </c>
      <c r="Q94" s="90">
        <f t="shared" ca="1" si="13"/>
        <v>1545023.5372298895</v>
      </c>
      <c r="R94" s="90">
        <f t="shared" ca="1" si="13"/>
        <v>1236018.8297839116</v>
      </c>
      <c r="S94" s="90">
        <f t="shared" ca="1" si="13"/>
        <v>927014.12233793363</v>
      </c>
      <c r="T94" s="90">
        <f t="shared" ca="1" si="13"/>
        <v>618009.41489195579</v>
      </c>
      <c r="U94" s="90">
        <f t="shared" ca="1" si="13"/>
        <v>309004.7074459779</v>
      </c>
      <c r="V94">
        <f ca="1">IF('NGPS 2030'!$A102="MR",INDIRECT("'NGPS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2630758.1961759753</v>
      </c>
      <c r="C95" s="90">
        <f t="shared" ca="1" si="15"/>
        <v>2367682.3765583774</v>
      </c>
      <c r="D95" s="90">
        <f t="shared" ca="1" si="12"/>
        <v>2104606.55694078</v>
      </c>
      <c r="E95" s="90">
        <f t="shared" ref="D95:K126" ca="1" si="20">$B95*($L$1-E$1)/($L$1-$B$1)+$L95*(E$1-$B$1)/($L$1-$B$1)</f>
        <v>1841530.7373231829</v>
      </c>
      <c r="F95" s="90">
        <f t="shared" ca="1" si="20"/>
        <v>1578454.917705585</v>
      </c>
      <c r="G95" s="90">
        <f t="shared" ca="1" si="20"/>
        <v>1315379.0980879876</v>
      </c>
      <c r="H95" s="90">
        <f t="shared" ca="1" si="20"/>
        <v>1052303.27847039</v>
      </c>
      <c r="I95" s="90">
        <f t="shared" ca="1" si="20"/>
        <v>789227.45885279251</v>
      </c>
      <c r="J95" s="90">
        <f t="shared" ca="1" si="20"/>
        <v>526151.63923519501</v>
      </c>
      <c r="K95" s="90">
        <f t="shared" ca="1" si="20"/>
        <v>263075.8196175975</v>
      </c>
      <c r="L95">
        <f ca="1">IF('NGPS 2020'!$A103="MR",INDIRECT("'NGPS 2020'!"&amp;'Country Selector'!$B$3&amp;ROW($A103))*10^12,0)*'Process Emissions Multipliers'!$B$48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2030'!$A103="MR",INDIRECT("'NGPS 2030'!"&amp;'Country Selector'!$B$3&amp;ROW($A103))*10^12,0)*'Process Emissions Multipliers'!$D$48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Multipliers'!$E$48</f>
        <v>0</v>
      </c>
    </row>
    <row r="96" spans="1:42">
      <c r="A96" s="74">
        <v>44</v>
      </c>
      <c r="B96">
        <f ca="1">IF('NGPS 2010'!$A104="MR",INDIRECT("'NGPS 2010'!"&amp;'Country Selector'!$B$3&amp;ROW($A104))*10^12,0)</f>
        <v>301719633.99894255</v>
      </c>
      <c r="C96" s="90">
        <f t="shared" ca="1" si="15"/>
        <v>286713276.11700159</v>
      </c>
      <c r="D96" s="90">
        <f t="shared" ca="1" si="20"/>
        <v>271706918.23506069</v>
      </c>
      <c r="E96" s="90">
        <f t="shared" ca="1" si="20"/>
        <v>256700560.35311973</v>
      </c>
      <c r="F96" s="90">
        <f t="shared" ca="1" si="20"/>
        <v>241694202.4711788</v>
      </c>
      <c r="G96" s="90">
        <f t="shared" ca="1" si="20"/>
        <v>226687844.58923787</v>
      </c>
      <c r="H96" s="90">
        <f t="shared" ca="1" si="20"/>
        <v>211681486.70729697</v>
      </c>
      <c r="I96" s="90">
        <f t="shared" ca="1" si="20"/>
        <v>196675128.82535601</v>
      </c>
      <c r="J96" s="90">
        <f t="shared" ca="1" si="20"/>
        <v>181668770.94341508</v>
      </c>
      <c r="K96" s="90">
        <f t="shared" ca="1" si="20"/>
        <v>166662413.06147417</v>
      </c>
      <c r="L96">
        <f ca="1">IF('NGPS 2020'!$A104="MR",INDIRECT("'NGPS 2020'!"&amp;'Country Selector'!$B$3&amp;ROW($A104))*10^12,0)*'Process Emissions Multipliers'!$B$48</f>
        <v>151656055.17953321</v>
      </c>
      <c r="M96" s="90">
        <f t="shared" ca="1" si="16"/>
        <v>18689093069.279118</v>
      </c>
      <c r="N96" s="90">
        <f t="shared" ca="1" si="21"/>
        <v>37226530083.3787</v>
      </c>
      <c r="O96" s="90">
        <f t="shared" ca="1" si="21"/>
        <v>55763967097.478287</v>
      </c>
      <c r="P96" s="90">
        <f t="shared" ca="1" si="21"/>
        <v>74301404111.577881</v>
      </c>
      <c r="Q96" s="90">
        <f t="shared" ca="1" si="21"/>
        <v>92838841125.67746</v>
      </c>
      <c r="R96" s="90">
        <f t="shared" ca="1" si="21"/>
        <v>111376278139.77704</v>
      </c>
      <c r="S96" s="90">
        <f t="shared" ca="1" si="21"/>
        <v>129913715153.87665</v>
      </c>
      <c r="T96" s="90">
        <f t="shared" ca="1" si="21"/>
        <v>148451152167.97623</v>
      </c>
      <c r="U96" s="90">
        <f t="shared" ca="1" si="21"/>
        <v>166988589182.07578</v>
      </c>
      <c r="V96">
        <f ca="1">IF('NGPS 2030'!$A104="MR",INDIRECT("'NGPS 2030'!"&amp;'Country Selector'!$B$3&amp;ROW($A104))*10^12,0)*'Process Emissions Multipliers'!$D$48</f>
        <v>185526026196.17538</v>
      </c>
      <c r="W96" s="90">
        <f t="shared" ca="1" si="22"/>
        <v>187437069872.88617</v>
      </c>
      <c r="X96" s="90">
        <f t="shared" ca="1" si="22"/>
        <v>189348113549.59689</v>
      </c>
      <c r="Y96" s="90">
        <f t="shared" ca="1" si="22"/>
        <v>191259157226.30768</v>
      </c>
      <c r="Z96" s="90">
        <f t="shared" ca="1" si="22"/>
        <v>193170200903.01843</v>
      </c>
      <c r="AA96" s="90">
        <f t="shared" ca="1" si="22"/>
        <v>195081244579.72919</v>
      </c>
      <c r="AB96" s="90">
        <f t="shared" ca="1" si="22"/>
        <v>196992288256.44</v>
      </c>
      <c r="AC96" s="90">
        <f t="shared" ca="1" si="22"/>
        <v>198903331933.15076</v>
      </c>
      <c r="AD96" s="90">
        <f t="shared" ca="1" si="22"/>
        <v>200814375609.86151</v>
      </c>
      <c r="AE96" s="90">
        <f t="shared" ca="1" si="22"/>
        <v>202725419286.57227</v>
      </c>
      <c r="AF96" s="90">
        <f t="shared" ca="1" si="22"/>
        <v>204636462963.28302</v>
      </c>
      <c r="AG96" s="90">
        <f t="shared" ca="1" si="22"/>
        <v>206547506639.99377</v>
      </c>
      <c r="AH96" s="90">
        <f t="shared" ca="1" si="22"/>
        <v>208458550316.70459</v>
      </c>
      <c r="AI96" s="90">
        <f t="shared" ca="1" si="22"/>
        <v>210369593993.41534</v>
      </c>
      <c r="AJ96" s="90">
        <f t="shared" ca="1" si="22"/>
        <v>212280637670.1261</v>
      </c>
      <c r="AK96" s="90">
        <f t="shared" ca="1" si="22"/>
        <v>214191681346.83688</v>
      </c>
      <c r="AL96" s="90">
        <f t="shared" ca="1" si="22"/>
        <v>216102725023.54764</v>
      </c>
      <c r="AM96" s="90">
        <f t="shared" ca="1" si="19"/>
        <v>218013768700.25839</v>
      </c>
      <c r="AN96" s="90">
        <f t="shared" ca="1" si="19"/>
        <v>219924812376.96918</v>
      </c>
      <c r="AO96" s="90">
        <f t="shared" ca="1" si="19"/>
        <v>221835856053.67993</v>
      </c>
      <c r="AP96">
        <f ca="1">V96*'Process Emissions Multipliers'!$E$48</f>
        <v>223746899730.39069</v>
      </c>
    </row>
    <row r="97" spans="1:42">
      <c r="A97" s="74">
        <v>45</v>
      </c>
      <c r="B97">
        <f ca="1">IF('NGPS 2010'!$A105="MR",INDIRECT("'NGPS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2020'!$A105="MR",INDIRECT("'NGPS 2020'!"&amp;'Country Selector'!$B$3&amp;ROW($A105))*10^12,0)*'Process Emissions Multipliers'!$B$48</f>
        <v>0</v>
      </c>
      <c r="M97" s="90">
        <f t="shared" ca="1" si="16"/>
        <v>14994535703.112431</v>
      </c>
      <c r="N97" s="90">
        <f t="shared" ca="1" si="21"/>
        <v>29989071406.224861</v>
      </c>
      <c r="O97" s="90">
        <f t="shared" ca="1" si="21"/>
        <v>44983607109.337296</v>
      </c>
      <c r="P97" s="90">
        <f t="shared" ca="1" si="21"/>
        <v>59978142812.449722</v>
      </c>
      <c r="Q97" s="90">
        <f t="shared" ca="1" si="21"/>
        <v>74972678515.562149</v>
      </c>
      <c r="R97" s="90">
        <f t="shared" ca="1" si="21"/>
        <v>89967214218.674591</v>
      </c>
      <c r="S97" s="90">
        <f t="shared" ca="1" si="21"/>
        <v>104961749921.78702</v>
      </c>
      <c r="T97" s="90">
        <f t="shared" ca="1" si="21"/>
        <v>119956285624.89944</v>
      </c>
      <c r="U97" s="90">
        <f t="shared" ca="1" si="21"/>
        <v>134950821328.01187</v>
      </c>
      <c r="V97">
        <f ca="1">IF('NGPS 2030'!$A105="MR",INDIRECT("'NGPS 2030'!"&amp;'Country Selector'!$B$3&amp;ROW($A105))*10^12,0)*'Process Emissions Multipliers'!$D$48</f>
        <v>149945357031.1243</v>
      </c>
      <c r="W97" s="90">
        <f t="shared" ca="1" si="22"/>
        <v>151489895726.21533</v>
      </c>
      <c r="X97" s="90">
        <f t="shared" ca="1" si="22"/>
        <v>153034434421.3064</v>
      </c>
      <c r="Y97" s="90">
        <f t="shared" ca="1" si="22"/>
        <v>154578973116.39746</v>
      </c>
      <c r="Z97" s="90">
        <f t="shared" ca="1" si="22"/>
        <v>156123511811.48849</v>
      </c>
      <c r="AA97" s="90">
        <f t="shared" ca="1" si="22"/>
        <v>157668050506.57953</v>
      </c>
      <c r="AB97" s="90">
        <f t="shared" ca="1" si="22"/>
        <v>159212589201.67059</v>
      </c>
      <c r="AC97" s="90">
        <f t="shared" ca="1" si="22"/>
        <v>160757127896.76166</v>
      </c>
      <c r="AD97" s="90">
        <f t="shared" ca="1" si="22"/>
        <v>162301666591.85269</v>
      </c>
      <c r="AE97" s="90">
        <f t="shared" ca="1" si="22"/>
        <v>163846205286.94373</v>
      </c>
      <c r="AF97" s="90">
        <f t="shared" ca="1" si="22"/>
        <v>165390743982.03479</v>
      </c>
      <c r="AG97" s="90">
        <f t="shared" ca="1" si="22"/>
        <v>166935282677.12582</v>
      </c>
      <c r="AH97" s="90">
        <f t="shared" ca="1" si="22"/>
        <v>168479821372.21686</v>
      </c>
      <c r="AI97" s="90">
        <f t="shared" ca="1" si="22"/>
        <v>170024360067.30792</v>
      </c>
      <c r="AJ97" s="90">
        <f t="shared" ca="1" si="22"/>
        <v>171568898762.39899</v>
      </c>
      <c r="AK97" s="90">
        <f t="shared" ca="1" si="22"/>
        <v>173113437457.49002</v>
      </c>
      <c r="AL97" s="90">
        <f t="shared" ca="1" si="22"/>
        <v>174657976152.58105</v>
      </c>
      <c r="AM97" s="90">
        <f t="shared" ca="1" si="19"/>
        <v>176202514847.67212</v>
      </c>
      <c r="AN97" s="90">
        <f t="shared" ca="1" si="19"/>
        <v>177747053542.76315</v>
      </c>
      <c r="AO97" s="90">
        <f t="shared" ca="1" si="19"/>
        <v>179291592237.85422</v>
      </c>
      <c r="AP97">
        <f ca="1">V97*'Process Emissions Multipliers'!$E$48</f>
        <v>180836130932.94525</v>
      </c>
    </row>
    <row r="98" spans="1:42">
      <c r="A98" s="74">
        <v>46</v>
      </c>
      <c r="B98">
        <f ca="1">IF('NGPS 2010'!$A106="MR",INDIRECT("'NGPS 2010'!"&amp;'Country Selector'!$B$3&amp;ROW($A106))*10^12,0)</f>
        <v>6147646.8644627854</v>
      </c>
      <c r="C98" s="90">
        <f t="shared" ca="1" si="15"/>
        <v>12239054062.493702</v>
      </c>
      <c r="D98" s="90">
        <f t="shared" ca="1" si="20"/>
        <v>24471960478.12294</v>
      </c>
      <c r="E98" s="90">
        <f t="shared" ca="1" si="20"/>
        <v>36704866893.752174</v>
      </c>
      <c r="F98" s="90">
        <f t="shared" ca="1" si="20"/>
        <v>48937773309.381416</v>
      </c>
      <c r="G98" s="90">
        <f t="shared" ca="1" si="20"/>
        <v>61170679725.010643</v>
      </c>
      <c r="H98" s="90">
        <f t="shared" ca="1" si="20"/>
        <v>73403586140.639893</v>
      </c>
      <c r="I98" s="90">
        <f t="shared" ca="1" si="20"/>
        <v>85636492556.269135</v>
      </c>
      <c r="J98" s="90">
        <f t="shared" ca="1" si="20"/>
        <v>97869398971.898376</v>
      </c>
      <c r="K98" s="90">
        <f t="shared" ca="1" si="20"/>
        <v>110102305387.5276</v>
      </c>
      <c r="L98">
        <f ca="1">IF('NGPS 2020'!$A106="MR",INDIRECT("'NGPS 2020'!"&amp;'Country Selector'!$B$3&amp;ROW($A106))*10^12,0)*'Process Emissions Multipliers'!$B$48</f>
        <v>122335211803.15685</v>
      </c>
      <c r="M98" s="90">
        <f t="shared" ca="1" si="16"/>
        <v>129515563636.79976</v>
      </c>
      <c r="N98" s="90">
        <f t="shared" ca="1" si="21"/>
        <v>136695915470.44269</v>
      </c>
      <c r="O98" s="90">
        <f t="shared" ca="1" si="21"/>
        <v>143876267304.0856</v>
      </c>
      <c r="P98" s="90">
        <f t="shared" ca="1" si="21"/>
        <v>151056619137.72852</v>
      </c>
      <c r="Q98" s="90">
        <f t="shared" ca="1" si="21"/>
        <v>158236970971.37143</v>
      </c>
      <c r="R98" s="90">
        <f t="shared" ca="1" si="21"/>
        <v>165417322805.01434</v>
      </c>
      <c r="S98" s="90">
        <f t="shared" ca="1" si="21"/>
        <v>172597674638.65729</v>
      </c>
      <c r="T98" s="90">
        <f t="shared" ca="1" si="21"/>
        <v>179778026472.3002</v>
      </c>
      <c r="U98" s="90">
        <f t="shared" ca="1" si="21"/>
        <v>186958378305.94308</v>
      </c>
      <c r="V98">
        <f ca="1">IF('NGPS 2030'!$A106="MR",INDIRECT("'NGPS 2030'!"&amp;'Country Selector'!$B$3&amp;ROW($A106))*10^12,0)*'Process Emissions Multipliers'!$D$48</f>
        <v>194138730139.58603</v>
      </c>
      <c r="W98" s="90">
        <f t="shared" ca="1" si="22"/>
        <v>196138490497.98239</v>
      </c>
      <c r="X98" s="90">
        <f t="shared" ca="1" si="22"/>
        <v>198138250856.37869</v>
      </c>
      <c r="Y98" s="90">
        <f t="shared" ca="1" si="22"/>
        <v>200138011214.77509</v>
      </c>
      <c r="Z98" s="90">
        <f t="shared" ca="1" si="22"/>
        <v>202137771573.17142</v>
      </c>
      <c r="AA98" s="90">
        <f t="shared" ca="1" si="22"/>
        <v>204137531931.56775</v>
      </c>
      <c r="AB98" s="90">
        <f t="shared" ca="1" si="22"/>
        <v>206137292289.96411</v>
      </c>
      <c r="AC98" s="90">
        <f t="shared" ca="1" si="22"/>
        <v>208137052648.36044</v>
      </c>
      <c r="AD98" s="90">
        <f t="shared" ca="1" si="22"/>
        <v>210136813006.75677</v>
      </c>
      <c r="AE98" s="90">
        <f t="shared" ca="1" si="22"/>
        <v>212136573365.15314</v>
      </c>
      <c r="AF98" s="90">
        <f t="shared" ca="1" si="22"/>
        <v>214136333723.5495</v>
      </c>
      <c r="AG98" s="90">
        <f t="shared" ca="1" si="22"/>
        <v>216136094081.94583</v>
      </c>
      <c r="AH98" s="90">
        <f t="shared" ca="1" si="22"/>
        <v>218135854440.34216</v>
      </c>
      <c r="AI98" s="90">
        <f t="shared" ca="1" si="22"/>
        <v>220135614798.73853</v>
      </c>
      <c r="AJ98" s="90">
        <f t="shared" ca="1" si="22"/>
        <v>222135375157.13489</v>
      </c>
      <c r="AK98" s="90">
        <f t="shared" ca="1" si="22"/>
        <v>224135135515.53122</v>
      </c>
      <c r="AL98" s="90">
        <f t="shared" ca="1" si="22"/>
        <v>226134895873.92755</v>
      </c>
      <c r="AM98" s="90">
        <f t="shared" ca="1" si="19"/>
        <v>228134656232.32388</v>
      </c>
      <c r="AN98" s="90">
        <f t="shared" ca="1" si="19"/>
        <v>230134416590.72028</v>
      </c>
      <c r="AO98" s="90">
        <f t="shared" ca="1" si="19"/>
        <v>232134176949.11661</v>
      </c>
      <c r="AP98">
        <f ca="1">V98*'Process Emissions Multipliers'!$E$48</f>
        <v>234133937307.51294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112924.27382254926</v>
      </c>
      <c r="D99" s="90">
        <f t="shared" ca="1" si="20"/>
        <v>225848.54764509853</v>
      </c>
      <c r="E99" s="90">
        <f t="shared" ca="1" si="20"/>
        <v>338772.82146764779</v>
      </c>
      <c r="F99" s="90">
        <f t="shared" ca="1" si="20"/>
        <v>451697.09529019706</v>
      </c>
      <c r="G99" s="90">
        <f t="shared" ca="1" si="20"/>
        <v>564621.36911274632</v>
      </c>
      <c r="H99" s="90">
        <f t="shared" ca="1" si="20"/>
        <v>677545.64293529559</v>
      </c>
      <c r="I99" s="90">
        <f t="shared" ca="1" si="20"/>
        <v>790469.91675784485</v>
      </c>
      <c r="J99" s="90">
        <f t="shared" ca="1" si="20"/>
        <v>903394.19058039412</v>
      </c>
      <c r="K99" s="90">
        <f t="shared" ca="1" si="20"/>
        <v>1016318.4644029435</v>
      </c>
      <c r="L99">
        <f ca="1">IF('NGPS 2020'!$A107="MR",INDIRECT("'NGPS 2020'!"&amp;'Country Selector'!$B$3&amp;ROW($A107))*10^12,0)*'Process Emissions Multipliers'!$B$48</f>
        <v>1129242.7382254926</v>
      </c>
      <c r="M99" s="90">
        <f t="shared" ca="1" si="16"/>
        <v>1250337.0839261562</v>
      </c>
      <c r="N99" s="90">
        <f t="shared" ca="1" si="21"/>
        <v>1371431.4296268192</v>
      </c>
      <c r="O99" s="90">
        <f t="shared" ca="1" si="21"/>
        <v>1492525.7753274827</v>
      </c>
      <c r="P99" s="90">
        <f t="shared" ca="1" si="21"/>
        <v>1613620.121028146</v>
      </c>
      <c r="Q99" s="90">
        <f t="shared" ca="1" si="21"/>
        <v>1734714.4667288093</v>
      </c>
      <c r="R99" s="90">
        <f t="shared" ca="1" si="21"/>
        <v>1855808.8124294726</v>
      </c>
      <c r="S99" s="90">
        <f t="shared" ca="1" si="21"/>
        <v>1976903.1581301359</v>
      </c>
      <c r="T99" s="90">
        <f t="shared" ca="1" si="21"/>
        <v>2097997.5038307994</v>
      </c>
      <c r="U99" s="90">
        <f t="shared" ca="1" si="21"/>
        <v>2219091.8495314629</v>
      </c>
      <c r="V99">
        <f ca="1">IF('NGPS 2030'!$A107="MR",INDIRECT("'NGPS 2030'!"&amp;'Country Selector'!$B$3&amp;ROW($A107))*10^12,0)*'Process Emissions Multipliers'!$D$48</f>
        <v>2340186.1952321259</v>
      </c>
      <c r="W99" s="90">
        <f t="shared" ca="1" si="22"/>
        <v>2364291.6974218581</v>
      </c>
      <c r="X99" s="90">
        <f t="shared" ca="1" si="22"/>
        <v>2388397.1996115902</v>
      </c>
      <c r="Y99" s="90">
        <f t="shared" ca="1" si="22"/>
        <v>2412502.7018013219</v>
      </c>
      <c r="Z99" s="90">
        <f t="shared" ca="1" si="22"/>
        <v>2436608.2039910541</v>
      </c>
      <c r="AA99" s="90">
        <f t="shared" ca="1" si="22"/>
        <v>2460713.7061807862</v>
      </c>
      <c r="AB99" s="90">
        <f t="shared" ca="1" si="22"/>
        <v>2484819.2083705179</v>
      </c>
      <c r="AC99" s="90">
        <f t="shared" ca="1" si="22"/>
        <v>2508924.7105602501</v>
      </c>
      <c r="AD99" s="90">
        <f t="shared" ca="1" si="22"/>
        <v>2533030.2127499818</v>
      </c>
      <c r="AE99" s="90">
        <f t="shared" ca="1" si="22"/>
        <v>2557135.7149397135</v>
      </c>
      <c r="AF99" s="90">
        <f t="shared" ca="1" si="22"/>
        <v>2581241.2171294456</v>
      </c>
      <c r="AG99" s="90">
        <f t="shared" ca="1" si="22"/>
        <v>2605346.7193191778</v>
      </c>
      <c r="AH99" s="90">
        <f t="shared" ca="1" si="22"/>
        <v>2629452.2215089099</v>
      </c>
      <c r="AI99" s="90">
        <f t="shared" ca="1" si="22"/>
        <v>2653557.7236986421</v>
      </c>
      <c r="AJ99" s="90">
        <f t="shared" ca="1" si="22"/>
        <v>2677663.2258883738</v>
      </c>
      <c r="AK99" s="90">
        <f t="shared" ca="1" si="22"/>
        <v>2701768.7280781064</v>
      </c>
      <c r="AL99" s="90">
        <f t="shared" ca="1" si="22"/>
        <v>2725874.2302678376</v>
      </c>
      <c r="AM99" s="90">
        <f t="shared" ca="1" si="19"/>
        <v>2749979.7324575698</v>
      </c>
      <c r="AN99" s="90">
        <f t="shared" ca="1" si="19"/>
        <v>2774085.234647302</v>
      </c>
      <c r="AO99" s="90">
        <f t="shared" ca="1" si="19"/>
        <v>2798190.7368370336</v>
      </c>
      <c r="AP99">
        <f ca="1">V99*'Process Emissions Multipliers'!$E$48</f>
        <v>2822296.2390267658</v>
      </c>
    </row>
    <row r="100" spans="1:4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15"/>
        <v>9899488500.4992695</v>
      </c>
      <c r="D100" s="90">
        <f t="shared" ca="1" si="20"/>
        <v>19798977000.998539</v>
      </c>
      <c r="E100" s="90">
        <f t="shared" ca="1" si="20"/>
        <v>29698465501.49781</v>
      </c>
      <c r="F100" s="90">
        <f t="shared" ca="1" si="20"/>
        <v>39597954001.997078</v>
      </c>
      <c r="G100" s="90">
        <f t="shared" ca="1" si="20"/>
        <v>49497442502.496346</v>
      </c>
      <c r="H100" s="90">
        <f t="shared" ca="1" si="20"/>
        <v>59396931002.995621</v>
      </c>
      <c r="I100" s="90">
        <f t="shared" ca="1" si="20"/>
        <v>69296419503.494888</v>
      </c>
      <c r="J100" s="90">
        <f t="shared" ca="1" si="20"/>
        <v>79195908003.994156</v>
      </c>
      <c r="K100" s="90">
        <f t="shared" ca="1" si="20"/>
        <v>89095396504.493423</v>
      </c>
      <c r="L100">
        <f ca="1">IF('NGPS 2020'!$A108="MR",INDIRECT("'NGPS 2020'!"&amp;'Country Selector'!$B$3&amp;ROW($A108))*10^12,0)*'Process Emissions Multipliers'!$B$48</f>
        <v>98994885004.992691</v>
      </c>
      <c r="M100" s="90">
        <f t="shared" ca="1" si="16"/>
        <v>89095396504.493423</v>
      </c>
      <c r="N100" s="90">
        <f t="shared" ca="1" si="21"/>
        <v>79195908003.994156</v>
      </c>
      <c r="O100" s="90">
        <f t="shared" ca="1" si="21"/>
        <v>69296419503.494888</v>
      </c>
      <c r="P100" s="90">
        <f t="shared" ca="1" si="21"/>
        <v>59396931002.995621</v>
      </c>
      <c r="Q100" s="90">
        <f t="shared" ca="1" si="21"/>
        <v>49497442502.496346</v>
      </c>
      <c r="R100" s="90">
        <f t="shared" ca="1" si="21"/>
        <v>39597954001.997078</v>
      </c>
      <c r="S100" s="90">
        <f t="shared" ca="1" si="21"/>
        <v>29698465501.49781</v>
      </c>
      <c r="T100" s="90">
        <f t="shared" ca="1" si="21"/>
        <v>19798977000.998539</v>
      </c>
      <c r="U100" s="90">
        <f t="shared" ca="1" si="21"/>
        <v>9899488500.4992695</v>
      </c>
      <c r="V100">
        <f ca="1">IF('NGPS 2030'!$A108="MR",INDIRECT("'NGPS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12817309502.251385</v>
      </c>
      <c r="D101" s="90">
        <f t="shared" ca="1" si="20"/>
        <v>25634619004.502769</v>
      </c>
      <c r="E101" s="90">
        <f t="shared" ca="1" si="20"/>
        <v>38451928506.75415</v>
      </c>
      <c r="F101" s="90">
        <f t="shared" ca="1" si="20"/>
        <v>51269238009.005539</v>
      </c>
      <c r="G101" s="90">
        <f t="shared" ca="1" si="20"/>
        <v>64086547511.25692</v>
      </c>
      <c r="H101" s="90">
        <f t="shared" ca="1" si="20"/>
        <v>76903857013.508301</v>
      </c>
      <c r="I101" s="90">
        <f t="shared" ca="1" si="20"/>
        <v>89721166515.759689</v>
      </c>
      <c r="J101" s="90">
        <f t="shared" ca="1" si="20"/>
        <v>102538476018.01108</v>
      </c>
      <c r="K101" s="90">
        <f t="shared" ca="1" si="20"/>
        <v>115355785520.26245</v>
      </c>
      <c r="L101">
        <f ca="1">IF('NGPS 2020'!$A109="MR",INDIRECT("'NGPS 2020'!"&amp;'Country Selector'!$B$3&amp;ROW($A109))*10^12,0)*'Process Emissions Multipliers'!$B$48</f>
        <v>128173095022.51384</v>
      </c>
      <c r="M101" s="90">
        <f t="shared" ca="1" si="16"/>
        <v>115355785520.26245</v>
      </c>
      <c r="N101" s="90">
        <f t="shared" ca="1" si="21"/>
        <v>102538476018.01108</v>
      </c>
      <c r="O101" s="90">
        <f t="shared" ca="1" si="21"/>
        <v>89721166515.759689</v>
      </c>
      <c r="P101" s="90">
        <f t="shared" ca="1" si="21"/>
        <v>76903857013.508301</v>
      </c>
      <c r="Q101" s="90">
        <f t="shared" ca="1" si="21"/>
        <v>64086547511.25692</v>
      </c>
      <c r="R101" s="90">
        <f t="shared" ca="1" si="21"/>
        <v>51269238009.005539</v>
      </c>
      <c r="S101" s="90">
        <f t="shared" ca="1" si="21"/>
        <v>38451928506.75415</v>
      </c>
      <c r="T101" s="90">
        <f t="shared" ca="1" si="21"/>
        <v>25634619004.502769</v>
      </c>
      <c r="U101" s="90">
        <f t="shared" ca="1" si="21"/>
        <v>12817309502.251385</v>
      </c>
      <c r="V101">
        <f ca="1">IF('NGPS 2030'!$A109="MR",INDIRECT("'NGPS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0</v>
      </c>
      <c r="C102" s="90">
        <f t="shared" ca="1" si="15"/>
        <v>154502.35364951025</v>
      </c>
      <c r="D102" s="90">
        <f t="shared" ca="1" si="20"/>
        <v>309004.70729902049</v>
      </c>
      <c r="E102" s="90">
        <f t="shared" ca="1" si="20"/>
        <v>463507.06094853079</v>
      </c>
      <c r="F102" s="90">
        <f t="shared" ca="1" si="20"/>
        <v>618009.41459804098</v>
      </c>
      <c r="G102" s="90">
        <f t="shared" ca="1" si="20"/>
        <v>772511.76824755128</v>
      </c>
      <c r="H102" s="90">
        <f t="shared" ca="1" si="20"/>
        <v>927014.12189706159</v>
      </c>
      <c r="I102" s="90">
        <f t="shared" ca="1" si="20"/>
        <v>1081516.4755465719</v>
      </c>
      <c r="J102" s="90">
        <f t="shared" ca="1" si="20"/>
        <v>1236018.829196082</v>
      </c>
      <c r="K102" s="90">
        <f t="shared" ca="1" si="20"/>
        <v>1390521.1828455923</v>
      </c>
      <c r="L102">
        <f ca="1">IF('NGPS 2020'!$A110="MR",INDIRECT("'NGPS 2020'!"&amp;'Country Selector'!$B$3&amp;ROW($A110))*10^12,0)*'Process Emissions Multipliers'!$B$48</f>
        <v>1545023.5364951026</v>
      </c>
      <c r="M102" s="90">
        <f t="shared" ca="1" si="16"/>
        <v>8242890151.3943844</v>
      </c>
      <c r="N102" s="90">
        <f t="shared" ca="1" si="21"/>
        <v>16484235279.252274</v>
      </c>
      <c r="O102" s="90">
        <f t="shared" ca="1" si="21"/>
        <v>24725580407.110165</v>
      </c>
      <c r="P102" s="90">
        <f t="shared" ca="1" si="21"/>
        <v>32966925534.968052</v>
      </c>
      <c r="Q102" s="90">
        <f t="shared" ca="1" si="21"/>
        <v>41208270662.825943</v>
      </c>
      <c r="R102" s="90">
        <f t="shared" ca="1" si="21"/>
        <v>49449615790.68383</v>
      </c>
      <c r="S102" s="90">
        <f t="shared" ca="1" si="21"/>
        <v>57690960918.541725</v>
      </c>
      <c r="T102" s="90">
        <f t="shared" ca="1" si="21"/>
        <v>65932306046.399605</v>
      </c>
      <c r="U102" s="90">
        <f t="shared" ca="1" si="21"/>
        <v>74173651174.257492</v>
      </c>
      <c r="V102">
        <f ca="1">IF('NGPS 2030'!$A110="MR",INDIRECT("'NGPS 2030'!"&amp;'Country Selector'!$B$3&amp;ROW($A110))*10^12,0)*'Process Emissions Multipliers'!$D$48</f>
        <v>82414996302.115387</v>
      </c>
      <c r="W102" s="90">
        <f t="shared" ca="1" si="22"/>
        <v>83263926561.54303</v>
      </c>
      <c r="X102" s="90">
        <f t="shared" ca="1" si="22"/>
        <v>84112856820.970657</v>
      </c>
      <c r="Y102" s="90">
        <f t="shared" ca="1" si="22"/>
        <v>84961787080.398315</v>
      </c>
      <c r="Z102" s="90">
        <f t="shared" ca="1" si="22"/>
        <v>85810717339.825958</v>
      </c>
      <c r="AA102" s="90">
        <f t="shared" ca="1" si="22"/>
        <v>86659647599.253586</v>
      </c>
      <c r="AB102" s="90">
        <f t="shared" ca="1" si="22"/>
        <v>87508577858.681244</v>
      </c>
      <c r="AC102" s="90">
        <f t="shared" ca="1" si="22"/>
        <v>88357508118.108887</v>
      </c>
      <c r="AD102" s="90">
        <f t="shared" ca="1" si="22"/>
        <v>89206438377.53653</v>
      </c>
      <c r="AE102" s="90">
        <f t="shared" ca="1" si="22"/>
        <v>90055368636.964172</v>
      </c>
      <c r="AF102" s="90">
        <f t="shared" ca="1" si="22"/>
        <v>90904298896.391815</v>
      </c>
      <c r="AG102" s="90">
        <f t="shared" ca="1" si="22"/>
        <v>91753229155.819443</v>
      </c>
      <c r="AH102" s="90">
        <f t="shared" ca="1" si="22"/>
        <v>92602159415.247101</v>
      </c>
      <c r="AI102" s="90">
        <f t="shared" ca="1" si="22"/>
        <v>93451089674.674744</v>
      </c>
      <c r="AJ102" s="90">
        <f t="shared" ca="1" si="22"/>
        <v>94300019934.102371</v>
      </c>
      <c r="AK102" s="90">
        <f t="shared" ca="1" si="22"/>
        <v>95148950193.530029</v>
      </c>
      <c r="AL102" s="90">
        <f t="shared" ca="1" si="22"/>
        <v>95997880452.957657</v>
      </c>
      <c r="AM102" s="90">
        <f t="shared" ca="1" si="19"/>
        <v>96846810712.3853</v>
      </c>
      <c r="AN102" s="90">
        <f t="shared" ca="1" si="19"/>
        <v>97695740971.812943</v>
      </c>
      <c r="AO102" s="90">
        <f t="shared" ca="1" si="19"/>
        <v>98544671231.240585</v>
      </c>
      <c r="AP102">
        <f ca="1">V102*'Process Emissions Multipliers'!$E$48</f>
        <v>99393601490.668228</v>
      </c>
    </row>
    <row r="103" spans="1:42">
      <c r="A103" s="74">
        <v>51</v>
      </c>
      <c r="B103">
        <f ca="1">IF('NGPS 2010'!$A111="MR",INDIRECT("'NGPS 2010'!"&amp;'Country Selector'!$B$3&amp;ROW($A111))*10^12,0)</f>
        <v>243385833071.39673</v>
      </c>
      <c r="C103" s="90">
        <f t="shared" ca="1" si="15"/>
        <v>219047249764.25705</v>
      </c>
      <c r="D103" s="90">
        <f t="shared" ca="1" si="20"/>
        <v>194708666457.11737</v>
      </c>
      <c r="E103" s="90">
        <f t="shared" ca="1" si="20"/>
        <v>170370083149.97772</v>
      </c>
      <c r="F103" s="90">
        <f t="shared" ca="1" si="20"/>
        <v>146031499842.83804</v>
      </c>
      <c r="G103" s="90">
        <f t="shared" ca="1" si="20"/>
        <v>121692916535.69836</v>
      </c>
      <c r="H103" s="90">
        <f t="shared" ca="1" si="20"/>
        <v>97354333228.558685</v>
      </c>
      <c r="I103" s="90">
        <f t="shared" ca="1" si="20"/>
        <v>73015749921.419022</v>
      </c>
      <c r="J103" s="90">
        <f t="shared" ca="1" si="20"/>
        <v>48677166614.279343</v>
      </c>
      <c r="K103" s="90">
        <f t="shared" ca="1" si="20"/>
        <v>24338583307.139671</v>
      </c>
      <c r="L103">
        <f ca="1">IF('NGPS 2020'!$A111="MR",INDIRECT("'NGPS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2030'!$A111="MR",INDIRECT("'NGPS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Multipliers'!$B$48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Multipliers'!$D$48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Multipliers'!$E$48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3073823.4322313927</v>
      </c>
      <c r="C106" s="90">
        <f t="shared" ca="1" si="15"/>
        <v>2766441.0890082535</v>
      </c>
      <c r="D106" s="90">
        <f t="shared" ca="1" si="20"/>
        <v>2459058.7457851144</v>
      </c>
      <c r="E106" s="90">
        <f t="shared" ca="1" si="20"/>
        <v>2151676.4025619747</v>
      </c>
      <c r="F106" s="90">
        <f t="shared" ca="1" si="20"/>
        <v>1844294.0593388355</v>
      </c>
      <c r="G106" s="90">
        <f t="shared" ca="1" si="20"/>
        <v>1536911.7161156964</v>
      </c>
      <c r="H106" s="90">
        <f t="shared" ca="1" si="20"/>
        <v>1229529.3728925572</v>
      </c>
      <c r="I106" s="90">
        <f t="shared" ca="1" si="20"/>
        <v>922147.02966941777</v>
      </c>
      <c r="J106" s="90">
        <f t="shared" ca="1" si="20"/>
        <v>614764.68644627859</v>
      </c>
      <c r="K106" s="90">
        <f t="shared" ca="1" si="20"/>
        <v>307382.34322313929</v>
      </c>
      <c r="L106">
        <f ca="1">IF('NGPS 2020'!$A114="MR",INDIRECT("'NGPS 2020'!"&amp;'Country Selector'!$B$3&amp;ROW($A114))*10^12,0)*'Process Emissions Multipliers'!$B$48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2030'!$A114="MR",INDIRECT("'NGPS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1868426770.5353363</v>
      </c>
      <c r="C108" s="90">
        <f t="shared" ca="1" si="15"/>
        <v>1831547327.2696598</v>
      </c>
      <c r="D108" s="90">
        <f t="shared" ca="1" si="20"/>
        <v>1794667884.0039835</v>
      </c>
      <c r="E108" s="90">
        <f t="shared" ca="1" si="20"/>
        <v>1757788440.7383075</v>
      </c>
      <c r="F108" s="90">
        <f t="shared" ca="1" si="20"/>
        <v>1720908997.4726312</v>
      </c>
      <c r="G108" s="90">
        <f t="shared" ca="1" si="20"/>
        <v>1684029554.206955</v>
      </c>
      <c r="H108" s="90">
        <f t="shared" ca="1" si="20"/>
        <v>1647150110.9412787</v>
      </c>
      <c r="I108" s="90">
        <f t="shared" ca="1" si="20"/>
        <v>1610270667.6756024</v>
      </c>
      <c r="J108" s="90">
        <f t="shared" ca="1" si="20"/>
        <v>1573391224.4099259</v>
      </c>
      <c r="K108" s="90">
        <f t="shared" ca="1" si="20"/>
        <v>1536511781.1442499</v>
      </c>
      <c r="L108">
        <f ca="1">IF('NGPS 2020'!$A116="MR",INDIRECT("'NGPS 2020'!"&amp;'Country Selector'!$B$3&amp;ROW($A116))*10^12,0)*'Process Emissions Multipliers'!$B$48</f>
        <v>1499632337.8785737</v>
      </c>
      <c r="M108" s="90">
        <f t="shared" ca="1" si="16"/>
        <v>1491917565.3387158</v>
      </c>
      <c r="N108" s="90">
        <f t="shared" ca="1" si="21"/>
        <v>1484202792.7988577</v>
      </c>
      <c r="O108" s="90">
        <f t="shared" ca="1" si="21"/>
        <v>1476488020.2589998</v>
      </c>
      <c r="P108" s="90">
        <f t="shared" ca="1" si="21"/>
        <v>1468773247.719142</v>
      </c>
      <c r="Q108" s="90">
        <f t="shared" ca="1" si="21"/>
        <v>1461058475.1792839</v>
      </c>
      <c r="R108" s="90">
        <f t="shared" ca="1" si="21"/>
        <v>1453343702.6394258</v>
      </c>
      <c r="S108" s="90">
        <f t="shared" ca="1" si="21"/>
        <v>1445628930.0995679</v>
      </c>
      <c r="T108" s="90">
        <f t="shared" ca="1" si="21"/>
        <v>1437914157.55971</v>
      </c>
      <c r="U108" s="90">
        <f t="shared" ca="1" si="21"/>
        <v>1430199385.0198519</v>
      </c>
      <c r="V108">
        <f ca="1">IF('NGPS 2030'!$A116="MR",INDIRECT("'NGPS 2030'!"&amp;'Country Selector'!$B$3&amp;ROW($A116))*10^12,0)*'Process Emissions Multipliers'!$D$48</f>
        <v>1422484612.4799941</v>
      </c>
      <c r="W108" s="90">
        <f t="shared" ca="1" si="22"/>
        <v>1437137167.0548644</v>
      </c>
      <c r="X108" s="90">
        <f t="shared" ca="1" si="22"/>
        <v>1451789721.6297345</v>
      </c>
      <c r="Y108" s="90">
        <f t="shared" ca="1" si="22"/>
        <v>1466442276.2046046</v>
      </c>
      <c r="Z108" s="90">
        <f t="shared" ca="1" si="22"/>
        <v>1481094830.7794747</v>
      </c>
      <c r="AA108" s="90">
        <f t="shared" ca="1" si="22"/>
        <v>1495747385.3543448</v>
      </c>
      <c r="AB108" s="90">
        <f t="shared" ca="1" si="22"/>
        <v>1510399939.9292152</v>
      </c>
      <c r="AC108" s="90">
        <f t="shared" ca="1" si="22"/>
        <v>1525052494.5040853</v>
      </c>
      <c r="AD108" s="90">
        <f t="shared" ca="1" si="22"/>
        <v>1539705049.0789557</v>
      </c>
      <c r="AE108" s="90">
        <f t="shared" ca="1" si="22"/>
        <v>1554357603.6538258</v>
      </c>
      <c r="AF108" s="90">
        <f t="shared" ca="1" si="22"/>
        <v>1569010158.2286959</v>
      </c>
      <c r="AG108" s="90">
        <f t="shared" ca="1" si="22"/>
        <v>1583662712.8035662</v>
      </c>
      <c r="AH108" s="90">
        <f t="shared" ca="1" si="22"/>
        <v>1598315267.3784363</v>
      </c>
      <c r="AI108" s="90">
        <f t="shared" ca="1" si="22"/>
        <v>1612967821.9533064</v>
      </c>
      <c r="AJ108" s="90">
        <f t="shared" ca="1" si="22"/>
        <v>1627620376.5281768</v>
      </c>
      <c r="AK108" s="90">
        <f t="shared" ca="1" si="22"/>
        <v>1642272931.1030469</v>
      </c>
      <c r="AL108" s="90">
        <f t="shared" ca="1" si="22"/>
        <v>1656925485.6779172</v>
      </c>
      <c r="AM108" s="90">
        <f t="shared" ca="1" si="19"/>
        <v>1671578040.2527874</v>
      </c>
      <c r="AN108" s="90">
        <f t="shared" ca="1" si="19"/>
        <v>1686230594.8276575</v>
      </c>
      <c r="AO108" s="90">
        <f t="shared" ca="1" si="19"/>
        <v>1700883149.4025276</v>
      </c>
      <c r="AP108">
        <f ca="1">V108*'Process Emissions Multipliers'!$E$48</f>
        <v>1715535703.9773979</v>
      </c>
    </row>
    <row r="109" spans="1:42">
      <c r="A109" s="74">
        <v>57</v>
      </c>
      <c r="B109">
        <f ca="1">IF('NGPS 2010'!$A117="MR",INDIRECT("'NGPS 2010'!"&amp;'Country Selector'!$B$3&amp;ROW($A117))*10^12,0)</f>
        <v>108251705525.39375</v>
      </c>
      <c r="C109" s="90">
        <f t="shared" ca="1" si="15"/>
        <v>97426534972.854385</v>
      </c>
      <c r="D109" s="90">
        <f t="shared" ca="1" si="20"/>
        <v>86601364420.315002</v>
      </c>
      <c r="E109" s="90">
        <f t="shared" ca="1" si="20"/>
        <v>75776193867.77562</v>
      </c>
      <c r="F109" s="90">
        <f t="shared" ca="1" si="20"/>
        <v>64951023315.236252</v>
      </c>
      <c r="G109" s="90">
        <f t="shared" ca="1" si="20"/>
        <v>54125852762.696877</v>
      </c>
      <c r="H109" s="90">
        <f t="shared" ca="1" si="20"/>
        <v>43300682210.157501</v>
      </c>
      <c r="I109" s="90">
        <f t="shared" ca="1" si="20"/>
        <v>32475511657.618126</v>
      </c>
      <c r="J109" s="90">
        <f t="shared" ca="1" si="20"/>
        <v>21650341105.078751</v>
      </c>
      <c r="K109" s="90">
        <f t="shared" ca="1" si="20"/>
        <v>10825170552.539375</v>
      </c>
      <c r="L109">
        <f ca="1">IF('NGPS 2020'!$A117="MR",INDIRECT("'NGPS 2020'!"&amp;'Country Selector'!$B$3&amp;ROW($A117))*10^12,0)*'Process Emissions Multipliers'!$B$48</f>
        <v>0</v>
      </c>
      <c r="M109" s="90">
        <f t="shared" ca="1" si="16"/>
        <v>141614.37933907702</v>
      </c>
      <c r="N109" s="90">
        <f t="shared" ca="1" si="21"/>
        <v>283228.75867815403</v>
      </c>
      <c r="O109" s="90">
        <f t="shared" ca="1" si="21"/>
        <v>424843.13801723102</v>
      </c>
      <c r="P109" s="90">
        <f t="shared" ca="1" si="21"/>
        <v>566457.51735630806</v>
      </c>
      <c r="Q109" s="90">
        <f t="shared" ca="1" si="21"/>
        <v>708071.8966953851</v>
      </c>
      <c r="R109" s="90">
        <f t="shared" ca="1" si="21"/>
        <v>849686.27603446203</v>
      </c>
      <c r="S109" s="90">
        <f t="shared" ca="1" si="21"/>
        <v>991300.65537353919</v>
      </c>
      <c r="T109" s="90">
        <f t="shared" ca="1" si="21"/>
        <v>1132915.0347126161</v>
      </c>
      <c r="U109" s="90">
        <f t="shared" ca="1" si="21"/>
        <v>1274529.4140516932</v>
      </c>
      <c r="V109">
        <f ca="1">IF('NGPS 2030'!$A117="MR",INDIRECT("'NGPS 2030'!"&amp;'Country Selector'!$B$3&amp;ROW($A117))*10^12,0)*'Process Emissions Multipliers'!$D$48</f>
        <v>1416143.7933907702</v>
      </c>
      <c r="W109" s="90">
        <f t="shared" ca="1" si="22"/>
        <v>1430731.0332360896</v>
      </c>
      <c r="X109" s="90">
        <f t="shared" ca="1" si="22"/>
        <v>1445318.273081409</v>
      </c>
      <c r="Y109" s="90">
        <f t="shared" ca="1" si="22"/>
        <v>1459905.5129267285</v>
      </c>
      <c r="Z109" s="90">
        <f t="shared" ca="1" si="22"/>
        <v>1474492.7527720479</v>
      </c>
      <c r="AA109" s="90">
        <f t="shared" ca="1" si="22"/>
        <v>1489079.9926173673</v>
      </c>
      <c r="AB109" s="90">
        <f t="shared" ca="1" si="22"/>
        <v>1503667.232462687</v>
      </c>
      <c r="AC109" s="90">
        <f t="shared" ca="1" si="22"/>
        <v>1518254.4723080061</v>
      </c>
      <c r="AD109" s="90">
        <f t="shared" ca="1" si="22"/>
        <v>1532841.7121533258</v>
      </c>
      <c r="AE109" s="90">
        <f t="shared" ca="1" si="22"/>
        <v>1547428.9519986452</v>
      </c>
      <c r="AF109" s="90">
        <f t="shared" ca="1" si="22"/>
        <v>1562016.1918439646</v>
      </c>
      <c r="AG109" s="90">
        <f t="shared" ca="1" si="22"/>
        <v>1576603.4316892843</v>
      </c>
      <c r="AH109" s="90">
        <f t="shared" ca="1" si="22"/>
        <v>1591190.6715346035</v>
      </c>
      <c r="AI109" s="90">
        <f t="shared" ca="1" si="22"/>
        <v>1605777.9113799231</v>
      </c>
      <c r="AJ109" s="90">
        <f t="shared" ca="1" si="22"/>
        <v>1620365.1512252423</v>
      </c>
      <c r="AK109" s="90">
        <f t="shared" ca="1" si="22"/>
        <v>1634952.3910705619</v>
      </c>
      <c r="AL109" s="90">
        <f t="shared" ca="1" si="22"/>
        <v>1649539.6309158814</v>
      </c>
      <c r="AM109" s="90">
        <f t="shared" ca="1" si="19"/>
        <v>1664126.8707612008</v>
      </c>
      <c r="AN109" s="90">
        <f t="shared" ca="1" si="19"/>
        <v>1678714.1106065202</v>
      </c>
      <c r="AO109" s="90">
        <f t="shared" ca="1" si="19"/>
        <v>1693301.3504518396</v>
      </c>
      <c r="AP109">
        <f ca="1">V109*'Process Emissions Multipliers'!$E$48</f>
        <v>1707888.590297159</v>
      </c>
    </row>
    <row r="110" spans="1:42">
      <c r="A110" s="74">
        <v>58</v>
      </c>
      <c r="B110">
        <f ca="1">IF('NGPS 2010'!$A118="MR",INDIRECT("'NGPS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2020'!$A118="MR",INDIRECT("'NGPS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2020'!$A119="MR",INDIRECT("'NGPS 2020'!"&amp;'Country Selector'!$B$3&amp;ROW($A119))*10^12,0)*'Process Emissions Multipliers'!$B$48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2030'!$A119="MR",INDIRECT("'NGPS 2030'!"&amp;'Country Selector'!$B$3&amp;ROW($A119))*10^12,0)*'Process Emissions Multipliers'!$D$48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Multipliers'!$E$48</f>
        <v>0</v>
      </c>
    </row>
    <row r="112" spans="1:42">
      <c r="A112" s="74">
        <v>60</v>
      </c>
      <c r="B112">
        <f ca="1">IF('NGPS 2010'!$A120="MR",INDIRECT("'NGPS 2010'!"&amp;'Country Selector'!$B$3&amp;ROW($A120))*10^12,0)</f>
        <v>1115090897.6453876</v>
      </c>
      <c r="C112" s="90">
        <f t="shared" ca="1" si="15"/>
        <v>1003675303.6675352</v>
      </c>
      <c r="D112" s="90">
        <f t="shared" ca="1" si="20"/>
        <v>892259709.6896826</v>
      </c>
      <c r="E112" s="90">
        <f t="shared" ca="1" si="20"/>
        <v>780844115.71183014</v>
      </c>
      <c r="F112" s="90">
        <f t="shared" ca="1" si="20"/>
        <v>669428521.73397768</v>
      </c>
      <c r="G112" s="90">
        <f t="shared" ca="1" si="20"/>
        <v>558012927.75612521</v>
      </c>
      <c r="H112" s="90">
        <f t="shared" ca="1" si="20"/>
        <v>446597333.77827269</v>
      </c>
      <c r="I112" s="90">
        <f t="shared" ca="1" si="20"/>
        <v>335181739.80042017</v>
      </c>
      <c r="J112" s="90">
        <f t="shared" ca="1" si="20"/>
        <v>223766145.8225677</v>
      </c>
      <c r="K112" s="90">
        <f t="shared" ca="1" si="20"/>
        <v>112350551.84471521</v>
      </c>
      <c r="L112">
        <f ca="1">IF('NGPS 2020'!$A120="MR",INDIRECT("'NGPS 2020'!"&amp;'Country Selector'!$B$3&amp;ROW($A120))*10^12,0)*'Process Emissions Multipliers'!$B$48</f>
        <v>934957.86686271313</v>
      </c>
      <c r="M112" s="90">
        <f t="shared" ca="1" si="16"/>
        <v>1110327862.6796465</v>
      </c>
      <c r="N112" s="90">
        <f t="shared" ca="1" si="21"/>
        <v>2219720767.4924302</v>
      </c>
      <c r="O112" s="90">
        <f t="shared" ca="1" si="21"/>
        <v>3329113672.3052144</v>
      </c>
      <c r="P112" s="90">
        <f t="shared" ca="1" si="21"/>
        <v>4438506577.1179981</v>
      </c>
      <c r="Q112" s="90">
        <f t="shared" ca="1" si="21"/>
        <v>5547899481.9307823</v>
      </c>
      <c r="R112" s="90">
        <f t="shared" ca="1" si="21"/>
        <v>6657292386.7435656</v>
      </c>
      <c r="S112" s="90">
        <f t="shared" ca="1" si="21"/>
        <v>7766685291.5563498</v>
      </c>
      <c r="T112" s="90">
        <f t="shared" ca="1" si="21"/>
        <v>8876078196.369133</v>
      </c>
      <c r="U112" s="90">
        <f t="shared" ca="1" si="21"/>
        <v>9985471101.1819172</v>
      </c>
      <c r="V112">
        <f ca="1">IF('NGPS 2030'!$A120="MR",INDIRECT("'NGPS 2030'!"&amp;'Country Selector'!$B$3&amp;ROW($A120))*10^12,0)*'Process Emissions Multipliers'!$D$48</f>
        <v>11094864005.994701</v>
      </c>
      <c r="W112" s="90">
        <f t="shared" ca="1" si="24"/>
        <v>11209148616.824463</v>
      </c>
      <c r="X112" s="90">
        <f t="shared" ca="1" si="24"/>
        <v>11323433227.654224</v>
      </c>
      <c r="Y112" s="90">
        <f t="shared" ca="1" si="24"/>
        <v>11437717838.483984</v>
      </c>
      <c r="Z112" s="90">
        <f t="shared" ca="1" si="24"/>
        <v>11552002449.313747</v>
      </c>
      <c r="AA112" s="90">
        <f t="shared" ca="1" si="24"/>
        <v>11666287060.143509</v>
      </c>
      <c r="AB112" s="90">
        <f t="shared" ca="1" si="24"/>
        <v>11780571670.97327</v>
      </c>
      <c r="AC112" s="90">
        <f t="shared" ca="1" si="24"/>
        <v>11894856281.803032</v>
      </c>
      <c r="AD112" s="90">
        <f t="shared" ca="1" si="24"/>
        <v>12009140892.632793</v>
      </c>
      <c r="AE112" s="90">
        <f t="shared" ca="1" si="24"/>
        <v>12123425503.462555</v>
      </c>
      <c r="AF112" s="90">
        <f t="shared" ca="1" si="24"/>
        <v>12237710114.292316</v>
      </c>
      <c r="AG112" s="90">
        <f t="shared" ca="1" si="24"/>
        <v>12351994725.122078</v>
      </c>
      <c r="AH112" s="90">
        <f t="shared" ca="1" si="24"/>
        <v>12466279335.951839</v>
      </c>
      <c r="AI112" s="90">
        <f t="shared" ca="1" si="24"/>
        <v>12580563946.781601</v>
      </c>
      <c r="AJ112" s="90">
        <f t="shared" ca="1" si="24"/>
        <v>12694848557.611362</v>
      </c>
      <c r="AK112" s="90">
        <f t="shared" ca="1" si="24"/>
        <v>12809133168.441124</v>
      </c>
      <c r="AL112" s="90">
        <f t="shared" ca="1" si="24"/>
        <v>12923417779.270885</v>
      </c>
      <c r="AM112" s="90">
        <f t="shared" ca="1" si="23"/>
        <v>13037702390.100647</v>
      </c>
      <c r="AN112" s="90">
        <f t="shared" ca="1" si="23"/>
        <v>13151987000.930408</v>
      </c>
      <c r="AO112" s="90">
        <f t="shared" ca="1" si="23"/>
        <v>13266271611.76017</v>
      </c>
      <c r="AP112">
        <f ca="1">V112*'Process Emissions Multipliers'!$E$48</f>
        <v>13380556222.589931</v>
      </c>
    </row>
    <row r="113" spans="1:42">
      <c r="A113" s="74">
        <v>61</v>
      </c>
      <c r="B113">
        <f ca="1">IF('NGPS 2010'!$A121="MR",INDIRECT("'NGPS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2020'!$A121="MR",INDIRECT("'NGPS 2020'!"&amp;'Country Selector'!$B$3&amp;ROW($A121))*10^12,0)*'Process Emissions Multipliers'!$B$48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2030'!$A121="MR",INDIRECT("'NGPS 2030'!"&amp;'Country Selector'!$B$3&amp;ROW($A121))*10^12,0)*'Process Emissions Multipliers'!$D$48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Multipliers'!$E$48</f>
        <v>0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0</v>
      </c>
      <c r="C115" s="90">
        <f t="shared" ca="1" si="15"/>
        <v>732498382.71833944</v>
      </c>
      <c r="D115" s="90">
        <f t="shared" ca="1" si="20"/>
        <v>1464996765.4366789</v>
      </c>
      <c r="E115" s="90">
        <f t="shared" ca="1" si="20"/>
        <v>2197495148.1550183</v>
      </c>
      <c r="F115" s="90">
        <f t="shared" ca="1" si="20"/>
        <v>2929993530.8733578</v>
      </c>
      <c r="G115" s="90">
        <f t="shared" ca="1" si="20"/>
        <v>3662491913.5916967</v>
      </c>
      <c r="H115" s="90">
        <f t="shared" ca="1" si="20"/>
        <v>4394990296.3100367</v>
      </c>
      <c r="I115" s="90">
        <f t="shared" ca="1" si="20"/>
        <v>5127488679.0283756</v>
      </c>
      <c r="J115" s="90">
        <f t="shared" ca="1" si="20"/>
        <v>5859987061.7467155</v>
      </c>
      <c r="K115" s="90">
        <f t="shared" ca="1" si="20"/>
        <v>6592485444.4650555</v>
      </c>
      <c r="L115">
        <f ca="1">IF('NGPS 2020'!$A123="MR",INDIRECT("'NGPS 2020'!"&amp;'Country Selector'!$B$3&amp;ROW($A123))*10^12,0)*'Process Emissions Multipliers'!$B$48</f>
        <v>7324983827.1833944</v>
      </c>
      <c r="M115" s="90">
        <f t="shared" ca="1" si="16"/>
        <v>6592485444.4650555</v>
      </c>
      <c r="N115" s="90">
        <f t="shared" ca="1" si="21"/>
        <v>5859987061.7467155</v>
      </c>
      <c r="O115" s="90">
        <f t="shared" ca="1" si="21"/>
        <v>5127488679.0283756</v>
      </c>
      <c r="P115" s="90">
        <f t="shared" ca="1" si="21"/>
        <v>4394990296.3100367</v>
      </c>
      <c r="Q115" s="90">
        <f t="shared" ca="1" si="21"/>
        <v>3662491913.5916967</v>
      </c>
      <c r="R115" s="90">
        <f t="shared" ca="1" si="21"/>
        <v>2929993530.8733578</v>
      </c>
      <c r="S115" s="90">
        <f t="shared" ca="1" si="21"/>
        <v>2197495148.1550183</v>
      </c>
      <c r="T115" s="90">
        <f t="shared" ca="1" si="21"/>
        <v>1464996765.4366789</v>
      </c>
      <c r="U115" s="90">
        <f t="shared" ca="1" si="21"/>
        <v>732498382.71833944</v>
      </c>
      <c r="V115">
        <f ca="1">IF('NGPS 2030'!$A123="MR",INDIRECT("'NGPS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1860098.1341876376</v>
      </c>
      <c r="C116" s="90">
        <f t="shared" ca="1" si="15"/>
        <v>1674088.3207688737</v>
      </c>
      <c r="D116" s="90">
        <f t="shared" ca="1" si="20"/>
        <v>1488078.50735011</v>
      </c>
      <c r="E116" s="90">
        <f t="shared" ca="1" si="20"/>
        <v>1302068.6939313463</v>
      </c>
      <c r="F116" s="90">
        <f t="shared" ca="1" si="20"/>
        <v>1116058.8805125826</v>
      </c>
      <c r="G116" s="90">
        <f t="shared" ca="1" si="20"/>
        <v>930049.0670938188</v>
      </c>
      <c r="H116" s="90">
        <f t="shared" ca="1" si="20"/>
        <v>744039.25367505499</v>
      </c>
      <c r="I116" s="90">
        <f t="shared" ca="1" si="20"/>
        <v>558029.4402562913</v>
      </c>
      <c r="J116" s="90">
        <f t="shared" ca="1" si="20"/>
        <v>372019.6268375275</v>
      </c>
      <c r="K116" s="90">
        <f t="shared" ca="1" si="20"/>
        <v>186009.81341876375</v>
      </c>
      <c r="L116">
        <f ca="1">IF('NGPS 2020'!$A124="MR",INDIRECT("'NGPS 2020'!"&amp;'Country Selector'!$B$3&amp;ROW($A124))*10^12,0)*'Process Emissions Multipliers'!$B$48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2030'!$A124="MR",INDIRECT("'NGPS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2020'!$A126="MR",INDIRECT("'NGPS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14573051084.276756</v>
      </c>
      <c r="C119" s="90">
        <f t="shared" ca="1" si="15"/>
        <v>13115745975.849081</v>
      </c>
      <c r="D119" s="90">
        <f t="shared" ca="1" si="20"/>
        <v>11658440867.421406</v>
      </c>
      <c r="E119" s="90">
        <f t="shared" ca="1" si="20"/>
        <v>10201135758.993729</v>
      </c>
      <c r="F119" s="90">
        <f t="shared" ca="1" si="20"/>
        <v>8743830650.5660534</v>
      </c>
      <c r="G119" s="90">
        <f t="shared" ca="1" si="20"/>
        <v>7286525542.1383791</v>
      </c>
      <c r="H119" s="90">
        <f t="shared" ca="1" si="20"/>
        <v>5829220433.7107029</v>
      </c>
      <c r="I119" s="90">
        <f t="shared" ca="1" si="20"/>
        <v>4371915325.2830267</v>
      </c>
      <c r="J119" s="90">
        <f t="shared" ca="1" si="20"/>
        <v>2914610216.8553514</v>
      </c>
      <c r="K119" s="90">
        <f t="shared" ca="1" si="20"/>
        <v>1457305108.4276757</v>
      </c>
      <c r="L119">
        <f ca="1">IF('NGPS 2020'!$A127="MR",INDIRECT("'NGPS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2020'!$A129="MR",INDIRECT("'NGPS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Selector'!$B$3&amp;ROW($A138))*10^12,0)*'Process Emissions Multipliers'!$B$48</f>
        <v>0</v>
      </c>
      <c r="M130" s="90">
        <f t="shared" ca="1" si="28"/>
        <v>1272275536.6490099</v>
      </c>
      <c r="N130" s="90">
        <f t="shared" ca="1" si="28"/>
        <v>2544551073.2980199</v>
      </c>
      <c r="O130" s="90">
        <f t="shared" ca="1" si="28"/>
        <v>3816826609.9470301</v>
      </c>
      <c r="P130" s="90">
        <f t="shared" ca="1" si="28"/>
        <v>5089102146.5960398</v>
      </c>
      <c r="Q130" s="90">
        <f t="shared" ca="1" si="28"/>
        <v>6361377683.2450495</v>
      </c>
      <c r="R130" s="90">
        <f t="shared" ca="1" si="28"/>
        <v>7633653219.8940601</v>
      </c>
      <c r="S130" s="90">
        <f t="shared" ca="1" si="28"/>
        <v>8905928756.5430698</v>
      </c>
      <c r="T130" s="90">
        <f t="shared" ca="1" si="28"/>
        <v>10178204293.19208</v>
      </c>
      <c r="U130" s="90">
        <f t="shared" ca="1" si="28"/>
        <v>11450479829.841089</v>
      </c>
      <c r="V130">
        <f ca="1">IF('NGPS 2030'!$A138="MR",INDIRECT("'NGPS 2030'!"&amp;'Country Selector'!$B$3&amp;ROW($A138))*10^12,0)*'Process Emissions Multipliers'!$D$48</f>
        <v>12722755366.490099</v>
      </c>
      <c r="W130" s="90">
        <f t="shared" ca="1" si="26"/>
        <v>12853808360.466047</v>
      </c>
      <c r="X130" s="90">
        <f t="shared" ca="1" si="26"/>
        <v>12984861354.441994</v>
      </c>
      <c r="Y130" s="90">
        <f t="shared" ca="1" si="26"/>
        <v>13115914348.417942</v>
      </c>
      <c r="Z130" s="90">
        <f t="shared" ca="1" si="26"/>
        <v>13246967342.39389</v>
      </c>
      <c r="AA130" s="90">
        <f t="shared" ca="1" si="26"/>
        <v>13378020336.369835</v>
      </c>
      <c r="AB130" s="90">
        <f t="shared" ca="1" si="26"/>
        <v>13509073330.345785</v>
      </c>
      <c r="AC130" s="90">
        <f t="shared" ca="1" si="26"/>
        <v>13640126324.321732</v>
      </c>
      <c r="AD130" s="90">
        <f t="shared" ca="1" si="26"/>
        <v>13771179318.29768</v>
      </c>
      <c r="AE130" s="90">
        <f t="shared" ca="1" si="26"/>
        <v>13902232312.273628</v>
      </c>
      <c r="AF130" s="90">
        <f t="shared" ca="1" si="26"/>
        <v>14033285306.249577</v>
      </c>
      <c r="AG130" s="90">
        <f t="shared" ca="1" si="26"/>
        <v>14164338300.225521</v>
      </c>
      <c r="AH130" s="90">
        <f t="shared" ca="1" si="26"/>
        <v>14295391294.201469</v>
      </c>
      <c r="AI130" s="90">
        <f t="shared" ca="1" si="26"/>
        <v>14426444288.177418</v>
      </c>
      <c r="AJ130" s="90">
        <f t="shared" ca="1" si="26"/>
        <v>14557497282.153366</v>
      </c>
      <c r="AK130" s="90">
        <f t="shared" ca="1" si="26"/>
        <v>14688550276.129311</v>
      </c>
      <c r="AL130" s="90">
        <f t="shared" ca="1" si="26"/>
        <v>14819603270.105259</v>
      </c>
      <c r="AM130" s="90">
        <f t="shared" ca="1" si="25"/>
        <v>14950656264.081207</v>
      </c>
      <c r="AN130" s="90">
        <f t="shared" ca="1" si="25"/>
        <v>15081709258.057156</v>
      </c>
      <c r="AO130" s="90">
        <f t="shared" ca="1" si="25"/>
        <v>15212762252.033102</v>
      </c>
      <c r="AP130">
        <f ca="1">V130*'Process Emissions Multipliers'!$E$48</f>
        <v>15343815246.00905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Multipliers'!$B$48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2030'!$A139="MR",INDIRECT("'NGPS 2030'!"&amp;'Country Selector'!$B$3&amp;ROW($A139))*10^12,0)*'Process Emissions Multipliers'!$D$48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Multipliers'!$E$48</f>
        <v>0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Selector'!$B$3&amp;ROW($A140))*10^12,0)*'Process Emissions Multipliers'!$B$48</f>
        <v>0</v>
      </c>
      <c r="M132" s="90">
        <f t="shared" ca="1" si="28"/>
        <v>267049.12823348708</v>
      </c>
      <c r="N132" s="90">
        <f t="shared" ca="1" si="28"/>
        <v>534098.25646697416</v>
      </c>
      <c r="O132" s="90">
        <f t="shared" ca="1" si="28"/>
        <v>801147.38470046117</v>
      </c>
      <c r="P132" s="90">
        <f t="shared" ca="1" si="28"/>
        <v>1068196.5129339483</v>
      </c>
      <c r="Q132" s="90">
        <f t="shared" ca="1" si="28"/>
        <v>1335245.6411674353</v>
      </c>
      <c r="R132" s="90">
        <f t="shared" ca="1" si="28"/>
        <v>1602294.7694009223</v>
      </c>
      <c r="S132" s="90">
        <f t="shared" ca="1" si="28"/>
        <v>1869343.8976344094</v>
      </c>
      <c r="T132" s="90">
        <f t="shared" ca="1" si="28"/>
        <v>2136393.0258678966</v>
      </c>
      <c r="U132" s="90">
        <f t="shared" ca="1" si="28"/>
        <v>2403442.1541013839</v>
      </c>
      <c r="V132">
        <f ca="1">IF('NGPS 2030'!$A140="MR",INDIRECT("'NGPS 2030'!"&amp;'Country Selector'!$B$3&amp;ROW($A140))*10^12,0)*'Process Emissions Multipliers'!$D$48</f>
        <v>2670491.2823348707</v>
      </c>
      <c r="W132" s="90">
        <f t="shared" ca="1" si="26"/>
        <v>2697999.1505485787</v>
      </c>
      <c r="X132" s="90">
        <f t="shared" ca="1" si="26"/>
        <v>2725507.0187622863</v>
      </c>
      <c r="Y132" s="90">
        <f t="shared" ca="1" si="26"/>
        <v>2753014.8869759939</v>
      </c>
      <c r="Z132" s="90">
        <f t="shared" ca="1" si="26"/>
        <v>2780522.7551897019</v>
      </c>
      <c r="AA132" s="90">
        <f t="shared" ca="1" si="26"/>
        <v>2808030.6234034095</v>
      </c>
      <c r="AB132" s="90">
        <f t="shared" ca="1" si="26"/>
        <v>2835538.4916171171</v>
      </c>
      <c r="AC132" s="90">
        <f t="shared" ca="1" si="26"/>
        <v>2863046.3598308247</v>
      </c>
      <c r="AD132" s="90">
        <f t="shared" ca="1" si="26"/>
        <v>2890554.2280445322</v>
      </c>
      <c r="AE132" s="90">
        <f t="shared" ca="1" si="26"/>
        <v>2918062.0962582398</v>
      </c>
      <c r="AF132" s="90">
        <f t="shared" ca="1" si="26"/>
        <v>2945569.9644719479</v>
      </c>
      <c r="AG132" s="90">
        <f t="shared" ca="1" si="26"/>
        <v>2973077.8326856559</v>
      </c>
      <c r="AH132" s="90">
        <f t="shared" ca="1" si="26"/>
        <v>3000585.7008993635</v>
      </c>
      <c r="AI132" s="90">
        <f t="shared" ca="1" si="26"/>
        <v>3028093.5691130711</v>
      </c>
      <c r="AJ132" s="90">
        <f t="shared" ca="1" si="26"/>
        <v>3055601.4373267791</v>
      </c>
      <c r="AK132" s="90">
        <f t="shared" ca="1" si="26"/>
        <v>3083109.3055404862</v>
      </c>
      <c r="AL132" s="90">
        <f t="shared" ca="1" si="26"/>
        <v>3110617.1737541943</v>
      </c>
      <c r="AM132" s="90">
        <f t="shared" ca="1" si="25"/>
        <v>3138125.0419679019</v>
      </c>
      <c r="AN132" s="90">
        <f t="shared" ca="1" si="25"/>
        <v>3165632.9101816094</v>
      </c>
      <c r="AO132" s="90">
        <f t="shared" ca="1" si="25"/>
        <v>3193140.7783953175</v>
      </c>
      <c r="AP132">
        <f ca="1">V132*'Process Emissions Multipliers'!$E$48</f>
        <v>3220648.6466090251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839974038.85593927</v>
      </c>
      <c r="D133" s="90">
        <f t="shared" ca="1" si="27"/>
        <v>1679948077.7118785</v>
      </c>
      <c r="E133" s="90">
        <f t="shared" ca="1" si="27"/>
        <v>2519922116.5678177</v>
      </c>
      <c r="F133" s="90">
        <f t="shared" ca="1" si="27"/>
        <v>3359896155.4237571</v>
      </c>
      <c r="G133" s="90">
        <f t="shared" ca="1" si="27"/>
        <v>4199870194.2796965</v>
      </c>
      <c r="H133" s="90">
        <f t="shared" ca="1" si="27"/>
        <v>5039844233.1356354</v>
      </c>
      <c r="I133" s="90">
        <f t="shared" ca="1" si="27"/>
        <v>5879818271.9915752</v>
      </c>
      <c r="J133" s="90">
        <f t="shared" ca="1" si="27"/>
        <v>6719792310.8475142</v>
      </c>
      <c r="K133" s="90">
        <f t="shared" ca="1" si="27"/>
        <v>7559766349.7034531</v>
      </c>
      <c r="L133">
        <f ca="1">IF('NGPS 2020'!$A141="MR",INDIRECT("'NGPS 2020'!"&amp;'Country Selector'!$B$3&amp;ROW($A141))*10^12,0)*'Process Emissions Multipliers'!$B$48</f>
        <v>8399740388.5593929</v>
      </c>
      <c r="M133" s="90">
        <f t="shared" ca="1" si="28"/>
        <v>7559766349.7034531</v>
      </c>
      <c r="N133" s="90">
        <f t="shared" ca="1" si="28"/>
        <v>6719792310.8475142</v>
      </c>
      <c r="O133" s="90">
        <f t="shared" ca="1" si="28"/>
        <v>5879818271.9915752</v>
      </c>
      <c r="P133" s="90">
        <f t="shared" ca="1" si="28"/>
        <v>5039844233.1356354</v>
      </c>
      <c r="Q133" s="90">
        <f t="shared" ca="1" si="28"/>
        <v>4199870194.2796965</v>
      </c>
      <c r="R133" s="90">
        <f t="shared" ca="1" si="28"/>
        <v>3359896155.4237571</v>
      </c>
      <c r="S133" s="90">
        <f t="shared" ca="1" si="28"/>
        <v>2519922116.5678177</v>
      </c>
      <c r="T133" s="90">
        <f t="shared" ca="1" si="28"/>
        <v>1679948077.7118785</v>
      </c>
      <c r="U133" s="90">
        <f t="shared" ca="1" si="28"/>
        <v>839974038.85593927</v>
      </c>
      <c r="V133">
        <f ca="1">IF('NGPS 2030'!$A141="MR",INDIRECT("'NGPS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2020'!$A142="MR",INDIRECT("'NGPS 2020'!"&amp;'Country Selector'!$B$3&amp;ROW($A142))*10^12,0)*'Process Emissions Multipliers'!$B$48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2030'!$A142="MR",INDIRECT("'NGPS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176309.55587677009</v>
      </c>
      <c r="D135" s="90">
        <f t="shared" ca="1" si="27"/>
        <v>352619.11175354017</v>
      </c>
      <c r="E135" s="90">
        <f t="shared" ca="1" si="27"/>
        <v>528928.66763031029</v>
      </c>
      <c r="F135" s="90">
        <f t="shared" ca="1" si="27"/>
        <v>705238.22350708034</v>
      </c>
      <c r="G135" s="90">
        <f t="shared" ca="1" si="27"/>
        <v>881547.77938385052</v>
      </c>
      <c r="H135" s="90">
        <f t="shared" ca="1" si="27"/>
        <v>1057857.3352606206</v>
      </c>
      <c r="I135" s="90">
        <f t="shared" ca="1" si="27"/>
        <v>1234166.8911373906</v>
      </c>
      <c r="J135" s="90">
        <f t="shared" ca="1" si="27"/>
        <v>1410476.4470141607</v>
      </c>
      <c r="K135" s="90">
        <f t="shared" ca="1" si="27"/>
        <v>1586786.0028909307</v>
      </c>
      <c r="L135">
        <f ca="1">IF('NGPS 2020'!$A143="MR",INDIRECT("'NGPS 2020'!"&amp;'Country Selector'!$B$3&amp;ROW($A143))*10^12,0)*'Process Emissions Multipliers'!$B$48</f>
        <v>1763095.5587677008</v>
      </c>
      <c r="M135" s="90">
        <f t="shared" ca="1" si="28"/>
        <v>1586786.0028909307</v>
      </c>
      <c r="N135" s="90">
        <f t="shared" ca="1" si="28"/>
        <v>1410476.4470141607</v>
      </c>
      <c r="O135" s="90">
        <f t="shared" ca="1" si="28"/>
        <v>1234166.8911373906</v>
      </c>
      <c r="P135" s="90">
        <f t="shared" ca="1" si="28"/>
        <v>1057857.3352606206</v>
      </c>
      <c r="Q135" s="90">
        <f t="shared" ca="1" si="28"/>
        <v>881547.77938385052</v>
      </c>
      <c r="R135" s="90">
        <f t="shared" ca="1" si="28"/>
        <v>705238.22350708034</v>
      </c>
      <c r="S135" s="90">
        <f t="shared" ca="1" si="28"/>
        <v>528928.66763031029</v>
      </c>
      <c r="T135" s="90">
        <f t="shared" ca="1" si="28"/>
        <v>352619.11175354017</v>
      </c>
      <c r="U135" s="90">
        <f t="shared" ca="1" si="28"/>
        <v>176309.55587677009</v>
      </c>
      <c r="V135">
        <f ca="1">IF('NGPS 2030'!$A143="MR",INDIRECT("'NGPS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2030'!$A144="MR",INDIRECT("'NGPS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2010'!$A145="MR",INDIRECT("'NGPS 2010'!"&amp;'Country Selector'!$B$3&amp;ROW($A145))*10^12,0)</f>
        <v>16711278641.03994</v>
      </c>
      <c r="C137" s="90">
        <f t="shared" ca="1" si="27"/>
        <v>15040150776.935947</v>
      </c>
      <c r="D137" s="90">
        <f t="shared" ca="1" si="27"/>
        <v>13369022912.831951</v>
      </c>
      <c r="E137" s="90">
        <f t="shared" ca="1" si="27"/>
        <v>11697895048.727957</v>
      </c>
      <c r="F137" s="90">
        <f t="shared" ca="1" si="27"/>
        <v>10026767184.623964</v>
      </c>
      <c r="G137" s="90">
        <f t="shared" ca="1" si="27"/>
        <v>8355639320.5199709</v>
      </c>
      <c r="H137" s="90">
        <f t="shared" ca="1" si="27"/>
        <v>6684511456.4159756</v>
      </c>
      <c r="I137" s="90">
        <f t="shared" ca="1" si="27"/>
        <v>5013383592.3119822</v>
      </c>
      <c r="J137" s="90">
        <f t="shared" ca="1" si="27"/>
        <v>3342255728.2079878</v>
      </c>
      <c r="K137" s="90">
        <f t="shared" ca="1" si="27"/>
        <v>1671127864.1039939</v>
      </c>
      <c r="L137">
        <f ca="1">IF('NGPS 2020'!$A145="MR",INDIRECT("'NGPS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2020'!$A146="MR",INDIRECT("'NGPS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2030'!$A146="MR",INDIRECT("'NGPS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3507677.5937170624</v>
      </c>
      <c r="C139" s="90">
        <f t="shared" ca="1" si="27"/>
        <v>3156909.8343453561</v>
      </c>
      <c r="D139" s="90">
        <f t="shared" ca="1" si="27"/>
        <v>2806142.0749736498</v>
      </c>
      <c r="E139" s="90">
        <f t="shared" ca="1" si="27"/>
        <v>2455374.315601944</v>
      </c>
      <c r="F139" s="90">
        <f t="shared" ca="1" si="27"/>
        <v>2104606.5562302372</v>
      </c>
      <c r="G139" s="90">
        <f t="shared" ca="1" si="27"/>
        <v>1753838.7968585312</v>
      </c>
      <c r="H139" s="90">
        <f t="shared" ca="1" si="27"/>
        <v>1403071.0374868249</v>
      </c>
      <c r="I139" s="90">
        <f t="shared" ca="1" si="27"/>
        <v>1052303.2781151186</v>
      </c>
      <c r="J139" s="90">
        <f t="shared" ca="1" si="27"/>
        <v>701535.51874341245</v>
      </c>
      <c r="K139" s="90">
        <f t="shared" ca="1" si="27"/>
        <v>350767.75937170623</v>
      </c>
      <c r="L139">
        <f ca="1">IF('NGPS 2020'!$A147="MR",INDIRECT("'NGPS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2020'!$A149="MR",INDIRECT("'NGPS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Selector'!$B$3&amp;ROW($A154))*10^12,0)*'Process Emissions Multipliers'!$B$48</f>
        <v>0</v>
      </c>
      <c r="M146" s="90">
        <f t="shared" ca="1" si="28"/>
        <v>133524.5639249924</v>
      </c>
      <c r="N146" s="90">
        <f t="shared" ca="1" si="28"/>
        <v>267049.1278499848</v>
      </c>
      <c r="O146" s="90">
        <f t="shared" ca="1" si="28"/>
        <v>400573.69177497725</v>
      </c>
      <c r="P146" s="90">
        <f t="shared" ca="1" si="28"/>
        <v>534098.2556999696</v>
      </c>
      <c r="Q146" s="90">
        <f t="shared" ca="1" si="28"/>
        <v>667622.81962496205</v>
      </c>
      <c r="R146" s="90">
        <f t="shared" ca="1" si="28"/>
        <v>801147.38354995451</v>
      </c>
      <c r="S146" s="90">
        <f t="shared" ca="1" si="28"/>
        <v>934671.94747494685</v>
      </c>
      <c r="T146" s="90">
        <f t="shared" ca="1" si="28"/>
        <v>1068196.5113999392</v>
      </c>
      <c r="U146" s="90">
        <f t="shared" ca="1" si="28"/>
        <v>1201721.0753249316</v>
      </c>
      <c r="V146">
        <f ca="1">IF('NGPS 2030'!$A154="MR",INDIRECT("'NGPS 2030'!"&amp;'Country Selector'!$B$3&amp;ROW($A154))*10^12,0)*'Process Emissions Multipliers'!$D$48</f>
        <v>1335245.6392499241</v>
      </c>
      <c r="W146" s="90">
        <f t="shared" ca="1" si="30"/>
        <v>1348999.5733370262</v>
      </c>
      <c r="X146" s="90">
        <f t="shared" ca="1" si="30"/>
        <v>1362753.5074241285</v>
      </c>
      <c r="Y146" s="90">
        <f t="shared" ca="1" si="30"/>
        <v>1376507.4415112305</v>
      </c>
      <c r="Z146" s="90">
        <f t="shared" ca="1" si="30"/>
        <v>1390261.3755983328</v>
      </c>
      <c r="AA146" s="90">
        <f t="shared" ca="1" si="30"/>
        <v>1404015.3096854351</v>
      </c>
      <c r="AB146" s="90">
        <f t="shared" ca="1" si="30"/>
        <v>1417769.2437725372</v>
      </c>
      <c r="AC146" s="90">
        <f t="shared" ca="1" si="30"/>
        <v>1431523.1778596393</v>
      </c>
      <c r="AD146" s="90">
        <f t="shared" ca="1" si="30"/>
        <v>1445277.1119467416</v>
      </c>
      <c r="AE146" s="90">
        <f t="shared" ca="1" si="30"/>
        <v>1459031.0460338439</v>
      </c>
      <c r="AF146" s="90">
        <f t="shared" ca="1" si="30"/>
        <v>1472784.9801209462</v>
      </c>
      <c r="AG146" s="90">
        <f t="shared" ca="1" si="30"/>
        <v>1486538.914208048</v>
      </c>
      <c r="AH146" s="90">
        <f t="shared" ca="1" si="30"/>
        <v>1500292.8482951503</v>
      </c>
      <c r="AI146" s="90">
        <f t="shared" ca="1" si="30"/>
        <v>1514046.7823822526</v>
      </c>
      <c r="AJ146" s="90">
        <f t="shared" ca="1" si="30"/>
        <v>1527800.7164693549</v>
      </c>
      <c r="AK146" s="90">
        <f t="shared" ca="1" si="30"/>
        <v>1541554.6505564572</v>
      </c>
      <c r="AL146" s="90">
        <f t="shared" ca="1" si="30"/>
        <v>1555308.5846435591</v>
      </c>
      <c r="AM146" s="90">
        <f t="shared" ca="1" si="29"/>
        <v>1569062.5187306614</v>
      </c>
      <c r="AN146" s="90">
        <f t="shared" ca="1" si="29"/>
        <v>1582816.4528177637</v>
      </c>
      <c r="AO146" s="90">
        <f t="shared" ca="1" si="29"/>
        <v>1596570.386904866</v>
      </c>
      <c r="AP146">
        <f ca="1">V146*'Process Emissions Multipliers'!$E$48</f>
        <v>1610324.320991968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Selector'!$B$3&amp;ROW($A156))*10^12,0)*'Process Emissions Multipliers'!$B$48</f>
        <v>0</v>
      </c>
      <c r="M148" s="90">
        <f t="shared" ca="1" si="28"/>
        <v>228055.92310874054</v>
      </c>
      <c r="N148" s="90">
        <f t="shared" ca="1" si="28"/>
        <v>456111.84621748107</v>
      </c>
      <c r="O148" s="90">
        <f t="shared" ca="1" si="28"/>
        <v>684167.76932622155</v>
      </c>
      <c r="P148" s="90">
        <f t="shared" ca="1" si="28"/>
        <v>912223.69243496214</v>
      </c>
      <c r="Q148" s="90">
        <f t="shared" ca="1" si="28"/>
        <v>1140279.6155437026</v>
      </c>
      <c r="R148" s="90">
        <f t="shared" ca="1" si="28"/>
        <v>1368335.5386524431</v>
      </c>
      <c r="S148" s="90">
        <f t="shared" ca="1" si="28"/>
        <v>1596391.4617611836</v>
      </c>
      <c r="T148" s="90">
        <f t="shared" ca="1" si="28"/>
        <v>1824447.3848699243</v>
      </c>
      <c r="U148" s="90">
        <f t="shared" ca="1" si="28"/>
        <v>2052503.3079786648</v>
      </c>
      <c r="V148">
        <f ca="1">IF('NGPS 2030'!$A156="MR",INDIRECT("'NGPS 2030'!"&amp;'Country Selector'!$B$3&amp;ROW($A156))*10^12,0)*'Process Emissions Multipliers'!$D$48</f>
        <v>2280559.2310874052</v>
      </c>
      <c r="W148" s="90">
        <f t="shared" ca="1" si="30"/>
        <v>2304050.5351771377</v>
      </c>
      <c r="X148" s="90">
        <f t="shared" ca="1" si="30"/>
        <v>2327541.8392668692</v>
      </c>
      <c r="Y148" s="90">
        <f t="shared" ca="1" si="30"/>
        <v>2351033.1433566012</v>
      </c>
      <c r="Z148" s="90">
        <f t="shared" ca="1" si="30"/>
        <v>2374524.4474463332</v>
      </c>
      <c r="AA148" s="90">
        <f t="shared" ca="1" si="30"/>
        <v>2398015.7515360657</v>
      </c>
      <c r="AB148" s="90">
        <f t="shared" ca="1" si="30"/>
        <v>2421507.0556257972</v>
      </c>
      <c r="AC148" s="90">
        <f t="shared" ca="1" si="30"/>
        <v>2444998.3597155297</v>
      </c>
      <c r="AD148" s="90">
        <f t="shared" ca="1" si="30"/>
        <v>2468489.6638052613</v>
      </c>
      <c r="AE148" s="90">
        <f t="shared" ca="1" si="30"/>
        <v>2491980.9678949937</v>
      </c>
      <c r="AF148" s="90">
        <f t="shared" ca="1" si="30"/>
        <v>2515472.2719847257</v>
      </c>
      <c r="AG148" s="90">
        <f t="shared" ca="1" si="30"/>
        <v>2538963.5760744577</v>
      </c>
      <c r="AH148" s="90">
        <f t="shared" ca="1" si="30"/>
        <v>2562454.8801641902</v>
      </c>
      <c r="AI148" s="90">
        <f t="shared" ca="1" si="30"/>
        <v>2585946.1842539217</v>
      </c>
      <c r="AJ148" s="90">
        <f t="shared" ca="1" si="30"/>
        <v>2609437.4883436537</v>
      </c>
      <c r="AK148" s="90">
        <f t="shared" ca="1" si="30"/>
        <v>2632928.7924333862</v>
      </c>
      <c r="AL148" s="90">
        <f t="shared" ca="1" si="30"/>
        <v>2656420.0965231177</v>
      </c>
      <c r="AM148" s="90">
        <f t="shared" ca="1" si="29"/>
        <v>2679911.4006128497</v>
      </c>
      <c r="AN148" s="90">
        <f t="shared" ca="1" si="29"/>
        <v>2703402.7047025822</v>
      </c>
      <c r="AO148" s="90">
        <f t="shared" ca="1" si="29"/>
        <v>2726894.0087923142</v>
      </c>
      <c r="AP148">
        <f ca="1">V148*'Process Emissions Multipliers'!$E$48</f>
        <v>2750385.3128820462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88154.777938385043</v>
      </c>
      <c r="D149" s="90">
        <f t="shared" ca="1" si="27"/>
        <v>176309.55587677009</v>
      </c>
      <c r="E149" s="90">
        <f t="shared" ca="1" si="27"/>
        <v>264464.33381515514</v>
      </c>
      <c r="F149" s="90">
        <f t="shared" ca="1" si="27"/>
        <v>352619.11175354017</v>
      </c>
      <c r="G149" s="90">
        <f t="shared" ca="1" si="27"/>
        <v>440773.88969192526</v>
      </c>
      <c r="H149" s="90">
        <f t="shared" ca="1" si="27"/>
        <v>528928.66763031029</v>
      </c>
      <c r="I149" s="90">
        <f t="shared" ca="1" si="27"/>
        <v>617083.44556869532</v>
      </c>
      <c r="J149" s="90">
        <f t="shared" ca="1" si="27"/>
        <v>705238.22350708034</v>
      </c>
      <c r="K149" s="90">
        <f t="shared" ca="1" si="27"/>
        <v>793393.00144546537</v>
      </c>
      <c r="L149">
        <f ca="1">IF('NGPS 2020'!$A157="MR",INDIRECT("'NGPS 2020'!"&amp;'Country Selector'!$B$3&amp;ROW($A157))*10^12,0)*'Process Emissions Multipliers'!$B$48</f>
        <v>881547.7793838504</v>
      </c>
      <c r="M149" s="90">
        <f t="shared" ca="1" si="28"/>
        <v>793393.00144546537</v>
      </c>
      <c r="N149" s="90">
        <f t="shared" ca="1" si="28"/>
        <v>705238.22350708034</v>
      </c>
      <c r="O149" s="90">
        <f t="shared" ca="1" si="28"/>
        <v>617083.44556869532</v>
      </c>
      <c r="P149" s="90">
        <f t="shared" ca="1" si="28"/>
        <v>528928.66763031029</v>
      </c>
      <c r="Q149" s="90">
        <f t="shared" ca="1" si="28"/>
        <v>440773.88969192526</v>
      </c>
      <c r="R149" s="90">
        <f t="shared" ca="1" si="28"/>
        <v>352619.11175354017</v>
      </c>
      <c r="S149" s="90">
        <f t="shared" ca="1" si="28"/>
        <v>264464.33381515514</v>
      </c>
      <c r="T149" s="90">
        <f t="shared" ca="1" si="28"/>
        <v>176309.55587677009</v>
      </c>
      <c r="U149" s="90">
        <f t="shared" ca="1" si="28"/>
        <v>88154.777938385043</v>
      </c>
      <c r="V149">
        <f ca="1">IF('NGPS 2030'!$A157="MR",INDIRECT("'NGPS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Multipliers'!$B$48</f>
        <v>0</v>
      </c>
      <c r="M150" s="90">
        <f t="shared" ca="1" si="28"/>
        <v>35064718821.249916</v>
      </c>
      <c r="N150" s="90">
        <f t="shared" ca="1" si="28"/>
        <v>70129437642.499832</v>
      </c>
      <c r="O150" s="90">
        <f t="shared" ca="1" si="28"/>
        <v>105194156463.74974</v>
      </c>
      <c r="P150" s="90">
        <f t="shared" ca="1" si="28"/>
        <v>140258875284.99966</v>
      </c>
      <c r="Q150" s="90">
        <f t="shared" ca="1" si="28"/>
        <v>175323594106.24957</v>
      </c>
      <c r="R150" s="90">
        <f t="shared" ca="1" si="28"/>
        <v>210388312927.49948</v>
      </c>
      <c r="S150" s="90">
        <f t="shared" ca="1" si="28"/>
        <v>245453031748.74942</v>
      </c>
      <c r="T150" s="90">
        <f t="shared" ca="1" si="28"/>
        <v>280517750569.99933</v>
      </c>
      <c r="U150" s="90">
        <f t="shared" ca="1" si="28"/>
        <v>315582469391.24921</v>
      </c>
      <c r="V150">
        <f ca="1">IF('NGPS 2030'!$A158="MR",INDIRECT("'NGPS 2030'!"&amp;'Country Selector'!$B$3&amp;ROW($A158))*10^12,0)*'Process Emissions Multipliers'!$D$48</f>
        <v>350647188212.49915</v>
      </c>
      <c r="W150" s="90">
        <f t="shared" ca="1" si="30"/>
        <v>354259091650.14044</v>
      </c>
      <c r="X150" s="90">
        <f t="shared" ca="1" si="30"/>
        <v>357870995087.78186</v>
      </c>
      <c r="Y150" s="90">
        <f t="shared" ca="1" si="30"/>
        <v>361482898525.42322</v>
      </c>
      <c r="Z150" s="90">
        <f t="shared" ca="1" si="30"/>
        <v>365094801963.06458</v>
      </c>
      <c r="AA150" s="90">
        <f t="shared" ca="1" si="30"/>
        <v>368706705400.70593</v>
      </c>
      <c r="AB150" s="90">
        <f t="shared" ca="1" si="30"/>
        <v>372318608838.34729</v>
      </c>
      <c r="AC150" s="90">
        <f t="shared" ca="1" si="30"/>
        <v>375930512275.98865</v>
      </c>
      <c r="AD150" s="90">
        <f t="shared" ca="1" si="30"/>
        <v>379542415713.63</v>
      </c>
      <c r="AE150" s="90">
        <f t="shared" ca="1" si="30"/>
        <v>383154319151.27136</v>
      </c>
      <c r="AF150" s="90">
        <f t="shared" ca="1" si="30"/>
        <v>386766222588.91272</v>
      </c>
      <c r="AG150" s="90">
        <f t="shared" ca="1" si="30"/>
        <v>390378126026.55408</v>
      </c>
      <c r="AH150" s="90">
        <f t="shared" ca="1" si="30"/>
        <v>393990029464.19543</v>
      </c>
      <c r="AI150" s="90">
        <f t="shared" ca="1" si="30"/>
        <v>397601932901.83679</v>
      </c>
      <c r="AJ150" s="90">
        <f t="shared" ca="1" si="30"/>
        <v>401213836339.47815</v>
      </c>
      <c r="AK150" s="90">
        <f t="shared" ca="1" si="30"/>
        <v>404825739777.11951</v>
      </c>
      <c r="AL150" s="90">
        <f t="shared" ca="1" si="30"/>
        <v>408437643214.76086</v>
      </c>
      <c r="AM150" s="90">
        <f t="shared" ca="1" si="29"/>
        <v>412049546652.40222</v>
      </c>
      <c r="AN150" s="90">
        <f t="shared" ca="1" si="29"/>
        <v>415661450090.04358</v>
      </c>
      <c r="AO150" s="90">
        <f t="shared" ca="1" si="29"/>
        <v>419273353527.68488</v>
      </c>
      <c r="AP150">
        <f ca="1">V150*'Process Emissions Multipliers'!$E$48</f>
        <v>422885256965.32629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150565.6984790515</v>
      </c>
      <c r="D151" s="90">
        <f t="shared" ca="1" si="27"/>
        <v>301131.396958103</v>
      </c>
      <c r="E151" s="90">
        <f t="shared" ca="1" si="27"/>
        <v>451697.09543715446</v>
      </c>
      <c r="F151" s="90">
        <f t="shared" ca="1" si="27"/>
        <v>602262.79391620599</v>
      </c>
      <c r="G151" s="90">
        <f t="shared" ca="1" si="27"/>
        <v>752828.49239525746</v>
      </c>
      <c r="H151" s="90">
        <f t="shared" ca="1" si="27"/>
        <v>903394.19087430893</v>
      </c>
      <c r="I151" s="90">
        <f t="shared" ca="1" si="27"/>
        <v>1053959.8893533605</v>
      </c>
      <c r="J151" s="90">
        <f t="shared" ca="1" si="27"/>
        <v>1204525.587832412</v>
      </c>
      <c r="K151" s="90">
        <f t="shared" ca="1" si="27"/>
        <v>1355091.2863114635</v>
      </c>
      <c r="L151">
        <f ca="1">IF('NGPS 2020'!$A159="MR",INDIRECT("'NGPS 2020'!"&amp;'Country Selector'!$B$3&amp;ROW($A159))*10^12,0)*'Process Emissions Multipliers'!$B$48</f>
        <v>1505656.9847905149</v>
      </c>
      <c r="M151" s="90">
        <f t="shared" ca="1" si="28"/>
        <v>1355091.2863114635</v>
      </c>
      <c r="N151" s="90">
        <f t="shared" ca="1" si="28"/>
        <v>1204525.587832412</v>
      </c>
      <c r="O151" s="90">
        <f t="shared" ca="1" si="28"/>
        <v>1053959.8893533605</v>
      </c>
      <c r="P151" s="90">
        <f t="shared" ca="1" si="28"/>
        <v>903394.19087430893</v>
      </c>
      <c r="Q151" s="90">
        <f t="shared" ca="1" si="28"/>
        <v>752828.49239525746</v>
      </c>
      <c r="R151" s="90">
        <f t="shared" ca="1" si="28"/>
        <v>602262.79391620599</v>
      </c>
      <c r="S151" s="90">
        <f t="shared" ca="1" si="28"/>
        <v>451697.09543715446</v>
      </c>
      <c r="T151" s="90">
        <f t="shared" ca="1" si="28"/>
        <v>301131.396958103</v>
      </c>
      <c r="U151" s="90">
        <f t="shared" ca="1" si="28"/>
        <v>150565.6984790515</v>
      </c>
      <c r="V151">
        <f ca="1">IF('NGPS 2030'!$A159="MR",INDIRECT("'NGPS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2020'!$A160="MR",INDIRECT("'NGPS 2020'!"&amp;'Country Selector'!$B$3&amp;ROW($A160))*10^12,0)*'Process Emissions Multipliers'!$B$48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2030'!$A160="MR",INDIRECT("'NGPS 2030'!"&amp;'Country Selector'!$B$3&amp;ROW($A160))*10^12,0)*'Process Emissions Multipliers'!$D$48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Multipliers'!$E$48</f>
        <v>0</v>
      </c>
    </row>
    <row r="153" spans="1:42">
      <c r="A153" s="74">
        <v>150</v>
      </c>
      <c r="B153">
        <f ca="1">IF('NGPS 2010'!$A161="MR",INDIRECT("'NGPS 2010'!"&amp;'Country Selector'!$B$3&amp;ROW($A161))*10^12,0)</f>
        <v>713436621362.24146</v>
      </c>
      <c r="C153" s="90">
        <f t="shared" ca="1" si="27"/>
        <v>677952827513.85437</v>
      </c>
      <c r="D153" s="90">
        <f t="shared" ca="1" si="27"/>
        <v>642469033665.46729</v>
      </c>
      <c r="E153" s="90">
        <f t="shared" ca="1" si="27"/>
        <v>606985239817.08008</v>
      </c>
      <c r="F153" s="90">
        <f t="shared" ca="1" si="27"/>
        <v>571501445968.69287</v>
      </c>
      <c r="G153" s="90">
        <f t="shared" ca="1" si="27"/>
        <v>536017652120.30585</v>
      </c>
      <c r="H153" s="90">
        <f t="shared" ca="1" si="27"/>
        <v>500533858271.91876</v>
      </c>
      <c r="I153" s="90">
        <f t="shared" ca="1" si="27"/>
        <v>465050064423.53162</v>
      </c>
      <c r="J153" s="90">
        <f t="shared" ca="1" si="27"/>
        <v>429566270575.14447</v>
      </c>
      <c r="K153" s="90">
        <f t="shared" ca="1" si="27"/>
        <v>394082476726.75732</v>
      </c>
      <c r="L153">
        <f ca="1">IF('NGPS 2020'!$A161="MR",INDIRECT("'NGPS 2020'!"&amp;'Country Selector'!$B$3&amp;ROW($A161))*10^12,0)*'Process Emissions Multipliers'!$B$48</f>
        <v>358598682878.37024</v>
      </c>
      <c r="M153" s="90">
        <f t="shared" ca="1" si="28"/>
        <v>341989623463.69336</v>
      </c>
      <c r="N153" s="90">
        <f t="shared" ca="1" si="28"/>
        <v>325380564049.01642</v>
      </c>
      <c r="O153" s="90">
        <f t="shared" ca="1" si="28"/>
        <v>308771504634.3396</v>
      </c>
      <c r="P153" s="90">
        <f t="shared" ca="1" si="28"/>
        <v>292162445219.66272</v>
      </c>
      <c r="Q153" s="90">
        <f t="shared" ca="1" si="28"/>
        <v>275553385804.98584</v>
      </c>
      <c r="R153" s="90">
        <f t="shared" ca="1" si="28"/>
        <v>258944326390.30893</v>
      </c>
      <c r="S153" s="90">
        <f t="shared" ca="1" si="28"/>
        <v>242335266975.63205</v>
      </c>
      <c r="T153" s="90">
        <f t="shared" ca="1" si="28"/>
        <v>225726207560.95514</v>
      </c>
      <c r="U153" s="90">
        <f t="shared" ca="1" si="28"/>
        <v>209117148146.27826</v>
      </c>
      <c r="V153">
        <f ca="1">IF('NGPS 2030'!$A161="MR",INDIRECT("'NGPS 2030'!"&amp;'Country Selector'!$B$3&amp;ROW($A161))*10^12,0)*'Process Emissions Multipliers'!$D$48</f>
        <v>192508088731.60138</v>
      </c>
      <c r="W153" s="90">
        <f t="shared" ca="1" si="30"/>
        <v>194491052379.50052</v>
      </c>
      <c r="X153" s="90">
        <f t="shared" ca="1" si="30"/>
        <v>196474016027.39966</v>
      </c>
      <c r="Y153" s="90">
        <f t="shared" ca="1" si="30"/>
        <v>198456979675.29883</v>
      </c>
      <c r="Z153" s="90">
        <f t="shared" ca="1" si="30"/>
        <v>200439943323.198</v>
      </c>
      <c r="AA153" s="90">
        <f t="shared" ca="1" si="30"/>
        <v>202422906971.09711</v>
      </c>
      <c r="AB153" s="90">
        <f t="shared" ca="1" si="30"/>
        <v>204405870618.99631</v>
      </c>
      <c r="AC153" s="90">
        <f t="shared" ca="1" si="30"/>
        <v>206388834266.89545</v>
      </c>
      <c r="AD153" s="90">
        <f t="shared" ca="1" si="30"/>
        <v>208371797914.79462</v>
      </c>
      <c r="AE153" s="90">
        <f t="shared" ca="1" si="30"/>
        <v>210354761562.69379</v>
      </c>
      <c r="AF153" s="90">
        <f t="shared" ca="1" si="30"/>
        <v>212337725210.5929</v>
      </c>
      <c r="AG153" s="90">
        <f t="shared" ca="1" si="30"/>
        <v>214320688858.49207</v>
      </c>
      <c r="AH153" s="90">
        <f t="shared" ca="1" si="30"/>
        <v>216303652506.39124</v>
      </c>
      <c r="AI153" s="90">
        <f t="shared" ca="1" si="30"/>
        <v>218286616154.29037</v>
      </c>
      <c r="AJ153" s="90">
        <f t="shared" ca="1" si="30"/>
        <v>220269579802.18951</v>
      </c>
      <c r="AK153" s="90">
        <f t="shared" ca="1" si="30"/>
        <v>222252543450.08868</v>
      </c>
      <c r="AL153" s="90">
        <f t="shared" ca="1" si="30"/>
        <v>224235507097.98782</v>
      </c>
      <c r="AM153" s="90">
        <f t="shared" ca="1" si="29"/>
        <v>226218470745.88699</v>
      </c>
      <c r="AN153" s="90">
        <f t="shared" ca="1" si="29"/>
        <v>228201434393.78613</v>
      </c>
      <c r="AO153" s="90">
        <f t="shared" ca="1" si="29"/>
        <v>230184398041.6853</v>
      </c>
      <c r="AP153">
        <f ca="1">V153*'Process Emissions Multipliers'!$E$48</f>
        <v>232167361689.58444</v>
      </c>
    </row>
    <row r="154" spans="1:42">
      <c r="A154" s="74">
        <v>200</v>
      </c>
      <c r="B154">
        <f ca="1">IF('NGPS 2010'!$A162="MR",INDIRECT("'NGPS 2010'!"&amp;'Country Selector'!$B$3&amp;ROW($A162))*10^12,0)</f>
        <v>168555875810.54364</v>
      </c>
      <c r="C154" s="90">
        <f t="shared" ca="1" si="27"/>
        <v>161584609867.69678</v>
      </c>
      <c r="D154" s="90">
        <f t="shared" ca="1" si="27"/>
        <v>154613343924.84991</v>
      </c>
      <c r="E154" s="90">
        <f t="shared" ca="1" si="27"/>
        <v>147642077982.00305</v>
      </c>
      <c r="F154" s="90">
        <f t="shared" ca="1" si="27"/>
        <v>140670812039.15619</v>
      </c>
      <c r="G154" s="90">
        <f t="shared" ca="1" si="27"/>
        <v>133699546096.30934</v>
      </c>
      <c r="H154" s="90">
        <f t="shared" ca="1" si="27"/>
        <v>126728280153.46246</v>
      </c>
      <c r="I154" s="90">
        <f t="shared" ca="1" si="27"/>
        <v>119757014210.61563</v>
      </c>
      <c r="J154" s="90">
        <f t="shared" ca="1" si="27"/>
        <v>112785748267.76877</v>
      </c>
      <c r="K154" s="90">
        <f t="shared" ca="1" si="27"/>
        <v>105814482324.92191</v>
      </c>
      <c r="L154">
        <f ca="1">IF('NGPS 2020'!$A162="MR",INDIRECT("'NGPS 2020'!"&amp;'Country Selector'!$B$3&amp;ROW($A162))*10^12,0)*'Process Emissions Multipliers'!$B$48</f>
        <v>98843216382.075043</v>
      </c>
      <c r="M154" s="90">
        <f t="shared" ca="1" si="28"/>
        <v>103930286757.11198</v>
      </c>
      <c r="N154" s="90">
        <f t="shared" ca="1" si="28"/>
        <v>109017357132.14891</v>
      </c>
      <c r="O154" s="90">
        <f t="shared" ca="1" si="28"/>
        <v>114104427507.18585</v>
      </c>
      <c r="P154" s="90">
        <f t="shared" ca="1" si="28"/>
        <v>119191497882.22278</v>
      </c>
      <c r="Q154" s="90">
        <f t="shared" ca="1" si="28"/>
        <v>124278568257.25972</v>
      </c>
      <c r="R154" s="90">
        <f t="shared" ca="1" si="28"/>
        <v>129365638632.29666</v>
      </c>
      <c r="S154" s="90">
        <f t="shared" ca="1" si="28"/>
        <v>134452709007.3336</v>
      </c>
      <c r="T154" s="90">
        <f t="shared" ca="1" si="28"/>
        <v>139539779382.37054</v>
      </c>
      <c r="U154" s="90">
        <f t="shared" ca="1" si="28"/>
        <v>144626849757.40747</v>
      </c>
      <c r="V154">
        <f ca="1">IF('NGPS 2030'!$A162="MR",INDIRECT("'NGPS 2030'!"&amp;'Country Selector'!$B$3&amp;ROW($A162))*10^12,0)*'Process Emissions Multipliers'!$D$48</f>
        <v>149713920132.4444</v>
      </c>
      <c r="W154" s="90">
        <f t="shared" ca="1" si="30"/>
        <v>151256074870.78906</v>
      </c>
      <c r="X154" s="90">
        <f t="shared" ca="1" si="30"/>
        <v>152798229609.13373</v>
      </c>
      <c r="Y154" s="90">
        <f t="shared" ca="1" si="30"/>
        <v>154340384347.47839</v>
      </c>
      <c r="Z154" s="90">
        <f t="shared" ca="1" si="30"/>
        <v>155882539085.82306</v>
      </c>
      <c r="AA154" s="90">
        <f t="shared" ca="1" si="30"/>
        <v>157424693824.16772</v>
      </c>
      <c r="AB154" s="90">
        <f t="shared" ca="1" si="30"/>
        <v>158966848562.51239</v>
      </c>
      <c r="AC154" s="90">
        <f t="shared" ca="1" si="30"/>
        <v>160509003300.85706</v>
      </c>
      <c r="AD154" s="90">
        <f t="shared" ca="1" si="30"/>
        <v>162051158039.20172</v>
      </c>
      <c r="AE154" s="90">
        <f t="shared" ca="1" si="30"/>
        <v>163593312777.54639</v>
      </c>
      <c r="AF154" s="90">
        <f t="shared" ca="1" si="30"/>
        <v>165135467515.89105</v>
      </c>
      <c r="AG154" s="90">
        <f t="shared" ca="1" si="30"/>
        <v>166677622254.23572</v>
      </c>
      <c r="AH154" s="90">
        <f t="shared" ca="1" si="30"/>
        <v>168219776992.58038</v>
      </c>
      <c r="AI154" s="90">
        <f t="shared" ca="1" si="30"/>
        <v>169761931730.92505</v>
      </c>
      <c r="AJ154" s="90">
        <f t="shared" ca="1" si="30"/>
        <v>171304086469.26971</v>
      </c>
      <c r="AK154" s="90">
        <f t="shared" ca="1" si="30"/>
        <v>172846241207.61438</v>
      </c>
      <c r="AL154" s="90">
        <f t="shared" ca="1" si="30"/>
        <v>174388395945.95905</v>
      </c>
      <c r="AM154" s="90">
        <f t="shared" ca="1" si="29"/>
        <v>175930550684.30374</v>
      </c>
      <c r="AN154" s="90">
        <f t="shared" ca="1" si="29"/>
        <v>177472705422.64838</v>
      </c>
      <c r="AO154" s="90">
        <f t="shared" ca="1" si="29"/>
        <v>179014860160.99304</v>
      </c>
      <c r="AP154">
        <f ca="1">V154*'Process Emissions Multipliers'!$E$48</f>
        <v>180557014899.33771</v>
      </c>
    </row>
    <row r="155" spans="1:42">
      <c r="A155" s="74">
        <v>250</v>
      </c>
      <c r="B155">
        <f ca="1">IF('NGPS 2010'!$A163="MR",INDIRECT("'NGPS 2010'!"&amp;'Country Selector'!$B$3&amp;ROW($A163))*10^12,0)</f>
        <v>28222293369.420727</v>
      </c>
      <c r="C155" s="90">
        <f t="shared" ca="1" si="27"/>
        <v>25406580616.480518</v>
      </c>
      <c r="D155" s="90">
        <f t="shared" ca="1" si="27"/>
        <v>22590867863.54031</v>
      </c>
      <c r="E155" s="90">
        <f t="shared" ca="1" si="27"/>
        <v>19775155110.600101</v>
      </c>
      <c r="F155" s="90">
        <f t="shared" ca="1" si="27"/>
        <v>16959442357.659889</v>
      </c>
      <c r="G155" s="90">
        <f t="shared" ca="1" si="27"/>
        <v>14143729604.719681</v>
      </c>
      <c r="H155" s="90">
        <f t="shared" ca="1" si="27"/>
        <v>11328016851.779474</v>
      </c>
      <c r="I155" s="90">
        <f t="shared" ca="1" si="27"/>
        <v>8512304098.839263</v>
      </c>
      <c r="J155" s="90">
        <f t="shared" ca="1" si="27"/>
        <v>5696591345.8990545</v>
      </c>
      <c r="K155" s="90">
        <f t="shared" ca="1" si="27"/>
        <v>2880878592.9588456</v>
      </c>
      <c r="L155">
        <f ca="1">IF('NGPS 2020'!$A163="MR",INDIRECT("'NGPS 2020'!"&amp;'Country Selector'!$B$3&amp;ROW($A163))*10^12,0)*'Process Emissions Multipliers'!$B$48</f>
        <v>65165840.018636487</v>
      </c>
      <c r="M155" s="90">
        <f t="shared" ca="1" si="28"/>
        <v>68519668.701504067</v>
      </c>
      <c r="N155" s="90">
        <f t="shared" ca="1" si="28"/>
        <v>71873497.384371653</v>
      </c>
      <c r="O155" s="90">
        <f t="shared" ca="1" si="28"/>
        <v>75227326.067239225</v>
      </c>
      <c r="P155" s="90">
        <f t="shared" ca="1" si="28"/>
        <v>78581154.750106812</v>
      </c>
      <c r="Q155" s="90">
        <f t="shared" ca="1" si="28"/>
        <v>81934983.432974383</v>
      </c>
      <c r="R155" s="90">
        <f t="shared" ca="1" si="28"/>
        <v>85288812.11584197</v>
      </c>
      <c r="S155" s="90">
        <f t="shared" ca="1" si="28"/>
        <v>88642640.798709542</v>
      </c>
      <c r="T155" s="90">
        <f t="shared" ca="1" si="28"/>
        <v>91996469.481577128</v>
      </c>
      <c r="U155" s="90">
        <f t="shared" ca="1" si="28"/>
        <v>95350298.1644447</v>
      </c>
      <c r="V155">
        <f ca="1">IF('NGPS 2030'!$A163="MR",INDIRECT("'NGPS 2030'!"&amp;'Country Selector'!$B$3&amp;ROW($A163))*10^12,0)*'Process Emissions Multipliers'!$D$48</f>
        <v>98704126.847312286</v>
      </c>
      <c r="W155" s="90">
        <f t="shared" ca="1" si="30"/>
        <v>99720846.179603487</v>
      </c>
      <c r="X155" s="90">
        <f t="shared" ca="1" si="30"/>
        <v>100737565.51189467</v>
      </c>
      <c r="Y155" s="90">
        <f t="shared" ca="1" si="30"/>
        <v>101754284.84418586</v>
      </c>
      <c r="Z155" s="90">
        <f t="shared" ca="1" si="30"/>
        <v>102771004.17647704</v>
      </c>
      <c r="AA155" s="90">
        <f t="shared" ca="1" si="30"/>
        <v>103787723.50876825</v>
      </c>
      <c r="AB155" s="90">
        <f t="shared" ca="1" si="30"/>
        <v>104804442.84105943</v>
      </c>
      <c r="AC155" s="90">
        <f t="shared" ca="1" si="30"/>
        <v>105821162.17335063</v>
      </c>
      <c r="AD155" s="90">
        <f t="shared" ca="1" si="30"/>
        <v>106837881.50564182</v>
      </c>
      <c r="AE155" s="90">
        <f t="shared" ca="1" si="30"/>
        <v>107854600.837933</v>
      </c>
      <c r="AF155" s="90">
        <f t="shared" ca="1" si="30"/>
        <v>108871320.1702242</v>
      </c>
      <c r="AG155" s="90">
        <f t="shared" ca="1" si="30"/>
        <v>109888039.50251538</v>
      </c>
      <c r="AH155" s="90">
        <f t="shared" ca="1" si="30"/>
        <v>110904758.83480659</v>
      </c>
      <c r="AI155" s="90">
        <f t="shared" ca="1" si="30"/>
        <v>111921478.16709778</v>
      </c>
      <c r="AJ155" s="90">
        <f t="shared" ca="1" si="30"/>
        <v>112938197.49938896</v>
      </c>
      <c r="AK155" s="90">
        <f t="shared" ca="1" si="30"/>
        <v>113954916.83168015</v>
      </c>
      <c r="AL155" s="90">
        <f t="shared" ca="1" si="30"/>
        <v>114971636.16397135</v>
      </c>
      <c r="AM155" s="90">
        <f t="shared" ca="1" si="29"/>
        <v>115988355.49626254</v>
      </c>
      <c r="AN155" s="90">
        <f t="shared" ca="1" si="29"/>
        <v>117005074.82855374</v>
      </c>
      <c r="AO155" s="90">
        <f t="shared" ca="1" si="29"/>
        <v>118021794.16084491</v>
      </c>
      <c r="AP155">
        <f ca="1">V155*'Process Emissions Multipliers'!$E$48</f>
        <v>119038513.49313611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Multipliers'!$B$48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Multipliers'!$D$48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Multipliers'!$E$48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0</v>
      </c>
      <c r="C157" s="90">
        <f t="shared" ref="C157:C177" ca="1" si="33">$B157*($L$1-C$1)/($L$1-$B$1)+$L157*(C$1-$B$1)/($L$1-$B$1)</f>
        <v>803729131.50816536</v>
      </c>
      <c r="D157" s="90">
        <f t="shared" ca="1" si="31"/>
        <v>1607458263.0163307</v>
      </c>
      <c r="E157" s="90">
        <f t="shared" ca="1" si="31"/>
        <v>2411187394.5244961</v>
      </c>
      <c r="F157" s="90">
        <f t="shared" ca="1" si="31"/>
        <v>3214916526.0326614</v>
      </c>
      <c r="G157" s="90">
        <f t="shared" ca="1" si="31"/>
        <v>4018645657.5408263</v>
      </c>
      <c r="H157" s="90">
        <f t="shared" ca="1" si="31"/>
        <v>4822374789.0489922</v>
      </c>
      <c r="I157" s="90">
        <f t="shared" ca="1" si="31"/>
        <v>5626103920.5571575</v>
      </c>
      <c r="J157" s="90">
        <f t="shared" ca="1" si="31"/>
        <v>6429833052.0653229</v>
      </c>
      <c r="K157" s="90">
        <f t="shared" ca="1" si="31"/>
        <v>7233562183.5734882</v>
      </c>
      <c r="L157">
        <f ca="1">IF('NGPS 2020'!$A165="MR",INDIRECT("'NGPS 2020'!"&amp;'Country Selector'!$B$3&amp;ROW($A165))*10^12,0)*'Process Emissions Multipliers'!$B$48</f>
        <v>8037291315.0816536</v>
      </c>
      <c r="M157" s="90">
        <f t="shared" ref="M157:M177" ca="1" si="34">$L157*($V$1-M$1)/($V$1-$L$1)+$V157*(M$1-$L$1)/($V$1-$L$1)</f>
        <v>99457581050.29776</v>
      </c>
      <c r="N157" s="90">
        <f t="shared" ca="1" si="32"/>
        <v>190877870785.51385</v>
      </c>
      <c r="O157" s="90">
        <f t="shared" ca="1" si="32"/>
        <v>282298160520.72998</v>
      </c>
      <c r="P157" s="90">
        <f t="shared" ca="1" si="32"/>
        <v>373718450255.94611</v>
      </c>
      <c r="Q157" s="90">
        <f t="shared" ca="1" si="32"/>
        <v>465138739991.16223</v>
      </c>
      <c r="R157" s="90">
        <f t="shared" ca="1" si="32"/>
        <v>556559029726.37842</v>
      </c>
      <c r="S157" s="90">
        <f t="shared" ca="1" si="32"/>
        <v>647979319461.59448</v>
      </c>
      <c r="T157" s="90">
        <f t="shared" ca="1" si="32"/>
        <v>739399609196.81055</v>
      </c>
      <c r="U157" s="90">
        <f t="shared" ca="1" si="32"/>
        <v>830819898932.02673</v>
      </c>
      <c r="V157">
        <f ca="1">IF('NGPS 2030'!$A165="MR",INDIRECT("'NGPS 2030'!"&amp;'Country Selector'!$B$3&amp;ROW($A165))*10^12,0)*'Process Emissions Multipliers'!$D$48</f>
        <v>922240188667.2428</v>
      </c>
      <c r="W157" s="90">
        <f t="shared" ca="1" si="30"/>
        <v>931739886995.80762</v>
      </c>
      <c r="X157" s="90">
        <f t="shared" ca="1" si="30"/>
        <v>941239585324.37244</v>
      </c>
      <c r="Y157" s="90">
        <f t="shared" ca="1" si="30"/>
        <v>950739283652.93726</v>
      </c>
      <c r="Z157" s="90">
        <f t="shared" ca="1" si="30"/>
        <v>960238981981.50195</v>
      </c>
      <c r="AA157" s="90">
        <f t="shared" ca="1" si="30"/>
        <v>969738680310.06689</v>
      </c>
      <c r="AB157" s="90">
        <f t="shared" ca="1" si="30"/>
        <v>979238378638.63159</v>
      </c>
      <c r="AC157" s="90">
        <f t="shared" ca="1" si="30"/>
        <v>988738076967.19629</v>
      </c>
      <c r="AD157" s="90">
        <f t="shared" ca="1" si="30"/>
        <v>998237775295.76123</v>
      </c>
      <c r="AE157" s="90">
        <f t="shared" ca="1" si="30"/>
        <v>1007737473624.3259</v>
      </c>
      <c r="AF157" s="90">
        <f t="shared" ca="1" si="30"/>
        <v>1017237171952.8909</v>
      </c>
      <c r="AG157" s="90">
        <f t="shared" ca="1" si="30"/>
        <v>1026736870281.4557</v>
      </c>
      <c r="AH157" s="90">
        <f t="shared" ca="1" si="30"/>
        <v>1036236568610.0204</v>
      </c>
      <c r="AI157" s="90">
        <f t="shared" ca="1" si="30"/>
        <v>1045736266938.5852</v>
      </c>
      <c r="AJ157" s="90">
        <f t="shared" ca="1" si="30"/>
        <v>1055235965267.15</v>
      </c>
      <c r="AK157" s="90">
        <f t="shared" ca="1" si="30"/>
        <v>1064735663595.7147</v>
      </c>
      <c r="AL157" s="90">
        <f t="shared" ca="1" si="30"/>
        <v>1074235361924.2795</v>
      </c>
      <c r="AM157" s="90">
        <f t="shared" ca="1" si="29"/>
        <v>1083735060252.8445</v>
      </c>
      <c r="AN157" s="90">
        <f t="shared" ca="1" si="29"/>
        <v>1093234758581.4092</v>
      </c>
      <c r="AO157" s="90">
        <f t="shared" ca="1" si="29"/>
        <v>1102734456909.9741</v>
      </c>
      <c r="AP157">
        <f ca="1">V157*'Process Emissions Multipliers'!$E$48</f>
        <v>1112234155238.5388</v>
      </c>
    </row>
    <row r="158" spans="1:42">
      <c r="A158" s="74">
        <v>400</v>
      </c>
      <c r="B158">
        <f ca="1">IF('NGPS 2010'!$A166="MR",INDIRECT("'NGPS 2010'!"&amp;'Country Selector'!$B$3&amp;ROW($A166))*10^12,0)</f>
        <v>1211358099942.4373</v>
      </c>
      <c r="C158" s="90">
        <f t="shared" ca="1" si="33"/>
        <v>1150306143243.2498</v>
      </c>
      <c r="D158" s="90">
        <f t="shared" ca="1" si="31"/>
        <v>1089254186544.062</v>
      </c>
      <c r="E158" s="90">
        <f t="shared" ca="1" si="31"/>
        <v>1028202229844.8743</v>
      </c>
      <c r="F158" s="90">
        <f t="shared" ca="1" si="31"/>
        <v>967150273145.68652</v>
      </c>
      <c r="G158" s="90">
        <f t="shared" ca="1" si="31"/>
        <v>906098316446.49902</v>
      </c>
      <c r="H158" s="90">
        <f t="shared" ca="1" si="31"/>
        <v>845046359747.3114</v>
      </c>
      <c r="I158" s="90">
        <f t="shared" ca="1" si="31"/>
        <v>783994403048.12378</v>
      </c>
      <c r="J158" s="90">
        <f t="shared" ca="1" si="31"/>
        <v>722942446348.93604</v>
      </c>
      <c r="K158" s="90">
        <f t="shared" ca="1" si="31"/>
        <v>661890489649.74841</v>
      </c>
      <c r="L158">
        <f ca="1">IF('NGPS 2020'!$A166="MR",INDIRECT("'NGPS 2020'!"&amp;'Country Selector'!$B$3&amp;ROW($A166))*10^12,0)*'Process Emissions Multipliers'!$B$48</f>
        <v>600838532950.56079</v>
      </c>
      <c r="M158" s="90">
        <f t="shared" ca="1" si="34"/>
        <v>540754679655.5047</v>
      </c>
      <c r="N158" s="90">
        <f t="shared" ca="1" si="32"/>
        <v>480670826360.44861</v>
      </c>
      <c r="O158" s="90">
        <f t="shared" ca="1" si="32"/>
        <v>420586973065.39258</v>
      </c>
      <c r="P158" s="90">
        <f t="shared" ca="1" si="32"/>
        <v>360503119770.33649</v>
      </c>
      <c r="Q158" s="90">
        <f t="shared" ca="1" si="32"/>
        <v>300419266475.2804</v>
      </c>
      <c r="R158" s="90">
        <f t="shared" ca="1" si="32"/>
        <v>240335413180.2243</v>
      </c>
      <c r="S158" s="90">
        <f t="shared" ca="1" si="32"/>
        <v>180251559885.16824</v>
      </c>
      <c r="T158" s="90">
        <f t="shared" ca="1" si="32"/>
        <v>120167706590.11215</v>
      </c>
      <c r="U158" s="90">
        <f t="shared" ca="1" si="32"/>
        <v>60083853295.056076</v>
      </c>
      <c r="V158">
        <f ca="1">IF('NGPS 2030'!$A166="MR",INDIRECT("'NGPS 2030'!"&amp;'Country Selector'!$B$3&amp;ROW($A166))*10^12,0)*'Process Emissions Multipliers'!$D$48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Multipliers'!$E$48</f>
        <v>0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Multipliers'!$B$48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Multipliers'!$D$48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Multipliers'!$E$48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3012116090.8009868</v>
      </c>
      <c r="C160" s="90">
        <f t="shared" ca="1" si="33"/>
        <v>2862305183.764235</v>
      </c>
      <c r="D160" s="90">
        <f t="shared" ca="1" si="31"/>
        <v>2712494276.7274833</v>
      </c>
      <c r="E160" s="90">
        <f t="shared" ca="1" si="31"/>
        <v>2562683369.690731</v>
      </c>
      <c r="F160" s="90">
        <f t="shared" ca="1" si="31"/>
        <v>2412872462.6539793</v>
      </c>
      <c r="G160" s="90">
        <f t="shared" ca="1" si="31"/>
        <v>2263061555.6172276</v>
      </c>
      <c r="H160" s="90">
        <f t="shared" ca="1" si="31"/>
        <v>2113250648.580476</v>
      </c>
      <c r="I160" s="90">
        <f t="shared" ca="1" si="31"/>
        <v>1963439741.5437243</v>
      </c>
      <c r="J160" s="90">
        <f t="shared" ca="1" si="31"/>
        <v>1813628834.5069723</v>
      </c>
      <c r="K160" s="90">
        <f t="shared" ca="1" si="31"/>
        <v>1663817927.4702206</v>
      </c>
      <c r="L160">
        <f ca="1">IF('NGPS 2020'!$A168="MR",INDIRECT("'NGPS 2020'!"&amp;'Country Selector'!$B$3&amp;ROW($A168))*10^12,0)*'Process Emissions Multipliers'!$B$48</f>
        <v>1514007020.4334688</v>
      </c>
      <c r="M160" s="90">
        <f t="shared" ca="1" si="34"/>
        <v>1591926988.4712081</v>
      </c>
      <c r="N160" s="90">
        <f t="shared" ca="1" si="32"/>
        <v>1669846956.5089474</v>
      </c>
      <c r="O160" s="90">
        <f t="shared" ca="1" si="32"/>
        <v>1747766924.5466871</v>
      </c>
      <c r="P160" s="90">
        <f t="shared" ca="1" si="32"/>
        <v>1825686892.5844262</v>
      </c>
      <c r="Q160" s="90">
        <f t="shared" ca="1" si="32"/>
        <v>1903606860.6221654</v>
      </c>
      <c r="R160" s="90">
        <f t="shared" ca="1" si="32"/>
        <v>1981526828.659905</v>
      </c>
      <c r="S160" s="90">
        <f t="shared" ca="1" si="32"/>
        <v>2059446796.6976442</v>
      </c>
      <c r="T160" s="90">
        <f t="shared" ca="1" si="32"/>
        <v>2137366764.7353835</v>
      </c>
      <c r="U160" s="90">
        <f t="shared" ca="1" si="32"/>
        <v>2215286732.7731228</v>
      </c>
      <c r="V160">
        <f ca="1">IF('NGPS 2030'!$A168="MR",INDIRECT("'NGPS 2030'!"&amp;'Country Selector'!$B$3&amp;ROW($A168))*10^12,0)*'Process Emissions Multipliers'!$D$48</f>
        <v>2293206700.8108621</v>
      </c>
      <c r="W160" s="90">
        <f t="shared" ca="1" si="36"/>
        <v>2316828282.4014759</v>
      </c>
      <c r="X160" s="90">
        <f t="shared" ca="1" si="36"/>
        <v>2340449863.9920902</v>
      </c>
      <c r="Y160" s="90">
        <f t="shared" ca="1" si="36"/>
        <v>2364071445.5827041</v>
      </c>
      <c r="Z160" s="90">
        <f t="shared" ca="1" si="36"/>
        <v>2387693027.1733184</v>
      </c>
      <c r="AA160" s="90">
        <f t="shared" ca="1" si="36"/>
        <v>2411314608.7639322</v>
      </c>
      <c r="AB160" s="90">
        <f t="shared" ca="1" si="36"/>
        <v>2434936190.3545465</v>
      </c>
      <c r="AC160" s="90">
        <f t="shared" ca="1" si="36"/>
        <v>2458557771.9451604</v>
      </c>
      <c r="AD160" s="90">
        <f t="shared" ca="1" si="36"/>
        <v>2482179353.5357742</v>
      </c>
      <c r="AE160" s="90">
        <f t="shared" ca="1" si="36"/>
        <v>2505800935.1263885</v>
      </c>
      <c r="AF160" s="90">
        <f t="shared" ca="1" si="36"/>
        <v>2529422516.7170024</v>
      </c>
      <c r="AG160" s="90">
        <f t="shared" ca="1" si="36"/>
        <v>2553044098.3076162</v>
      </c>
      <c r="AH160" s="90">
        <f t="shared" ca="1" si="36"/>
        <v>2576665679.8982306</v>
      </c>
      <c r="AI160" s="90">
        <f t="shared" ca="1" si="36"/>
        <v>2600287261.4888444</v>
      </c>
      <c r="AJ160" s="90">
        <f t="shared" ca="1" si="36"/>
        <v>2623908843.0794587</v>
      </c>
      <c r="AK160" s="90">
        <f t="shared" ca="1" si="36"/>
        <v>2647530424.6700726</v>
      </c>
      <c r="AL160" s="90">
        <f t="shared" ca="1" si="36"/>
        <v>2671152006.2606864</v>
      </c>
      <c r="AM160" s="90">
        <f t="shared" ca="1" si="35"/>
        <v>2694773587.8513007</v>
      </c>
      <c r="AN160" s="90">
        <f t="shared" ca="1" si="35"/>
        <v>2718395169.4419146</v>
      </c>
      <c r="AO160" s="90">
        <f t="shared" ca="1" si="35"/>
        <v>2742016751.0325289</v>
      </c>
      <c r="AP160">
        <f ca="1">V160*'Process Emissions Multipliers'!$E$48</f>
        <v>2765638332.6231427</v>
      </c>
    </row>
    <row r="161" spans="1:42">
      <c r="A161" s="74">
        <v>550</v>
      </c>
      <c r="B161">
        <f ca="1">IF('NGPS 2010'!$A169="MR",INDIRECT("'NGPS 2010'!"&amp;'Country Selector'!$B$3&amp;ROW($A169))*10^12,0)</f>
        <v>132818657058.13445</v>
      </c>
      <c r="C161" s="90">
        <f t="shared" ca="1" si="33"/>
        <v>126212775051.77121</v>
      </c>
      <c r="D161" s="90">
        <f t="shared" ca="1" si="31"/>
        <v>119606893045.40796</v>
      </c>
      <c r="E161" s="90">
        <f t="shared" ca="1" si="31"/>
        <v>113001011039.04474</v>
      </c>
      <c r="F161" s="90">
        <f t="shared" ca="1" si="31"/>
        <v>106395129032.68147</v>
      </c>
      <c r="G161" s="90">
        <f t="shared" ca="1" si="31"/>
        <v>99789247026.318237</v>
      </c>
      <c r="H161" s="90">
        <f t="shared" ca="1" si="31"/>
        <v>93183365019.954987</v>
      </c>
      <c r="I161" s="90">
        <f t="shared" ca="1" si="31"/>
        <v>86577483013.591751</v>
      </c>
      <c r="J161" s="90">
        <f t="shared" ca="1" si="31"/>
        <v>79971601007.228516</v>
      </c>
      <c r="K161" s="90">
        <f t="shared" ca="1" si="31"/>
        <v>73365719000.86528</v>
      </c>
      <c r="L161">
        <f ca="1">IF('NGPS 2020'!$A169="MR",INDIRECT("'NGPS 2020'!"&amp;'Country Selector'!$B$3&amp;ROW($A169))*10^12,0)*'Process Emissions Multipliers'!$B$48</f>
        <v>66759836994.502029</v>
      </c>
      <c r="M161" s="90">
        <f t="shared" ca="1" si="34"/>
        <v>70195702412.96698</v>
      </c>
      <c r="N161" s="90">
        <f t="shared" ca="1" si="32"/>
        <v>73631567831.431915</v>
      </c>
      <c r="O161" s="90">
        <f t="shared" ca="1" si="32"/>
        <v>77067433249.896851</v>
      </c>
      <c r="P161" s="90">
        <f t="shared" ca="1" si="32"/>
        <v>80503298668.361801</v>
      </c>
      <c r="Q161" s="90">
        <f t="shared" ca="1" si="32"/>
        <v>83939164086.826752</v>
      </c>
      <c r="R161" s="90">
        <f t="shared" ca="1" si="32"/>
        <v>87375029505.291687</v>
      </c>
      <c r="S161" s="90">
        <f t="shared" ca="1" si="32"/>
        <v>90810894923.756622</v>
      </c>
      <c r="T161" s="90">
        <f t="shared" ca="1" si="32"/>
        <v>94246760342.221573</v>
      </c>
      <c r="U161" s="90">
        <f t="shared" ca="1" si="32"/>
        <v>97682625760.686523</v>
      </c>
      <c r="V161">
        <f ca="1">IF('NGPS 2030'!$A169="MR",INDIRECT("'NGPS 2030'!"&amp;'Country Selector'!$B$3&amp;ROW($A169))*10^12,0)*'Process Emissions Multipliers'!$D$48</f>
        <v>101118491179.15146</v>
      </c>
      <c r="W161" s="90">
        <f t="shared" ca="1" si="36"/>
        <v>102160080098.66034</v>
      </c>
      <c r="X161" s="90">
        <f t="shared" ca="1" si="36"/>
        <v>103201669018.16922</v>
      </c>
      <c r="Y161" s="90">
        <f t="shared" ca="1" si="36"/>
        <v>104243257937.6781</v>
      </c>
      <c r="Z161" s="90">
        <f t="shared" ca="1" si="36"/>
        <v>105284846857.18698</v>
      </c>
      <c r="AA161" s="90">
        <f t="shared" ca="1" si="36"/>
        <v>106326435776.69586</v>
      </c>
      <c r="AB161" s="90">
        <f t="shared" ca="1" si="36"/>
        <v>107368024696.20474</v>
      </c>
      <c r="AC161" s="90">
        <f t="shared" ca="1" si="36"/>
        <v>108409613615.71362</v>
      </c>
      <c r="AD161" s="90">
        <f t="shared" ca="1" si="36"/>
        <v>109451202535.2225</v>
      </c>
      <c r="AE161" s="90">
        <f t="shared" ca="1" si="36"/>
        <v>110492791454.73138</v>
      </c>
      <c r="AF161" s="90">
        <f t="shared" ca="1" si="36"/>
        <v>111534380374.24026</v>
      </c>
      <c r="AG161" s="90">
        <f t="shared" ca="1" si="36"/>
        <v>112575969293.74915</v>
      </c>
      <c r="AH161" s="90">
        <f t="shared" ca="1" si="36"/>
        <v>113617558213.25803</v>
      </c>
      <c r="AI161" s="90">
        <f t="shared" ca="1" si="36"/>
        <v>114659147132.76691</v>
      </c>
      <c r="AJ161" s="90">
        <f t="shared" ca="1" si="36"/>
        <v>115700736052.2758</v>
      </c>
      <c r="AK161" s="90">
        <f t="shared" ca="1" si="36"/>
        <v>116742324971.78467</v>
      </c>
      <c r="AL161" s="90">
        <f t="shared" ca="1" si="36"/>
        <v>117783913891.29356</v>
      </c>
      <c r="AM161" s="90">
        <f t="shared" ca="1" si="35"/>
        <v>118825502810.80243</v>
      </c>
      <c r="AN161" s="90">
        <f t="shared" ca="1" si="35"/>
        <v>119867091730.31133</v>
      </c>
      <c r="AO161" s="90">
        <f t="shared" ca="1" si="35"/>
        <v>120908680649.82019</v>
      </c>
      <c r="AP161">
        <f ca="1">V161*'Process Emissions Multipliers'!$E$48</f>
        <v>121950269569.32909</v>
      </c>
    </row>
    <row r="162" spans="1:4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2020'!$A170="MR",INDIRECT("'NGPS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2030'!$A170="MR",INDIRECT("'NGPS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2010'!$A171="MR",INDIRECT("'NGPS 2010'!"&amp;'Country Selector'!$B$3&amp;ROW($A171))*10^12,0)</f>
        <v>675704828.41361463</v>
      </c>
      <c r="C163" s="90">
        <f t="shared" ca="1" si="33"/>
        <v>642097905.51221299</v>
      </c>
      <c r="D163" s="90">
        <f t="shared" ca="1" si="31"/>
        <v>608490982.61081147</v>
      </c>
      <c r="E163" s="90">
        <f t="shared" ca="1" si="31"/>
        <v>574884059.70940995</v>
      </c>
      <c r="F163" s="90">
        <f t="shared" ca="1" si="31"/>
        <v>541277136.80800831</v>
      </c>
      <c r="G163" s="90">
        <f t="shared" ca="1" si="31"/>
        <v>507670213.90660679</v>
      </c>
      <c r="H163" s="90">
        <f t="shared" ca="1" si="31"/>
        <v>474063291.00520521</v>
      </c>
      <c r="I163" s="90">
        <f t="shared" ca="1" si="31"/>
        <v>440456368.10380363</v>
      </c>
      <c r="J163" s="90">
        <f t="shared" ca="1" si="31"/>
        <v>406849445.20240206</v>
      </c>
      <c r="K163" s="90">
        <f t="shared" ca="1" si="31"/>
        <v>373242522.30100048</v>
      </c>
      <c r="L163">
        <f ca="1">IF('NGPS 2020'!$A171="MR",INDIRECT("'NGPS 2020'!"&amp;'Country Selector'!$B$3&amp;ROW($A171))*10^12,0)*'Process Emissions Multipliers'!$B$48</f>
        <v>339635599.3995989</v>
      </c>
      <c r="M163" s="90">
        <f t="shared" ca="1" si="34"/>
        <v>357115303.71578133</v>
      </c>
      <c r="N163" s="90">
        <f t="shared" ca="1" si="32"/>
        <v>374595008.03196371</v>
      </c>
      <c r="O163" s="90">
        <f t="shared" ca="1" si="32"/>
        <v>392074712.34814608</v>
      </c>
      <c r="P163" s="90">
        <f t="shared" ca="1" si="32"/>
        <v>409554416.66432858</v>
      </c>
      <c r="Q163" s="90">
        <f t="shared" ca="1" si="32"/>
        <v>427034120.98051095</v>
      </c>
      <c r="R163" s="90">
        <f t="shared" ca="1" si="32"/>
        <v>444513825.29669333</v>
      </c>
      <c r="S163" s="90">
        <f t="shared" ca="1" si="32"/>
        <v>461993529.61287582</v>
      </c>
      <c r="T163" s="90">
        <f t="shared" ca="1" si="32"/>
        <v>479473233.92905819</v>
      </c>
      <c r="U163" s="90">
        <f t="shared" ca="1" si="32"/>
        <v>496952938.24524057</v>
      </c>
      <c r="V163">
        <f ca="1">IF('NGPS 2030'!$A171="MR",INDIRECT("'NGPS 2030'!"&amp;'Country Selector'!$B$3&amp;ROW($A171))*10^12,0)*'Process Emissions Multipliers'!$D$48</f>
        <v>514432642.561423</v>
      </c>
      <c r="W163" s="90">
        <f t="shared" ca="1" si="36"/>
        <v>519731647.06670511</v>
      </c>
      <c r="X163" s="90">
        <f t="shared" ca="1" si="36"/>
        <v>525030651.57198715</v>
      </c>
      <c r="Y163" s="90">
        <f t="shared" ca="1" si="36"/>
        <v>530329656.07726932</v>
      </c>
      <c r="Z163" s="90">
        <f t="shared" ca="1" si="36"/>
        <v>535628660.58255142</v>
      </c>
      <c r="AA163" s="90">
        <f t="shared" ca="1" si="36"/>
        <v>540927665.0878334</v>
      </c>
      <c r="AB163" s="90">
        <f t="shared" ca="1" si="36"/>
        <v>546226669.59311557</v>
      </c>
      <c r="AC163" s="90">
        <f t="shared" ca="1" si="36"/>
        <v>551525674.09839773</v>
      </c>
      <c r="AD163" s="90">
        <f t="shared" ca="1" si="36"/>
        <v>556824678.60367978</v>
      </c>
      <c r="AE163" s="90">
        <f t="shared" ca="1" si="36"/>
        <v>562123683.10896182</v>
      </c>
      <c r="AF163" s="90">
        <f t="shared" ca="1" si="36"/>
        <v>567422687.61424398</v>
      </c>
      <c r="AG163" s="90">
        <f t="shared" ca="1" si="36"/>
        <v>572721692.11952603</v>
      </c>
      <c r="AH163" s="90">
        <f t="shared" ca="1" si="36"/>
        <v>578020696.62480807</v>
      </c>
      <c r="AI163" s="90">
        <f t="shared" ca="1" si="36"/>
        <v>583319701.13009024</v>
      </c>
      <c r="AJ163" s="90">
        <f t="shared" ca="1" si="36"/>
        <v>588618705.6353724</v>
      </c>
      <c r="AK163" s="90">
        <f t="shared" ca="1" si="36"/>
        <v>593917710.14065444</v>
      </c>
      <c r="AL163" s="90">
        <f t="shared" ca="1" si="36"/>
        <v>599216714.64593649</v>
      </c>
      <c r="AM163" s="90">
        <f t="shared" ca="1" si="35"/>
        <v>604515719.15121865</v>
      </c>
      <c r="AN163" s="90">
        <f t="shared" ca="1" si="35"/>
        <v>609814723.6565007</v>
      </c>
      <c r="AO163" s="90">
        <f t="shared" ca="1" si="35"/>
        <v>615113728.16178286</v>
      </c>
      <c r="AP163">
        <f ca="1">V163*'Process Emissions Multipliers'!$E$48</f>
        <v>620412732.66706491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1096406699188.3179</v>
      </c>
      <c r="C165" s="90">
        <f t="shared" ca="1" si="33"/>
        <v>1041875705981.1359</v>
      </c>
      <c r="D165" s="90">
        <f t="shared" ca="1" si="31"/>
        <v>987344712773.95398</v>
      </c>
      <c r="E165" s="90">
        <f t="shared" ca="1" si="31"/>
        <v>932813719566.77197</v>
      </c>
      <c r="F165" s="90">
        <f t="shared" ca="1" si="31"/>
        <v>878282726359.59009</v>
      </c>
      <c r="G165" s="90">
        <f t="shared" ca="1" si="31"/>
        <v>823751733152.4082</v>
      </c>
      <c r="H165" s="90">
        <f t="shared" ca="1" si="31"/>
        <v>769220739945.22607</v>
      </c>
      <c r="I165" s="90">
        <f t="shared" ca="1" si="31"/>
        <v>714689746738.04419</v>
      </c>
      <c r="J165" s="90">
        <f t="shared" ca="1" si="31"/>
        <v>660158753530.86218</v>
      </c>
      <c r="K165" s="90">
        <f t="shared" ca="1" si="31"/>
        <v>605627760323.68018</v>
      </c>
      <c r="L165">
        <f ca="1">IF('NGPS 2020'!$A173="MR",INDIRECT("'NGPS 2020'!"&amp;'Country Selector'!$B$3&amp;ROW($A173))*10^12,0)*'Process Emissions Multipliers'!$B$48</f>
        <v>551096767116.49829</v>
      </c>
      <c r="M165" s="90">
        <f t="shared" ca="1" si="34"/>
        <v>579459543444.41724</v>
      </c>
      <c r="N165" s="90">
        <f t="shared" ca="1" si="32"/>
        <v>607822319772.33618</v>
      </c>
      <c r="O165" s="90">
        <f t="shared" ca="1" si="32"/>
        <v>636185096100.25525</v>
      </c>
      <c r="P165" s="90">
        <f t="shared" ca="1" si="32"/>
        <v>664547872428.17432</v>
      </c>
      <c r="Q165" s="90">
        <f t="shared" ca="1" si="32"/>
        <v>692910648756.09326</v>
      </c>
      <c r="R165" s="90">
        <f t="shared" ca="1" si="32"/>
        <v>721273425084.01221</v>
      </c>
      <c r="S165" s="90">
        <f t="shared" ca="1" si="32"/>
        <v>749636201411.93115</v>
      </c>
      <c r="T165" s="90">
        <f t="shared" ca="1" si="32"/>
        <v>777998977739.85022</v>
      </c>
      <c r="U165" s="90">
        <f t="shared" ca="1" si="32"/>
        <v>806361754067.76917</v>
      </c>
      <c r="V165">
        <f ca="1">IF('NGPS 2030'!$A173="MR",INDIRECT("'NGPS 2030'!"&amp;'Country Selector'!$B$3&amp;ROW($A173))*10^12,0)*'Process Emissions Multipliers'!$D$48</f>
        <v>834724530395.68811</v>
      </c>
      <c r="W165" s="90">
        <f t="shared" ca="1" si="36"/>
        <v>843322758193.23328</v>
      </c>
      <c r="X165" s="90">
        <f t="shared" ca="1" si="36"/>
        <v>851920985990.77844</v>
      </c>
      <c r="Y165" s="90">
        <f t="shared" ca="1" si="36"/>
        <v>860519213788.32349</v>
      </c>
      <c r="Z165" s="90">
        <f t="shared" ca="1" si="36"/>
        <v>869117441585.86865</v>
      </c>
      <c r="AA165" s="90">
        <f t="shared" ca="1" si="36"/>
        <v>877715669383.41382</v>
      </c>
      <c r="AB165" s="90">
        <f t="shared" ca="1" si="36"/>
        <v>886313897180.95898</v>
      </c>
      <c r="AC165" s="90">
        <f t="shared" ca="1" si="36"/>
        <v>894912124978.50415</v>
      </c>
      <c r="AD165" s="90">
        <f t="shared" ca="1" si="36"/>
        <v>903510352776.04932</v>
      </c>
      <c r="AE165" s="90">
        <f t="shared" ca="1" si="36"/>
        <v>912108580573.59436</v>
      </c>
      <c r="AF165" s="90">
        <f t="shared" ca="1" si="36"/>
        <v>920706808371.13965</v>
      </c>
      <c r="AG165" s="90">
        <f t="shared" ca="1" si="36"/>
        <v>929305036168.68469</v>
      </c>
      <c r="AH165" s="90">
        <f t="shared" ca="1" si="36"/>
        <v>937903263966.22986</v>
      </c>
      <c r="AI165" s="90">
        <f t="shared" ca="1" si="36"/>
        <v>946501491763.7749</v>
      </c>
      <c r="AJ165" s="90">
        <f t="shared" ca="1" si="36"/>
        <v>955099719561.32007</v>
      </c>
      <c r="AK165" s="90">
        <f t="shared" ca="1" si="36"/>
        <v>963697947358.86511</v>
      </c>
      <c r="AL165" s="90">
        <f t="shared" ca="1" si="36"/>
        <v>972296175156.4104</v>
      </c>
      <c r="AM165" s="90">
        <f t="shared" ca="1" si="35"/>
        <v>980894402953.95557</v>
      </c>
      <c r="AN165" s="90">
        <f t="shared" ca="1" si="35"/>
        <v>989492630751.50073</v>
      </c>
      <c r="AO165" s="90">
        <f t="shared" ca="1" si="35"/>
        <v>998090858549.04578</v>
      </c>
      <c r="AP165">
        <f ca="1">V165*'Process Emissions Multipliers'!$E$48</f>
        <v>1006689086346.5909</v>
      </c>
    </row>
    <row r="166" spans="1:42">
      <c r="A166" s="74">
        <v>800</v>
      </c>
      <c r="B166">
        <f ca="1">IF('NGPS 2010'!$A174="MR",INDIRECT("'NGPS 2010'!"&amp;'Country Selector'!$B$3&amp;ROW($A174))*10^12,0)</f>
        <v>427936.66565899004</v>
      </c>
      <c r="C166" s="90">
        <f t="shared" ca="1" si="33"/>
        <v>406652.76497883303</v>
      </c>
      <c r="D166" s="90">
        <f t="shared" ca="1" si="31"/>
        <v>385368.86429867602</v>
      </c>
      <c r="E166" s="90">
        <f t="shared" ca="1" si="31"/>
        <v>364084.96361851908</v>
      </c>
      <c r="F166" s="90">
        <f t="shared" ca="1" si="31"/>
        <v>342801.06293836213</v>
      </c>
      <c r="G166" s="90">
        <f t="shared" ca="1" si="31"/>
        <v>321517.16225820512</v>
      </c>
      <c r="H166" s="90">
        <f t="shared" ca="1" si="31"/>
        <v>300233.26157804811</v>
      </c>
      <c r="I166" s="90">
        <f t="shared" ca="1" si="31"/>
        <v>278949.36089789111</v>
      </c>
      <c r="J166" s="90">
        <f t="shared" ca="1" si="31"/>
        <v>257665.4602177341</v>
      </c>
      <c r="K166" s="90">
        <f t="shared" ca="1" si="31"/>
        <v>236381.55953757712</v>
      </c>
      <c r="L166">
        <f ca="1">IF('NGPS 2020'!$A174="MR",INDIRECT("'NGPS 2020'!"&amp;'Country Selector'!$B$3&amp;ROW($A174))*10^12,0)*'Process Emissions Multipliers'!$B$48</f>
        <v>215097.65885742015</v>
      </c>
      <c r="M166" s="90">
        <f t="shared" ca="1" si="34"/>
        <v>238719.92827317779</v>
      </c>
      <c r="N166" s="90">
        <f t="shared" ca="1" si="32"/>
        <v>262342.19768893544</v>
      </c>
      <c r="O166" s="90">
        <f t="shared" ca="1" si="32"/>
        <v>285964.46710469318</v>
      </c>
      <c r="P166" s="90">
        <f t="shared" ca="1" si="32"/>
        <v>309586.7365204508</v>
      </c>
      <c r="Q166" s="90">
        <f t="shared" ca="1" si="32"/>
        <v>333209.00593620853</v>
      </c>
      <c r="R166" s="90">
        <f t="shared" ca="1" si="32"/>
        <v>356831.27535196615</v>
      </c>
      <c r="S166" s="90">
        <f t="shared" ca="1" si="32"/>
        <v>380453.54476772383</v>
      </c>
      <c r="T166" s="90">
        <f t="shared" ca="1" si="32"/>
        <v>404075.81418348145</v>
      </c>
      <c r="U166" s="90">
        <f t="shared" ca="1" si="32"/>
        <v>427698.08359923912</v>
      </c>
      <c r="V166">
        <f ca="1">IF('NGPS 2030'!$A174="MR",INDIRECT("'NGPS 2030'!"&amp;'Country Selector'!$B$3&amp;ROW($A174))*10^12,0)*'Process Emissions Multipliers'!$D$48</f>
        <v>451320.3530149968</v>
      </c>
      <c r="W166" s="90">
        <f t="shared" ca="1" si="36"/>
        <v>455969.25820896763</v>
      </c>
      <c r="X166" s="90">
        <f t="shared" ca="1" si="36"/>
        <v>460618.16340293858</v>
      </c>
      <c r="Y166" s="90">
        <f t="shared" ca="1" si="36"/>
        <v>465267.06859690952</v>
      </c>
      <c r="Z166" s="90">
        <f t="shared" ca="1" si="36"/>
        <v>469915.97379088041</v>
      </c>
      <c r="AA166" s="90">
        <f t="shared" ca="1" si="36"/>
        <v>474564.87898485124</v>
      </c>
      <c r="AB166" s="90">
        <f t="shared" ca="1" si="36"/>
        <v>479213.78417882218</v>
      </c>
      <c r="AC166" s="90">
        <f t="shared" ca="1" si="36"/>
        <v>483862.68937279307</v>
      </c>
      <c r="AD166" s="90">
        <f t="shared" ca="1" si="36"/>
        <v>488511.59456676396</v>
      </c>
      <c r="AE166" s="90">
        <f t="shared" ca="1" si="36"/>
        <v>493160.49976073485</v>
      </c>
      <c r="AF166" s="90">
        <f t="shared" ca="1" si="36"/>
        <v>497809.40495470579</v>
      </c>
      <c r="AG166" s="90">
        <f t="shared" ca="1" si="36"/>
        <v>502458.31014867668</v>
      </c>
      <c r="AH166" s="90">
        <f t="shared" ca="1" si="36"/>
        <v>507107.21534264757</v>
      </c>
      <c r="AI166" s="90">
        <f t="shared" ca="1" si="36"/>
        <v>511756.12053661846</v>
      </c>
      <c r="AJ166" s="90">
        <f t="shared" ca="1" si="36"/>
        <v>516405.0257305894</v>
      </c>
      <c r="AK166" s="90">
        <f t="shared" ca="1" si="36"/>
        <v>521053.93092456029</v>
      </c>
      <c r="AL166" s="90">
        <f t="shared" ca="1" si="36"/>
        <v>525702.83611853118</v>
      </c>
      <c r="AM166" s="90">
        <f t="shared" ca="1" si="35"/>
        <v>530351.74131250207</v>
      </c>
      <c r="AN166" s="90">
        <f t="shared" ca="1" si="35"/>
        <v>535000.64650647296</v>
      </c>
      <c r="AO166" s="90">
        <f t="shared" ca="1" si="35"/>
        <v>539649.55170044384</v>
      </c>
      <c r="AP166">
        <f ca="1">V166*'Process Emissions Multipliers'!$E$48</f>
        <v>544298.45689441473</v>
      </c>
    </row>
    <row r="167" spans="1:42">
      <c r="A167" s="74">
        <v>850</v>
      </c>
      <c r="B167">
        <f ca="1">IF('NGPS 2010'!$A175="MR",INDIRECT("'NGPS 2010'!"&amp;'Country Selector'!$B$3&amp;ROW($A175))*10^12,0)</f>
        <v>164870.46750057745</v>
      </c>
      <c r="C167" s="90">
        <f t="shared" ca="1" si="33"/>
        <v>156670.45350148296</v>
      </c>
      <c r="D167" s="90">
        <f t="shared" ca="1" si="31"/>
        <v>148470.43950238847</v>
      </c>
      <c r="E167" s="90">
        <f t="shared" ca="1" si="31"/>
        <v>140270.42550329401</v>
      </c>
      <c r="F167" s="90">
        <f t="shared" ca="1" si="31"/>
        <v>132070.41150419955</v>
      </c>
      <c r="G167" s="90">
        <f t="shared" ca="1" si="31"/>
        <v>123870.39750510507</v>
      </c>
      <c r="H167" s="90">
        <f t="shared" ca="1" si="31"/>
        <v>115670.38350601059</v>
      </c>
      <c r="I167" s="90">
        <f t="shared" ca="1" si="31"/>
        <v>107470.36950691612</v>
      </c>
      <c r="J167" s="90">
        <f t="shared" ca="1" si="31"/>
        <v>99270.355507821645</v>
      </c>
      <c r="K167" s="90">
        <f t="shared" ca="1" si="31"/>
        <v>91070.341508727171</v>
      </c>
      <c r="L167">
        <f ca="1">IF('NGPS 2020'!$A175="MR",INDIRECT("'NGPS 2020'!"&amp;'Country Selector'!$B$3&amp;ROW($A175))*10^12,0)*'Process Emissions Multipliers'!$B$48</f>
        <v>82870.327509632698</v>
      </c>
      <c r="M167" s="90">
        <f t="shared" ca="1" si="34"/>
        <v>74583.294758669421</v>
      </c>
      <c r="N167" s="90">
        <f t="shared" ca="1" si="32"/>
        <v>66296.262007706158</v>
      </c>
      <c r="O167" s="90">
        <f t="shared" ca="1" si="32"/>
        <v>58009.229256742889</v>
      </c>
      <c r="P167" s="90">
        <f t="shared" ca="1" si="32"/>
        <v>49722.196505779619</v>
      </c>
      <c r="Q167" s="90">
        <f t="shared" ca="1" si="32"/>
        <v>41435.163754816349</v>
      </c>
      <c r="R167" s="90">
        <f t="shared" ca="1" si="32"/>
        <v>33148.131003853079</v>
      </c>
      <c r="S167" s="90">
        <f t="shared" ca="1" si="32"/>
        <v>24861.098252889809</v>
      </c>
      <c r="T167" s="90">
        <f t="shared" ca="1" si="32"/>
        <v>16574.06550192654</v>
      </c>
      <c r="U167" s="90">
        <f t="shared" ca="1" si="32"/>
        <v>8287.0327509632698</v>
      </c>
      <c r="V167">
        <f ca="1">IF('NGPS 2030'!$A175="MR",INDIRECT("'NGPS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2010'!$A176="MR",INDIRECT("'NGPS 2010'!"&amp;'Country Selector'!$B$3&amp;ROW($A176))*10^12,0)</f>
        <v>730938013427.2168</v>
      </c>
      <c r="C168" s="90">
        <f t="shared" ca="1" si="33"/>
        <v>694584007313.8114</v>
      </c>
      <c r="D168" s="90">
        <f t="shared" ca="1" si="31"/>
        <v>658230001200.40601</v>
      </c>
      <c r="E168" s="90">
        <f t="shared" ca="1" si="31"/>
        <v>621875995087.00061</v>
      </c>
      <c r="F168" s="90">
        <f t="shared" ca="1" si="31"/>
        <v>585521988973.59521</v>
      </c>
      <c r="G168" s="90">
        <f t="shared" ca="1" si="31"/>
        <v>549167982860.18994</v>
      </c>
      <c r="H168" s="90">
        <f t="shared" ca="1" si="31"/>
        <v>512813976746.78455</v>
      </c>
      <c r="I168" s="90">
        <f t="shared" ca="1" si="31"/>
        <v>476459970633.37915</v>
      </c>
      <c r="J168" s="90">
        <f t="shared" ca="1" si="31"/>
        <v>440105964519.97375</v>
      </c>
      <c r="K168" s="90">
        <f t="shared" ca="1" si="31"/>
        <v>403751958406.56842</v>
      </c>
      <c r="L168">
        <f ca="1">IF('NGPS 2020'!$A176="MR",INDIRECT("'NGPS 2020'!"&amp;'Country Selector'!$B$3&amp;ROW($A176))*10^12,0)*'Process Emissions Multipliers'!$B$48</f>
        <v>367397952293.16302</v>
      </c>
      <c r="M168" s="90">
        <f t="shared" ca="1" si="34"/>
        <v>386306475380.22223</v>
      </c>
      <c r="N168" s="90">
        <f t="shared" ca="1" si="32"/>
        <v>405214998467.28131</v>
      </c>
      <c r="O168" s="90">
        <f t="shared" ca="1" si="32"/>
        <v>424123521554.34052</v>
      </c>
      <c r="P168" s="90">
        <f t="shared" ca="1" si="32"/>
        <v>443032044641.39966</v>
      </c>
      <c r="Q168" s="90">
        <f t="shared" ca="1" si="32"/>
        <v>461940567728.45886</v>
      </c>
      <c r="R168" s="90">
        <f t="shared" ca="1" si="32"/>
        <v>480849090815.51801</v>
      </c>
      <c r="S168" s="90">
        <f t="shared" ca="1" si="32"/>
        <v>499757613902.57715</v>
      </c>
      <c r="T168" s="90">
        <f t="shared" ca="1" si="32"/>
        <v>518666136989.63635</v>
      </c>
      <c r="U168" s="90">
        <f t="shared" ca="1" si="32"/>
        <v>537574660076.6955</v>
      </c>
      <c r="V168">
        <f ca="1">IF('NGPS 2030'!$A176="MR",INDIRECT("'NGPS 2030'!"&amp;'Country Selector'!$B$3&amp;ROW($A176))*10^12,0)*'Process Emissions Multipliers'!$D$48</f>
        <v>556483183163.75464</v>
      </c>
      <c r="W168" s="90">
        <f t="shared" ca="1" si="36"/>
        <v>562215336706.76465</v>
      </c>
      <c r="X168" s="90">
        <f t="shared" ca="1" si="36"/>
        <v>567947490249.77466</v>
      </c>
      <c r="Y168" s="90">
        <f t="shared" ca="1" si="36"/>
        <v>573679643792.78455</v>
      </c>
      <c r="Z168" s="90">
        <f t="shared" ca="1" si="36"/>
        <v>579411797335.79468</v>
      </c>
      <c r="AA168" s="90">
        <f t="shared" ca="1" si="36"/>
        <v>585143950878.80469</v>
      </c>
      <c r="AB168" s="90">
        <f t="shared" ca="1" si="36"/>
        <v>590876104421.81458</v>
      </c>
      <c r="AC168" s="90">
        <f t="shared" ca="1" si="36"/>
        <v>596608257964.82471</v>
      </c>
      <c r="AD168" s="90">
        <f t="shared" ca="1" si="36"/>
        <v>602340411507.83472</v>
      </c>
      <c r="AE168" s="90">
        <f t="shared" ca="1" si="36"/>
        <v>608072565050.84473</v>
      </c>
      <c r="AF168" s="90">
        <f t="shared" ca="1" si="36"/>
        <v>613804718593.85461</v>
      </c>
      <c r="AG168" s="90">
        <f t="shared" ca="1" si="36"/>
        <v>619536872136.86462</v>
      </c>
      <c r="AH168" s="90">
        <f t="shared" ca="1" si="36"/>
        <v>625269025679.87463</v>
      </c>
      <c r="AI168" s="90">
        <f t="shared" ca="1" si="36"/>
        <v>631001179222.88464</v>
      </c>
      <c r="AJ168" s="90">
        <f t="shared" ca="1" si="36"/>
        <v>636733332765.89453</v>
      </c>
      <c r="AK168" s="90">
        <f t="shared" ca="1" si="36"/>
        <v>642465486308.90454</v>
      </c>
      <c r="AL168" s="90">
        <f t="shared" ca="1" si="36"/>
        <v>648197639851.91467</v>
      </c>
      <c r="AM168" s="90">
        <f t="shared" ca="1" si="35"/>
        <v>653929793394.92468</v>
      </c>
      <c r="AN168" s="90">
        <f t="shared" ca="1" si="35"/>
        <v>659661946937.93469</v>
      </c>
      <c r="AO168" s="90">
        <f t="shared" ca="1" si="35"/>
        <v>665394100480.94458</v>
      </c>
      <c r="AP168">
        <f ca="1">V168*'Process Emissions Multipliers'!$E$48</f>
        <v>671126254023.95459</v>
      </c>
    </row>
    <row r="169" spans="1:42">
      <c r="A169" s="74">
        <v>950</v>
      </c>
      <c r="B169">
        <f ca="1">IF('NGPS 2010'!$A177="MR",INDIRECT("'NGPS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2020'!$A177="MR",INDIRECT("'NGPS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Multipliers'!$B$48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Multipliers'!$D$48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Multipliers'!$E$48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1908585206.1664355</v>
      </c>
      <c r="C172" s="90">
        <f t="shared" ca="1" si="33"/>
        <v>1813659621.5362365</v>
      </c>
      <c r="D172" s="90">
        <f t="shared" ca="1" si="31"/>
        <v>1718734036.9060378</v>
      </c>
      <c r="E172" s="90">
        <f t="shared" ca="1" si="31"/>
        <v>1623808452.2758391</v>
      </c>
      <c r="F172" s="90">
        <f t="shared" ca="1" si="31"/>
        <v>1528882867.6456401</v>
      </c>
      <c r="G172" s="90">
        <f t="shared" ca="1" si="31"/>
        <v>1433957283.0154414</v>
      </c>
      <c r="H172" s="90">
        <f t="shared" ca="1" si="31"/>
        <v>1339031698.3852425</v>
      </c>
      <c r="I172" s="90">
        <f t="shared" ca="1" si="31"/>
        <v>1244106113.7550435</v>
      </c>
      <c r="J172" s="90">
        <f t="shared" ca="1" si="31"/>
        <v>1149180529.1248448</v>
      </c>
      <c r="K172" s="90">
        <f t="shared" ca="1" si="31"/>
        <v>1054254944.494646</v>
      </c>
      <c r="L172">
        <f ca="1">IF('NGPS 2020'!$A180="MR",INDIRECT("'NGPS 2020'!"&amp;'Country Selector'!$B$3&amp;ROW($A180))*10^12,0)*'Process Emissions Multipliers'!$B$48</f>
        <v>959329359.86444712</v>
      </c>
      <c r="M172" s="90">
        <f t="shared" ca="1" si="34"/>
        <v>1008702257.1158887</v>
      </c>
      <c r="N172" s="90">
        <f t="shared" ca="1" si="32"/>
        <v>1058075154.3673303</v>
      </c>
      <c r="O172" s="90">
        <f t="shared" ca="1" si="32"/>
        <v>1107448051.618772</v>
      </c>
      <c r="P172" s="90">
        <f t="shared" ca="1" si="32"/>
        <v>1156820948.8702135</v>
      </c>
      <c r="Q172" s="90">
        <f t="shared" ca="1" si="32"/>
        <v>1206193846.1216552</v>
      </c>
      <c r="R172" s="90">
        <f t="shared" ca="1" si="32"/>
        <v>1255566743.3730969</v>
      </c>
      <c r="S172" s="90">
        <f t="shared" ca="1" si="32"/>
        <v>1304939640.6245384</v>
      </c>
      <c r="T172" s="90">
        <f t="shared" ca="1" si="32"/>
        <v>1354312537.8759801</v>
      </c>
      <c r="U172" s="90">
        <f t="shared" ca="1" si="32"/>
        <v>1403685435.1274219</v>
      </c>
      <c r="V172">
        <f ca="1">IF('NGPS 2030'!$A180="MR",INDIRECT("'NGPS 2030'!"&amp;'Country Selector'!$B$3&amp;ROW($A180))*10^12,0)*'Process Emissions Multipliers'!$D$48</f>
        <v>1453058332.3788633</v>
      </c>
      <c r="W172" s="90">
        <f t="shared" ca="1" si="36"/>
        <v>1468025816.9680512</v>
      </c>
      <c r="X172" s="90">
        <f t="shared" ca="1" si="36"/>
        <v>1482993301.5572391</v>
      </c>
      <c r="Y172" s="90">
        <f t="shared" ca="1" si="36"/>
        <v>1497960786.1464269</v>
      </c>
      <c r="Z172" s="90">
        <f t="shared" ca="1" si="36"/>
        <v>1512928270.7356148</v>
      </c>
      <c r="AA172" s="90">
        <f t="shared" ca="1" si="36"/>
        <v>1527895755.3248024</v>
      </c>
      <c r="AB172" s="90">
        <f t="shared" ca="1" si="36"/>
        <v>1542863239.9139905</v>
      </c>
      <c r="AC172" s="90">
        <f t="shared" ca="1" si="36"/>
        <v>1557830724.5031781</v>
      </c>
      <c r="AD172" s="90">
        <f t="shared" ca="1" si="36"/>
        <v>1572798209.0923662</v>
      </c>
      <c r="AE172" s="90">
        <f t="shared" ca="1" si="36"/>
        <v>1587765693.6815538</v>
      </c>
      <c r="AF172" s="90">
        <f t="shared" ca="1" si="36"/>
        <v>1602733178.2707417</v>
      </c>
      <c r="AG172" s="90">
        <f t="shared" ca="1" si="36"/>
        <v>1617700662.8599296</v>
      </c>
      <c r="AH172" s="90">
        <f t="shared" ca="1" si="36"/>
        <v>1632668147.4491177</v>
      </c>
      <c r="AI172" s="90">
        <f t="shared" ca="1" si="36"/>
        <v>1647635632.0383053</v>
      </c>
      <c r="AJ172" s="90">
        <f t="shared" ca="1" si="36"/>
        <v>1662603116.6274931</v>
      </c>
      <c r="AK172" s="90">
        <f t="shared" ca="1" si="36"/>
        <v>1677570601.216681</v>
      </c>
      <c r="AL172" s="90">
        <f t="shared" ca="1" si="36"/>
        <v>1692538085.8058689</v>
      </c>
      <c r="AM172" s="90">
        <f t="shared" ca="1" si="35"/>
        <v>1707505570.3950567</v>
      </c>
      <c r="AN172" s="90">
        <f t="shared" ca="1" si="35"/>
        <v>1722473054.9842448</v>
      </c>
      <c r="AO172" s="90">
        <f t="shared" ca="1" si="35"/>
        <v>1737440539.5734324</v>
      </c>
      <c r="AP172">
        <f ca="1">V172*'Process Emissions Multipliers'!$E$48</f>
        <v>1752408024.1626203</v>
      </c>
    </row>
    <row r="173" spans="1:42">
      <c r="A173" s="74">
        <v>3000</v>
      </c>
      <c r="B173">
        <f ca="1">IF('NGPS 2010'!$A181="MR",INDIRECT("'NGPS 2010'!"&amp;'Country Selector'!$B$3&amp;ROW($A181))*10^12,0)</f>
        <v>309187351850.69226</v>
      </c>
      <c r="C173" s="90">
        <f t="shared" ca="1" si="33"/>
        <v>293809578807.16882</v>
      </c>
      <c r="D173" s="90">
        <f t="shared" ca="1" si="31"/>
        <v>278431805763.64532</v>
      </c>
      <c r="E173" s="90">
        <f t="shared" ca="1" si="31"/>
        <v>263054032720.1218</v>
      </c>
      <c r="F173" s="90">
        <f t="shared" ca="1" si="31"/>
        <v>247676259676.59833</v>
      </c>
      <c r="G173" s="90">
        <f t="shared" ca="1" si="31"/>
        <v>232298486633.07489</v>
      </c>
      <c r="H173" s="90">
        <f t="shared" ca="1" si="31"/>
        <v>216920713589.55139</v>
      </c>
      <c r="I173" s="90">
        <f t="shared" ca="1" si="31"/>
        <v>201542940546.02789</v>
      </c>
      <c r="J173" s="90">
        <f t="shared" ca="1" si="31"/>
        <v>186165167502.50446</v>
      </c>
      <c r="K173" s="90">
        <f t="shared" ca="1" si="31"/>
        <v>170787394458.98096</v>
      </c>
      <c r="L173">
        <f ca="1">IF('NGPS 2020'!$A181="MR",INDIRECT("'NGPS 2020'!"&amp;'Country Selector'!$B$3&amp;ROW($A181))*10^12,0)*'Process Emissions Multipliers'!$B$48</f>
        <v>155409621415.45749</v>
      </c>
      <c r="M173" s="90">
        <f t="shared" ca="1" si="34"/>
        <v>163407941482.68704</v>
      </c>
      <c r="N173" s="90">
        <f t="shared" ca="1" si="32"/>
        <v>171406261549.91656</v>
      </c>
      <c r="O173" s="90">
        <f t="shared" ca="1" si="32"/>
        <v>179404581617.14612</v>
      </c>
      <c r="P173" s="90">
        <f t="shared" ca="1" si="32"/>
        <v>187402901684.37567</v>
      </c>
      <c r="Q173" s="90">
        <f t="shared" ca="1" si="32"/>
        <v>195401221751.60522</v>
      </c>
      <c r="R173" s="90">
        <f t="shared" ca="1" si="32"/>
        <v>203399541818.83478</v>
      </c>
      <c r="S173" s="90">
        <f t="shared" ca="1" si="32"/>
        <v>211397861886.0643</v>
      </c>
      <c r="T173" s="90">
        <f t="shared" ca="1" si="32"/>
        <v>219396181953.29382</v>
      </c>
      <c r="U173" s="90">
        <f t="shared" ca="1" si="32"/>
        <v>227394502020.52338</v>
      </c>
      <c r="V173">
        <f ca="1">IF('NGPS 2030'!$A181="MR",INDIRECT("'NGPS 2030'!"&amp;'Country Selector'!$B$3&amp;ROW($A181))*10^12,0)*'Process Emissions Multipliers'!$D$48</f>
        <v>235392822087.75293</v>
      </c>
      <c r="W173" s="90">
        <f t="shared" ca="1" si="36"/>
        <v>237817527523.5188</v>
      </c>
      <c r="X173" s="90">
        <f t="shared" ca="1" si="36"/>
        <v>240242232959.28461</v>
      </c>
      <c r="Y173" s="90">
        <f t="shared" ca="1" si="36"/>
        <v>242666938395.05048</v>
      </c>
      <c r="Z173" s="90">
        <f t="shared" ca="1" si="36"/>
        <v>245091643830.81628</v>
      </c>
      <c r="AA173" s="90">
        <f t="shared" ca="1" si="36"/>
        <v>247516349266.58215</v>
      </c>
      <c r="AB173" s="90">
        <f t="shared" ca="1" si="36"/>
        <v>249941054702.34799</v>
      </c>
      <c r="AC173" s="90">
        <f t="shared" ca="1" si="36"/>
        <v>252365760138.11383</v>
      </c>
      <c r="AD173" s="90">
        <f t="shared" ca="1" si="36"/>
        <v>254790465573.87967</v>
      </c>
      <c r="AE173" s="90">
        <f t="shared" ca="1" si="36"/>
        <v>257215171009.64551</v>
      </c>
      <c r="AF173" s="90">
        <f t="shared" ca="1" si="36"/>
        <v>259639876445.41135</v>
      </c>
      <c r="AG173" s="90">
        <f t="shared" ca="1" si="36"/>
        <v>262064581881.17719</v>
      </c>
      <c r="AH173" s="90">
        <f t="shared" ca="1" si="36"/>
        <v>264489287316.94302</v>
      </c>
      <c r="AI173" s="90">
        <f t="shared" ca="1" si="36"/>
        <v>266913992752.70886</v>
      </c>
      <c r="AJ173" s="90">
        <f t="shared" ca="1" si="36"/>
        <v>269338698188.47473</v>
      </c>
      <c r="AK173" s="90">
        <f t="shared" ca="1" si="36"/>
        <v>271763403624.24054</v>
      </c>
      <c r="AL173" s="90">
        <f t="shared" ca="1" si="36"/>
        <v>274188109060.00641</v>
      </c>
      <c r="AM173" s="90">
        <f t="shared" ca="1" si="35"/>
        <v>276612814495.77222</v>
      </c>
      <c r="AN173" s="90">
        <f t="shared" ca="1" si="35"/>
        <v>279037519931.53809</v>
      </c>
      <c r="AO173" s="90">
        <f t="shared" ca="1" si="35"/>
        <v>281462225367.30389</v>
      </c>
      <c r="AP173">
        <f ca="1">V173*'Process Emissions Multipliers'!$E$48</f>
        <v>283886930803.06976</v>
      </c>
    </row>
    <row r="174" spans="1:42">
      <c r="A174" s="74">
        <v>5000</v>
      </c>
      <c r="B174">
        <f ca="1">IF('NGPS 2010'!$A182="MR",INDIRECT("'NGPS 2010'!"&amp;'Country Selector'!$B$3&amp;ROW($A182))*10^12,0)</f>
        <v>124971901888.24448</v>
      </c>
      <c r="C174" s="90">
        <f t="shared" ca="1" si="33"/>
        <v>118756286881.51239</v>
      </c>
      <c r="D174" s="90">
        <f t="shared" ca="1" si="31"/>
        <v>112540671874.78033</v>
      </c>
      <c r="E174" s="90">
        <f t="shared" ca="1" si="31"/>
        <v>106325056868.04828</v>
      </c>
      <c r="F174" s="90">
        <f t="shared" ca="1" si="31"/>
        <v>100109441861.31621</v>
      </c>
      <c r="G174" s="90">
        <f t="shared" ca="1" si="31"/>
        <v>93893826854.584137</v>
      </c>
      <c r="H174" s="90">
        <f t="shared" ca="1" si="31"/>
        <v>87678211847.852081</v>
      </c>
      <c r="I174" s="90">
        <f t="shared" ca="1" si="31"/>
        <v>81462596841.119995</v>
      </c>
      <c r="J174" s="90">
        <f t="shared" ca="1" si="31"/>
        <v>75246981834.387939</v>
      </c>
      <c r="K174" s="90">
        <f t="shared" ca="1" si="31"/>
        <v>69031366827.655869</v>
      </c>
      <c r="L174">
        <f ca="1">IF('NGPS 2020'!$A182="MR",INDIRECT("'NGPS 2020'!"&amp;'Country Selector'!$B$3&amp;ROW($A182))*10^12,0)*'Process Emissions Multipliers'!$B$48</f>
        <v>62815751820.923805</v>
      </c>
      <c r="M174" s="90">
        <f t="shared" ca="1" si="34"/>
        <v>66048630736.343849</v>
      </c>
      <c r="N174" s="90">
        <f t="shared" ca="1" si="32"/>
        <v>69281509651.763901</v>
      </c>
      <c r="O174" s="90">
        <f t="shared" ca="1" si="32"/>
        <v>72514388567.18396</v>
      </c>
      <c r="P174" s="90">
        <f t="shared" ca="1" si="32"/>
        <v>75747267482.604004</v>
      </c>
      <c r="Q174" s="90">
        <f t="shared" ca="1" si="32"/>
        <v>78980146398.024048</v>
      </c>
      <c r="R174" s="90">
        <f t="shared" ca="1" si="32"/>
        <v>82213025313.444107</v>
      </c>
      <c r="S174" s="90">
        <f t="shared" ca="1" si="32"/>
        <v>85445904228.864151</v>
      </c>
      <c r="T174" s="90">
        <f t="shared" ca="1" si="32"/>
        <v>88678783144.28421</v>
      </c>
      <c r="U174" s="90">
        <f t="shared" ca="1" si="32"/>
        <v>91911662059.704239</v>
      </c>
      <c r="V174">
        <f ca="1">IF('NGPS 2030'!$A182="MR",INDIRECT("'NGPS 2030'!"&amp;'Country Selector'!$B$3&amp;ROW($A182))*10^12,0)*'Process Emissions Multipliers'!$D$48</f>
        <v>95144540975.124298</v>
      </c>
      <c r="W174" s="90">
        <f t="shared" ca="1" si="36"/>
        <v>96124594162.981598</v>
      </c>
      <c r="X174" s="90">
        <f t="shared" ca="1" si="36"/>
        <v>97104647350.838898</v>
      </c>
      <c r="Y174" s="90">
        <f t="shared" ca="1" si="36"/>
        <v>98084700538.696213</v>
      </c>
      <c r="Z174" s="90">
        <f t="shared" ca="1" si="36"/>
        <v>99064753726.553528</v>
      </c>
      <c r="AA174" s="90">
        <f t="shared" ca="1" si="36"/>
        <v>100044806914.41083</v>
      </c>
      <c r="AB174" s="90">
        <f t="shared" ca="1" si="36"/>
        <v>101024860102.26813</v>
      </c>
      <c r="AC174" s="90">
        <f t="shared" ca="1" si="36"/>
        <v>102004913290.12543</v>
      </c>
      <c r="AD174" s="90">
        <f t="shared" ca="1" si="36"/>
        <v>102984966477.98274</v>
      </c>
      <c r="AE174" s="90">
        <f t="shared" ca="1" si="36"/>
        <v>103965019665.84006</v>
      </c>
      <c r="AF174" s="90">
        <f t="shared" ca="1" si="36"/>
        <v>104945072853.69736</v>
      </c>
      <c r="AG174" s="90">
        <f t="shared" ca="1" si="36"/>
        <v>105925126041.55466</v>
      </c>
      <c r="AH174" s="90">
        <f t="shared" ca="1" si="36"/>
        <v>106905179229.41196</v>
      </c>
      <c r="AI174" s="90">
        <f t="shared" ca="1" si="36"/>
        <v>107885232417.26926</v>
      </c>
      <c r="AJ174" s="90">
        <f t="shared" ca="1" si="36"/>
        <v>108865285605.12657</v>
      </c>
      <c r="AK174" s="90">
        <f t="shared" ca="1" si="36"/>
        <v>109845338792.98386</v>
      </c>
      <c r="AL174" s="90">
        <f t="shared" ref="AL174:AO177" ca="1" si="37">$V174*($AP$1-AL$1)/($AP$1-$V$1)+$AP174*(AL$1-$V$1)/($AP$1-$V$1)</f>
        <v>110825391980.84117</v>
      </c>
      <c r="AM174" s="90">
        <f t="shared" ca="1" si="37"/>
        <v>111805445168.69849</v>
      </c>
      <c r="AN174" s="90">
        <f t="shared" ca="1" si="37"/>
        <v>112785498356.5558</v>
      </c>
      <c r="AO174" s="90">
        <f t="shared" ca="1" si="37"/>
        <v>113765551544.4131</v>
      </c>
      <c r="AP174">
        <f ca="1">V174*'Process Emissions Multipliers'!$E$48</f>
        <v>114745604732.2704</v>
      </c>
    </row>
    <row r="175" spans="1:42">
      <c r="A175" s="74">
        <v>10000</v>
      </c>
      <c r="B175">
        <f ca="1">IF('NGPS 2010'!$A183="MR",INDIRECT("'NGPS 2010'!"&amp;'Country Selector'!$B$3&amp;ROW($A183))*10^12,0)</f>
        <v>423082454.74131924</v>
      </c>
      <c r="C175" s="90">
        <f t="shared" ca="1" si="33"/>
        <v>402039983.47355801</v>
      </c>
      <c r="D175" s="90">
        <f t="shared" ca="1" si="31"/>
        <v>380997512.20579684</v>
      </c>
      <c r="E175" s="90">
        <f t="shared" ca="1" si="31"/>
        <v>359955040.93803561</v>
      </c>
      <c r="F175" s="90">
        <f t="shared" ca="1" si="31"/>
        <v>338912569.67027438</v>
      </c>
      <c r="G175" s="90">
        <f t="shared" ca="1" si="31"/>
        <v>317870098.40251315</v>
      </c>
      <c r="H175" s="90">
        <f t="shared" ca="1" si="31"/>
        <v>296827627.13475192</v>
      </c>
      <c r="I175" s="90">
        <f t="shared" ca="1" si="31"/>
        <v>275785155.86699075</v>
      </c>
      <c r="J175" s="90">
        <f t="shared" ca="1" si="31"/>
        <v>254742684.59922951</v>
      </c>
      <c r="K175" s="90">
        <f t="shared" ca="1" si="31"/>
        <v>233700213.33146828</v>
      </c>
      <c r="L175">
        <f ca="1">IF('NGPS 2020'!$A183="MR",INDIRECT("'NGPS 2020'!"&amp;'Country Selector'!$B$3&amp;ROW($A183))*10^12,0)*'Process Emissions Multipliers'!$B$48</f>
        <v>212657742.06370708</v>
      </c>
      <c r="M175" s="90">
        <f t="shared" ca="1" si="34"/>
        <v>223602397.03602356</v>
      </c>
      <c r="N175" s="90">
        <f t="shared" ca="1" si="32"/>
        <v>234547052.00834006</v>
      </c>
      <c r="O175" s="90">
        <f t="shared" ca="1" si="32"/>
        <v>245491706.9806565</v>
      </c>
      <c r="P175" s="90">
        <f t="shared" ca="1" si="32"/>
        <v>256436361.95297301</v>
      </c>
      <c r="Q175" s="90">
        <f t="shared" ca="1" si="32"/>
        <v>267381016.92528951</v>
      </c>
      <c r="R175" s="90">
        <f t="shared" ca="1" si="32"/>
        <v>278325671.89760596</v>
      </c>
      <c r="S175" s="90">
        <f t="shared" ca="1" si="32"/>
        <v>289270326.86992246</v>
      </c>
      <c r="T175" s="90">
        <f t="shared" ca="1" si="32"/>
        <v>300214981.84223896</v>
      </c>
      <c r="U175" s="90">
        <f t="shared" ca="1" si="32"/>
        <v>311159636.81455541</v>
      </c>
      <c r="V175">
        <f ca="1">IF('NGPS 2030'!$A183="MR",INDIRECT("'NGPS 2030'!"&amp;'Country Selector'!$B$3&amp;ROW($A183))*10^12,0)*'Process Emissions Multipliers'!$D$48</f>
        <v>322104291.78687191</v>
      </c>
      <c r="W175" s="90">
        <f t="shared" ref="W175:AL177" ca="1" si="38">$V175*($AP$1-W$1)/($AP$1-$V$1)+$AP175*(W$1-$V$1)/($AP$1-$V$1)</f>
        <v>325422184.06690067</v>
      </c>
      <c r="X175" s="90">
        <f t="shared" ca="1" si="38"/>
        <v>328740076.34692937</v>
      </c>
      <c r="Y175" s="90">
        <f t="shared" ca="1" si="38"/>
        <v>332057968.62695819</v>
      </c>
      <c r="Z175" s="90">
        <f t="shared" ca="1" si="38"/>
        <v>335375860.90698689</v>
      </c>
      <c r="AA175" s="90">
        <f t="shared" ca="1" si="38"/>
        <v>338693753.18701565</v>
      </c>
      <c r="AB175" s="90">
        <f t="shared" ca="1" si="38"/>
        <v>342011645.46704435</v>
      </c>
      <c r="AC175" s="90">
        <f t="shared" ca="1" si="38"/>
        <v>345329537.74707317</v>
      </c>
      <c r="AD175" s="90">
        <f t="shared" ca="1" si="38"/>
        <v>348647430.02710187</v>
      </c>
      <c r="AE175" s="90">
        <f t="shared" ca="1" si="38"/>
        <v>351965322.30713063</v>
      </c>
      <c r="AF175" s="90">
        <f t="shared" ca="1" si="38"/>
        <v>355283214.5871594</v>
      </c>
      <c r="AG175" s="90">
        <f t="shared" ca="1" si="38"/>
        <v>358601106.8671881</v>
      </c>
      <c r="AH175" s="90">
        <f t="shared" ca="1" si="38"/>
        <v>361918999.14721686</v>
      </c>
      <c r="AI175" s="90">
        <f t="shared" ca="1" si="38"/>
        <v>365236891.42724562</v>
      </c>
      <c r="AJ175" s="90">
        <f t="shared" ca="1" si="38"/>
        <v>368554783.70727438</v>
      </c>
      <c r="AK175" s="90">
        <f t="shared" ca="1" si="38"/>
        <v>371872675.98730314</v>
      </c>
      <c r="AL175" s="90">
        <f t="shared" ca="1" si="38"/>
        <v>375190568.26733184</v>
      </c>
      <c r="AM175" s="90">
        <f t="shared" ca="1" si="37"/>
        <v>378508460.54736054</v>
      </c>
      <c r="AN175" s="90">
        <f t="shared" ca="1" si="37"/>
        <v>381826352.82738936</v>
      </c>
      <c r="AO175" s="90">
        <f t="shared" ca="1" si="37"/>
        <v>385144245.10741806</v>
      </c>
      <c r="AP175">
        <f ca="1">V175*'Process Emissions Multipliers'!$E$48</f>
        <v>388462137.38744682</v>
      </c>
    </row>
    <row r="176" spans="1:42">
      <c r="A176" s="74">
        <v>100000</v>
      </c>
      <c r="B176">
        <f ca="1">IF('NGPS 2010'!$A184="MR",INDIRECT("'NGPS 2010'!"&amp;'Country Selector'!$B$3&amp;ROW($A184))*10^12,0)</f>
        <v>25735257065.093719</v>
      </c>
      <c r="C176" s="90">
        <f t="shared" ca="1" si="33"/>
        <v>24455285746.749065</v>
      </c>
      <c r="D176" s="90">
        <f t="shared" ca="1" si="31"/>
        <v>23175314428.404411</v>
      </c>
      <c r="E176" s="90">
        <f t="shared" ca="1" si="31"/>
        <v>21895343110.059761</v>
      </c>
      <c r="F176" s="90">
        <f t="shared" ca="1" si="31"/>
        <v>20615371791.715111</v>
      </c>
      <c r="G176" s="90">
        <f t="shared" ca="1" si="31"/>
        <v>19335400473.370453</v>
      </c>
      <c r="H176" s="90">
        <f t="shared" ca="1" si="31"/>
        <v>18055429155.025803</v>
      </c>
      <c r="I176" s="90">
        <f t="shared" ca="1" si="31"/>
        <v>16775457836.68115</v>
      </c>
      <c r="J176" s="90">
        <f t="shared" ca="1" si="31"/>
        <v>15495486518.336496</v>
      </c>
      <c r="K176" s="90">
        <f t="shared" ca="1" si="31"/>
        <v>14215515199.991844</v>
      </c>
      <c r="L176">
        <f ca="1">IF('NGPS 2020'!$A184="MR",INDIRECT("'NGPS 2020'!"&amp;'Country Selector'!$B$3&amp;ROW($A184))*10^12,0)*'Process Emissions Multipliers'!$B$48</f>
        <v>12935543881.64719</v>
      </c>
      <c r="M176" s="90">
        <f t="shared" ca="1" si="34"/>
        <v>13601285289.848604</v>
      </c>
      <c r="N176" s="90">
        <f t="shared" ca="1" si="32"/>
        <v>14267026698.05002</v>
      </c>
      <c r="O176" s="90">
        <f t="shared" ca="1" si="32"/>
        <v>14932768106.251434</v>
      </c>
      <c r="P176" s="90">
        <f t="shared" ca="1" si="32"/>
        <v>15598509514.452848</v>
      </c>
      <c r="Q176" s="90">
        <f t="shared" ca="1" si="32"/>
        <v>16264250922.654263</v>
      </c>
      <c r="R176" s="90">
        <f t="shared" ca="1" si="32"/>
        <v>16929992330.855679</v>
      </c>
      <c r="S176" s="90">
        <f t="shared" ca="1" si="32"/>
        <v>17595733739.057091</v>
      </c>
      <c r="T176" s="90">
        <f t="shared" ca="1" si="32"/>
        <v>18261475147.258507</v>
      </c>
      <c r="U176" s="90">
        <f t="shared" ca="1" si="32"/>
        <v>18927216555.459923</v>
      </c>
      <c r="V176">
        <f ca="1">IF('NGPS 2030'!$A184="MR",INDIRECT("'NGPS 2030'!"&amp;'Country Selector'!$B$3&amp;ROW($A184))*10^12,0)*'Process Emissions Multipliers'!$D$48</f>
        <v>19592957963.661335</v>
      </c>
      <c r="W176" s="90">
        <f t="shared" ca="1" si="38"/>
        <v>19794778695.728989</v>
      </c>
      <c r="X176" s="90">
        <f t="shared" ca="1" si="38"/>
        <v>19996599427.796646</v>
      </c>
      <c r="Y176" s="90">
        <f t="shared" ca="1" si="38"/>
        <v>20198420159.864296</v>
      </c>
      <c r="Z176" s="90">
        <f t="shared" ca="1" si="38"/>
        <v>20400240891.93195</v>
      </c>
      <c r="AA176" s="90">
        <f t="shared" ca="1" si="38"/>
        <v>20602061623.999603</v>
      </c>
      <c r="AB176" s="90">
        <f t="shared" ca="1" si="38"/>
        <v>20803882356.067261</v>
      </c>
      <c r="AC176" s="90">
        <f t="shared" ca="1" si="38"/>
        <v>21005703088.134911</v>
      </c>
      <c r="AD176" s="90">
        <f t="shared" ca="1" si="38"/>
        <v>21207523820.202568</v>
      </c>
      <c r="AE176" s="90">
        <f t="shared" ca="1" si="38"/>
        <v>21409344552.270218</v>
      </c>
      <c r="AF176" s="90">
        <f t="shared" ca="1" si="38"/>
        <v>21611165284.337875</v>
      </c>
      <c r="AG176" s="90">
        <f t="shared" ca="1" si="38"/>
        <v>21812986016.405529</v>
      </c>
      <c r="AH176" s="90">
        <f t="shared" ca="1" si="38"/>
        <v>22014806748.473183</v>
      </c>
      <c r="AI176" s="90">
        <f t="shared" ca="1" si="38"/>
        <v>22216627480.540836</v>
      </c>
      <c r="AJ176" s="90">
        <f t="shared" ca="1" si="38"/>
        <v>22418448212.60849</v>
      </c>
      <c r="AK176" s="90">
        <f t="shared" ca="1" si="38"/>
        <v>22620268944.676144</v>
      </c>
      <c r="AL176" s="90">
        <f t="shared" ca="1" si="38"/>
        <v>22822089676.743793</v>
      </c>
      <c r="AM176" s="90">
        <f t="shared" ca="1" si="37"/>
        <v>23023910408.811451</v>
      </c>
      <c r="AN176" s="90">
        <f t="shared" ca="1" si="37"/>
        <v>23225731140.879105</v>
      </c>
      <c r="AO176" s="90">
        <f t="shared" ca="1" si="37"/>
        <v>23427551872.946758</v>
      </c>
      <c r="AP176">
        <f ca="1">V176*'Process Emissions Multipliers'!$E$48</f>
        <v>23629372605.014412</v>
      </c>
    </row>
    <row r="177" spans="1:42">
      <c r="A177" s="74">
        <v>1000000</v>
      </c>
      <c r="B177">
        <f ca="1">IF('NGPS 2010'!$A185="MR",INDIRECT("'NGPS 2010'!"&amp;'Country Selector'!$B$3&amp;ROW($A185))*10^12,0)</f>
        <v>346351827227.64313</v>
      </c>
      <c r="C177" s="90">
        <f t="shared" ca="1" si="33"/>
        <v>329125638121.1485</v>
      </c>
      <c r="D177" s="90">
        <f t="shared" ca="1" si="31"/>
        <v>311899449014.65393</v>
      </c>
      <c r="E177" s="90">
        <f t="shared" ca="1" si="31"/>
        <v>294673259908.1593</v>
      </c>
      <c r="F177" s="90">
        <f t="shared" ca="1" si="31"/>
        <v>277447070801.66473</v>
      </c>
      <c r="G177" s="90">
        <f t="shared" ca="1" si="31"/>
        <v>260220881695.17014</v>
      </c>
      <c r="H177" s="90">
        <f t="shared" ca="1" si="31"/>
        <v>242994692588.67554</v>
      </c>
      <c r="I177" s="90">
        <f t="shared" ca="1" si="31"/>
        <v>225768503482.18091</v>
      </c>
      <c r="J177" s="90">
        <f t="shared" ca="1" si="31"/>
        <v>208542314375.68634</v>
      </c>
      <c r="K177" s="90">
        <f t="shared" ca="1" si="31"/>
        <v>191316125269.19174</v>
      </c>
      <c r="L177">
        <f ca="1">IF('NGPS 2020'!$A185="MR",INDIRECT("'NGPS 2020'!"&amp;'Country Selector'!$B$3&amp;ROW($A185))*10^12,0)*'Process Emissions Multipliers'!$B$48</f>
        <v>174089936162.69714</v>
      </c>
      <c r="M177" s="90">
        <f t="shared" ca="1" si="34"/>
        <v>183049658329.38589</v>
      </c>
      <c r="N177" s="90">
        <f t="shared" ca="1" si="32"/>
        <v>192009380496.07462</v>
      </c>
      <c r="O177" s="90">
        <f t="shared" ca="1" si="32"/>
        <v>200969102662.76337</v>
      </c>
      <c r="P177" s="90">
        <f t="shared" ca="1" si="32"/>
        <v>209928824829.45209</v>
      </c>
      <c r="Q177" s="90">
        <f t="shared" ca="1" si="32"/>
        <v>218888546996.14084</v>
      </c>
      <c r="R177" s="90">
        <f t="shared" ca="1" si="32"/>
        <v>227848269162.82959</v>
      </c>
      <c r="S177" s="90">
        <f t="shared" ca="1" si="32"/>
        <v>236807991329.51831</v>
      </c>
      <c r="T177" s="90">
        <f t="shared" ca="1" si="32"/>
        <v>245767713496.20706</v>
      </c>
      <c r="U177" s="90">
        <f t="shared" ca="1" si="32"/>
        <v>254727435662.89578</v>
      </c>
      <c r="V177">
        <f ca="1">IF('NGPS 2030'!$A185="MR",INDIRECT("'NGPS 2030'!"&amp;'Country Selector'!$B$3&amp;ROW($A185))*10^12,0)*'Process Emissions Multipliers'!$D$48</f>
        <v>263687157829.58453</v>
      </c>
      <c r="W177" s="90">
        <f t="shared" ca="1" si="38"/>
        <v>266403314079.6366</v>
      </c>
      <c r="X177" s="90">
        <f t="shared" ca="1" si="38"/>
        <v>269119470329.6886</v>
      </c>
      <c r="Y177" s="90">
        <f t="shared" ca="1" si="38"/>
        <v>271835626579.74069</v>
      </c>
      <c r="Z177" s="90">
        <f t="shared" ca="1" si="38"/>
        <v>274551782829.79272</v>
      </c>
      <c r="AA177" s="90">
        <f t="shared" ca="1" si="38"/>
        <v>277267939079.84479</v>
      </c>
      <c r="AB177" s="90">
        <f t="shared" ca="1" si="38"/>
        <v>279984095329.89679</v>
      </c>
      <c r="AC177" s="90">
        <f t="shared" ca="1" si="38"/>
        <v>282700251579.94885</v>
      </c>
      <c r="AD177" s="90">
        <f t="shared" ca="1" si="38"/>
        <v>285416407830.00092</v>
      </c>
      <c r="AE177" s="90">
        <f t="shared" ca="1" si="38"/>
        <v>288132564080.05292</v>
      </c>
      <c r="AF177" s="90">
        <f t="shared" ca="1" si="38"/>
        <v>290848720330.10498</v>
      </c>
      <c r="AG177" s="90">
        <f t="shared" ca="1" si="38"/>
        <v>293564876580.15704</v>
      </c>
      <c r="AH177" s="90">
        <f t="shared" ca="1" si="38"/>
        <v>296281032830.20905</v>
      </c>
      <c r="AI177" s="90">
        <f t="shared" ca="1" si="38"/>
        <v>298997189080.26111</v>
      </c>
      <c r="AJ177" s="90">
        <f t="shared" ca="1" si="38"/>
        <v>301713345330.31317</v>
      </c>
      <c r="AK177" s="90">
        <f t="shared" ca="1" si="38"/>
        <v>304429501580.36523</v>
      </c>
      <c r="AL177" s="90">
        <f t="shared" ca="1" si="38"/>
        <v>307145657830.41724</v>
      </c>
      <c r="AM177" s="90">
        <f t="shared" ca="1" si="37"/>
        <v>309861814080.46924</v>
      </c>
      <c r="AN177" s="90">
        <f t="shared" ca="1" si="37"/>
        <v>312577970330.5213</v>
      </c>
      <c r="AO177" s="90">
        <f t="shared" ca="1" si="37"/>
        <v>315294126580.57336</v>
      </c>
      <c r="AP177">
        <f ca="1">V177*'Process Emissions Multipliers'!$E$48</f>
        <v>318010282830.62543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ColWidth="8.85546875" defaultRowHeight="15"/>
  <cols>
    <col min="1" max="1" width="28.85546875" customWidth="1"/>
    <col min="12" max="12" width="12" bestFit="1" customWidth="1"/>
    <col min="22" max="22" width="10.4257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Selector'!$B$3&amp;ROW($A37))*10^12,0)*'Process Emissions Multipliers'!$B$45</f>
        <v>0</v>
      </c>
      <c r="M29" s="90">
        <f t="shared" ca="1" si="4"/>
        <v>23136770.580444027</v>
      </c>
      <c r="N29" s="90">
        <f t="shared" ca="1" si="4"/>
        <v>46273541.160888053</v>
      </c>
      <c r="O29" s="90">
        <f t="shared" ca="1" si="4"/>
        <v>69410311.741332084</v>
      </c>
      <c r="P29" s="90">
        <f t="shared" ca="1" si="4"/>
        <v>92547082.321776107</v>
      </c>
      <c r="Q29" s="90">
        <f t="shared" ca="1" si="4"/>
        <v>115683852.90222013</v>
      </c>
      <c r="R29" s="90">
        <f t="shared" ca="1" si="4"/>
        <v>138820623.48266417</v>
      </c>
      <c r="S29" s="90">
        <f t="shared" ca="1" si="4"/>
        <v>161957394.06310818</v>
      </c>
      <c r="T29" s="90">
        <f t="shared" ca="1" si="4"/>
        <v>185094164.64355221</v>
      </c>
      <c r="U29" s="90">
        <f t="shared" ca="1" si="4"/>
        <v>208230935.22399622</v>
      </c>
      <c r="V29">
        <f ca="1">IF('Waste 2030'!$A37="MR",INDIRECT("'Waste 2030'!"&amp;'Country Selector'!$B$3&amp;ROW($A37))*10^12,0)*'Process Emissions Multipliers'!$D$45</f>
        <v>231367705.80444026</v>
      </c>
      <c r="W29" s="90">
        <f t="shared" ca="1" si="5"/>
        <v>233877998.10492614</v>
      </c>
      <c r="X29" s="90">
        <f t="shared" ca="1" si="5"/>
        <v>236388290.40541202</v>
      </c>
      <c r="Y29" s="90">
        <f t="shared" ca="1" si="5"/>
        <v>238898582.70589793</v>
      </c>
      <c r="Z29" s="90">
        <f t="shared" ca="1" si="5"/>
        <v>241408875.00638378</v>
      </c>
      <c r="AA29" s="90">
        <f t="shared" ca="1" si="5"/>
        <v>243919167.30686969</v>
      </c>
      <c r="AB29" s="90">
        <f t="shared" ca="1" si="5"/>
        <v>246429459.60735554</v>
      </c>
      <c r="AC29" s="90">
        <f t="shared" ca="1" si="5"/>
        <v>248939751.90784144</v>
      </c>
      <c r="AD29" s="90">
        <f t="shared" ca="1" si="5"/>
        <v>251450044.20832732</v>
      </c>
      <c r="AE29" s="90">
        <f t="shared" ca="1" si="5"/>
        <v>253960336.5088132</v>
      </c>
      <c r="AF29" s="90">
        <f t="shared" ca="1" si="5"/>
        <v>256470628.80929908</v>
      </c>
      <c r="AG29" s="90">
        <f t="shared" ca="1" si="5"/>
        <v>258980921.10978496</v>
      </c>
      <c r="AH29" s="90">
        <f t="shared" ca="1" si="5"/>
        <v>261491213.41027081</v>
      </c>
      <c r="AI29" s="90">
        <f t="shared" ca="1" si="5"/>
        <v>264001505.71075672</v>
      </c>
      <c r="AJ29" s="90">
        <f t="shared" ca="1" si="5"/>
        <v>266511798.0112426</v>
      </c>
      <c r="AK29" s="90">
        <f t="shared" ca="1" si="5"/>
        <v>269022090.31172848</v>
      </c>
      <c r="AL29" s="90">
        <f t="shared" ca="1" si="5"/>
        <v>271532382.61221439</v>
      </c>
      <c r="AM29" s="90">
        <f t="shared" ca="1" si="6"/>
        <v>274042674.91270024</v>
      </c>
      <c r="AN29" s="90">
        <f t="shared" ca="1" si="6"/>
        <v>276552967.21318614</v>
      </c>
      <c r="AO29" s="90">
        <f t="shared" ca="1" si="6"/>
        <v>279063259.51367199</v>
      </c>
      <c r="AP29">
        <f ca="1">V29*'Process Emissions Multipliers'!$E$45</f>
        <v>281573551.8141579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Selector'!$B$3&amp;ROW($A38))*10^12,0)*'Process Emissions Multipliers'!$B$45</f>
        <v>0</v>
      </c>
      <c r="M30" s="90">
        <f t="shared" ca="1" si="4"/>
        <v>171229210.48433289</v>
      </c>
      <c r="N30" s="90">
        <f t="shared" ca="1" si="4"/>
        <v>342458420.96866578</v>
      </c>
      <c r="O30" s="90">
        <f t="shared" ca="1" si="4"/>
        <v>513687631.45299876</v>
      </c>
      <c r="P30" s="90">
        <f t="shared" ca="1" si="4"/>
        <v>684916841.93733156</v>
      </c>
      <c r="Q30" s="90">
        <f t="shared" ca="1" si="4"/>
        <v>856146052.42166448</v>
      </c>
      <c r="R30" s="90">
        <f t="shared" ca="1" si="4"/>
        <v>1027375262.9059975</v>
      </c>
      <c r="S30" s="90">
        <f t="shared" ca="1" si="4"/>
        <v>1198604473.3903303</v>
      </c>
      <c r="T30" s="90">
        <f t="shared" ca="1" si="4"/>
        <v>1369833683.8746631</v>
      </c>
      <c r="U30" s="90">
        <f t="shared" ca="1" si="4"/>
        <v>1541062894.3589959</v>
      </c>
      <c r="V30">
        <f ca="1">IF('Waste 2030'!$A38="MR",INDIRECT("'Waste 2030'!"&amp;'Country Selector'!$B$3&amp;ROW($A38))*10^12,0)*'Process Emissions Multipliers'!$D$45</f>
        <v>1712292104.843329</v>
      </c>
      <c r="W30" s="90">
        <f t="shared" ca="1" si="5"/>
        <v>1730870124.0704551</v>
      </c>
      <c r="X30" s="90">
        <f t="shared" ca="1" si="5"/>
        <v>1749448143.2975812</v>
      </c>
      <c r="Y30" s="90">
        <f t="shared" ca="1" si="5"/>
        <v>1768026162.5247078</v>
      </c>
      <c r="Z30" s="90">
        <f t="shared" ca="1" si="5"/>
        <v>1786604181.7518339</v>
      </c>
      <c r="AA30" s="90">
        <f t="shared" ca="1" si="5"/>
        <v>1805182200.97896</v>
      </c>
      <c r="AB30" s="90">
        <f t="shared" ca="1" si="5"/>
        <v>1823760220.2060864</v>
      </c>
      <c r="AC30" s="90">
        <f t="shared" ca="1" si="5"/>
        <v>1842338239.4332125</v>
      </c>
      <c r="AD30" s="90">
        <f t="shared" ca="1" si="5"/>
        <v>1860916258.6603389</v>
      </c>
      <c r="AE30" s="90">
        <f t="shared" ca="1" si="5"/>
        <v>1879494277.887465</v>
      </c>
      <c r="AF30" s="90">
        <f t="shared" ca="1" si="5"/>
        <v>1898072297.1145911</v>
      </c>
      <c r="AG30" s="90">
        <f t="shared" ca="1" si="5"/>
        <v>1916650316.3417175</v>
      </c>
      <c r="AH30" s="90">
        <f t="shared" ca="1" si="5"/>
        <v>1935228335.5688438</v>
      </c>
      <c r="AI30" s="90">
        <f t="shared" ca="1" si="5"/>
        <v>1953806354.79597</v>
      </c>
      <c r="AJ30" s="90">
        <f t="shared" ca="1" si="5"/>
        <v>1972384374.0230961</v>
      </c>
      <c r="AK30" s="90">
        <f t="shared" ca="1" si="5"/>
        <v>1990962393.2502222</v>
      </c>
      <c r="AL30" s="90">
        <f t="shared" ca="1" si="5"/>
        <v>2009540412.4773486</v>
      </c>
      <c r="AM30" s="90">
        <f t="shared" ca="1" si="6"/>
        <v>2028118431.7044747</v>
      </c>
      <c r="AN30" s="90">
        <f t="shared" ca="1" si="6"/>
        <v>2046696450.931601</v>
      </c>
      <c r="AO30" s="90">
        <f t="shared" ca="1" si="6"/>
        <v>2065274470.1587272</v>
      </c>
      <c r="AP30">
        <f ca="1">V30*'Process Emissions Multipliers'!$E$45</f>
        <v>2083852489.3858535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Selector'!$B$3&amp;ROW($A39))*10^12,0)*'Process Emissions Multipliers'!$B$45</f>
        <v>0</v>
      </c>
      <c r="M31" s="90">
        <f t="shared" ca="1" si="4"/>
        <v>201462352.06526917</v>
      </c>
      <c r="N31" s="90">
        <f t="shared" ca="1" si="4"/>
        <v>402924704.13053834</v>
      </c>
      <c r="O31" s="90">
        <f t="shared" ca="1" si="4"/>
        <v>604387056.19580758</v>
      </c>
      <c r="P31" s="90">
        <f t="shared" ca="1" si="4"/>
        <v>805849408.26107669</v>
      </c>
      <c r="Q31" s="90">
        <f t="shared" ca="1" si="4"/>
        <v>1007311760.3263458</v>
      </c>
      <c r="R31" s="90">
        <f t="shared" ca="1" si="4"/>
        <v>1208774112.3916152</v>
      </c>
      <c r="S31" s="90">
        <f t="shared" ca="1" si="4"/>
        <v>1410236464.4568844</v>
      </c>
      <c r="T31" s="90">
        <f t="shared" ca="1" si="4"/>
        <v>1611698816.5221534</v>
      </c>
      <c r="U31" s="90">
        <f t="shared" ca="1" si="4"/>
        <v>1813161168.5874226</v>
      </c>
      <c r="V31">
        <f ca="1">IF('Waste 2030'!$A39="MR",INDIRECT("'Waste 2030'!"&amp;'Country Selector'!$B$3&amp;ROW($A39))*10^12,0)*'Process Emissions Multipliers'!$D$45</f>
        <v>2014623520.6526918</v>
      </c>
      <c r="W31" s="90">
        <f t="shared" ca="1" si="5"/>
        <v>2036481773.9239881</v>
      </c>
      <c r="X31" s="90">
        <f t="shared" ca="1" si="5"/>
        <v>2058340027.1952844</v>
      </c>
      <c r="Y31" s="90">
        <f t="shared" ca="1" si="5"/>
        <v>2080198280.4665806</v>
      </c>
      <c r="Z31" s="90">
        <f t="shared" ca="1" si="5"/>
        <v>2102056533.7378767</v>
      </c>
      <c r="AA31" s="90">
        <f t="shared" ca="1" si="5"/>
        <v>2123914787.0091729</v>
      </c>
      <c r="AB31" s="90">
        <f t="shared" ca="1" si="5"/>
        <v>2145773040.2804694</v>
      </c>
      <c r="AC31" s="90">
        <f t="shared" ca="1" si="5"/>
        <v>2167631293.5517654</v>
      </c>
      <c r="AD31" s="90">
        <f t="shared" ca="1" si="5"/>
        <v>2189489546.8230619</v>
      </c>
      <c r="AE31" s="90">
        <f t="shared" ca="1" si="5"/>
        <v>2211347800.0943584</v>
      </c>
      <c r="AF31" s="90">
        <f t="shared" ca="1" si="5"/>
        <v>2233206053.365654</v>
      </c>
      <c r="AG31" s="90">
        <f t="shared" ca="1" si="5"/>
        <v>2255064306.6369505</v>
      </c>
      <c r="AH31" s="90">
        <f t="shared" ca="1" si="5"/>
        <v>2276922559.9082465</v>
      </c>
      <c r="AI31" s="90">
        <f t="shared" ca="1" si="5"/>
        <v>2298780813.179543</v>
      </c>
      <c r="AJ31" s="90">
        <f t="shared" ca="1" si="5"/>
        <v>2320639066.450839</v>
      </c>
      <c r="AK31" s="90">
        <f t="shared" ca="1" si="5"/>
        <v>2342497319.7221355</v>
      </c>
      <c r="AL31" s="90">
        <f t="shared" ca="1" si="5"/>
        <v>2364355572.9934316</v>
      </c>
      <c r="AM31" s="90">
        <f t="shared" ca="1" si="6"/>
        <v>2386213826.2647276</v>
      </c>
      <c r="AN31" s="90">
        <f t="shared" ca="1" si="6"/>
        <v>2408072079.5360241</v>
      </c>
      <c r="AO31" s="90">
        <f t="shared" ca="1" si="6"/>
        <v>2429930332.8073206</v>
      </c>
      <c r="AP31">
        <f ca="1">V31*'Process Emissions Multipliers'!$E$45</f>
        <v>2451788586.0786166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Selector'!$B$3&amp;ROW($A40))*10^12,0)*'Process Emissions Multipliers'!$B$45</f>
        <v>0</v>
      </c>
      <c r="M32" s="90">
        <f t="shared" ca="1" si="4"/>
        <v>129012054.73441562</v>
      </c>
      <c r="N32" s="90">
        <f t="shared" ca="1" si="4"/>
        <v>258024109.46883124</v>
      </c>
      <c r="O32" s="90">
        <f t="shared" ca="1" si="4"/>
        <v>387036164.20324689</v>
      </c>
      <c r="P32" s="90">
        <f t="shared" ca="1" si="4"/>
        <v>516048218.93766248</v>
      </c>
      <c r="Q32" s="90">
        <f t="shared" ca="1" si="4"/>
        <v>645060273.67207813</v>
      </c>
      <c r="R32" s="90">
        <f t="shared" ca="1" si="4"/>
        <v>774072328.40649378</v>
      </c>
      <c r="S32" s="90">
        <f t="shared" ca="1" si="4"/>
        <v>903084383.14090943</v>
      </c>
      <c r="T32" s="90">
        <f t="shared" ca="1" si="4"/>
        <v>1032096437.875325</v>
      </c>
      <c r="U32" s="90">
        <f t="shared" ca="1" si="4"/>
        <v>1161108492.6097407</v>
      </c>
      <c r="V32">
        <f ca="1">IF('Waste 2030'!$A40="MR",INDIRECT("'Waste 2030'!"&amp;'Country Selector'!$B$3&amp;ROW($A40))*10^12,0)*'Process Emissions Multipliers'!$D$45</f>
        <v>1290120547.3441563</v>
      </c>
      <c r="W32" s="90">
        <f t="shared" ca="1" si="5"/>
        <v>1304118091.4933558</v>
      </c>
      <c r="X32" s="90">
        <f t="shared" ref="X32:AM47" ca="1" si="7">$V32*($AP$1-X$1)/($AP$1-$V$1)+$AP32*(X$1-$V$1)/($AP$1-$V$1)</f>
        <v>1318115635.6425555</v>
      </c>
      <c r="Y32" s="90">
        <f t="shared" ca="1" si="7"/>
        <v>1332113179.7917547</v>
      </c>
      <c r="Z32" s="90">
        <f t="shared" ca="1" si="7"/>
        <v>1346110723.9409544</v>
      </c>
      <c r="AA32" s="90">
        <f t="shared" ca="1" si="7"/>
        <v>1360108268.0901542</v>
      </c>
      <c r="AB32" s="90">
        <f t="shared" ca="1" si="7"/>
        <v>1374105812.2393537</v>
      </c>
      <c r="AC32" s="90">
        <f t="shared" ca="1" si="7"/>
        <v>1388103356.3885531</v>
      </c>
      <c r="AD32" s="90">
        <f t="shared" ca="1" si="7"/>
        <v>1402100900.5377526</v>
      </c>
      <c r="AE32" s="90">
        <f t="shared" ca="1" si="7"/>
        <v>1416098444.6869521</v>
      </c>
      <c r="AF32" s="90">
        <f t="shared" ca="1" si="7"/>
        <v>1430095988.8361518</v>
      </c>
      <c r="AG32" s="90">
        <f t="shared" ca="1" si="7"/>
        <v>1444093532.9853516</v>
      </c>
      <c r="AH32" s="90">
        <f t="shared" ca="1" si="7"/>
        <v>1458091077.1345508</v>
      </c>
      <c r="AI32" s="90">
        <f t="shared" ca="1" si="7"/>
        <v>1472088621.2837505</v>
      </c>
      <c r="AJ32" s="90">
        <f t="shared" ca="1" si="7"/>
        <v>1486086165.43295</v>
      </c>
      <c r="AK32" s="90">
        <f t="shared" ca="1" si="7"/>
        <v>1500083709.5821495</v>
      </c>
      <c r="AL32" s="90">
        <f t="shared" ca="1" si="7"/>
        <v>1514081253.7313492</v>
      </c>
      <c r="AM32" s="90">
        <f t="shared" ca="1" si="7"/>
        <v>1528078797.880549</v>
      </c>
      <c r="AN32" s="90">
        <f t="shared" ca="1" si="6"/>
        <v>1542076342.0297482</v>
      </c>
      <c r="AO32" s="90">
        <f t="shared" ca="1" si="6"/>
        <v>1556073886.1789479</v>
      </c>
      <c r="AP32">
        <f ca="1">V32*'Process Emissions Multipliers'!$E$45</f>
        <v>1570071430.3281474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Selector'!$B$3&amp;ROW($A41))*10^12,0)*'Process Emissions Multipliers'!$B$45</f>
        <v>0</v>
      </c>
      <c r="M33" s="90">
        <f t="shared" ca="1" si="4"/>
        <v>99660785.728837699</v>
      </c>
      <c r="N33" s="90">
        <f t="shared" ca="1" si="4"/>
        <v>199321571.4576754</v>
      </c>
      <c r="O33" s="90">
        <f t="shared" ca="1" si="4"/>
        <v>298982357.18651307</v>
      </c>
      <c r="P33" s="90">
        <f t="shared" ca="1" si="4"/>
        <v>398643142.91535079</v>
      </c>
      <c r="Q33" s="90">
        <f t="shared" ca="1" si="4"/>
        <v>498303928.64418852</v>
      </c>
      <c r="R33" s="90">
        <f t="shared" ca="1" si="4"/>
        <v>597964714.37302613</v>
      </c>
      <c r="S33" s="90">
        <f t="shared" ca="1" si="4"/>
        <v>697625500.10186386</v>
      </c>
      <c r="T33" s="90">
        <f t="shared" ca="1" si="4"/>
        <v>797286285.83070159</v>
      </c>
      <c r="U33" s="90">
        <f t="shared" ca="1" si="4"/>
        <v>896947071.5595392</v>
      </c>
      <c r="V33">
        <f ca="1">IF('Waste 2030'!$A41="MR",INDIRECT("'Waste 2030'!"&amp;'Country Selector'!$B$3&amp;ROW($A41))*10^12,0)*'Process Emissions Multipliers'!$D$45</f>
        <v>996607857.28837693</v>
      </c>
      <c r="W33" s="90">
        <f t="shared" ref="W33:AL62" ca="1" si="8">$V33*($AP$1-W$1)/($AP$1-$V$1)+$AP33*(W$1-$V$1)/($AP$1-$V$1)</f>
        <v>1007420848.764678</v>
      </c>
      <c r="X33" s="90">
        <f t="shared" ca="1" si="7"/>
        <v>1018233840.2409791</v>
      </c>
      <c r="Y33" s="90">
        <f t="shared" ca="1" si="7"/>
        <v>1029046831.7172801</v>
      </c>
      <c r="Z33" s="90">
        <f t="shared" ca="1" si="7"/>
        <v>1039859823.1935812</v>
      </c>
      <c r="AA33" s="90">
        <f t="shared" ca="1" si="7"/>
        <v>1050672814.6698822</v>
      </c>
      <c r="AB33" s="90">
        <f t="shared" ca="1" si="7"/>
        <v>1061485806.1461834</v>
      </c>
      <c r="AC33" s="90">
        <f t="shared" ca="1" si="7"/>
        <v>1072298797.6224844</v>
      </c>
      <c r="AD33" s="90">
        <f t="shared" ca="1" si="7"/>
        <v>1083111789.0987854</v>
      </c>
      <c r="AE33" s="90">
        <f t="shared" ca="1" si="7"/>
        <v>1093924780.5750866</v>
      </c>
      <c r="AF33" s="90">
        <f t="shared" ca="1" si="7"/>
        <v>1104737772.0513878</v>
      </c>
      <c r="AG33" s="90">
        <f t="shared" ca="1" si="7"/>
        <v>1115550763.5276887</v>
      </c>
      <c r="AH33" s="90">
        <f t="shared" ca="1" si="7"/>
        <v>1126363755.0039897</v>
      </c>
      <c r="AI33" s="90">
        <f t="shared" ca="1" si="7"/>
        <v>1137176746.4802909</v>
      </c>
      <c r="AJ33" s="90">
        <f t="shared" ca="1" si="7"/>
        <v>1147989737.9565921</v>
      </c>
      <c r="AK33" s="90">
        <f t="shared" ca="1" si="7"/>
        <v>1158802729.4328928</v>
      </c>
      <c r="AL33" s="90">
        <f t="shared" ca="1" si="7"/>
        <v>1169615720.909194</v>
      </c>
      <c r="AM33" s="90">
        <f t="shared" ca="1" si="7"/>
        <v>1180428712.3854952</v>
      </c>
      <c r="AN33" s="90">
        <f t="shared" ca="1" si="6"/>
        <v>1191241703.8617961</v>
      </c>
      <c r="AO33" s="90">
        <f t="shared" ca="1" si="6"/>
        <v>1202054695.3380971</v>
      </c>
      <c r="AP33">
        <f ca="1">V33*'Process Emissions Multipliers'!$E$45</f>
        <v>1212867686.8143983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19496837.354428627</v>
      </c>
      <c r="D34" s="90">
        <f t="shared" ca="1" si="3"/>
        <v>38993674.708857253</v>
      </c>
      <c r="E34" s="90">
        <f t="shared" ca="1" si="3"/>
        <v>58490512.063285887</v>
      </c>
      <c r="F34" s="90">
        <f t="shared" ca="1" si="3"/>
        <v>77987349.417714506</v>
      </c>
      <c r="G34" s="90">
        <f t="shared" ca="1" si="3"/>
        <v>97484186.77214314</v>
      </c>
      <c r="H34" s="90">
        <f t="shared" ca="1" si="3"/>
        <v>116981024.12657177</v>
      </c>
      <c r="I34" s="90">
        <f t="shared" ca="1" si="3"/>
        <v>136477861.48100039</v>
      </c>
      <c r="J34" s="90">
        <f t="shared" ca="1" si="3"/>
        <v>155974698.83542901</v>
      </c>
      <c r="K34" s="90">
        <f t="shared" ca="1" si="3"/>
        <v>175471536.18985766</v>
      </c>
      <c r="L34">
        <f ca="1">IF('Waste 2020'!$A42="MR",INDIRECT("'Waste 2020'!"&amp;'Country Selector'!$B$3&amp;ROW($A42))*10^12,0)*'Process Emissions Multipliers'!$B$45</f>
        <v>194968373.54428628</v>
      </c>
      <c r="M34" s="90">
        <f t="shared" ca="1" si="4"/>
        <v>267971428.99887711</v>
      </c>
      <c r="N34" s="90">
        <f t="shared" ca="1" si="4"/>
        <v>340974484.45346785</v>
      </c>
      <c r="O34" s="90">
        <f t="shared" ca="1" si="4"/>
        <v>413977539.90805876</v>
      </c>
      <c r="P34" s="90">
        <f t="shared" ca="1" si="4"/>
        <v>486980595.3626495</v>
      </c>
      <c r="Q34" s="90">
        <f t="shared" ca="1" si="4"/>
        <v>559983650.81724036</v>
      </c>
      <c r="R34" s="90">
        <f t="shared" ca="1" si="4"/>
        <v>632986706.27183115</v>
      </c>
      <c r="S34" s="90">
        <f t="shared" ca="1" si="4"/>
        <v>705989761.72642183</v>
      </c>
      <c r="T34" s="90">
        <f t="shared" ca="1" si="4"/>
        <v>778992817.18101275</v>
      </c>
      <c r="U34" s="90">
        <f t="shared" ca="1" si="4"/>
        <v>851995872.63560355</v>
      </c>
      <c r="V34">
        <f ca="1">IF('Waste 2030'!$A42="MR",INDIRECT("'Waste 2030'!"&amp;'Country Selector'!$B$3&amp;ROW($A42))*10^12,0)*'Process Emissions Multipliers'!$D$45</f>
        <v>924998928.09019434</v>
      </c>
      <c r="W34" s="90">
        <f t="shared" ca="1" si="8"/>
        <v>935034977.32649159</v>
      </c>
      <c r="X34" s="90">
        <f t="shared" ca="1" si="7"/>
        <v>945071026.56278896</v>
      </c>
      <c r="Y34" s="90">
        <f t="shared" ca="1" si="7"/>
        <v>955107075.79908633</v>
      </c>
      <c r="Z34" s="90">
        <f t="shared" ca="1" si="7"/>
        <v>965143125.03538346</v>
      </c>
      <c r="AA34" s="90">
        <f t="shared" ca="1" si="7"/>
        <v>975179174.27168083</v>
      </c>
      <c r="AB34" s="90">
        <f t="shared" ca="1" si="7"/>
        <v>985215223.50797808</v>
      </c>
      <c r="AC34" s="90">
        <f t="shared" ca="1" si="7"/>
        <v>995251272.74427533</v>
      </c>
      <c r="AD34" s="90">
        <f t="shared" ca="1" si="7"/>
        <v>1005287321.9805727</v>
      </c>
      <c r="AE34" s="90">
        <f t="shared" ca="1" si="7"/>
        <v>1015323371.21687</v>
      </c>
      <c r="AF34" s="90">
        <f t="shared" ca="1" si="7"/>
        <v>1025359420.4531672</v>
      </c>
      <c r="AG34" s="90">
        <f t="shared" ca="1" si="7"/>
        <v>1035395469.6894646</v>
      </c>
      <c r="AH34" s="90">
        <f t="shared" ca="1" si="7"/>
        <v>1045431518.9257619</v>
      </c>
      <c r="AI34" s="90">
        <f t="shared" ca="1" si="7"/>
        <v>1055467568.1620591</v>
      </c>
      <c r="AJ34" s="90">
        <f t="shared" ca="1" si="7"/>
        <v>1065503617.3983564</v>
      </c>
      <c r="AK34" s="90">
        <f t="shared" ca="1" si="7"/>
        <v>1075539666.6346538</v>
      </c>
      <c r="AL34" s="90">
        <f t="shared" ca="1" si="7"/>
        <v>1085575715.8709509</v>
      </c>
      <c r="AM34" s="90">
        <f t="shared" ca="1" si="7"/>
        <v>1095611765.1072483</v>
      </c>
      <c r="AN34" s="90">
        <f t="shared" ca="1" si="6"/>
        <v>1105647814.3435454</v>
      </c>
      <c r="AO34" s="90">
        <f t="shared" ca="1" si="6"/>
        <v>1115683863.579843</v>
      </c>
      <c r="AP34">
        <f ca="1">V34*'Process Emissions Multipliers'!$E$45</f>
        <v>1125719912.8161402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149224753.83930275</v>
      </c>
      <c r="D35" s="90">
        <f t="shared" ca="1" si="9"/>
        <v>298449507.6786055</v>
      </c>
      <c r="E35" s="90">
        <f t="shared" ca="1" si="9"/>
        <v>447674261.51790828</v>
      </c>
      <c r="F35" s="90">
        <f t="shared" ca="1" si="9"/>
        <v>596899015.35721099</v>
      </c>
      <c r="G35" s="90">
        <f t="shared" ca="1" si="9"/>
        <v>746123769.19651377</v>
      </c>
      <c r="H35" s="90">
        <f t="shared" ca="1" si="9"/>
        <v>895348523.03581655</v>
      </c>
      <c r="I35" s="90">
        <f t="shared" ca="1" si="9"/>
        <v>1044573276.8751192</v>
      </c>
      <c r="J35" s="90">
        <f t="shared" ca="1" si="9"/>
        <v>1193798030.714422</v>
      </c>
      <c r="K35" s="90">
        <f t="shared" ca="1" si="9"/>
        <v>1343022784.5537248</v>
      </c>
      <c r="L35">
        <f ca="1">IF('Waste 2020'!$A43="MR",INDIRECT("'Waste 2020'!"&amp;'Country Selector'!$B$3&amp;ROW($A43))*10^12,0)*'Process Emissions Multipliers'!$B$45</f>
        <v>1492247538.3930275</v>
      </c>
      <c r="M35" s="90">
        <f t="shared" ref="M35:U63" ca="1" si="10">$L35*($V$1-M$1)/($V$1-$L$1)+$V35*(M$1-$L$1)/($V$1-$L$1)</f>
        <v>1413971229.5371335</v>
      </c>
      <c r="N35" s="90">
        <f t="shared" ca="1" si="10"/>
        <v>1335694920.6812394</v>
      </c>
      <c r="O35" s="90">
        <f t="shared" ca="1" si="10"/>
        <v>1257418611.8253453</v>
      </c>
      <c r="P35" s="90">
        <f t="shared" ca="1" si="10"/>
        <v>1179142302.9694512</v>
      </c>
      <c r="Q35" s="90">
        <f t="shared" ca="1" si="10"/>
        <v>1100865994.1135571</v>
      </c>
      <c r="R35" s="90">
        <f t="shared" ca="1" si="10"/>
        <v>1022589685.257663</v>
      </c>
      <c r="S35" s="90">
        <f t="shared" ca="1" si="10"/>
        <v>944313376.40176904</v>
      </c>
      <c r="T35" s="90">
        <f t="shared" ca="1" si="10"/>
        <v>866037067.54587483</v>
      </c>
      <c r="U35" s="90">
        <f t="shared" ca="1" si="10"/>
        <v>787760758.68998086</v>
      </c>
      <c r="V35">
        <f ca="1">IF('Waste 2030'!$A43="MR",INDIRECT("'Waste 2030'!"&amp;'Country Selector'!$B$3&amp;ROW($A43))*10^12,0)*'Process Emissions Multipliers'!$D$45</f>
        <v>709484449.83408678</v>
      </c>
      <c r="W35" s="90">
        <f t="shared" ca="1" si="8"/>
        <v>717182211.04730618</v>
      </c>
      <c r="X35" s="90">
        <f t="shared" ca="1" si="7"/>
        <v>724879972.26052547</v>
      </c>
      <c r="Y35" s="90">
        <f t="shared" ca="1" si="7"/>
        <v>732577733.47374487</v>
      </c>
      <c r="Z35" s="90">
        <f t="shared" ca="1" si="7"/>
        <v>740275494.68696427</v>
      </c>
      <c r="AA35" s="90">
        <f t="shared" ca="1" si="7"/>
        <v>747973255.90018368</v>
      </c>
      <c r="AB35" s="90">
        <f t="shared" ca="1" si="7"/>
        <v>755671017.11340308</v>
      </c>
      <c r="AC35" s="90">
        <f t="shared" ca="1" si="7"/>
        <v>763368778.32662249</v>
      </c>
      <c r="AD35" s="90">
        <f t="shared" ca="1" si="7"/>
        <v>771066539.53984165</v>
      </c>
      <c r="AE35" s="90">
        <f t="shared" ca="1" si="7"/>
        <v>778764300.75306118</v>
      </c>
      <c r="AF35" s="90">
        <f t="shared" ca="1" si="7"/>
        <v>786462061.96628046</v>
      </c>
      <c r="AG35" s="90">
        <f t="shared" ca="1" si="7"/>
        <v>794159823.17949986</v>
      </c>
      <c r="AH35" s="90">
        <f t="shared" ca="1" si="7"/>
        <v>801857584.39271927</v>
      </c>
      <c r="AI35" s="90">
        <f t="shared" ca="1" si="7"/>
        <v>809555345.60593867</v>
      </c>
      <c r="AJ35" s="90">
        <f t="shared" ca="1" si="7"/>
        <v>817253106.81915808</v>
      </c>
      <c r="AK35" s="90">
        <f t="shared" ca="1" si="7"/>
        <v>824950868.03237736</v>
      </c>
      <c r="AL35" s="90">
        <f t="shared" ca="1" si="7"/>
        <v>832648629.24559677</v>
      </c>
      <c r="AM35" s="90">
        <f t="shared" ca="1" si="7"/>
        <v>840346390.45881617</v>
      </c>
      <c r="AN35" s="90">
        <f t="shared" ca="1" si="6"/>
        <v>848044151.67203557</v>
      </c>
      <c r="AO35" s="90">
        <f t="shared" ca="1" si="6"/>
        <v>855741912.88525498</v>
      </c>
      <c r="AP35">
        <f ca="1">V35*'Process Emissions Multipliers'!$E$45</f>
        <v>863439674.09847426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165986369.94012886</v>
      </c>
      <c r="D36" s="90">
        <f t="shared" ca="1" si="9"/>
        <v>331972739.88025773</v>
      </c>
      <c r="E36" s="90">
        <f t="shared" ca="1" si="9"/>
        <v>497959109.82038659</v>
      </c>
      <c r="F36" s="90">
        <f t="shared" ca="1" si="9"/>
        <v>663945479.76051545</v>
      </c>
      <c r="G36" s="90">
        <f t="shared" ca="1" si="9"/>
        <v>829931849.70064437</v>
      </c>
      <c r="H36" s="90">
        <f t="shared" ca="1" si="9"/>
        <v>995918219.64077318</v>
      </c>
      <c r="I36" s="90">
        <f t="shared" ca="1" si="9"/>
        <v>1161904589.5809021</v>
      </c>
      <c r="J36" s="90">
        <f t="shared" ca="1" si="9"/>
        <v>1327890959.5210309</v>
      </c>
      <c r="K36" s="90">
        <f t="shared" ca="1" si="9"/>
        <v>1493877329.4611599</v>
      </c>
      <c r="L36">
        <f ca="1">IF('Waste 2020'!$A44="MR",INDIRECT("'Waste 2020'!"&amp;'Country Selector'!$B$3&amp;ROW($A44))*10^12,0)*'Process Emissions Multipliers'!$B$45</f>
        <v>1659863699.4012887</v>
      </c>
      <c r="M36" s="90">
        <f t="shared" ca="1" si="10"/>
        <v>1560048616.9142368</v>
      </c>
      <c r="N36" s="90">
        <f t="shared" ca="1" si="10"/>
        <v>1460233534.4271848</v>
      </c>
      <c r="O36" s="90">
        <f t="shared" ca="1" si="10"/>
        <v>1360418451.9401329</v>
      </c>
      <c r="P36" s="90">
        <f t="shared" ca="1" si="10"/>
        <v>1260603369.4530809</v>
      </c>
      <c r="Q36" s="90">
        <f t="shared" ca="1" si="10"/>
        <v>1160788286.9660292</v>
      </c>
      <c r="R36" s="90">
        <f t="shared" ca="1" si="10"/>
        <v>1060973204.4789771</v>
      </c>
      <c r="S36" s="90">
        <f t="shared" ca="1" si="10"/>
        <v>961158121.99192512</v>
      </c>
      <c r="T36" s="90">
        <f t="shared" ca="1" si="10"/>
        <v>861343039.50487328</v>
      </c>
      <c r="U36" s="90">
        <f t="shared" ca="1" si="10"/>
        <v>761527957.01782131</v>
      </c>
      <c r="V36">
        <f ca="1">IF('Waste 2030'!$A44="MR",INDIRECT("'Waste 2030'!"&amp;'Country Selector'!$B$3&amp;ROW($A44))*10^12,0)*'Process Emissions Multipliers'!$D$45</f>
        <v>661712874.53076935</v>
      </c>
      <c r="W36" s="90">
        <f t="shared" ca="1" si="8"/>
        <v>668892323.91974759</v>
      </c>
      <c r="X36" s="90">
        <f t="shared" ca="1" si="7"/>
        <v>676071773.30872571</v>
      </c>
      <c r="Y36" s="90">
        <f t="shared" ca="1" si="7"/>
        <v>683251222.69770396</v>
      </c>
      <c r="Z36" s="90">
        <f t="shared" ca="1" si="7"/>
        <v>690430672.08668208</v>
      </c>
      <c r="AA36" s="90">
        <f t="shared" ca="1" si="7"/>
        <v>697610121.4756602</v>
      </c>
      <c r="AB36" s="90">
        <f t="shared" ca="1" si="7"/>
        <v>704789570.86463845</v>
      </c>
      <c r="AC36" s="90">
        <f t="shared" ca="1" si="7"/>
        <v>711969020.25361657</v>
      </c>
      <c r="AD36" s="90">
        <f t="shared" ca="1" si="7"/>
        <v>719148469.64259481</v>
      </c>
      <c r="AE36" s="90">
        <f t="shared" ca="1" si="7"/>
        <v>726327919.03157306</v>
      </c>
      <c r="AF36" s="90">
        <f t="shared" ca="1" si="7"/>
        <v>733507368.42055106</v>
      </c>
      <c r="AG36" s="90">
        <f t="shared" ca="1" si="7"/>
        <v>740686817.8095293</v>
      </c>
      <c r="AH36" s="90">
        <f t="shared" ca="1" si="7"/>
        <v>747866267.19850755</v>
      </c>
      <c r="AI36" s="90">
        <f t="shared" ca="1" si="7"/>
        <v>755045716.58748567</v>
      </c>
      <c r="AJ36" s="90">
        <f t="shared" ca="1" si="7"/>
        <v>762225165.97646379</v>
      </c>
      <c r="AK36" s="90">
        <f t="shared" ca="1" si="7"/>
        <v>769404615.36544204</v>
      </c>
      <c r="AL36" s="90">
        <f t="shared" ca="1" si="7"/>
        <v>776584064.75442028</v>
      </c>
      <c r="AM36" s="90">
        <f t="shared" ca="1" si="7"/>
        <v>783763514.1433984</v>
      </c>
      <c r="AN36" s="90">
        <f t="shared" ca="1" si="6"/>
        <v>790942963.53237665</v>
      </c>
      <c r="AO36" s="90">
        <f t="shared" ca="1" si="6"/>
        <v>798122412.92135465</v>
      </c>
      <c r="AP36">
        <f ca="1">V36*'Process Emissions Multipliers'!$E$45</f>
        <v>805301862.31033289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108682982.34690244</v>
      </c>
      <c r="D37" s="90">
        <f t="shared" ca="1" si="9"/>
        <v>217365964.69380489</v>
      </c>
      <c r="E37" s="90">
        <f t="shared" ca="1" si="9"/>
        <v>326048947.04070729</v>
      </c>
      <c r="F37" s="90">
        <f t="shared" ca="1" si="9"/>
        <v>434731929.38760978</v>
      </c>
      <c r="G37" s="90">
        <f t="shared" ca="1" si="9"/>
        <v>543414911.73451221</v>
      </c>
      <c r="H37" s="90">
        <f t="shared" ca="1" si="9"/>
        <v>652097894.08141458</v>
      </c>
      <c r="I37" s="90">
        <f t="shared" ca="1" si="9"/>
        <v>760780876.42831707</v>
      </c>
      <c r="J37" s="90">
        <f t="shared" ca="1" si="9"/>
        <v>869463858.77521956</v>
      </c>
      <c r="K37" s="90">
        <f t="shared" ca="1" si="9"/>
        <v>978146841.12212205</v>
      </c>
      <c r="L37">
        <f ca="1">IF('Waste 2020'!$A45="MR",INDIRECT("'Waste 2020'!"&amp;'Country Selector'!$B$3&amp;ROW($A45))*10^12,0)*'Process Emissions Multipliers'!$B$45</f>
        <v>1086829823.4690244</v>
      </c>
      <c r="M37" s="90">
        <f t="shared" ca="1" si="10"/>
        <v>1022168290.7951275</v>
      </c>
      <c r="N37" s="90">
        <f t="shared" ca="1" si="10"/>
        <v>957506758.12123048</v>
      </c>
      <c r="O37" s="90">
        <f t="shared" ca="1" si="10"/>
        <v>892845225.44733346</v>
      </c>
      <c r="P37" s="90">
        <f t="shared" ca="1" si="10"/>
        <v>828183692.77343655</v>
      </c>
      <c r="Q37" s="90">
        <f t="shared" ca="1" si="10"/>
        <v>763522160.09953952</v>
      </c>
      <c r="R37" s="90">
        <f t="shared" ca="1" si="10"/>
        <v>698860627.42564261</v>
      </c>
      <c r="S37" s="90">
        <f t="shared" ca="1" si="10"/>
        <v>634199094.7517457</v>
      </c>
      <c r="T37" s="90">
        <f t="shared" ca="1" si="10"/>
        <v>569537562.07784867</v>
      </c>
      <c r="U37" s="90">
        <f t="shared" ca="1" si="10"/>
        <v>504876029.40395176</v>
      </c>
      <c r="V37">
        <f ca="1">IF('Waste 2030'!$A45="MR",INDIRECT("'Waste 2030'!"&amp;'Country Selector'!$B$3&amp;ROW($A45))*10^12,0)*'Process Emissions Multipliers'!$D$45</f>
        <v>440214496.7300548</v>
      </c>
      <c r="W37" s="90">
        <f t="shared" ca="1" si="8"/>
        <v>444990734.00941724</v>
      </c>
      <c r="X37" s="90">
        <f t="shared" ca="1" si="7"/>
        <v>449766971.28877968</v>
      </c>
      <c r="Y37" s="90">
        <f t="shared" ca="1" si="7"/>
        <v>454543208.56814206</v>
      </c>
      <c r="Z37" s="90">
        <f t="shared" ca="1" si="7"/>
        <v>459319445.84750444</v>
      </c>
      <c r="AA37" s="90">
        <f t="shared" ca="1" si="7"/>
        <v>464095683.12686688</v>
      </c>
      <c r="AB37" s="90">
        <f t="shared" ca="1" si="7"/>
        <v>468871920.40622932</v>
      </c>
      <c r="AC37" s="90">
        <f t="shared" ca="1" si="7"/>
        <v>473648157.6855917</v>
      </c>
      <c r="AD37" s="90">
        <f t="shared" ca="1" si="7"/>
        <v>478424394.96495414</v>
      </c>
      <c r="AE37" s="90">
        <f t="shared" ca="1" si="7"/>
        <v>483200632.24431658</v>
      </c>
      <c r="AF37" s="90">
        <f t="shared" ca="1" si="7"/>
        <v>487976869.52367896</v>
      </c>
      <c r="AG37" s="90">
        <f t="shared" ca="1" si="7"/>
        <v>492753106.80304146</v>
      </c>
      <c r="AH37" s="90">
        <f t="shared" ca="1" si="7"/>
        <v>497529344.08240384</v>
      </c>
      <c r="AI37" s="90">
        <f t="shared" ca="1" si="7"/>
        <v>502305581.36176622</v>
      </c>
      <c r="AJ37" s="90">
        <f t="shared" ca="1" si="7"/>
        <v>507081818.64112866</v>
      </c>
      <c r="AK37" s="90">
        <f t="shared" ca="1" si="7"/>
        <v>511858055.9204911</v>
      </c>
      <c r="AL37" s="90">
        <f t="shared" ca="1" si="7"/>
        <v>516634293.19985354</v>
      </c>
      <c r="AM37" s="90">
        <f t="shared" ca="1" si="7"/>
        <v>521410530.47921586</v>
      </c>
      <c r="AN37" s="90">
        <f t="shared" ca="1" si="6"/>
        <v>526186767.7585783</v>
      </c>
      <c r="AO37" s="90">
        <f t="shared" ca="1" si="6"/>
        <v>530963005.0379408</v>
      </c>
      <c r="AP37">
        <f ca="1">V37*'Process Emissions Multipliers'!$E$45</f>
        <v>535739242.31730318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83695677.234898612</v>
      </c>
      <c r="D38" s="90">
        <f t="shared" ca="1" si="9"/>
        <v>167391354.46979722</v>
      </c>
      <c r="E38" s="90">
        <f t="shared" ca="1" si="9"/>
        <v>251087031.70469585</v>
      </c>
      <c r="F38" s="90">
        <f t="shared" ca="1" si="9"/>
        <v>334782708.93959445</v>
      </c>
      <c r="G38" s="90">
        <f t="shared" ca="1" si="9"/>
        <v>418478386.17449307</v>
      </c>
      <c r="H38" s="90">
        <f t="shared" ca="1" si="9"/>
        <v>502174063.4093917</v>
      </c>
      <c r="I38" s="90">
        <f t="shared" ca="1" si="9"/>
        <v>585869740.64429033</v>
      </c>
      <c r="J38" s="90">
        <f t="shared" ca="1" si="9"/>
        <v>669565417.8791889</v>
      </c>
      <c r="K38" s="90">
        <f t="shared" ca="1" si="9"/>
        <v>753261095.11408746</v>
      </c>
      <c r="L38">
        <f ca="1">IF('Waste 2020'!$A46="MR",INDIRECT("'Waste 2020'!"&amp;'Country Selector'!$B$3&amp;ROW($A46))*10^12,0)*'Process Emissions Multipliers'!$B$45</f>
        <v>836956772.34898615</v>
      </c>
      <c r="M38" s="90">
        <f t="shared" ca="1" si="10"/>
        <v>803581519.00434387</v>
      </c>
      <c r="N38" s="90">
        <f t="shared" ca="1" si="10"/>
        <v>770206265.65970159</v>
      </c>
      <c r="O38" s="90">
        <f t="shared" ca="1" si="10"/>
        <v>736831012.31505942</v>
      </c>
      <c r="P38" s="90">
        <f t="shared" ca="1" si="10"/>
        <v>703455758.97041726</v>
      </c>
      <c r="Q38" s="90">
        <f t="shared" ca="1" si="10"/>
        <v>670080505.62577498</v>
      </c>
      <c r="R38" s="90">
        <f t="shared" ca="1" si="10"/>
        <v>636705252.2811327</v>
      </c>
      <c r="S38" s="90">
        <f t="shared" ca="1" si="10"/>
        <v>603329998.93649054</v>
      </c>
      <c r="T38" s="90">
        <f t="shared" ca="1" si="10"/>
        <v>569954745.59184825</v>
      </c>
      <c r="U38" s="90">
        <f t="shared" ca="1" si="10"/>
        <v>536579492.24720597</v>
      </c>
      <c r="V38">
        <f ca="1">IF('Waste 2030'!$A46="MR",INDIRECT("'Waste 2030'!"&amp;'Country Selector'!$B$3&amp;ROW($A46))*10^12,0)*'Process Emissions Multipliers'!$D$45</f>
        <v>503204238.90256375</v>
      </c>
      <c r="W38" s="90">
        <f t="shared" ca="1" si="8"/>
        <v>508663902.0050568</v>
      </c>
      <c r="X38" s="90">
        <f t="shared" ca="1" si="7"/>
        <v>514123565.10754979</v>
      </c>
      <c r="Y38" s="90">
        <f t="shared" ca="1" si="7"/>
        <v>519583228.21004283</v>
      </c>
      <c r="Z38" s="90">
        <f t="shared" ca="1" si="7"/>
        <v>525042891.31253588</v>
      </c>
      <c r="AA38" s="90">
        <f t="shared" ca="1" si="7"/>
        <v>530502554.41502887</v>
      </c>
      <c r="AB38" s="90">
        <f t="shared" ca="1" si="7"/>
        <v>535962217.51752198</v>
      </c>
      <c r="AC38" s="90">
        <f t="shared" ca="1" si="7"/>
        <v>541421880.62001491</v>
      </c>
      <c r="AD38" s="90">
        <f t="shared" ca="1" si="7"/>
        <v>546881543.72250795</v>
      </c>
      <c r="AE38" s="90">
        <f t="shared" ca="1" si="7"/>
        <v>552341206.825001</v>
      </c>
      <c r="AF38" s="90">
        <f t="shared" ca="1" si="7"/>
        <v>557800869.92749405</v>
      </c>
      <c r="AG38" s="90">
        <f t="shared" ca="1" si="7"/>
        <v>563260533.0299871</v>
      </c>
      <c r="AH38" s="90">
        <f t="shared" ca="1" si="7"/>
        <v>568720196.13248014</v>
      </c>
      <c r="AI38" s="90">
        <f t="shared" ca="1" si="7"/>
        <v>574179859.23497307</v>
      </c>
      <c r="AJ38" s="90">
        <f t="shared" ca="1" si="7"/>
        <v>579639522.33746612</v>
      </c>
      <c r="AK38" s="90">
        <f t="shared" ca="1" si="7"/>
        <v>585099185.43995905</v>
      </c>
      <c r="AL38" s="90">
        <f t="shared" ca="1" si="7"/>
        <v>590558848.5424521</v>
      </c>
      <c r="AM38" s="90">
        <f t="shared" ca="1" si="7"/>
        <v>596018511.64494526</v>
      </c>
      <c r="AN38" s="90">
        <f t="shared" ca="1" si="6"/>
        <v>601478174.74743819</v>
      </c>
      <c r="AO38" s="90">
        <f t="shared" ca="1" si="6"/>
        <v>606937837.84993124</v>
      </c>
      <c r="AP38">
        <f ca="1">V38*'Process Emissions Multipliers'!$E$45</f>
        <v>612397500.95242429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77558374.458306432</v>
      </c>
      <c r="D39" s="90">
        <f t="shared" ca="1" si="9"/>
        <v>155116748.91661286</v>
      </c>
      <c r="E39" s="90">
        <f t="shared" ca="1" si="9"/>
        <v>232675123.37491933</v>
      </c>
      <c r="F39" s="90">
        <f t="shared" ca="1" si="9"/>
        <v>310233497.83322573</v>
      </c>
      <c r="G39" s="90">
        <f t="shared" ca="1" si="9"/>
        <v>387791872.29153216</v>
      </c>
      <c r="H39" s="90">
        <f t="shared" ca="1" si="9"/>
        <v>465350246.74983865</v>
      </c>
      <c r="I39" s="90">
        <f t="shared" ca="1" si="9"/>
        <v>542908621.20814502</v>
      </c>
      <c r="J39" s="90">
        <f t="shared" ca="1" si="9"/>
        <v>620466995.66645145</v>
      </c>
      <c r="K39" s="90">
        <f t="shared" ca="1" si="9"/>
        <v>698025370.12475789</v>
      </c>
      <c r="L39">
        <f ca="1">IF('Waste 2020'!$A47="MR",INDIRECT("'Waste 2020'!"&amp;'Country Selector'!$B$3&amp;ROW($A47))*10^12,0)*'Process Emissions Multipliers'!$B$45</f>
        <v>775583744.58306432</v>
      </c>
      <c r="M39" s="90">
        <f t="shared" ca="1" si="10"/>
        <v>734355745.60759318</v>
      </c>
      <c r="N39" s="90">
        <f t="shared" ca="1" si="10"/>
        <v>693127746.63212204</v>
      </c>
      <c r="O39" s="90">
        <f t="shared" ca="1" si="10"/>
        <v>651899747.6566509</v>
      </c>
      <c r="P39" s="90">
        <f t="shared" ca="1" si="10"/>
        <v>610671748.68117988</v>
      </c>
      <c r="Q39" s="90">
        <f t="shared" ca="1" si="10"/>
        <v>569443749.70570874</v>
      </c>
      <c r="R39" s="90">
        <f t="shared" ca="1" si="10"/>
        <v>528215750.7302376</v>
      </c>
      <c r="S39" s="90">
        <f t="shared" ca="1" si="10"/>
        <v>486987751.75476646</v>
      </c>
      <c r="T39" s="90">
        <f t="shared" ca="1" si="10"/>
        <v>445759752.77929533</v>
      </c>
      <c r="U39" s="90">
        <f t="shared" ca="1" si="10"/>
        <v>404531753.80382419</v>
      </c>
      <c r="V39">
        <f ca="1">IF('Waste 2030'!$A47="MR",INDIRECT("'Waste 2030'!"&amp;'Country Selector'!$B$3&amp;ROW($A47))*10^12,0)*'Process Emissions Multipliers'!$D$45</f>
        <v>363303754.82835305</v>
      </c>
      <c r="W39" s="90">
        <f t="shared" ca="1" si="8"/>
        <v>367245526.28393412</v>
      </c>
      <c r="X39" s="90">
        <f t="shared" ca="1" si="7"/>
        <v>371187297.73951524</v>
      </c>
      <c r="Y39" s="90">
        <f t="shared" ca="1" si="7"/>
        <v>375129069.19509631</v>
      </c>
      <c r="Z39" s="90">
        <f t="shared" ca="1" si="7"/>
        <v>379070840.65067744</v>
      </c>
      <c r="AA39" s="90">
        <f t="shared" ca="1" si="7"/>
        <v>383012612.10625851</v>
      </c>
      <c r="AB39" s="90">
        <f t="shared" ca="1" si="7"/>
        <v>386954383.56183958</v>
      </c>
      <c r="AC39" s="90">
        <f t="shared" ca="1" si="7"/>
        <v>390896155.01742065</v>
      </c>
      <c r="AD39" s="90">
        <f t="shared" ca="1" si="7"/>
        <v>394837926.47300178</v>
      </c>
      <c r="AE39" s="90">
        <f t="shared" ca="1" si="7"/>
        <v>398779697.92858285</v>
      </c>
      <c r="AF39" s="90">
        <f t="shared" ca="1" si="7"/>
        <v>402721469.38416398</v>
      </c>
      <c r="AG39" s="90">
        <f t="shared" ca="1" si="7"/>
        <v>406663240.83974504</v>
      </c>
      <c r="AH39" s="90">
        <f t="shared" ca="1" si="7"/>
        <v>410605012.29532611</v>
      </c>
      <c r="AI39" s="90">
        <f t="shared" ca="1" si="7"/>
        <v>414546783.75090724</v>
      </c>
      <c r="AJ39" s="90">
        <f t="shared" ca="1" si="7"/>
        <v>418488555.20648831</v>
      </c>
      <c r="AK39" s="90">
        <f t="shared" ca="1" si="7"/>
        <v>422430326.66206944</v>
      </c>
      <c r="AL39" s="90">
        <f t="shared" ca="1" si="7"/>
        <v>426372098.11765051</v>
      </c>
      <c r="AM39" s="90">
        <f t="shared" ca="1" si="7"/>
        <v>430313869.57323158</v>
      </c>
      <c r="AN39" s="90">
        <f t="shared" ca="1" si="6"/>
        <v>434255641.02881265</v>
      </c>
      <c r="AO39" s="90">
        <f t="shared" ca="1" si="6"/>
        <v>438197412.48439372</v>
      </c>
      <c r="AP39">
        <f ca="1">V39*'Process Emissions Multipliers'!$E$45</f>
        <v>442139183.93997484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59665552.956084654</v>
      </c>
      <c r="D40" s="90">
        <f t="shared" ca="1" si="9"/>
        <v>119331105.91216931</v>
      </c>
      <c r="E40" s="90">
        <f t="shared" ca="1" si="9"/>
        <v>178996658.86825398</v>
      </c>
      <c r="F40" s="90">
        <f t="shared" ca="1" si="9"/>
        <v>238662211.82433861</v>
      </c>
      <c r="G40" s="90">
        <f t="shared" ca="1" si="9"/>
        <v>298327764.78042328</v>
      </c>
      <c r="H40" s="90">
        <f t="shared" ca="1" si="9"/>
        <v>357993317.73650795</v>
      </c>
      <c r="I40" s="90">
        <f t="shared" ca="1" si="9"/>
        <v>417658870.69259262</v>
      </c>
      <c r="J40" s="90">
        <f t="shared" ca="1" si="9"/>
        <v>477324423.64867723</v>
      </c>
      <c r="K40" s="90">
        <f t="shared" ca="1" si="9"/>
        <v>536989976.60476184</v>
      </c>
      <c r="L40">
        <f ca="1">IF('Waste 2020'!$A48="MR",INDIRECT("'Waste 2020'!"&amp;'Country Selector'!$B$3&amp;ROW($A48))*10^12,0)*'Process Emissions Multipliers'!$B$45</f>
        <v>596655529.56084657</v>
      </c>
      <c r="M40" s="90">
        <f t="shared" ca="1" si="10"/>
        <v>566130494.89816213</v>
      </c>
      <c r="N40" s="90">
        <f t="shared" ca="1" si="10"/>
        <v>535605460.23547775</v>
      </c>
      <c r="O40" s="90">
        <f t="shared" ca="1" si="10"/>
        <v>505080425.57279336</v>
      </c>
      <c r="P40" s="90">
        <f t="shared" ca="1" si="10"/>
        <v>474555390.91010892</v>
      </c>
      <c r="Q40" s="90">
        <f t="shared" ca="1" si="10"/>
        <v>444030356.24742454</v>
      </c>
      <c r="R40" s="90">
        <f t="shared" ca="1" si="10"/>
        <v>413505321.58474016</v>
      </c>
      <c r="S40" s="90">
        <f t="shared" ca="1" si="10"/>
        <v>382980286.92205572</v>
      </c>
      <c r="T40" s="90">
        <f t="shared" ca="1" si="10"/>
        <v>352455252.25937128</v>
      </c>
      <c r="U40" s="90">
        <f t="shared" ca="1" si="10"/>
        <v>321930217.5966869</v>
      </c>
      <c r="V40">
        <f ca="1">IF('Waste 2030'!$A48="MR",INDIRECT("'Waste 2030'!"&amp;'Country Selector'!$B$3&amp;ROW($A48))*10^12,0)*'Process Emissions Multipliers'!$D$45</f>
        <v>291405182.93400252</v>
      </c>
      <c r="W40" s="90">
        <f t="shared" ca="1" si="8"/>
        <v>294566869.58554929</v>
      </c>
      <c r="X40" s="90">
        <f t="shared" ca="1" si="7"/>
        <v>297728556.23709613</v>
      </c>
      <c r="Y40" s="90">
        <f t="shared" ca="1" si="7"/>
        <v>300890242.88864291</v>
      </c>
      <c r="Z40" s="90">
        <f t="shared" ca="1" si="7"/>
        <v>304051929.54018974</v>
      </c>
      <c r="AA40" s="90">
        <f t="shared" ca="1" si="7"/>
        <v>307213616.19173652</v>
      </c>
      <c r="AB40" s="90">
        <f t="shared" ca="1" si="7"/>
        <v>310375302.84328336</v>
      </c>
      <c r="AC40" s="90">
        <f t="shared" ca="1" si="7"/>
        <v>313536989.49483013</v>
      </c>
      <c r="AD40" s="90">
        <f t="shared" ca="1" si="7"/>
        <v>316698676.14637697</v>
      </c>
      <c r="AE40" s="90">
        <f t="shared" ca="1" si="7"/>
        <v>319860362.7979238</v>
      </c>
      <c r="AF40" s="90">
        <f t="shared" ca="1" si="7"/>
        <v>323022049.44947052</v>
      </c>
      <c r="AG40" s="90">
        <f t="shared" ca="1" si="7"/>
        <v>326183736.10101736</v>
      </c>
      <c r="AH40" s="90">
        <f t="shared" ca="1" si="7"/>
        <v>329345422.75256413</v>
      </c>
      <c r="AI40" s="90">
        <f t="shared" ca="1" si="7"/>
        <v>332507109.40411097</v>
      </c>
      <c r="AJ40" s="90">
        <f t="shared" ca="1" si="7"/>
        <v>335668796.05565774</v>
      </c>
      <c r="AK40" s="90">
        <f t="shared" ca="1" si="7"/>
        <v>338830482.70720458</v>
      </c>
      <c r="AL40" s="90">
        <f t="shared" ca="1" si="7"/>
        <v>341992169.35875136</v>
      </c>
      <c r="AM40" s="90">
        <f t="shared" ca="1" si="7"/>
        <v>345153856.01029813</v>
      </c>
      <c r="AN40" s="90">
        <f t="shared" ca="1" si="6"/>
        <v>348315542.66184497</v>
      </c>
      <c r="AO40" s="90">
        <f t="shared" ca="1" si="6"/>
        <v>351477229.3133918</v>
      </c>
      <c r="AP40">
        <f ca="1">V40*'Process Emissions Multipliers'!$E$45</f>
        <v>354638915.96493858</v>
      </c>
    </row>
    <row r="41" spans="1:42">
      <c r="A41" s="74">
        <v>-11</v>
      </c>
      <c r="B41">
        <f ca="1">IF('Waste 2010'!$A49="MR",INDIRECT("'Waste 2010'!"&amp;'Country Selector'!$B$3&amp;ROW($A49))*10^12,0)</f>
        <v>0</v>
      </c>
      <c r="C41" s="90">
        <f t="shared" ca="1" si="9"/>
        <v>56168651.603623152</v>
      </c>
      <c r="D41" s="90">
        <f t="shared" ca="1" si="9"/>
        <v>112337303.2072463</v>
      </c>
      <c r="E41" s="90">
        <f t="shared" ca="1" si="9"/>
        <v>168505954.81086946</v>
      </c>
      <c r="F41" s="90">
        <f t="shared" ca="1" si="9"/>
        <v>224674606.41449261</v>
      </c>
      <c r="G41" s="90">
        <f t="shared" ca="1" si="9"/>
        <v>280843258.01811576</v>
      </c>
      <c r="H41" s="90">
        <f t="shared" ca="1" si="9"/>
        <v>337011909.62173891</v>
      </c>
      <c r="I41" s="90">
        <f t="shared" ca="1" si="9"/>
        <v>393180561.22536206</v>
      </c>
      <c r="J41" s="90">
        <f t="shared" ca="1" si="9"/>
        <v>449349212.82898521</v>
      </c>
      <c r="K41" s="90">
        <f t="shared" ca="1" si="9"/>
        <v>505517864.43260843</v>
      </c>
      <c r="L41">
        <f ca="1">IF('Waste 2020'!$A49="MR",INDIRECT("'Waste 2020'!"&amp;'Country Selector'!$B$3&amp;ROW($A49))*10^12,0)*'Process Emissions Multipliers'!$B$45</f>
        <v>561686516.03623152</v>
      </c>
      <c r="M41" s="90">
        <f t="shared" ca="1" si="10"/>
        <v>526521254.64449614</v>
      </c>
      <c r="N41" s="90">
        <f t="shared" ca="1" si="10"/>
        <v>491355993.25276065</v>
      </c>
      <c r="O41" s="90">
        <f t="shared" ca="1" si="10"/>
        <v>456190731.86102515</v>
      </c>
      <c r="P41" s="90">
        <f t="shared" ca="1" si="10"/>
        <v>421025470.46928972</v>
      </c>
      <c r="Q41" s="90">
        <f t="shared" ca="1" si="10"/>
        <v>385860209.07755429</v>
      </c>
      <c r="R41" s="90">
        <f t="shared" ca="1" si="10"/>
        <v>350694947.68581885</v>
      </c>
      <c r="S41" s="90">
        <f t="shared" ca="1" si="10"/>
        <v>315529686.29408342</v>
      </c>
      <c r="T41" s="90">
        <f t="shared" ca="1" si="10"/>
        <v>280364424.90234792</v>
      </c>
      <c r="U41" s="90">
        <f t="shared" ca="1" si="10"/>
        <v>245199163.51061249</v>
      </c>
      <c r="V41">
        <f ca="1">IF('Waste 2030'!$A49="MR",INDIRECT("'Waste 2030'!"&amp;'Country Selector'!$B$3&amp;ROW($A49))*10^12,0)*'Process Emissions Multipliers'!$D$45</f>
        <v>210033902.11887705</v>
      </c>
      <c r="W41" s="90">
        <f t="shared" ca="1" si="8"/>
        <v>212312727.01147321</v>
      </c>
      <c r="X41" s="90">
        <f t="shared" ca="1" si="7"/>
        <v>214591551.90406936</v>
      </c>
      <c r="Y41" s="90">
        <f t="shared" ca="1" si="7"/>
        <v>216870376.79666549</v>
      </c>
      <c r="Z41" s="90">
        <f t="shared" ca="1" si="7"/>
        <v>219149201.68926167</v>
      </c>
      <c r="AA41" s="90">
        <f t="shared" ca="1" si="7"/>
        <v>221428026.58185786</v>
      </c>
      <c r="AB41" s="90">
        <f t="shared" ca="1" si="7"/>
        <v>223706851.47445402</v>
      </c>
      <c r="AC41" s="90">
        <f t="shared" ca="1" si="7"/>
        <v>225985676.36705014</v>
      </c>
      <c r="AD41" s="90">
        <f t="shared" ca="1" si="7"/>
        <v>228264501.2596463</v>
      </c>
      <c r="AE41" s="90">
        <f t="shared" ca="1" si="7"/>
        <v>230543326.15224248</v>
      </c>
      <c r="AF41" s="90">
        <f t="shared" ca="1" si="7"/>
        <v>232822151.04483864</v>
      </c>
      <c r="AG41" s="90">
        <f t="shared" ca="1" si="7"/>
        <v>235100975.93743476</v>
      </c>
      <c r="AH41" s="90">
        <f t="shared" ca="1" si="7"/>
        <v>237379800.83003092</v>
      </c>
      <c r="AI41" s="90">
        <f t="shared" ca="1" si="7"/>
        <v>239658625.7226271</v>
      </c>
      <c r="AJ41" s="90">
        <f t="shared" ca="1" si="7"/>
        <v>241937450.61522326</v>
      </c>
      <c r="AK41" s="90">
        <f t="shared" ca="1" si="7"/>
        <v>244216275.50781938</v>
      </c>
      <c r="AL41" s="90">
        <f t="shared" ca="1" si="7"/>
        <v>246495100.40041557</v>
      </c>
      <c r="AM41" s="90">
        <f t="shared" ca="1" si="7"/>
        <v>248773925.2930117</v>
      </c>
      <c r="AN41" s="90">
        <f t="shared" ca="1" si="6"/>
        <v>251052750.18560788</v>
      </c>
      <c r="AO41" s="90">
        <f t="shared" ca="1" si="6"/>
        <v>253331575.07820404</v>
      </c>
      <c r="AP41">
        <f ca="1">V41*'Process Emissions Multipliers'!$E$45</f>
        <v>255610399.97080019</v>
      </c>
    </row>
    <row r="42" spans="1:42">
      <c r="A42" s="74">
        <v>-10</v>
      </c>
      <c r="B42">
        <f ca="1">IF('Waste 2010'!$A50="MR",INDIRECT("'Waste 2010'!"&amp;'Country Selector'!$B$3&amp;ROW($A50))*10^12,0)</f>
        <v>70306400636.464157</v>
      </c>
      <c r="C42" s="90">
        <f t="shared" ca="1" si="9"/>
        <v>63315033134.29332</v>
      </c>
      <c r="D42" s="90">
        <f t="shared" ca="1" si="9"/>
        <v>56323665632.122505</v>
      </c>
      <c r="E42" s="90">
        <f t="shared" ca="1" si="9"/>
        <v>49332298129.951675</v>
      </c>
      <c r="F42" s="90">
        <f t="shared" ca="1" si="9"/>
        <v>42340930627.780846</v>
      </c>
      <c r="G42" s="90">
        <f t="shared" ca="1" si="9"/>
        <v>35349563125.610016</v>
      </c>
      <c r="H42" s="90">
        <f t="shared" ca="1" si="9"/>
        <v>28358195623.43919</v>
      </c>
      <c r="I42" s="90">
        <f t="shared" ca="1" si="9"/>
        <v>21366828121.268364</v>
      </c>
      <c r="J42" s="90">
        <f t="shared" ca="1" si="9"/>
        <v>14375460619.097536</v>
      </c>
      <c r="K42" s="90">
        <f t="shared" ca="1" si="9"/>
        <v>7384093116.9267082</v>
      </c>
      <c r="L42">
        <f ca="1">IF('Waste 2020'!$A50="MR",INDIRECT("'Waste 2020'!"&amp;'Country Selector'!$B$3&amp;ROW($A50))*10^12,0)*'Process Emissions Multipliers'!$B$45</f>
        <v>392725614.75588036</v>
      </c>
      <c r="M42" s="90">
        <f t="shared" ca="1" si="10"/>
        <v>372998271.05385375</v>
      </c>
      <c r="N42" s="90">
        <f t="shared" ca="1" si="10"/>
        <v>353270927.35182714</v>
      </c>
      <c r="O42" s="90">
        <f t="shared" ca="1" si="10"/>
        <v>333543583.64980042</v>
      </c>
      <c r="P42" s="90">
        <f t="shared" ca="1" si="10"/>
        <v>313816239.94777381</v>
      </c>
      <c r="Q42" s="90">
        <f t="shared" ca="1" si="10"/>
        <v>294088896.24574721</v>
      </c>
      <c r="R42" s="90">
        <f t="shared" ca="1" si="10"/>
        <v>274361552.5437206</v>
      </c>
      <c r="S42" s="90">
        <f t="shared" ca="1" si="10"/>
        <v>254634208.84169394</v>
      </c>
      <c r="T42" s="90">
        <f t="shared" ca="1" si="10"/>
        <v>234906865.13966733</v>
      </c>
      <c r="U42" s="90">
        <f t="shared" ca="1" si="10"/>
        <v>215179521.43764067</v>
      </c>
      <c r="V42">
        <f ca="1">IF('Waste 2030'!$A50="MR",INDIRECT("'Waste 2030'!"&amp;'Country Selector'!$B$3&amp;ROW($A50))*10^12,0)*'Process Emissions Multipliers'!$D$45</f>
        <v>195452177.73561406</v>
      </c>
      <c r="W42" s="90">
        <f t="shared" ca="1" si="8"/>
        <v>197572793.90016049</v>
      </c>
      <c r="X42" s="90">
        <f t="shared" ca="1" si="7"/>
        <v>199693410.06470683</v>
      </c>
      <c r="Y42" s="90">
        <f t="shared" ca="1" si="7"/>
        <v>201814026.22925323</v>
      </c>
      <c r="Z42" s="90">
        <f t="shared" ca="1" si="7"/>
        <v>203934642.39379963</v>
      </c>
      <c r="AA42" s="90">
        <f t="shared" ca="1" si="7"/>
        <v>206055258.55834603</v>
      </c>
      <c r="AB42" s="90">
        <f t="shared" ca="1" si="7"/>
        <v>208175874.7228924</v>
      </c>
      <c r="AC42" s="90">
        <f t="shared" ca="1" si="7"/>
        <v>210296490.8874388</v>
      </c>
      <c r="AD42" s="90">
        <f t="shared" ca="1" si="7"/>
        <v>212417107.0519852</v>
      </c>
      <c r="AE42" s="90">
        <f t="shared" ca="1" si="7"/>
        <v>214537723.2165316</v>
      </c>
      <c r="AF42" s="90">
        <f t="shared" ca="1" si="7"/>
        <v>216658339.38107798</v>
      </c>
      <c r="AG42" s="90">
        <f t="shared" ca="1" si="7"/>
        <v>218778955.54562438</v>
      </c>
      <c r="AH42" s="90">
        <f t="shared" ca="1" si="7"/>
        <v>220899571.71017075</v>
      </c>
      <c r="AI42" s="90">
        <f t="shared" ca="1" si="7"/>
        <v>223020187.87471718</v>
      </c>
      <c r="AJ42" s="90">
        <f t="shared" ca="1" si="7"/>
        <v>225140804.03926358</v>
      </c>
      <c r="AK42" s="90">
        <f t="shared" ca="1" si="7"/>
        <v>227261420.20380998</v>
      </c>
      <c r="AL42" s="90">
        <f t="shared" ca="1" si="7"/>
        <v>229382036.36835635</v>
      </c>
      <c r="AM42" s="90">
        <f t="shared" ca="1" si="7"/>
        <v>231502652.53290272</v>
      </c>
      <c r="AN42" s="90">
        <f t="shared" ca="1" si="6"/>
        <v>233623268.69744915</v>
      </c>
      <c r="AO42" s="90">
        <f t="shared" ca="1" si="6"/>
        <v>235743884.86199552</v>
      </c>
      <c r="AP42">
        <f ca="1">V42*'Process Emissions Multipliers'!$E$45</f>
        <v>237864501.02654192</v>
      </c>
    </row>
    <row r="43" spans="1:42">
      <c r="A43" s="74">
        <v>-9</v>
      </c>
      <c r="B43">
        <f ca="1">IF('Waste 2010'!$A51="MR",INDIRECT("'Waste 2010'!"&amp;'Country Selector'!$B$3&amp;ROW($A51))*10^12,0)</f>
        <v>234823242683.77264</v>
      </c>
      <c r="C43" s="90">
        <f t="shared" ca="1" si="9"/>
        <v>211383563559.12039</v>
      </c>
      <c r="D43" s="90">
        <f t="shared" ca="1" si="9"/>
        <v>187943884434.46814</v>
      </c>
      <c r="E43" s="90">
        <f t="shared" ca="1" si="9"/>
        <v>164504205309.81586</v>
      </c>
      <c r="F43" s="90">
        <f t="shared" ca="1" si="9"/>
        <v>141064526185.1636</v>
      </c>
      <c r="G43" s="90">
        <f t="shared" ca="1" si="9"/>
        <v>117624847060.51137</v>
      </c>
      <c r="H43" s="90">
        <f t="shared" ca="1" si="9"/>
        <v>94185167935.859116</v>
      </c>
      <c r="I43" s="90">
        <f t="shared" ca="1" si="9"/>
        <v>70745488811.206863</v>
      </c>
      <c r="J43" s="90">
        <f t="shared" ca="1" si="9"/>
        <v>47305809686.554604</v>
      </c>
      <c r="K43" s="90">
        <f t="shared" ca="1" si="9"/>
        <v>23866130561.902351</v>
      </c>
      <c r="L43">
        <f ca="1">IF('Waste 2020'!$A51="MR",INDIRECT("'Waste 2020'!"&amp;'Country Selector'!$B$3&amp;ROW($A51))*10^12,0)*'Process Emissions Multipliers'!$B$45</f>
        <v>426451437.25009418</v>
      </c>
      <c r="M43" s="90">
        <f t="shared" ca="1" si="10"/>
        <v>400818870.61994958</v>
      </c>
      <c r="N43" s="90">
        <f t="shared" ca="1" si="10"/>
        <v>375186303.98980486</v>
      </c>
      <c r="O43" s="90">
        <f t="shared" ca="1" si="10"/>
        <v>349553737.35966021</v>
      </c>
      <c r="P43" s="90">
        <f t="shared" ca="1" si="10"/>
        <v>323921170.72951555</v>
      </c>
      <c r="Q43" s="90">
        <f t="shared" ca="1" si="10"/>
        <v>298288604.0993709</v>
      </c>
      <c r="R43" s="90">
        <f t="shared" ca="1" si="10"/>
        <v>272656037.46922624</v>
      </c>
      <c r="S43" s="90">
        <f t="shared" ca="1" si="10"/>
        <v>247023470.83908159</v>
      </c>
      <c r="T43" s="90">
        <f t="shared" ca="1" si="10"/>
        <v>221390904.20893693</v>
      </c>
      <c r="U43" s="90">
        <f t="shared" ca="1" si="10"/>
        <v>195758337.5787923</v>
      </c>
      <c r="V43">
        <f ca="1">IF('Waste 2030'!$A51="MR",INDIRECT("'Waste 2030'!"&amp;'Country Selector'!$B$3&amp;ROW($A51))*10^12,0)*'Process Emissions Multipliers'!$D$45</f>
        <v>170125770.94864765</v>
      </c>
      <c r="W43" s="90">
        <f t="shared" ca="1" si="8"/>
        <v>171971600.7780171</v>
      </c>
      <c r="X43" s="90">
        <f t="shared" ca="1" si="7"/>
        <v>173817430.60738659</v>
      </c>
      <c r="Y43" s="90">
        <f t="shared" ca="1" si="7"/>
        <v>175663260.43675604</v>
      </c>
      <c r="Z43" s="90">
        <f t="shared" ca="1" si="7"/>
        <v>177509090.2661255</v>
      </c>
      <c r="AA43" s="90">
        <f t="shared" ca="1" si="7"/>
        <v>179354920.09549499</v>
      </c>
      <c r="AB43" s="90">
        <f t="shared" ca="1" si="7"/>
        <v>181200749.92486447</v>
      </c>
      <c r="AC43" s="90">
        <f t="shared" ca="1" si="7"/>
        <v>183046579.75423393</v>
      </c>
      <c r="AD43" s="90">
        <f t="shared" ca="1" si="7"/>
        <v>184892409.58360338</v>
      </c>
      <c r="AE43" s="90">
        <f t="shared" ca="1" si="7"/>
        <v>186738239.41297287</v>
      </c>
      <c r="AF43" s="90">
        <f t="shared" ca="1" si="7"/>
        <v>188584069.24234232</v>
      </c>
      <c r="AG43" s="90">
        <f t="shared" ca="1" si="7"/>
        <v>190429899.07171181</v>
      </c>
      <c r="AH43" s="90">
        <f t="shared" ca="1" si="7"/>
        <v>192275728.90108126</v>
      </c>
      <c r="AI43" s="90">
        <f t="shared" ca="1" si="7"/>
        <v>194121558.73045075</v>
      </c>
      <c r="AJ43" s="90">
        <f t="shared" ca="1" si="7"/>
        <v>195967388.5598202</v>
      </c>
      <c r="AK43" s="90">
        <f t="shared" ca="1" si="7"/>
        <v>197813218.38918966</v>
      </c>
      <c r="AL43" s="90">
        <f t="shared" ca="1" si="7"/>
        <v>199659048.21855915</v>
      </c>
      <c r="AM43" s="90">
        <f t="shared" ca="1" si="7"/>
        <v>201504878.0479286</v>
      </c>
      <c r="AN43" s="90">
        <f t="shared" ca="1" si="6"/>
        <v>203350707.87729806</v>
      </c>
      <c r="AO43" s="90">
        <f t="shared" ca="1" si="6"/>
        <v>205196537.70666754</v>
      </c>
      <c r="AP43">
        <f ca="1">V43*'Process Emissions Multipliers'!$E$45</f>
        <v>207042367.536037</v>
      </c>
    </row>
    <row r="44" spans="1:42">
      <c r="A44" s="74">
        <v>-8</v>
      </c>
      <c r="B44">
        <f ca="1">IF('Waste 2010'!$A52="MR",INDIRECT("'Waste 2010'!"&amp;'Country Selector'!$B$3&amp;ROW($A52))*10^12,0)</f>
        <v>239308702828.90155</v>
      </c>
      <c r="C44" s="90">
        <f t="shared" ca="1" si="9"/>
        <v>215408756748.20892</v>
      </c>
      <c r="D44" s="90">
        <f t="shared" ca="1" si="9"/>
        <v>191508810667.51627</v>
      </c>
      <c r="E44" s="90">
        <f t="shared" ca="1" si="9"/>
        <v>167608864586.82361</v>
      </c>
      <c r="F44" s="90">
        <f t="shared" ca="1" si="9"/>
        <v>143708918506.13095</v>
      </c>
      <c r="G44" s="90">
        <f t="shared" ca="1" si="9"/>
        <v>119808972425.43834</v>
      </c>
      <c r="H44" s="90">
        <f t="shared" ca="1" si="9"/>
        <v>95909026344.745697</v>
      </c>
      <c r="I44" s="90">
        <f t="shared" ca="1" si="9"/>
        <v>72009080264.053055</v>
      </c>
      <c r="J44" s="90">
        <f t="shared" ca="1" si="9"/>
        <v>48109134183.36042</v>
      </c>
      <c r="K44" s="90">
        <f t="shared" ca="1" si="9"/>
        <v>24209188102.667778</v>
      </c>
      <c r="L44">
        <f ca="1">IF('Waste 2020'!$A52="MR",INDIRECT("'Waste 2020'!"&amp;'Country Selector'!$B$3&amp;ROW($A52))*10^12,0)*'Process Emissions Multipliers'!$B$45</f>
        <v>309242021.97513539</v>
      </c>
      <c r="M44" s="90">
        <f t="shared" ca="1" si="10"/>
        <v>302124712.10447192</v>
      </c>
      <c r="N44" s="90">
        <f t="shared" ca="1" si="10"/>
        <v>295007402.2338084</v>
      </c>
      <c r="O44" s="90">
        <f t="shared" ca="1" si="10"/>
        <v>287890092.36314493</v>
      </c>
      <c r="P44" s="90">
        <f t="shared" ca="1" si="10"/>
        <v>280772782.49248147</v>
      </c>
      <c r="Q44" s="90">
        <f t="shared" ca="1" si="10"/>
        <v>273655472.62181795</v>
      </c>
      <c r="R44" s="90">
        <f t="shared" ca="1" si="10"/>
        <v>266538162.75115448</v>
      </c>
      <c r="S44" s="90">
        <f t="shared" ca="1" si="10"/>
        <v>259420852.88049099</v>
      </c>
      <c r="T44" s="90">
        <f t="shared" ca="1" si="10"/>
        <v>252303543.00982749</v>
      </c>
      <c r="U44" s="90">
        <f t="shared" ca="1" si="10"/>
        <v>245186233.13916403</v>
      </c>
      <c r="V44">
        <f ca="1">IF('Waste 2030'!$A52="MR",INDIRECT("'Waste 2030'!"&amp;'Country Selector'!$B$3&amp;ROW($A52))*10^12,0)*'Process Emissions Multipliers'!$D$45</f>
        <v>238068923.26850054</v>
      </c>
      <c r="W44" s="90">
        <f t="shared" ca="1" si="8"/>
        <v>240651922.40828115</v>
      </c>
      <c r="X44" s="90">
        <f t="shared" ca="1" si="7"/>
        <v>243234921.54806176</v>
      </c>
      <c r="Y44" s="90">
        <f t="shared" ca="1" si="7"/>
        <v>245817920.68784237</v>
      </c>
      <c r="Z44" s="90">
        <f t="shared" ca="1" si="7"/>
        <v>248400919.82762295</v>
      </c>
      <c r="AA44" s="90">
        <f t="shared" ca="1" si="7"/>
        <v>250983918.96740359</v>
      </c>
      <c r="AB44" s="90">
        <f t="shared" ca="1" si="7"/>
        <v>253566918.10718417</v>
      </c>
      <c r="AC44" s="90">
        <f t="shared" ca="1" si="7"/>
        <v>256149917.24696481</v>
      </c>
      <c r="AD44" s="90">
        <f t="shared" ca="1" si="7"/>
        <v>258732916.38674539</v>
      </c>
      <c r="AE44" s="90">
        <f t="shared" ca="1" si="7"/>
        <v>261315915.52652597</v>
      </c>
      <c r="AF44" s="90">
        <f t="shared" ca="1" si="7"/>
        <v>263898914.66630659</v>
      </c>
      <c r="AG44" s="90">
        <f t="shared" ca="1" si="7"/>
        <v>266481913.8060872</v>
      </c>
      <c r="AH44" s="90">
        <f t="shared" ca="1" si="7"/>
        <v>269064912.94586784</v>
      </c>
      <c r="AI44" s="90">
        <f t="shared" ca="1" si="7"/>
        <v>271647912.08564842</v>
      </c>
      <c r="AJ44" s="90">
        <f t="shared" ca="1" si="7"/>
        <v>274230911.225429</v>
      </c>
      <c r="AK44" s="90">
        <f t="shared" ca="1" si="7"/>
        <v>276813910.36520964</v>
      </c>
      <c r="AL44" s="90">
        <f t="shared" ca="1" si="7"/>
        <v>279396909.50499022</v>
      </c>
      <c r="AM44" s="90">
        <f t="shared" ca="1" si="7"/>
        <v>281979908.64477086</v>
      </c>
      <c r="AN44" s="90">
        <f t="shared" ca="1" si="6"/>
        <v>284562907.78455144</v>
      </c>
      <c r="AO44" s="90">
        <f t="shared" ca="1" si="6"/>
        <v>287145906.92433208</v>
      </c>
      <c r="AP44">
        <f ca="1">V44*'Process Emissions Multipliers'!$E$45</f>
        <v>289728906.06411266</v>
      </c>
    </row>
    <row r="45" spans="1:42">
      <c r="A45" s="74">
        <v>-7</v>
      </c>
      <c r="B45">
        <f ca="1">IF('Waste 2010'!$A53="MR",INDIRECT("'Waste 2010'!"&amp;'Country Selector'!$B$3&amp;ROW($A53))*10^12,0)</f>
        <v>168942977254.30908</v>
      </c>
      <c r="C45" s="90">
        <f t="shared" ca="1" si="9"/>
        <v>152078430995.2084</v>
      </c>
      <c r="D45" s="90">
        <f t="shared" ca="1" si="9"/>
        <v>135213884736.10773</v>
      </c>
      <c r="E45" s="90">
        <f t="shared" ca="1" si="9"/>
        <v>118349338477.00705</v>
      </c>
      <c r="F45" s="90">
        <f t="shared" ca="1" si="9"/>
        <v>101484792217.90639</v>
      </c>
      <c r="G45" s="90">
        <f t="shared" ca="1" si="9"/>
        <v>84620245958.80571</v>
      </c>
      <c r="H45" s="90">
        <f t="shared" ca="1" si="9"/>
        <v>67755699699.705032</v>
      </c>
      <c r="I45" s="90">
        <f t="shared" ca="1" si="9"/>
        <v>50891153440.604355</v>
      </c>
      <c r="J45" s="90">
        <f t="shared" ca="1" si="9"/>
        <v>34026607181.503677</v>
      </c>
      <c r="K45" s="90">
        <f t="shared" ca="1" si="9"/>
        <v>17162060922.403004</v>
      </c>
      <c r="L45">
        <f ca="1">IF('Waste 2020'!$A53="MR",INDIRECT("'Waste 2020'!"&amp;'Country Selector'!$B$3&amp;ROW($A53))*10^12,0)*'Process Emissions Multipliers'!$B$45</f>
        <v>297514663.30232775</v>
      </c>
      <c r="M45" s="90">
        <f t="shared" ca="1" si="10"/>
        <v>286405947.68038243</v>
      </c>
      <c r="N45" s="90">
        <f t="shared" ca="1" si="10"/>
        <v>275297232.05843717</v>
      </c>
      <c r="O45" s="90">
        <f t="shared" ca="1" si="10"/>
        <v>264188516.43649191</v>
      </c>
      <c r="P45" s="90">
        <f t="shared" ca="1" si="10"/>
        <v>253079800.81454659</v>
      </c>
      <c r="Q45" s="90">
        <f t="shared" ca="1" si="10"/>
        <v>241971085.19260132</v>
      </c>
      <c r="R45" s="90">
        <f t="shared" ca="1" si="10"/>
        <v>230862369.57065606</v>
      </c>
      <c r="S45" s="90">
        <f t="shared" ca="1" si="10"/>
        <v>219753653.94871074</v>
      </c>
      <c r="T45" s="90">
        <f t="shared" ca="1" si="10"/>
        <v>208644938.32676548</v>
      </c>
      <c r="U45" s="90">
        <f t="shared" ca="1" si="10"/>
        <v>197536222.70482016</v>
      </c>
      <c r="V45">
        <f ca="1">IF('Waste 2030'!$A53="MR",INDIRECT("'Waste 2030'!"&amp;'Country Selector'!$B$3&amp;ROW($A53))*10^12,0)*'Process Emissions Multipliers'!$D$45</f>
        <v>186427507.08287489</v>
      </c>
      <c r="W45" s="90">
        <f t="shared" ca="1" si="8"/>
        <v>188450207.41610324</v>
      </c>
      <c r="X45" s="90">
        <f t="shared" ca="1" si="7"/>
        <v>190472907.74933156</v>
      </c>
      <c r="Y45" s="90">
        <f t="shared" ca="1" si="7"/>
        <v>192495608.08255991</v>
      </c>
      <c r="Z45" s="90">
        <f t="shared" ca="1" si="7"/>
        <v>194518308.41578826</v>
      </c>
      <c r="AA45" s="90">
        <f t="shared" ca="1" si="7"/>
        <v>196541008.74901658</v>
      </c>
      <c r="AB45" s="90">
        <f t="shared" ca="1" si="7"/>
        <v>198563709.08224493</v>
      </c>
      <c r="AC45" s="90">
        <f t="shared" ca="1" si="7"/>
        <v>200586409.41547328</v>
      </c>
      <c r="AD45" s="90">
        <f t="shared" ca="1" si="7"/>
        <v>202609109.74870163</v>
      </c>
      <c r="AE45" s="90">
        <f t="shared" ca="1" si="7"/>
        <v>204631810.08192998</v>
      </c>
      <c r="AF45" s="90">
        <f t="shared" ca="1" si="7"/>
        <v>206654510.4151583</v>
      </c>
      <c r="AG45" s="90">
        <f t="shared" ca="1" si="7"/>
        <v>208677210.74838662</v>
      </c>
      <c r="AH45" s="90">
        <f t="shared" ca="1" si="7"/>
        <v>210699911.08161497</v>
      </c>
      <c r="AI45" s="90">
        <f t="shared" ca="1" si="7"/>
        <v>212722611.41484332</v>
      </c>
      <c r="AJ45" s="90">
        <f t="shared" ca="1" si="7"/>
        <v>214745311.74807167</v>
      </c>
      <c r="AK45" s="90">
        <f t="shared" ca="1" si="7"/>
        <v>216768012.08130002</v>
      </c>
      <c r="AL45" s="90">
        <f t="shared" ca="1" si="7"/>
        <v>218790712.41452837</v>
      </c>
      <c r="AM45" s="90">
        <f t="shared" ca="1" si="7"/>
        <v>220813412.74775672</v>
      </c>
      <c r="AN45" s="90">
        <f t="shared" ca="1" si="6"/>
        <v>222836113.08098504</v>
      </c>
      <c r="AO45" s="90">
        <f t="shared" ca="1" si="6"/>
        <v>224858813.41421339</v>
      </c>
      <c r="AP45">
        <f ca="1">V45*'Process Emissions Multipliers'!$E$45</f>
        <v>226881513.74744174</v>
      </c>
    </row>
    <row r="46" spans="1:42">
      <c r="A46" s="74">
        <v>-6</v>
      </c>
      <c r="B46">
        <f ca="1">IF('Waste 2010'!$A54="MR",INDIRECT("'Waste 2010'!"&amp;'Country Selector'!$B$3&amp;ROW($A54))*10^12,0)</f>
        <v>128832799710.97562</v>
      </c>
      <c r="C46" s="90">
        <f t="shared" ca="1" si="9"/>
        <v>115973558109.25197</v>
      </c>
      <c r="D46" s="90">
        <f t="shared" ca="1" si="9"/>
        <v>103114316507.52832</v>
      </c>
      <c r="E46" s="90">
        <f t="shared" ca="1" si="9"/>
        <v>90255074905.804688</v>
      </c>
      <c r="F46" s="90">
        <f t="shared" ca="1" si="9"/>
        <v>77395833304.081039</v>
      </c>
      <c r="G46" s="90">
        <f t="shared" ca="1" si="9"/>
        <v>64536591702.357391</v>
      </c>
      <c r="H46" s="90">
        <f t="shared" ca="1" si="9"/>
        <v>51677350100.633743</v>
      </c>
      <c r="I46" s="90">
        <f t="shared" ca="1" si="9"/>
        <v>38818108498.910103</v>
      </c>
      <c r="J46" s="90">
        <f t="shared" ca="1" si="9"/>
        <v>25958866897.186459</v>
      </c>
      <c r="K46" s="90">
        <f t="shared" ca="1" si="9"/>
        <v>13099625295.462814</v>
      </c>
      <c r="L46">
        <f ca="1">IF('Waste 2020'!$A54="MR",INDIRECT("'Waste 2020'!"&amp;'Country Selector'!$B$3&amp;ROW($A54))*10^12,0)*'Process Emissions Multipliers'!$B$45</f>
        <v>240383693.73917118</v>
      </c>
      <c r="M46" s="90">
        <f t="shared" ca="1" si="10"/>
        <v>234408948.27314636</v>
      </c>
      <c r="N46" s="90">
        <f t="shared" ca="1" si="10"/>
        <v>228434202.80712152</v>
      </c>
      <c r="O46" s="90">
        <f t="shared" ca="1" si="10"/>
        <v>222459457.3410967</v>
      </c>
      <c r="P46" s="90">
        <f t="shared" ca="1" si="10"/>
        <v>216484711.87507188</v>
      </c>
      <c r="Q46" s="90">
        <f t="shared" ca="1" si="10"/>
        <v>210509966.40904707</v>
      </c>
      <c r="R46" s="90">
        <f t="shared" ca="1" si="10"/>
        <v>204535220.94302225</v>
      </c>
      <c r="S46" s="90">
        <f t="shared" ca="1" si="10"/>
        <v>198560475.47699744</v>
      </c>
      <c r="T46" s="90">
        <f t="shared" ca="1" si="10"/>
        <v>192585730.01097259</v>
      </c>
      <c r="U46" s="90">
        <f t="shared" ca="1" si="10"/>
        <v>186610984.5449478</v>
      </c>
      <c r="V46">
        <f ca="1">IF('Waste 2030'!$A54="MR",INDIRECT("'Waste 2030'!"&amp;'Country Selector'!$B$3&amp;ROW($A54))*10^12,0)*'Process Emissions Multipliers'!$D$45</f>
        <v>180636239.07892296</v>
      </c>
      <c r="W46" s="90">
        <f t="shared" ca="1" si="8"/>
        <v>182596105.33844241</v>
      </c>
      <c r="X46" s="90">
        <f t="shared" ca="1" si="7"/>
        <v>184555971.5979619</v>
      </c>
      <c r="Y46" s="90">
        <f t="shared" ca="1" si="7"/>
        <v>186515837.85748133</v>
      </c>
      <c r="Z46" s="90">
        <f t="shared" ca="1" si="7"/>
        <v>188475704.11700079</v>
      </c>
      <c r="AA46" s="90">
        <f t="shared" ca="1" si="7"/>
        <v>190435570.37652028</v>
      </c>
      <c r="AB46" s="90">
        <f t="shared" ca="1" si="7"/>
        <v>192395436.63603973</v>
      </c>
      <c r="AC46" s="90">
        <f t="shared" ca="1" si="7"/>
        <v>194355302.89555919</v>
      </c>
      <c r="AD46" s="90">
        <f t="shared" ca="1" si="7"/>
        <v>196315169.15507865</v>
      </c>
      <c r="AE46" s="90">
        <f t="shared" ca="1" si="7"/>
        <v>198275035.41459811</v>
      </c>
      <c r="AF46" s="90">
        <f t="shared" ca="1" si="7"/>
        <v>200234901.67411757</v>
      </c>
      <c r="AG46" s="90">
        <f t="shared" ca="1" si="7"/>
        <v>202194767.93363702</v>
      </c>
      <c r="AH46" s="90">
        <f t="shared" ca="1" si="7"/>
        <v>204154634.19315648</v>
      </c>
      <c r="AI46" s="90">
        <f t="shared" ca="1" si="7"/>
        <v>206114500.45267594</v>
      </c>
      <c r="AJ46" s="90">
        <f t="shared" ca="1" si="7"/>
        <v>208074366.71219543</v>
      </c>
      <c r="AK46" s="90">
        <f t="shared" ca="1" si="7"/>
        <v>210034232.97171485</v>
      </c>
      <c r="AL46" s="90">
        <f t="shared" ca="1" si="7"/>
        <v>211994099.23123431</v>
      </c>
      <c r="AM46" s="90">
        <f t="shared" ca="1" si="7"/>
        <v>213953965.4907538</v>
      </c>
      <c r="AN46" s="90">
        <f t="shared" ca="1" si="6"/>
        <v>215913831.75027323</v>
      </c>
      <c r="AO46" s="90">
        <f t="shared" ca="1" si="6"/>
        <v>217873698.00979272</v>
      </c>
      <c r="AP46">
        <f ca="1">V46*'Process Emissions Multipliers'!$E$45</f>
        <v>219833564.26931217</v>
      </c>
    </row>
    <row r="47" spans="1:42">
      <c r="A47" s="74">
        <v>-5</v>
      </c>
      <c r="B47">
        <f ca="1">IF('Waste 2010'!$A55="MR",INDIRECT("'Waste 2010'!"&amp;'Country Selector'!$B$3&amp;ROW($A55))*10^12,0)</f>
        <v>129680013889.41508</v>
      </c>
      <c r="C47" s="90">
        <f t="shared" ca="1" si="9"/>
        <v>116735911611.08417</v>
      </c>
      <c r="D47" s="90">
        <f t="shared" ca="1" si="9"/>
        <v>103791809332.75323</v>
      </c>
      <c r="E47" s="90">
        <f t="shared" ca="1" si="9"/>
        <v>90847707054.422302</v>
      </c>
      <c r="F47" s="90">
        <f t="shared" ca="1" si="9"/>
        <v>77903604776.09137</v>
      </c>
      <c r="G47" s="90">
        <f t="shared" ca="1" si="9"/>
        <v>64959502497.760445</v>
      </c>
      <c r="H47" s="90">
        <f t="shared" ca="1" si="9"/>
        <v>52015400219.429512</v>
      </c>
      <c r="I47" s="90">
        <f t="shared" ca="1" si="9"/>
        <v>39071297941.098579</v>
      </c>
      <c r="J47" s="90">
        <f t="shared" ca="1" si="9"/>
        <v>26127195662.767654</v>
      </c>
      <c r="K47" s="90">
        <f t="shared" ca="1" si="9"/>
        <v>13183093384.436728</v>
      </c>
      <c r="L47">
        <f ca="1">IF('Waste 2020'!$A55="MR",INDIRECT("'Waste 2020'!"&amp;'Country Selector'!$B$3&amp;ROW($A55))*10^12,0)*'Process Emissions Multipliers'!$B$45</f>
        <v>238991106.10579723</v>
      </c>
      <c r="M47" s="90">
        <f t="shared" ca="1" si="10"/>
        <v>237929531.19959593</v>
      </c>
      <c r="N47" s="90">
        <f t="shared" ca="1" si="10"/>
        <v>236867956.29339463</v>
      </c>
      <c r="O47" s="90">
        <f t="shared" ca="1" si="10"/>
        <v>235806381.38719329</v>
      </c>
      <c r="P47" s="90">
        <f t="shared" ca="1" si="10"/>
        <v>234744806.48099199</v>
      </c>
      <c r="Q47" s="90">
        <f t="shared" ca="1" si="10"/>
        <v>233683231.57479072</v>
      </c>
      <c r="R47" s="90">
        <f t="shared" ca="1" si="10"/>
        <v>232621656.66858938</v>
      </c>
      <c r="S47" s="90">
        <f t="shared" ca="1" si="10"/>
        <v>231560081.76238808</v>
      </c>
      <c r="T47" s="90">
        <f t="shared" ca="1" si="10"/>
        <v>230498506.85618681</v>
      </c>
      <c r="U47" s="90">
        <f t="shared" ca="1" si="10"/>
        <v>229436931.94998547</v>
      </c>
      <c r="V47">
        <f ca="1">IF('Waste 2030'!$A55="MR",INDIRECT("'Waste 2030'!"&amp;'Country Selector'!$B$3&amp;ROW($A55))*10^12,0)*'Process Emissions Multipliers'!$D$45</f>
        <v>228375357.04378417</v>
      </c>
      <c r="W47" s="90">
        <f t="shared" ca="1" si="8"/>
        <v>230853182.97205913</v>
      </c>
      <c r="X47" s="90">
        <f t="shared" ca="1" si="7"/>
        <v>233331008.900334</v>
      </c>
      <c r="Y47" s="90">
        <f t="shared" ca="1" si="7"/>
        <v>235808834.82860893</v>
      </c>
      <c r="Z47" s="90">
        <f t="shared" ca="1" si="7"/>
        <v>238286660.75688386</v>
      </c>
      <c r="AA47" s="90">
        <f t="shared" ca="1" si="7"/>
        <v>240764486.68515879</v>
      </c>
      <c r="AB47" s="90">
        <f t="shared" ca="1" si="7"/>
        <v>243242312.61343369</v>
      </c>
      <c r="AC47" s="90">
        <f t="shared" ca="1" si="7"/>
        <v>245720138.54170859</v>
      </c>
      <c r="AD47" s="90">
        <f t="shared" ca="1" si="7"/>
        <v>248197964.46998352</v>
      </c>
      <c r="AE47" s="90">
        <f t="shared" ca="1" si="7"/>
        <v>250675790.39825845</v>
      </c>
      <c r="AF47" s="90">
        <f t="shared" ca="1" si="7"/>
        <v>253153616.32653338</v>
      </c>
      <c r="AG47" s="90">
        <f t="shared" ca="1" si="7"/>
        <v>255631442.25480825</v>
      </c>
      <c r="AH47" s="90">
        <f t="shared" ca="1" si="7"/>
        <v>258109268.18308321</v>
      </c>
      <c r="AI47" s="90">
        <f t="shared" ca="1" si="7"/>
        <v>260587094.11135814</v>
      </c>
      <c r="AJ47" s="90">
        <f t="shared" ca="1" si="7"/>
        <v>263064920.03963304</v>
      </c>
      <c r="AK47" s="90">
        <f t="shared" ca="1" si="7"/>
        <v>265542745.96790797</v>
      </c>
      <c r="AL47" s="90">
        <f t="shared" ca="1" si="7"/>
        <v>268020571.89618289</v>
      </c>
      <c r="AM47" s="90">
        <f t="shared" ref="AM47:AO77" ca="1" si="11">$V47*($AP$1-AM$1)/($AP$1-$V$1)+$AP47*(AM$1-$V$1)/($AP$1-$V$1)</f>
        <v>270498397.82445776</v>
      </c>
      <c r="AN47" s="90">
        <f t="shared" ca="1" si="11"/>
        <v>272976223.75273269</v>
      </c>
      <c r="AO47" s="90">
        <f t="shared" ca="1" si="11"/>
        <v>275454049.68100762</v>
      </c>
      <c r="AP47">
        <f ca="1">V47*'Process Emissions Multipliers'!$E$45</f>
        <v>277931875.60928255</v>
      </c>
    </row>
    <row r="48" spans="1:42">
      <c r="A48" s="74">
        <v>-4</v>
      </c>
      <c r="B48">
        <f ca="1">IF('Waste 2010'!$A56="MR",INDIRECT("'Waste 2010'!"&amp;'Country Selector'!$B$3&amp;ROW($A56))*10^12,0)</f>
        <v>99915421592.460037</v>
      </c>
      <c r="C48" s="90">
        <f t="shared" ca="1" si="9"/>
        <v>89951588310.248795</v>
      </c>
      <c r="D48" s="90">
        <f t="shared" ca="1" si="9"/>
        <v>79987755028.037552</v>
      </c>
      <c r="E48" s="90">
        <f t="shared" ca="1" si="9"/>
        <v>70023921745.826294</v>
      </c>
      <c r="F48" s="90">
        <f t="shared" ca="1" si="9"/>
        <v>60060088463.615059</v>
      </c>
      <c r="G48" s="90">
        <f t="shared" ca="1" si="9"/>
        <v>50096255181.403809</v>
      </c>
      <c r="H48" s="90">
        <f t="shared" ca="1" si="9"/>
        <v>40132421899.192558</v>
      </c>
      <c r="I48" s="90">
        <f t="shared" ca="1" si="9"/>
        <v>30168588616.981316</v>
      </c>
      <c r="J48" s="90">
        <f t="shared" ca="1" si="9"/>
        <v>20204755334.770069</v>
      </c>
      <c r="K48" s="90">
        <f t="shared" ca="1" si="9"/>
        <v>10240922052.558823</v>
      </c>
      <c r="L48">
        <f ca="1">IF('Waste 2020'!$A56="MR",INDIRECT("'Waste 2020'!"&amp;'Country Selector'!$B$3&amp;ROW($A56))*10^12,0)*'Process Emissions Multipliers'!$B$45</f>
        <v>277088770.34757513</v>
      </c>
      <c r="M48" s="90">
        <f t="shared" ca="1" si="10"/>
        <v>276760787.15529382</v>
      </c>
      <c r="N48" s="90">
        <f t="shared" ca="1" si="10"/>
        <v>276432803.96301246</v>
      </c>
      <c r="O48" s="90">
        <f t="shared" ca="1" si="10"/>
        <v>276104820.77073109</v>
      </c>
      <c r="P48" s="90">
        <f t="shared" ca="1" si="10"/>
        <v>275776837.57844973</v>
      </c>
      <c r="Q48" s="90">
        <f t="shared" ca="1" si="10"/>
        <v>275448854.38616842</v>
      </c>
      <c r="R48" s="90">
        <f t="shared" ca="1" si="10"/>
        <v>275120871.19388705</v>
      </c>
      <c r="S48" s="90">
        <f t="shared" ca="1" si="10"/>
        <v>274792888.00160575</v>
      </c>
      <c r="T48" s="90">
        <f t="shared" ca="1" si="10"/>
        <v>274464904.80932438</v>
      </c>
      <c r="U48" s="90">
        <f t="shared" ca="1" si="10"/>
        <v>274136921.61704308</v>
      </c>
      <c r="V48">
        <f ca="1">IF('Waste 2030'!$A56="MR",INDIRECT("'Waste 2030'!"&amp;'Country Selector'!$B$3&amp;ROW($A56))*10^12,0)*'Process Emissions Multipliers'!$D$45</f>
        <v>273808938.42476171</v>
      </c>
      <c r="W48" s="90">
        <f t="shared" ca="1" si="8"/>
        <v>276779709.42126745</v>
      </c>
      <c r="X48" s="90">
        <f t="shared" ca="1" si="8"/>
        <v>279750480.41777313</v>
      </c>
      <c r="Y48" s="90">
        <f t="shared" ca="1" si="8"/>
        <v>282721251.41427881</v>
      </c>
      <c r="Z48" s="90">
        <f t="shared" ca="1" si="8"/>
        <v>285692022.41078448</v>
      </c>
      <c r="AA48" s="90">
        <f t="shared" ca="1" si="8"/>
        <v>288662793.40729016</v>
      </c>
      <c r="AB48" s="90">
        <f t="shared" ca="1" si="8"/>
        <v>291633564.40379584</v>
      </c>
      <c r="AC48" s="90">
        <f t="shared" ca="1" si="8"/>
        <v>294604335.40030152</v>
      </c>
      <c r="AD48" s="90">
        <f t="shared" ca="1" si="8"/>
        <v>297575106.39680719</v>
      </c>
      <c r="AE48" s="90">
        <f t="shared" ca="1" si="8"/>
        <v>300545877.39331293</v>
      </c>
      <c r="AF48" s="90">
        <f t="shared" ca="1" si="8"/>
        <v>303516648.38981861</v>
      </c>
      <c r="AG48" s="90">
        <f t="shared" ca="1" si="8"/>
        <v>306487419.38632429</v>
      </c>
      <c r="AH48" s="90">
        <f t="shared" ca="1" si="8"/>
        <v>309458190.38282996</v>
      </c>
      <c r="AI48" s="90">
        <f t="shared" ca="1" si="8"/>
        <v>312428961.37933564</v>
      </c>
      <c r="AJ48" s="90">
        <f t="shared" ca="1" si="8"/>
        <v>315399732.37584138</v>
      </c>
      <c r="AK48" s="90">
        <f t="shared" ca="1" si="8"/>
        <v>318370503.37234706</v>
      </c>
      <c r="AL48" s="90">
        <f t="shared" ca="1" si="8"/>
        <v>321341274.36885273</v>
      </c>
      <c r="AM48" s="90">
        <f t="shared" ca="1" si="11"/>
        <v>324312045.36535841</v>
      </c>
      <c r="AN48" s="90">
        <f t="shared" ca="1" si="11"/>
        <v>327282816.36186415</v>
      </c>
      <c r="AO48" s="90">
        <f t="shared" ca="1" si="11"/>
        <v>330253587.35836983</v>
      </c>
      <c r="AP48">
        <f ca="1">V48*'Process Emissions Multipliers'!$E$45</f>
        <v>333224358.3548755</v>
      </c>
    </row>
    <row r="49" spans="1:42">
      <c r="A49" s="74">
        <v>-3</v>
      </c>
      <c r="B49">
        <f ca="1">IF('Waste 2010'!$A57="MR",INDIRECT("'Waste 2010'!"&amp;'Country Selector'!$B$3&amp;ROW($A57))*10^12,0)</f>
        <v>114735526166.50928</v>
      </c>
      <c r="C49" s="90">
        <f t="shared" ca="1" si="9"/>
        <v>103288645234.12018</v>
      </c>
      <c r="D49" s="90">
        <f t="shared" ca="1" si="9"/>
        <v>91841764301.731079</v>
      </c>
      <c r="E49" s="90">
        <f t="shared" ca="1" si="9"/>
        <v>80394883369.341965</v>
      </c>
      <c r="F49" s="90">
        <f t="shared" ca="1" si="9"/>
        <v>68948002436.952866</v>
      </c>
      <c r="G49" s="90">
        <f t="shared" ca="1" si="9"/>
        <v>57501121504.563774</v>
      </c>
      <c r="H49" s="90">
        <f t="shared" ca="1" si="9"/>
        <v>46054240572.174675</v>
      </c>
      <c r="I49" s="90">
        <f t="shared" ca="1" si="9"/>
        <v>34607359639.785568</v>
      </c>
      <c r="J49" s="90">
        <f t="shared" ca="1" si="9"/>
        <v>23160478707.396473</v>
      </c>
      <c r="K49" s="90">
        <f t="shared" ca="1" si="9"/>
        <v>11713597775.007372</v>
      </c>
      <c r="L49">
        <f ca="1">IF('Waste 2020'!$A57="MR",INDIRECT("'Waste 2020'!"&amp;'Country Selector'!$B$3&amp;ROW($A57))*10^12,0)*'Process Emissions Multipliers'!$B$45</f>
        <v>266716842.61827096</v>
      </c>
      <c r="M49" s="90">
        <f t="shared" ca="1" si="10"/>
        <v>290606567.87545985</v>
      </c>
      <c r="N49" s="90">
        <f t="shared" ca="1" si="10"/>
        <v>314496293.13264865</v>
      </c>
      <c r="O49" s="90">
        <f t="shared" ca="1" si="10"/>
        <v>338386018.3898375</v>
      </c>
      <c r="P49" s="90">
        <f t="shared" ca="1" si="10"/>
        <v>362275743.64702636</v>
      </c>
      <c r="Q49" s="90">
        <f t="shared" ca="1" si="10"/>
        <v>386165468.90421522</v>
      </c>
      <c r="R49" s="90">
        <f t="shared" ca="1" si="10"/>
        <v>410055194.16140407</v>
      </c>
      <c r="S49" s="90">
        <f t="shared" ca="1" si="10"/>
        <v>433944919.41859287</v>
      </c>
      <c r="T49" s="90">
        <f t="shared" ca="1" si="10"/>
        <v>457834644.67578173</v>
      </c>
      <c r="U49" s="90">
        <f t="shared" ca="1" si="10"/>
        <v>481724369.93297064</v>
      </c>
      <c r="V49">
        <f ca="1">IF('Waste 2030'!$A57="MR",INDIRECT("'Waste 2030'!"&amp;'Country Selector'!$B$3&amp;ROW($A57))*10^12,0)*'Process Emissions Multipliers'!$D$45</f>
        <v>505614095.19015944</v>
      </c>
      <c r="W49" s="90">
        <f t="shared" ca="1" si="8"/>
        <v>511099904.7406323</v>
      </c>
      <c r="X49" s="90">
        <f t="shared" ca="1" si="8"/>
        <v>516585714.29110521</v>
      </c>
      <c r="Y49" s="90">
        <f t="shared" ca="1" si="8"/>
        <v>522071523.84157801</v>
      </c>
      <c r="Z49" s="90">
        <f t="shared" ca="1" si="8"/>
        <v>527557333.39205086</v>
      </c>
      <c r="AA49" s="90">
        <f t="shared" ca="1" si="8"/>
        <v>533043142.94252372</v>
      </c>
      <c r="AB49" s="90">
        <f t="shared" ca="1" si="8"/>
        <v>538528952.49299657</v>
      </c>
      <c r="AC49" s="90">
        <f t="shared" ca="1" si="8"/>
        <v>544014762.04346943</v>
      </c>
      <c r="AD49" s="90">
        <f t="shared" ca="1" si="8"/>
        <v>549500571.5939424</v>
      </c>
      <c r="AE49" s="90">
        <f t="shared" ca="1" si="8"/>
        <v>554986381.14441514</v>
      </c>
      <c r="AF49" s="90">
        <f t="shared" ca="1" si="8"/>
        <v>560472190.69488811</v>
      </c>
      <c r="AG49" s="90">
        <f t="shared" ca="1" si="8"/>
        <v>565958000.24536097</v>
      </c>
      <c r="AH49" s="90">
        <f t="shared" ca="1" si="8"/>
        <v>571443809.79583383</v>
      </c>
      <c r="AI49" s="90">
        <f t="shared" ca="1" si="8"/>
        <v>576929619.34630656</v>
      </c>
      <c r="AJ49" s="90">
        <f t="shared" ca="1" si="8"/>
        <v>582415428.89677954</v>
      </c>
      <c r="AK49" s="90">
        <f t="shared" ca="1" si="8"/>
        <v>587901238.44725227</v>
      </c>
      <c r="AL49" s="90">
        <f t="shared" ca="1" si="8"/>
        <v>593387047.99772525</v>
      </c>
      <c r="AM49" s="90">
        <f t="shared" ca="1" si="11"/>
        <v>598872857.5481981</v>
      </c>
      <c r="AN49" s="90">
        <f t="shared" ca="1" si="11"/>
        <v>604358667.09867084</v>
      </c>
      <c r="AO49" s="90">
        <f t="shared" ca="1" si="11"/>
        <v>609844476.64914382</v>
      </c>
      <c r="AP49">
        <f ca="1">V49*'Process Emissions Multipliers'!$E$45</f>
        <v>615330286.19961667</v>
      </c>
    </row>
    <row r="50" spans="1:42">
      <c r="A50" s="74">
        <v>-2</v>
      </c>
      <c r="B50">
        <f ca="1">IF('Waste 2010'!$A58="MR",INDIRECT("'Waste 2010'!"&amp;'Country Selector'!$B$3&amp;ROW($A58))*10^12,0)</f>
        <v>130216295731.19542</v>
      </c>
      <c r="C50" s="90">
        <f t="shared" ca="1" si="9"/>
        <v>117240530743.27359</v>
      </c>
      <c r="D50" s="90">
        <f t="shared" ca="1" si="9"/>
        <v>104264765755.35175</v>
      </c>
      <c r="E50" s="90">
        <f t="shared" ca="1" si="9"/>
        <v>91289000767.429916</v>
      </c>
      <c r="F50" s="90">
        <f t="shared" ca="1" si="9"/>
        <v>78313235779.508087</v>
      </c>
      <c r="G50" s="90">
        <f t="shared" ca="1" si="9"/>
        <v>65337470791.58625</v>
      </c>
      <c r="H50" s="90">
        <f t="shared" ca="1" si="9"/>
        <v>52361705803.664421</v>
      </c>
      <c r="I50" s="90">
        <f t="shared" ca="1" si="9"/>
        <v>39385940815.742599</v>
      </c>
      <c r="J50" s="90">
        <f t="shared" ca="1" si="9"/>
        <v>26410175827.820759</v>
      </c>
      <c r="K50" s="90">
        <f t="shared" ca="1" si="9"/>
        <v>13434410839.89893</v>
      </c>
      <c r="L50">
        <f ca="1">IF('Waste 2020'!$A58="MR",INDIRECT("'Waste 2020'!"&amp;'Country Selector'!$B$3&amp;ROW($A58))*10^12,0)*'Process Emissions Multipliers'!$B$45</f>
        <v>458645851.97709763</v>
      </c>
      <c r="M50" s="90">
        <f t="shared" ca="1" si="10"/>
        <v>463135881.69941401</v>
      </c>
      <c r="N50" s="90">
        <f t="shared" ca="1" si="10"/>
        <v>467625911.42173052</v>
      </c>
      <c r="O50" s="90">
        <f t="shared" ca="1" si="10"/>
        <v>472115941.1440469</v>
      </c>
      <c r="P50" s="90">
        <f t="shared" ca="1" si="10"/>
        <v>476605970.86636341</v>
      </c>
      <c r="Q50" s="90">
        <f t="shared" ca="1" si="10"/>
        <v>481096000.58867979</v>
      </c>
      <c r="R50" s="90">
        <f t="shared" ca="1" si="10"/>
        <v>485586030.31099617</v>
      </c>
      <c r="S50" s="90">
        <f t="shared" ca="1" si="10"/>
        <v>490076060.03331268</v>
      </c>
      <c r="T50" s="90">
        <f t="shared" ca="1" si="10"/>
        <v>494566089.75562912</v>
      </c>
      <c r="U50" s="90">
        <f t="shared" ca="1" si="10"/>
        <v>499056119.47794551</v>
      </c>
      <c r="V50">
        <f ca="1">IF('Waste 2030'!$A58="MR",INDIRECT("'Waste 2030'!"&amp;'Country Selector'!$B$3&amp;ROW($A58))*10^12,0)*'Process Emissions Multipliers'!$D$45</f>
        <v>503546149.20026195</v>
      </c>
      <c r="W50" s="90">
        <f t="shared" ca="1" si="8"/>
        <v>509009521.959575</v>
      </c>
      <c r="X50" s="90">
        <f t="shared" ca="1" si="8"/>
        <v>514472894.71888804</v>
      </c>
      <c r="Y50" s="90">
        <f t="shared" ca="1" si="8"/>
        <v>519936267.47820109</v>
      </c>
      <c r="Z50" s="90">
        <f t="shared" ca="1" si="8"/>
        <v>525399640.23751414</v>
      </c>
      <c r="AA50" s="90">
        <f t="shared" ca="1" si="8"/>
        <v>530863012.99682713</v>
      </c>
      <c r="AB50" s="90">
        <f t="shared" ca="1" si="8"/>
        <v>536326385.75614017</v>
      </c>
      <c r="AC50" s="90">
        <f t="shared" ca="1" si="8"/>
        <v>541789758.51545322</v>
      </c>
      <c r="AD50" s="90">
        <f t="shared" ca="1" si="8"/>
        <v>547253131.27476621</v>
      </c>
      <c r="AE50" s="90">
        <f t="shared" ca="1" si="8"/>
        <v>552716504.03407931</v>
      </c>
      <c r="AF50" s="90">
        <f t="shared" ca="1" si="8"/>
        <v>558179876.79339242</v>
      </c>
      <c r="AG50" s="90">
        <f t="shared" ca="1" si="8"/>
        <v>563643249.55270541</v>
      </c>
      <c r="AH50" s="90">
        <f t="shared" ca="1" si="8"/>
        <v>569106622.31201839</v>
      </c>
      <c r="AI50" s="90">
        <f t="shared" ca="1" si="8"/>
        <v>574569995.0713315</v>
      </c>
      <c r="AJ50" s="90">
        <f t="shared" ca="1" si="8"/>
        <v>580033367.83064449</v>
      </c>
      <c r="AK50" s="90">
        <f t="shared" ca="1" si="8"/>
        <v>585496740.58995759</v>
      </c>
      <c r="AL50" s="90">
        <f t="shared" ca="1" si="8"/>
        <v>590960113.34927058</v>
      </c>
      <c r="AM50" s="90">
        <f t="shared" ca="1" si="11"/>
        <v>596423486.10858369</v>
      </c>
      <c r="AN50" s="90">
        <f t="shared" ca="1" si="11"/>
        <v>601886858.86789668</v>
      </c>
      <c r="AO50" s="90">
        <f t="shared" ca="1" si="11"/>
        <v>607350231.62720978</v>
      </c>
      <c r="AP50">
        <f ca="1">V50*'Process Emissions Multipliers'!$E$45</f>
        <v>612813604.38652277</v>
      </c>
    </row>
    <row r="51" spans="1:42">
      <c r="A51" s="74">
        <v>-1</v>
      </c>
      <c r="B51">
        <f ca="1">IF('Waste 2010'!$A59="MR",INDIRECT("'Waste 2010'!"&amp;'Country Selector'!$B$3&amp;ROW($A59))*10^12,0)</f>
        <v>141898866954.78049</v>
      </c>
      <c r="C51" s="90">
        <f t="shared" ca="1" si="9"/>
        <v>127758585655.496</v>
      </c>
      <c r="D51" s="90">
        <f t="shared" ca="1" si="9"/>
        <v>113618304356.21149</v>
      </c>
      <c r="E51" s="90">
        <f t="shared" ca="1" si="9"/>
        <v>99478023056.927002</v>
      </c>
      <c r="F51" s="90">
        <f t="shared" ca="1" si="9"/>
        <v>85337741757.642487</v>
      </c>
      <c r="G51" s="90">
        <f t="shared" ca="1" si="9"/>
        <v>71197460458.358002</v>
      </c>
      <c r="H51" s="90">
        <f t="shared" ca="1" si="9"/>
        <v>57057179159.073502</v>
      </c>
      <c r="I51" s="90">
        <f t="shared" ca="1" si="9"/>
        <v>42916897859.789001</v>
      </c>
      <c r="J51" s="90">
        <f t="shared" ca="1" si="9"/>
        <v>28776616560.504505</v>
      </c>
      <c r="K51" s="90">
        <f t="shared" ca="1" si="9"/>
        <v>14636335261.220009</v>
      </c>
      <c r="L51">
        <f ca="1">IF('Waste 2020'!$A59="MR",INDIRECT("'Waste 2020'!"&amp;'Country Selector'!$B$3&amp;ROW($A59))*10^12,0)*'Process Emissions Multipliers'!$B$45</f>
        <v>496053961.93551213</v>
      </c>
      <c r="M51" s="90">
        <f t="shared" ca="1" si="10"/>
        <v>525050511.44527173</v>
      </c>
      <c r="N51" s="90">
        <f t="shared" ca="1" si="10"/>
        <v>554047060.95503139</v>
      </c>
      <c r="O51" s="90">
        <f t="shared" ca="1" si="10"/>
        <v>583043610.46479106</v>
      </c>
      <c r="P51" s="90">
        <f t="shared" ca="1" si="10"/>
        <v>612040159.9745506</v>
      </c>
      <c r="Q51" s="90">
        <f t="shared" ca="1" si="10"/>
        <v>641036709.48431027</v>
      </c>
      <c r="R51" s="90">
        <f t="shared" ca="1" si="10"/>
        <v>670033258.99406981</v>
      </c>
      <c r="S51" s="90">
        <f t="shared" ca="1" si="10"/>
        <v>699029808.50382948</v>
      </c>
      <c r="T51" s="90">
        <f t="shared" ca="1" si="10"/>
        <v>728026358.01358914</v>
      </c>
      <c r="U51" s="90">
        <f t="shared" ca="1" si="10"/>
        <v>757022907.52334869</v>
      </c>
      <c r="V51">
        <f ca="1">IF('Waste 2030'!$A59="MR",INDIRECT("'Waste 2030'!"&amp;'Country Selector'!$B$3&amp;ROW($A59))*10^12,0)*'Process Emissions Multipliers'!$D$45</f>
        <v>786019457.03310835</v>
      </c>
      <c r="W51" s="90">
        <f t="shared" ca="1" si="8"/>
        <v>794547607.42541111</v>
      </c>
      <c r="X51" s="90">
        <f t="shared" ca="1" si="8"/>
        <v>803075757.81771374</v>
      </c>
      <c r="Y51" s="90">
        <f t="shared" ca="1" si="8"/>
        <v>811603908.21001625</v>
      </c>
      <c r="Z51" s="90">
        <f t="shared" ca="1" si="8"/>
        <v>820132058.602319</v>
      </c>
      <c r="AA51" s="90">
        <f t="shared" ca="1" si="8"/>
        <v>828660208.99462175</v>
      </c>
      <c r="AB51" s="90">
        <f t="shared" ca="1" si="8"/>
        <v>837188359.38692439</v>
      </c>
      <c r="AC51" s="90">
        <f t="shared" ca="1" si="8"/>
        <v>845716509.77922702</v>
      </c>
      <c r="AD51" s="90">
        <f t="shared" ca="1" si="8"/>
        <v>854244660.17152977</v>
      </c>
      <c r="AE51" s="90">
        <f t="shared" ca="1" si="8"/>
        <v>862772810.56383228</v>
      </c>
      <c r="AF51" s="90">
        <f t="shared" ca="1" si="8"/>
        <v>871300960.95613503</v>
      </c>
      <c r="AG51" s="90">
        <f t="shared" ca="1" si="8"/>
        <v>879829111.34843779</v>
      </c>
      <c r="AH51" s="90">
        <f t="shared" ca="1" si="8"/>
        <v>888357261.74074054</v>
      </c>
      <c r="AI51" s="90">
        <f t="shared" ca="1" si="8"/>
        <v>896885412.13304305</v>
      </c>
      <c r="AJ51" s="90">
        <f t="shared" ca="1" si="8"/>
        <v>905413562.5253458</v>
      </c>
      <c r="AK51" s="90">
        <f t="shared" ca="1" si="8"/>
        <v>913941712.91764843</v>
      </c>
      <c r="AL51" s="90">
        <f t="shared" ca="1" si="8"/>
        <v>922469863.30995119</v>
      </c>
      <c r="AM51" s="90">
        <f t="shared" ca="1" si="11"/>
        <v>930998013.70225382</v>
      </c>
      <c r="AN51" s="90">
        <f t="shared" ca="1" si="11"/>
        <v>939526164.09455645</v>
      </c>
      <c r="AO51" s="90">
        <f t="shared" ca="1" si="11"/>
        <v>948054314.48685908</v>
      </c>
      <c r="AP51">
        <f ca="1">V51*'Process Emissions Multipliers'!$E$45</f>
        <v>956582464.87916183</v>
      </c>
    </row>
    <row r="52" spans="1:42">
      <c r="A52" s="74">
        <v>0</v>
      </c>
      <c r="B52">
        <f ca="1">IF('Waste 2010'!$A60="MR",INDIRECT("'Waste 2010'!"&amp;'Country Selector'!$B$3&amp;ROW($A60))*10^12,0)</f>
        <v>1968530500243.6689</v>
      </c>
      <c r="C52" s="90">
        <f t="shared" ca="1" si="9"/>
        <v>1773000147342.8882</v>
      </c>
      <c r="D52" s="90">
        <f t="shared" ca="1" si="9"/>
        <v>1577469794442.1077</v>
      </c>
      <c r="E52" s="90">
        <f t="shared" ca="1" si="9"/>
        <v>1381939441541.3271</v>
      </c>
      <c r="F52" s="90">
        <f t="shared" ca="1" si="9"/>
        <v>1186409088640.5466</v>
      </c>
      <c r="G52" s="90">
        <f t="shared" ca="1" si="9"/>
        <v>990878735739.76575</v>
      </c>
      <c r="H52" s="90">
        <f t="shared" ca="1" si="9"/>
        <v>795348382838.98523</v>
      </c>
      <c r="I52" s="90">
        <f t="shared" ca="1" si="9"/>
        <v>599818029938.20471</v>
      </c>
      <c r="J52" s="90">
        <f t="shared" ca="1" si="9"/>
        <v>404287677037.42407</v>
      </c>
      <c r="K52" s="90">
        <f t="shared" ca="1" si="9"/>
        <v>208757324136.64346</v>
      </c>
      <c r="L52">
        <f ca="1">IF('Waste 2020'!$A60="MR",INDIRECT("'Waste 2020'!"&amp;'Country Selector'!$B$3&amp;ROW($A60))*10^12,0)*'Process Emissions Multipliers'!$B$45</f>
        <v>13226971235.86286</v>
      </c>
      <c r="M52" s="90">
        <f t="shared" ca="1" si="10"/>
        <v>13464623824.062288</v>
      </c>
      <c r="N52" s="90">
        <f t="shared" ca="1" si="10"/>
        <v>13702276412.261719</v>
      </c>
      <c r="O52" s="90">
        <f t="shared" ca="1" si="10"/>
        <v>13939929000.461147</v>
      </c>
      <c r="P52" s="90">
        <f t="shared" ca="1" si="10"/>
        <v>14177581588.660576</v>
      </c>
      <c r="Q52" s="90">
        <f t="shared" ca="1" si="10"/>
        <v>14415234176.860004</v>
      </c>
      <c r="R52" s="90">
        <f t="shared" ca="1" si="10"/>
        <v>14652886765.059435</v>
      </c>
      <c r="S52" s="90">
        <f t="shared" ca="1" si="10"/>
        <v>14890539353.258862</v>
      </c>
      <c r="T52" s="90">
        <f t="shared" ca="1" si="10"/>
        <v>15128191941.45829</v>
      </c>
      <c r="U52" s="90">
        <f t="shared" ca="1" si="10"/>
        <v>15365844529.657722</v>
      </c>
      <c r="V52">
        <f ca="1">IF('Waste 2030'!$A60="MR",INDIRECT("'Waste 2030'!"&amp;'Country Selector'!$B$3&amp;ROW($A60))*10^12,0)*'Process Emissions Multipliers'!$D$45</f>
        <v>15603497117.857149</v>
      </c>
      <c r="W52" s="90">
        <f t="shared" ca="1" si="8"/>
        <v>15772791871.156546</v>
      </c>
      <c r="X52" s="90">
        <f t="shared" ca="1" si="8"/>
        <v>15942086624.455948</v>
      </c>
      <c r="Y52" s="90">
        <f t="shared" ca="1" si="8"/>
        <v>16111381377.755344</v>
      </c>
      <c r="Z52" s="90">
        <f t="shared" ca="1" si="8"/>
        <v>16280676131.054741</v>
      </c>
      <c r="AA52" s="90">
        <f t="shared" ca="1" si="8"/>
        <v>16449970884.354141</v>
      </c>
      <c r="AB52" s="90">
        <f t="shared" ca="1" si="8"/>
        <v>16619265637.653538</v>
      </c>
      <c r="AC52" s="90">
        <f t="shared" ca="1" si="8"/>
        <v>16788560390.952938</v>
      </c>
      <c r="AD52" s="90">
        <f t="shared" ca="1" si="8"/>
        <v>16957855144.252337</v>
      </c>
      <c r="AE52" s="90">
        <f t="shared" ca="1" si="8"/>
        <v>17127149897.551735</v>
      </c>
      <c r="AF52" s="90">
        <f t="shared" ca="1" si="8"/>
        <v>17296444650.851135</v>
      </c>
      <c r="AG52" s="90">
        <f t="shared" ca="1" si="8"/>
        <v>17465739404.150532</v>
      </c>
      <c r="AH52" s="90">
        <f t="shared" ca="1" si="8"/>
        <v>17635034157.449928</v>
      </c>
      <c r="AI52" s="90">
        <f t="shared" ca="1" si="8"/>
        <v>17804328910.749329</v>
      </c>
      <c r="AJ52" s="90">
        <f t="shared" ca="1" si="8"/>
        <v>17973623664.048725</v>
      </c>
      <c r="AK52" s="90">
        <f t="shared" ca="1" si="8"/>
        <v>18142918417.348125</v>
      </c>
      <c r="AL52" s="90">
        <f t="shared" ca="1" si="8"/>
        <v>18312213170.647522</v>
      </c>
      <c r="AM52" s="90">
        <f t="shared" ca="1" si="11"/>
        <v>18481507923.946918</v>
      </c>
      <c r="AN52" s="90">
        <f t="shared" ca="1" si="11"/>
        <v>18650802677.246319</v>
      </c>
      <c r="AO52" s="90">
        <f t="shared" ca="1" si="11"/>
        <v>18820097430.545715</v>
      </c>
      <c r="AP52">
        <f ca="1">V52*'Process Emissions Multipliers'!$E$45</f>
        <v>18989392183.845116</v>
      </c>
    </row>
    <row r="53" spans="1:42">
      <c r="A53" s="74">
        <v>1</v>
      </c>
      <c r="B53">
        <f ca="1">IF('Waste 2010'!$A61="MR",INDIRECT("'Waste 2010'!"&amp;'Country Selector'!$B$3&amp;ROW($A61))*10^12,0)</f>
        <v>515849781445.92151</v>
      </c>
      <c r="C53" s="90">
        <f t="shared" ca="1" si="9"/>
        <v>464315415971.39258</v>
      </c>
      <c r="D53" s="90">
        <f t="shared" ca="1" si="9"/>
        <v>412781050496.86346</v>
      </c>
      <c r="E53" s="90">
        <f t="shared" ca="1" si="9"/>
        <v>361246685022.33453</v>
      </c>
      <c r="F53" s="90">
        <f t="shared" ca="1" si="9"/>
        <v>309712319547.80554</v>
      </c>
      <c r="G53" s="90">
        <f t="shared" ca="1" si="9"/>
        <v>258177954073.27652</v>
      </c>
      <c r="H53" s="90">
        <f t="shared" ca="1" si="9"/>
        <v>206643588598.74753</v>
      </c>
      <c r="I53" s="90">
        <f t="shared" ca="1" si="9"/>
        <v>155109223124.21854</v>
      </c>
      <c r="J53" s="90">
        <f t="shared" ca="1" si="9"/>
        <v>103574857649.68953</v>
      </c>
      <c r="K53" s="90">
        <f t="shared" ca="1" si="9"/>
        <v>52040492175.160538</v>
      </c>
      <c r="L53">
        <f ca="1">IF('Waste 2020'!$A61="MR",INDIRECT("'Waste 2020'!"&amp;'Country Selector'!$B$3&amp;ROW($A61))*10^12,0)*'Process Emissions Multipliers'!$B$45</f>
        <v>506126700.63154089</v>
      </c>
      <c r="M53" s="90">
        <f t="shared" ca="1" si="10"/>
        <v>995753818.84360361</v>
      </c>
      <c r="N53" s="90">
        <f t="shared" ca="1" si="10"/>
        <v>1485380937.0556664</v>
      </c>
      <c r="O53" s="90">
        <f t="shared" ca="1" si="10"/>
        <v>1975008055.267729</v>
      </c>
      <c r="P53" s="90">
        <f t="shared" ca="1" si="10"/>
        <v>2464635173.4797916</v>
      </c>
      <c r="Q53" s="90">
        <f t="shared" ca="1" si="10"/>
        <v>2954262291.6918545</v>
      </c>
      <c r="R53" s="90">
        <f t="shared" ca="1" si="10"/>
        <v>3443889409.9039173</v>
      </c>
      <c r="S53" s="90">
        <f t="shared" ca="1" si="10"/>
        <v>3933516528.1159797</v>
      </c>
      <c r="T53" s="90">
        <f t="shared" ca="1" si="10"/>
        <v>4423143646.328043</v>
      </c>
      <c r="U53" s="90">
        <f t="shared" ca="1" si="10"/>
        <v>4912770764.5401049</v>
      </c>
      <c r="V53">
        <f ca="1">IF('Waste 2030'!$A61="MR",INDIRECT("'Waste 2030'!"&amp;'Country Selector'!$B$3&amp;ROW($A61))*10^12,0)*'Process Emissions Multipliers'!$D$45</f>
        <v>5402397882.7521677</v>
      </c>
      <c r="W53" s="90">
        <f t="shared" ca="1" si="8"/>
        <v>5461012795.1578627</v>
      </c>
      <c r="X53" s="90">
        <f t="shared" ca="1" si="8"/>
        <v>5519627707.5635586</v>
      </c>
      <c r="Y53" s="90">
        <f t="shared" ca="1" si="8"/>
        <v>5578242619.9692535</v>
      </c>
      <c r="Z53" s="90">
        <f t="shared" ca="1" si="8"/>
        <v>5636857532.3749504</v>
      </c>
      <c r="AA53" s="90">
        <f t="shared" ca="1" si="8"/>
        <v>5695472444.7806454</v>
      </c>
      <c r="AB53" s="90">
        <f t="shared" ca="1" si="8"/>
        <v>5754087357.1863413</v>
      </c>
      <c r="AC53" s="90">
        <f t="shared" ca="1" si="8"/>
        <v>5812702269.5920362</v>
      </c>
      <c r="AD53" s="90">
        <f t="shared" ca="1" si="8"/>
        <v>5871317181.9977322</v>
      </c>
      <c r="AE53" s="90">
        <f t="shared" ca="1" si="8"/>
        <v>5929932094.4034271</v>
      </c>
      <c r="AF53" s="90">
        <f t="shared" ca="1" si="8"/>
        <v>5988547006.809123</v>
      </c>
      <c r="AG53" s="90">
        <f t="shared" ca="1" si="8"/>
        <v>6047161919.214818</v>
      </c>
      <c r="AH53" s="90">
        <f t="shared" ca="1" si="8"/>
        <v>6105776831.6205139</v>
      </c>
      <c r="AI53" s="90">
        <f t="shared" ca="1" si="8"/>
        <v>6164391744.0262098</v>
      </c>
      <c r="AJ53" s="90">
        <f t="shared" ca="1" si="8"/>
        <v>6223006656.4319048</v>
      </c>
      <c r="AK53" s="90">
        <f t="shared" ca="1" si="8"/>
        <v>6281621568.8376007</v>
      </c>
      <c r="AL53" s="90">
        <f t="shared" ca="1" si="8"/>
        <v>6340236481.2432957</v>
      </c>
      <c r="AM53" s="90">
        <f t="shared" ca="1" si="11"/>
        <v>6398851393.6489916</v>
      </c>
      <c r="AN53" s="90">
        <f t="shared" ca="1" si="11"/>
        <v>6457466306.0546875</v>
      </c>
      <c r="AO53" s="90">
        <f t="shared" ca="1" si="11"/>
        <v>6516081218.4603834</v>
      </c>
      <c r="AP53">
        <f ca="1">V53*'Process Emissions Multipliers'!$E$45</f>
        <v>6574696130.8660784</v>
      </c>
    </row>
    <row r="54" spans="1:42">
      <c r="A54" s="74">
        <v>2</v>
      </c>
      <c r="B54">
        <f ca="1">IF('Waste 2010'!$A62="MR",INDIRECT("'Waste 2010'!"&amp;'Country Selector'!$B$3&amp;ROW($A62))*10^12,0)</f>
        <v>889334448545.85547</v>
      </c>
      <c r="C54" s="90">
        <f t="shared" ca="1" si="9"/>
        <v>800835455815.46375</v>
      </c>
      <c r="D54" s="90">
        <f t="shared" ca="1" si="9"/>
        <v>712336463085.0719</v>
      </c>
      <c r="E54" s="90">
        <f t="shared" ca="1" si="9"/>
        <v>623837470354.6803</v>
      </c>
      <c r="F54" s="90">
        <f t="shared" ca="1" si="9"/>
        <v>535338477624.28845</v>
      </c>
      <c r="G54" s="90">
        <f t="shared" ca="1" si="9"/>
        <v>446839484893.89667</v>
      </c>
      <c r="H54" s="90">
        <f t="shared" ca="1" si="9"/>
        <v>358340492163.50488</v>
      </c>
      <c r="I54" s="90">
        <f t="shared" ca="1" si="9"/>
        <v>269841499433.11316</v>
      </c>
      <c r="J54" s="90">
        <f t="shared" ca="1" si="9"/>
        <v>181342506702.72137</v>
      </c>
      <c r="K54" s="90">
        <f t="shared" ca="1" si="9"/>
        <v>92843513972.329636</v>
      </c>
      <c r="L54">
        <f ca="1">IF('Waste 2020'!$A62="MR",INDIRECT("'Waste 2020'!"&amp;'Country Selector'!$B$3&amp;ROW($A62))*10^12,0)*'Process Emissions Multipliers'!$B$45</f>
        <v>4344521241.9378757</v>
      </c>
      <c r="M54" s="90">
        <f t="shared" ca="1" si="10"/>
        <v>4620379143.5530243</v>
      </c>
      <c r="N54" s="90">
        <f t="shared" ca="1" si="10"/>
        <v>4896237045.1681728</v>
      </c>
      <c r="O54" s="90">
        <f t="shared" ca="1" si="10"/>
        <v>5172094946.7833204</v>
      </c>
      <c r="P54" s="90">
        <f t="shared" ca="1" si="10"/>
        <v>5447952848.398469</v>
      </c>
      <c r="Q54" s="90">
        <f t="shared" ca="1" si="10"/>
        <v>5723810750.0136166</v>
      </c>
      <c r="R54" s="90">
        <f t="shared" ca="1" si="10"/>
        <v>5999668651.6287651</v>
      </c>
      <c r="S54" s="90">
        <f t="shared" ca="1" si="10"/>
        <v>6275526553.2439137</v>
      </c>
      <c r="T54" s="90">
        <f t="shared" ca="1" si="10"/>
        <v>6551384454.8590622</v>
      </c>
      <c r="U54" s="90">
        <f t="shared" ca="1" si="10"/>
        <v>6827242356.4742098</v>
      </c>
      <c r="V54">
        <f ca="1">IF('Waste 2030'!$A62="MR",INDIRECT("'Waste 2030'!"&amp;'Country Selector'!$B$3&amp;ROW($A62))*10^12,0)*'Process Emissions Multipliers'!$D$45</f>
        <v>7103100258.0893583</v>
      </c>
      <c r="W54" s="90">
        <f t="shared" ca="1" si="8"/>
        <v>7180167443.5267773</v>
      </c>
      <c r="X54" s="90">
        <f t="shared" ca="1" si="8"/>
        <v>7257234628.9641962</v>
      </c>
      <c r="Y54" s="90">
        <f t="shared" ca="1" si="8"/>
        <v>7334301814.4016151</v>
      </c>
      <c r="Z54" s="90">
        <f t="shared" ca="1" si="8"/>
        <v>7411368999.839035</v>
      </c>
      <c r="AA54" s="90">
        <f t="shared" ca="1" si="8"/>
        <v>7488436185.276453</v>
      </c>
      <c r="AB54" s="90">
        <f t="shared" ca="1" si="8"/>
        <v>7565503370.7138729</v>
      </c>
      <c r="AC54" s="90">
        <f t="shared" ca="1" si="8"/>
        <v>7642570556.1512909</v>
      </c>
      <c r="AD54" s="90">
        <f t="shared" ca="1" si="8"/>
        <v>7719637741.5887098</v>
      </c>
      <c r="AE54" s="90">
        <f t="shared" ca="1" si="8"/>
        <v>7796704927.0261288</v>
      </c>
      <c r="AF54" s="90">
        <f t="shared" ca="1" si="8"/>
        <v>7873772112.4635487</v>
      </c>
      <c r="AG54" s="90">
        <f t="shared" ca="1" si="8"/>
        <v>7950839297.9009666</v>
      </c>
      <c r="AH54" s="90">
        <f t="shared" ca="1" si="8"/>
        <v>8027906483.3383865</v>
      </c>
      <c r="AI54" s="90">
        <f t="shared" ca="1" si="8"/>
        <v>8104973668.7758045</v>
      </c>
      <c r="AJ54" s="90">
        <f t="shared" ca="1" si="8"/>
        <v>8182040854.2132244</v>
      </c>
      <c r="AK54" s="90">
        <f t="shared" ca="1" si="8"/>
        <v>8259108039.6506433</v>
      </c>
      <c r="AL54" s="90">
        <f t="shared" ca="1" si="8"/>
        <v>8336175225.0880623</v>
      </c>
      <c r="AM54" s="90">
        <f t="shared" ca="1" si="11"/>
        <v>8413242410.5254812</v>
      </c>
      <c r="AN54" s="90">
        <f t="shared" ca="1" si="11"/>
        <v>8490309595.9629002</v>
      </c>
      <c r="AO54" s="90">
        <f t="shared" ca="1" si="11"/>
        <v>8567376781.4003191</v>
      </c>
      <c r="AP54">
        <f ca="1">V54*'Process Emissions Multipliers'!$E$45</f>
        <v>8644443966.837738</v>
      </c>
    </row>
    <row r="55" spans="1:42">
      <c r="A55" s="74">
        <v>3</v>
      </c>
      <c r="B55">
        <f ca="1">IF('Waste 2010'!$A63="MR",INDIRECT("'Waste 2010'!"&amp;'Country Selector'!$B$3&amp;ROW($A63))*10^12,0)</f>
        <v>888731190311.66772</v>
      </c>
      <c r="C55" s="90">
        <f t="shared" ca="1" si="9"/>
        <v>800639738375.93677</v>
      </c>
      <c r="D55" s="90">
        <f t="shared" ca="1" si="9"/>
        <v>712548286440.20581</v>
      </c>
      <c r="E55" s="90">
        <f t="shared" ca="1" si="9"/>
        <v>624456834504.47461</v>
      </c>
      <c r="F55" s="90">
        <f t="shared" ca="1" si="9"/>
        <v>536365382568.74365</v>
      </c>
      <c r="G55" s="90">
        <f t="shared" ca="1" si="9"/>
        <v>448273930633.0127</v>
      </c>
      <c r="H55" s="90">
        <f t="shared" ca="1" si="9"/>
        <v>360182478697.28168</v>
      </c>
      <c r="I55" s="90">
        <f t="shared" ca="1" si="9"/>
        <v>272091026761.55063</v>
      </c>
      <c r="J55" s="90">
        <f t="shared" ca="1" si="9"/>
        <v>183999574825.81967</v>
      </c>
      <c r="K55" s="90">
        <f t="shared" ca="1" si="9"/>
        <v>95908122890.088638</v>
      </c>
      <c r="L55">
        <f ca="1">IF('Waste 2020'!$A63="MR",INDIRECT("'Waste 2020'!"&amp;'Country Selector'!$B$3&amp;ROW($A63))*10^12,0)*'Process Emissions Multipliers'!$B$45</f>
        <v>7816670954.357626</v>
      </c>
      <c r="M55" s="90">
        <f t="shared" ca="1" si="10"/>
        <v>7640456955.395319</v>
      </c>
      <c r="N55" s="90">
        <f t="shared" ca="1" si="10"/>
        <v>7464242956.4330139</v>
      </c>
      <c r="O55" s="90">
        <f t="shared" ca="1" si="10"/>
        <v>7288028957.470706</v>
      </c>
      <c r="P55" s="90">
        <f t="shared" ca="1" si="10"/>
        <v>7111814958.5084</v>
      </c>
      <c r="Q55" s="90">
        <f t="shared" ca="1" si="10"/>
        <v>6935600959.546093</v>
      </c>
      <c r="R55" s="90">
        <f t="shared" ca="1" si="10"/>
        <v>6759386960.583787</v>
      </c>
      <c r="S55" s="90">
        <f t="shared" ca="1" si="10"/>
        <v>6583172961.6214809</v>
      </c>
      <c r="T55" s="90">
        <f t="shared" ca="1" si="10"/>
        <v>6406958962.659174</v>
      </c>
      <c r="U55" s="90">
        <f t="shared" ca="1" si="10"/>
        <v>6230744963.696867</v>
      </c>
      <c r="V55">
        <f ca="1">IF('Waste 2030'!$A63="MR",INDIRECT("'Waste 2030'!"&amp;'Country Selector'!$B$3&amp;ROW($A63))*10^12,0)*'Process Emissions Multipliers'!$D$45</f>
        <v>6054530964.734561</v>
      </c>
      <c r="W55" s="90">
        <f t="shared" ca="1" si="8"/>
        <v>6120221387.7388544</v>
      </c>
      <c r="X55" s="90">
        <f t="shared" ca="1" si="8"/>
        <v>6185911810.7431469</v>
      </c>
      <c r="Y55" s="90">
        <f t="shared" ca="1" si="8"/>
        <v>6251602233.7474403</v>
      </c>
      <c r="Z55" s="90">
        <f t="shared" ca="1" si="8"/>
        <v>6317292656.7517338</v>
      </c>
      <c r="AA55" s="90">
        <f t="shared" ca="1" si="8"/>
        <v>6382983079.7560263</v>
      </c>
      <c r="AB55" s="90">
        <f t="shared" ca="1" si="8"/>
        <v>6448673502.7603207</v>
      </c>
      <c r="AC55" s="90">
        <f t="shared" ca="1" si="8"/>
        <v>6514363925.7646122</v>
      </c>
      <c r="AD55" s="90">
        <f t="shared" ca="1" si="8"/>
        <v>6580054348.7689056</v>
      </c>
      <c r="AE55" s="90">
        <f t="shared" ca="1" si="8"/>
        <v>6645744771.7731991</v>
      </c>
      <c r="AF55" s="90">
        <f t="shared" ca="1" si="8"/>
        <v>6711435194.7774925</v>
      </c>
      <c r="AG55" s="90">
        <f t="shared" ca="1" si="8"/>
        <v>6777125617.781785</v>
      </c>
      <c r="AH55" s="90">
        <f t="shared" ca="1" si="8"/>
        <v>6842816040.7860794</v>
      </c>
      <c r="AI55" s="90">
        <f t="shared" ca="1" si="8"/>
        <v>6908506463.7903728</v>
      </c>
      <c r="AJ55" s="90">
        <f t="shared" ca="1" si="8"/>
        <v>6974196886.7946644</v>
      </c>
      <c r="AK55" s="90">
        <f t="shared" ca="1" si="8"/>
        <v>7039887309.7989588</v>
      </c>
      <c r="AL55" s="90">
        <f t="shared" ca="1" si="8"/>
        <v>7105577732.8032513</v>
      </c>
      <c r="AM55" s="90">
        <f t="shared" ca="1" si="11"/>
        <v>7171268155.8075447</v>
      </c>
      <c r="AN55" s="90">
        <f t="shared" ca="1" si="11"/>
        <v>7236958578.8118382</v>
      </c>
      <c r="AO55" s="90">
        <f t="shared" ca="1" si="11"/>
        <v>7302649001.8161297</v>
      </c>
      <c r="AP55">
        <f ca="1">V55*'Process Emissions Multipliers'!$E$45</f>
        <v>7368339424.8204241</v>
      </c>
    </row>
    <row r="56" spans="1:42">
      <c r="A56" s="74">
        <v>4</v>
      </c>
      <c r="B56">
        <f ca="1">IF('Waste 2010'!$A64="MR",INDIRECT("'Waste 2010'!"&amp;'Country Selector'!$B$3&amp;ROW($A64))*10^12,0)</f>
        <v>1073186305947.8623</v>
      </c>
      <c r="C56" s="90">
        <f t="shared" ca="1" si="9"/>
        <v>966678872585.96118</v>
      </c>
      <c r="D56" s="90">
        <f t="shared" ca="1" si="9"/>
        <v>860171439224.05969</v>
      </c>
      <c r="E56" s="90">
        <f t="shared" ca="1" si="9"/>
        <v>753664005862.15857</v>
      </c>
      <c r="F56" s="90">
        <f t="shared" ca="1" si="9"/>
        <v>647156572500.2572</v>
      </c>
      <c r="G56" s="90">
        <f t="shared" ca="1" si="9"/>
        <v>540649139138.35596</v>
      </c>
      <c r="H56" s="90">
        <f t="shared" ca="1" si="9"/>
        <v>434141705776.45465</v>
      </c>
      <c r="I56" s="90">
        <f t="shared" ca="1" si="9"/>
        <v>327634272414.55347</v>
      </c>
      <c r="J56" s="90">
        <f t="shared" ca="1" si="9"/>
        <v>221126839052.65216</v>
      </c>
      <c r="K56" s="90">
        <f t="shared" ca="1" si="9"/>
        <v>114619405690.7509</v>
      </c>
      <c r="L56">
        <f ca="1">IF('Waste 2020'!$A64="MR",INDIRECT("'Waste 2020'!"&amp;'Country Selector'!$B$3&amp;ROW($A64))*10^12,0)*'Process Emissions Multipliers'!$B$45</f>
        <v>8111972328.8496332</v>
      </c>
      <c r="M56" s="90">
        <f t="shared" ca="1" si="10"/>
        <v>8096725457.9291239</v>
      </c>
      <c r="N56" s="90">
        <f t="shared" ca="1" si="10"/>
        <v>8081478587.0086136</v>
      </c>
      <c r="O56" s="90">
        <f t="shared" ca="1" si="10"/>
        <v>8066231716.0881052</v>
      </c>
      <c r="P56" s="90">
        <f t="shared" ca="1" si="10"/>
        <v>8050984845.1675959</v>
      </c>
      <c r="Q56" s="90">
        <f t="shared" ca="1" si="10"/>
        <v>8035737974.2470875</v>
      </c>
      <c r="R56" s="90">
        <f t="shared" ca="1" si="10"/>
        <v>8020491103.3265772</v>
      </c>
      <c r="S56" s="90">
        <f t="shared" ca="1" si="10"/>
        <v>8005244232.4060678</v>
      </c>
      <c r="T56" s="90">
        <f t="shared" ca="1" si="10"/>
        <v>7989997361.4855576</v>
      </c>
      <c r="U56" s="90">
        <f t="shared" ca="1" si="10"/>
        <v>7974750490.5650492</v>
      </c>
      <c r="V56">
        <f ca="1">IF('Waste 2030'!$A64="MR",INDIRECT("'Waste 2030'!"&amp;'Country Selector'!$B$3&amp;ROW($A64))*10^12,0)*'Process Emissions Multipliers'!$D$45</f>
        <v>7959503619.6445398</v>
      </c>
      <c r="W56" s="90">
        <f t="shared" ca="1" si="8"/>
        <v>8045862606.4470081</v>
      </c>
      <c r="X56" s="90">
        <f t="shared" ca="1" si="8"/>
        <v>8132221593.2494783</v>
      </c>
      <c r="Y56" s="90">
        <f t="shared" ca="1" si="8"/>
        <v>8218580580.0519466</v>
      </c>
      <c r="Z56" s="90">
        <f t="shared" ca="1" si="8"/>
        <v>8304939566.8544159</v>
      </c>
      <c r="AA56" s="90">
        <f t="shared" ca="1" si="8"/>
        <v>8391298553.6568851</v>
      </c>
      <c r="AB56" s="90">
        <f t="shared" ca="1" si="8"/>
        <v>8477657540.4593544</v>
      </c>
      <c r="AC56" s="90">
        <f t="shared" ca="1" si="8"/>
        <v>8564016527.2618237</v>
      </c>
      <c r="AD56" s="90">
        <f t="shared" ca="1" si="8"/>
        <v>8650375514.0642929</v>
      </c>
      <c r="AE56" s="90">
        <f t="shared" ca="1" si="8"/>
        <v>8736734500.8667622</v>
      </c>
      <c r="AF56" s="90">
        <f t="shared" ca="1" si="8"/>
        <v>8823093487.6692314</v>
      </c>
      <c r="AG56" s="90">
        <f t="shared" ca="1" si="8"/>
        <v>8909452474.4717007</v>
      </c>
      <c r="AH56" s="90">
        <f t="shared" ca="1" si="8"/>
        <v>8995811461.2741699</v>
      </c>
      <c r="AI56" s="90">
        <f t="shared" ca="1" si="8"/>
        <v>9082170448.0766373</v>
      </c>
      <c r="AJ56" s="90">
        <f t="shared" ca="1" si="8"/>
        <v>9168529434.8791084</v>
      </c>
      <c r="AK56" s="90">
        <f t="shared" ca="1" si="8"/>
        <v>9254888421.6815777</v>
      </c>
      <c r="AL56" s="90">
        <f t="shared" ca="1" si="8"/>
        <v>9341247408.484045</v>
      </c>
      <c r="AM56" s="90">
        <f t="shared" ca="1" si="11"/>
        <v>9427606395.2865143</v>
      </c>
      <c r="AN56" s="90">
        <f t="shared" ca="1" si="11"/>
        <v>9513965382.0889854</v>
      </c>
      <c r="AO56" s="90">
        <f t="shared" ca="1" si="11"/>
        <v>9600324368.8914528</v>
      </c>
      <c r="AP56">
        <f ca="1">V56*'Process Emissions Multipliers'!$E$45</f>
        <v>9686683355.693922</v>
      </c>
    </row>
    <row r="57" spans="1:42">
      <c r="A57" s="74">
        <v>5</v>
      </c>
      <c r="B57">
        <f ca="1">IF('Waste 2010'!$A65="MR",INDIRECT("'Waste 2010'!"&amp;'Country Selector'!$B$3&amp;ROW($A65))*10^12,0)</f>
        <v>715669800627.31384</v>
      </c>
      <c r="C57" s="90">
        <f t="shared" ca="1" si="9"/>
        <v>644624224732.69092</v>
      </c>
      <c r="D57" s="90">
        <f t="shared" ca="1" si="9"/>
        <v>573578648838.06799</v>
      </c>
      <c r="E57" s="90">
        <f t="shared" ca="1" si="9"/>
        <v>502533072943.44519</v>
      </c>
      <c r="F57" s="90">
        <f t="shared" ca="1" si="9"/>
        <v>431487497048.8222</v>
      </c>
      <c r="G57" s="90">
        <f t="shared" ca="1" si="9"/>
        <v>360441921154.19934</v>
      </c>
      <c r="H57" s="90">
        <f t="shared" ca="1" si="9"/>
        <v>289396345259.57642</v>
      </c>
      <c r="I57" s="90">
        <f t="shared" ca="1" si="9"/>
        <v>218350769364.95352</v>
      </c>
      <c r="J57" s="90">
        <f t="shared" ca="1" si="9"/>
        <v>147305193470.33063</v>
      </c>
      <c r="K57" s="90">
        <f t="shared" ca="1" si="9"/>
        <v>76259617575.707718</v>
      </c>
      <c r="L57">
        <f ca="1">IF('Waste 2020'!$A65="MR",INDIRECT("'Waste 2020'!"&amp;'Country Selector'!$B$3&amp;ROW($A65))*10^12,0)*'Process Emissions Multipliers'!$B$45</f>
        <v>5214041681.0848083</v>
      </c>
      <c r="M57" s="90">
        <f t="shared" ca="1" si="10"/>
        <v>5263601828.1637421</v>
      </c>
      <c r="N57" s="90">
        <f t="shared" ca="1" si="10"/>
        <v>5313161975.2426748</v>
      </c>
      <c r="O57" s="90">
        <f t="shared" ca="1" si="10"/>
        <v>5362722122.3216076</v>
      </c>
      <c r="P57" s="90">
        <f t="shared" ca="1" si="10"/>
        <v>5412282269.4005413</v>
      </c>
      <c r="Q57" s="90">
        <f t="shared" ca="1" si="10"/>
        <v>5461842416.479475</v>
      </c>
      <c r="R57" s="90">
        <f t="shared" ca="1" si="10"/>
        <v>5511402563.5584068</v>
      </c>
      <c r="S57" s="90">
        <f t="shared" ca="1" si="10"/>
        <v>5560962710.6373415</v>
      </c>
      <c r="T57" s="90">
        <f t="shared" ca="1" si="10"/>
        <v>5610522857.7162743</v>
      </c>
      <c r="U57" s="90">
        <f t="shared" ca="1" si="10"/>
        <v>5660083004.795207</v>
      </c>
      <c r="V57">
        <f ca="1">IF('Waste 2030'!$A65="MR",INDIRECT("'Waste 2030'!"&amp;'Country Selector'!$B$3&amp;ROW($A65))*10^12,0)*'Process Emissions Multipliers'!$D$45</f>
        <v>5709643151.8741407</v>
      </c>
      <c r="W57" s="90">
        <f t="shared" ca="1" si="8"/>
        <v>5771591612.627718</v>
      </c>
      <c r="X57" s="90">
        <f t="shared" ca="1" si="8"/>
        <v>5833540073.3812952</v>
      </c>
      <c r="Y57" s="90">
        <f t="shared" ca="1" si="8"/>
        <v>5895488534.1348724</v>
      </c>
      <c r="Z57" s="90">
        <f t="shared" ca="1" si="8"/>
        <v>5957436994.8884506</v>
      </c>
      <c r="AA57" s="90">
        <f t="shared" ca="1" si="8"/>
        <v>6019385455.6420269</v>
      </c>
      <c r="AB57" s="90">
        <f t="shared" ca="1" si="8"/>
        <v>6081333916.3956051</v>
      </c>
      <c r="AC57" s="90">
        <f t="shared" ca="1" si="8"/>
        <v>6143282377.1491833</v>
      </c>
      <c r="AD57" s="90">
        <f t="shared" ca="1" si="8"/>
        <v>6205230837.9027596</v>
      </c>
      <c r="AE57" s="90">
        <f t="shared" ca="1" si="8"/>
        <v>6267179298.6563377</v>
      </c>
      <c r="AF57" s="90">
        <f t="shared" ca="1" si="8"/>
        <v>6329127759.409914</v>
      </c>
      <c r="AG57" s="90">
        <f t="shared" ca="1" si="8"/>
        <v>6391076220.1634922</v>
      </c>
      <c r="AH57" s="90">
        <f t="shared" ca="1" si="8"/>
        <v>6453024680.9170694</v>
      </c>
      <c r="AI57" s="90">
        <f t="shared" ca="1" si="8"/>
        <v>6514973141.6706467</v>
      </c>
      <c r="AJ57" s="90">
        <f t="shared" ca="1" si="8"/>
        <v>6576921602.4242249</v>
      </c>
      <c r="AK57" s="90">
        <f t="shared" ca="1" si="8"/>
        <v>6638870063.1778011</v>
      </c>
      <c r="AL57" s="90">
        <f t="shared" ca="1" si="8"/>
        <v>6700818523.9313793</v>
      </c>
      <c r="AM57" s="90">
        <f t="shared" ca="1" si="11"/>
        <v>6762766984.6849566</v>
      </c>
      <c r="AN57" s="90">
        <f t="shared" ca="1" si="11"/>
        <v>6824715445.4385338</v>
      </c>
      <c r="AO57" s="90">
        <f t="shared" ca="1" si="11"/>
        <v>6886663906.192111</v>
      </c>
      <c r="AP57">
        <f ca="1">V57*'Process Emissions Multipliers'!$E$45</f>
        <v>6948612366.9456882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Selector'!$B$3&amp;ROW($A66))*10^12,0)*'Process Emissions Multipliers'!$B$45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Multipliers'!$D$45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Multipliers'!$E$45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419807970975.19763</v>
      </c>
      <c r="C59" s="90">
        <f t="shared" ca="1" si="9"/>
        <v>378131706134.91052</v>
      </c>
      <c r="D59" s="90">
        <f t="shared" ca="1" si="9"/>
        <v>336455441294.62341</v>
      </c>
      <c r="E59" s="90">
        <f t="shared" ca="1" si="9"/>
        <v>294779176454.33624</v>
      </c>
      <c r="F59" s="90">
        <f t="shared" ca="1" si="9"/>
        <v>253102911614.04916</v>
      </c>
      <c r="G59" s="90">
        <f t="shared" ca="1" si="9"/>
        <v>211426646773.76208</v>
      </c>
      <c r="H59" s="90">
        <f t="shared" ca="1" si="9"/>
        <v>169750381933.47495</v>
      </c>
      <c r="I59" s="90">
        <f t="shared" ca="1" si="9"/>
        <v>128074117093.18785</v>
      </c>
      <c r="J59" s="90">
        <f t="shared" ca="1" si="9"/>
        <v>86397852252.900742</v>
      </c>
      <c r="K59" s="90">
        <f t="shared" ca="1" si="9"/>
        <v>44721587412.613632</v>
      </c>
      <c r="L59">
        <f ca="1">IF('Waste 2020'!$A67="MR",INDIRECT("'Waste 2020'!"&amp;'Country Selector'!$B$3&amp;ROW($A67))*10^12,0)*'Process Emissions Multipliers'!$B$45</f>
        <v>3045322572.3265271</v>
      </c>
      <c r="M59" s="90">
        <f t="shared" ca="1" si="10"/>
        <v>3055002911.4941225</v>
      </c>
      <c r="N59" s="90">
        <f t="shared" ca="1" si="10"/>
        <v>3064683250.6617179</v>
      </c>
      <c r="O59" s="90">
        <f t="shared" ca="1" si="10"/>
        <v>3074363589.8293133</v>
      </c>
      <c r="P59" s="90">
        <f t="shared" ca="1" si="10"/>
        <v>3084043928.9969091</v>
      </c>
      <c r="Q59" s="90">
        <f t="shared" ca="1" si="10"/>
        <v>3093724268.1645041</v>
      </c>
      <c r="R59" s="90">
        <f t="shared" ca="1" si="10"/>
        <v>3103404607.3320994</v>
      </c>
      <c r="S59" s="90">
        <f t="shared" ca="1" si="10"/>
        <v>3113084946.4996948</v>
      </c>
      <c r="T59" s="90">
        <f t="shared" ca="1" si="10"/>
        <v>3122765285.6672902</v>
      </c>
      <c r="U59" s="90">
        <f t="shared" ca="1" si="10"/>
        <v>3132445624.8348856</v>
      </c>
      <c r="V59">
        <f ca="1">IF('Waste 2030'!$A67="MR",INDIRECT("'Waste 2030'!"&amp;'Country Selector'!$B$3&amp;ROW($A67))*10^12,0)*'Process Emissions Multipliers'!$D$45</f>
        <v>3142125964.002481</v>
      </c>
      <c r="W59" s="90">
        <f t="shared" ca="1" si="8"/>
        <v>3176217388.2449775</v>
      </c>
      <c r="X59" s="90">
        <f t="shared" ca="1" si="8"/>
        <v>3210308812.4874735</v>
      </c>
      <c r="Y59" s="90">
        <f t="shared" ca="1" si="8"/>
        <v>3244400236.729969</v>
      </c>
      <c r="Z59" s="90">
        <f t="shared" ca="1" si="8"/>
        <v>3278491660.9724655</v>
      </c>
      <c r="AA59" s="90">
        <f t="shared" ca="1" si="8"/>
        <v>3312583085.2149615</v>
      </c>
      <c r="AB59" s="90">
        <f t="shared" ca="1" si="8"/>
        <v>3346674509.457458</v>
      </c>
      <c r="AC59" s="90">
        <f t="shared" ca="1" si="8"/>
        <v>3380765933.699954</v>
      </c>
      <c r="AD59" s="90">
        <f t="shared" ca="1" si="8"/>
        <v>3414857357.9424505</v>
      </c>
      <c r="AE59" s="90">
        <f t="shared" ca="1" si="8"/>
        <v>3448948782.1849465</v>
      </c>
      <c r="AF59" s="90">
        <f t="shared" ca="1" si="8"/>
        <v>3483040206.4274426</v>
      </c>
      <c r="AG59" s="90">
        <f t="shared" ca="1" si="8"/>
        <v>3517131630.6699386</v>
      </c>
      <c r="AH59" s="90">
        <f t="shared" ca="1" si="8"/>
        <v>3551223054.9124346</v>
      </c>
      <c r="AI59" s="90">
        <f t="shared" ca="1" si="8"/>
        <v>3585314479.1549311</v>
      </c>
      <c r="AJ59" s="90">
        <f t="shared" ca="1" si="8"/>
        <v>3619405903.3974271</v>
      </c>
      <c r="AK59" s="90">
        <f t="shared" ca="1" si="8"/>
        <v>3653497327.6399236</v>
      </c>
      <c r="AL59" s="90">
        <f t="shared" ca="1" si="8"/>
        <v>3687588751.8824196</v>
      </c>
      <c r="AM59" s="90">
        <f t="shared" ca="1" si="11"/>
        <v>3721680176.1249156</v>
      </c>
      <c r="AN59" s="90">
        <f t="shared" ca="1" si="11"/>
        <v>3755771600.3674121</v>
      </c>
      <c r="AO59" s="90">
        <f t="shared" ca="1" si="11"/>
        <v>3789863024.6099081</v>
      </c>
      <c r="AP59">
        <f ca="1">V59*'Process Emissions Multipliers'!$E$45</f>
        <v>3823954448.8524041</v>
      </c>
    </row>
    <row r="60" spans="1:42">
      <c r="A60" s="74">
        <v>8</v>
      </c>
      <c r="B60">
        <f ca="1">IF('Waste 2010'!$A68="MR",INDIRECT("'Waste 2010'!"&amp;'Country Selector'!$B$3&amp;ROW($A68))*10^12,0)</f>
        <v>283492929474.86401</v>
      </c>
      <c r="C60" s="90">
        <f t="shared" ca="1" si="9"/>
        <v>255387055736.57938</v>
      </c>
      <c r="D60" s="90">
        <f t="shared" ca="1" si="9"/>
        <v>227281181998.29471</v>
      </c>
      <c r="E60" s="90">
        <f t="shared" ca="1" si="9"/>
        <v>199175308260.01007</v>
      </c>
      <c r="F60" s="90">
        <f t="shared" ca="1" si="9"/>
        <v>171069434521.72543</v>
      </c>
      <c r="G60" s="90">
        <f t="shared" ca="1" si="9"/>
        <v>142963560783.4408</v>
      </c>
      <c r="H60" s="90">
        <f t="shared" ca="1" si="9"/>
        <v>114857687045.15614</v>
      </c>
      <c r="I60" s="90">
        <f t="shared" ca="1" si="9"/>
        <v>86751813306.87149</v>
      </c>
      <c r="J60" s="90">
        <f t="shared" ca="1" si="9"/>
        <v>58645939568.586853</v>
      </c>
      <c r="K60" s="90">
        <f t="shared" ca="1" si="9"/>
        <v>30540065830.302208</v>
      </c>
      <c r="L60">
        <f ca="1">IF('Waste 2020'!$A68="MR",INDIRECT("'Waste 2020'!"&amp;'Country Selector'!$B$3&amp;ROW($A68))*10^12,0)*'Process Emissions Multipliers'!$B$45</f>
        <v>2434192092.0175624</v>
      </c>
      <c r="M60" s="90">
        <f t="shared" ca="1" si="10"/>
        <v>2434248422.5987988</v>
      </c>
      <c r="N60" s="90">
        <f t="shared" ca="1" si="10"/>
        <v>2434304753.1800342</v>
      </c>
      <c r="O60" s="90">
        <f t="shared" ca="1" si="10"/>
        <v>2434361083.76127</v>
      </c>
      <c r="P60" s="90">
        <f t="shared" ca="1" si="10"/>
        <v>2434417414.3425064</v>
      </c>
      <c r="Q60" s="90">
        <f t="shared" ca="1" si="10"/>
        <v>2434473744.9237423</v>
      </c>
      <c r="R60" s="90">
        <f t="shared" ca="1" si="10"/>
        <v>2434530075.5049782</v>
      </c>
      <c r="S60" s="90">
        <f t="shared" ca="1" si="10"/>
        <v>2434586406.0862141</v>
      </c>
      <c r="T60" s="90">
        <f t="shared" ca="1" si="10"/>
        <v>2434642736.66745</v>
      </c>
      <c r="U60" s="90">
        <f t="shared" ca="1" si="10"/>
        <v>2434699067.2486858</v>
      </c>
      <c r="V60">
        <f ca="1">IF('Waste 2030'!$A68="MR",INDIRECT("'Waste 2030'!"&amp;'Country Selector'!$B$3&amp;ROW($A68))*10^12,0)*'Process Emissions Multipliers'!$D$45</f>
        <v>2434755397.8299217</v>
      </c>
      <c r="W60" s="90">
        <f t="shared" ca="1" si="8"/>
        <v>2461171996.0647025</v>
      </c>
      <c r="X60" s="90">
        <f t="shared" ca="1" si="8"/>
        <v>2487588594.2994833</v>
      </c>
      <c r="Y60" s="90">
        <f t="shared" ca="1" si="8"/>
        <v>2514005192.5342646</v>
      </c>
      <c r="Z60" s="90">
        <f t="shared" ca="1" si="8"/>
        <v>2540421790.7690458</v>
      </c>
      <c r="AA60" s="90">
        <f t="shared" ca="1" si="8"/>
        <v>2566838389.0038261</v>
      </c>
      <c r="AB60" s="90">
        <f t="shared" ca="1" si="8"/>
        <v>2593254987.2386074</v>
      </c>
      <c r="AC60" s="90">
        <f t="shared" ca="1" si="8"/>
        <v>2619671585.4733887</v>
      </c>
      <c r="AD60" s="90">
        <f t="shared" ca="1" si="8"/>
        <v>2646088183.708169</v>
      </c>
      <c r="AE60" s="90">
        <f t="shared" ca="1" si="8"/>
        <v>2672504781.9429502</v>
      </c>
      <c r="AF60" s="90">
        <f t="shared" ca="1" si="8"/>
        <v>2698921380.1777315</v>
      </c>
      <c r="AG60" s="90">
        <f t="shared" ca="1" si="8"/>
        <v>2725337978.4125118</v>
      </c>
      <c r="AH60" s="90">
        <f t="shared" ca="1" si="8"/>
        <v>2751754576.6472931</v>
      </c>
      <c r="AI60" s="90">
        <f t="shared" ca="1" si="8"/>
        <v>2778171174.8820744</v>
      </c>
      <c r="AJ60" s="90">
        <f t="shared" ca="1" si="8"/>
        <v>2804587773.1168551</v>
      </c>
      <c r="AK60" s="90">
        <f t="shared" ca="1" si="8"/>
        <v>2831004371.3516359</v>
      </c>
      <c r="AL60" s="90">
        <f t="shared" ca="1" si="8"/>
        <v>2857420969.5864167</v>
      </c>
      <c r="AM60" s="90">
        <f t="shared" ca="1" si="11"/>
        <v>2883837567.821198</v>
      </c>
      <c r="AN60" s="90">
        <f t="shared" ca="1" si="11"/>
        <v>2910254166.0559788</v>
      </c>
      <c r="AO60" s="90">
        <f t="shared" ca="1" si="11"/>
        <v>2936670764.29076</v>
      </c>
      <c r="AP60">
        <f ca="1">V60*'Process Emissions Multipliers'!$E$45</f>
        <v>2963087362.5255408</v>
      </c>
    </row>
    <row r="61" spans="1:42">
      <c r="A61" s="74">
        <v>9</v>
      </c>
      <c r="B61">
        <f ca="1">IF('Waste 2010'!$A69="MR",INDIRECT("'Waste 2010'!"&amp;'Country Selector'!$B$3&amp;ROW($A69))*10^12,0)</f>
        <v>327485216171.20471</v>
      </c>
      <c r="C61" s="90">
        <f t="shared" ca="1" si="9"/>
        <v>294932792573.25488</v>
      </c>
      <c r="D61" s="90">
        <f t="shared" ca="1" si="9"/>
        <v>262380368975.30511</v>
      </c>
      <c r="E61" s="90">
        <f t="shared" ca="1" si="9"/>
        <v>229827945377.35535</v>
      </c>
      <c r="F61" s="90">
        <f t="shared" ca="1" si="9"/>
        <v>197275521779.40555</v>
      </c>
      <c r="G61" s="90">
        <f t="shared" ca="1" si="9"/>
        <v>164723098181.45572</v>
      </c>
      <c r="H61" s="90">
        <f t="shared" ca="1" si="9"/>
        <v>132170674583.50594</v>
      </c>
      <c r="I61" s="90">
        <f t="shared" ca="1" si="9"/>
        <v>99618250985.556137</v>
      </c>
      <c r="J61" s="90">
        <f t="shared" ca="1" si="9"/>
        <v>67065827387.606339</v>
      </c>
      <c r="K61" s="90">
        <f t="shared" ca="1" si="9"/>
        <v>34513403789.65654</v>
      </c>
      <c r="L61">
        <f ca="1">IF('Waste 2020'!$A69="MR",INDIRECT("'Waste 2020'!"&amp;'Country Selector'!$B$3&amp;ROW($A69))*10^12,0)*'Process Emissions Multipliers'!$B$45</f>
        <v>1960980191.7067409</v>
      </c>
      <c r="M61" s="90">
        <f t="shared" ca="1" si="10"/>
        <v>1977833859.6568971</v>
      </c>
      <c r="N61" s="90">
        <f t="shared" ca="1" si="10"/>
        <v>1994687527.6070533</v>
      </c>
      <c r="O61" s="90">
        <f t="shared" ca="1" si="10"/>
        <v>2011541195.5572095</v>
      </c>
      <c r="P61" s="90">
        <f t="shared" ca="1" si="10"/>
        <v>2028394863.5073655</v>
      </c>
      <c r="Q61" s="90">
        <f t="shared" ca="1" si="10"/>
        <v>2045248531.4575214</v>
      </c>
      <c r="R61" s="90">
        <f t="shared" ca="1" si="10"/>
        <v>2062102199.4076779</v>
      </c>
      <c r="S61" s="90">
        <f t="shared" ca="1" si="10"/>
        <v>2078955867.3578341</v>
      </c>
      <c r="T61" s="90">
        <f t="shared" ca="1" si="10"/>
        <v>2095809535.3079901</v>
      </c>
      <c r="U61" s="90">
        <f t="shared" ca="1" si="10"/>
        <v>2112663203.2581463</v>
      </c>
      <c r="V61">
        <f ca="1">IF('Waste 2030'!$A69="MR",INDIRECT("'Waste 2030'!"&amp;'Country Selector'!$B$3&amp;ROW($A69))*10^12,0)*'Process Emissions Multipliers'!$D$45</f>
        <v>2129516871.2083025</v>
      </c>
      <c r="W61" s="90">
        <f t="shared" ca="1" si="8"/>
        <v>2152621693.8410144</v>
      </c>
      <c r="X61" s="90">
        <f t="shared" ca="1" si="8"/>
        <v>2175726516.4737258</v>
      </c>
      <c r="Y61" s="90">
        <f t="shared" ca="1" si="8"/>
        <v>2198831339.1064372</v>
      </c>
      <c r="Z61" s="90">
        <f t="shared" ca="1" si="8"/>
        <v>2221936161.7391486</v>
      </c>
      <c r="AA61" s="90">
        <f t="shared" ca="1" si="8"/>
        <v>2245040984.3718605</v>
      </c>
      <c r="AB61" s="90">
        <f t="shared" ca="1" si="8"/>
        <v>2268145807.0045719</v>
      </c>
      <c r="AC61" s="90">
        <f t="shared" ca="1" si="8"/>
        <v>2291250629.6372838</v>
      </c>
      <c r="AD61" s="90">
        <f t="shared" ca="1" si="8"/>
        <v>2314355452.2699952</v>
      </c>
      <c r="AE61" s="90">
        <f t="shared" ca="1" si="8"/>
        <v>2337460274.9027071</v>
      </c>
      <c r="AF61" s="90">
        <f t="shared" ca="1" si="8"/>
        <v>2360565097.5354185</v>
      </c>
      <c r="AG61" s="90">
        <f t="shared" ca="1" si="8"/>
        <v>2383669920.1681299</v>
      </c>
      <c r="AH61" s="90">
        <f t="shared" ca="1" si="8"/>
        <v>2406774742.8008413</v>
      </c>
      <c r="AI61" s="90">
        <f t="shared" ca="1" si="8"/>
        <v>2429879565.4335532</v>
      </c>
      <c r="AJ61" s="90">
        <f t="shared" ca="1" si="8"/>
        <v>2452984388.0662651</v>
      </c>
      <c r="AK61" s="90">
        <f t="shared" ca="1" si="8"/>
        <v>2476089210.6989765</v>
      </c>
      <c r="AL61" s="90">
        <f t="shared" ca="1" si="8"/>
        <v>2499194033.3316879</v>
      </c>
      <c r="AM61" s="90">
        <f t="shared" ca="1" si="11"/>
        <v>2522298855.9643998</v>
      </c>
      <c r="AN61" s="90">
        <f t="shared" ca="1" si="11"/>
        <v>2545403678.5971112</v>
      </c>
      <c r="AO61" s="90">
        <f t="shared" ca="1" si="11"/>
        <v>2568508501.2298231</v>
      </c>
      <c r="AP61">
        <f ca="1">V61*'Process Emissions Multipliers'!$E$45</f>
        <v>2591613323.8625345</v>
      </c>
    </row>
    <row r="62" spans="1:42">
      <c r="A62" s="74">
        <v>10</v>
      </c>
      <c r="B62">
        <f ca="1">IF('Waste 2010'!$A70="MR",INDIRECT("'Waste 2010'!"&amp;'Country Selector'!$B$3&amp;ROW($A70))*10^12,0)</f>
        <v>234623672711.80539</v>
      </c>
      <c r="C62" s="90">
        <f t="shared" ca="1" si="9"/>
        <v>211312213627.67636</v>
      </c>
      <c r="D62" s="90">
        <f t="shared" ca="1" si="9"/>
        <v>188000754543.54736</v>
      </c>
      <c r="E62" s="90">
        <f t="shared" ca="1" si="9"/>
        <v>164689295459.41833</v>
      </c>
      <c r="F62" s="90">
        <f t="shared" ca="1" si="9"/>
        <v>141377836375.28931</v>
      </c>
      <c r="G62" s="90">
        <f t="shared" ca="1" si="9"/>
        <v>118066377291.16029</v>
      </c>
      <c r="H62" s="90">
        <f t="shared" ca="1" si="9"/>
        <v>94754918207.031296</v>
      </c>
      <c r="I62" s="90">
        <f t="shared" ca="1" si="9"/>
        <v>71443459122.902283</v>
      </c>
      <c r="J62" s="90">
        <f t="shared" ca="1" si="9"/>
        <v>48132000038.77327</v>
      </c>
      <c r="K62" s="90">
        <f t="shared" ca="1" si="9"/>
        <v>24820540954.644257</v>
      </c>
      <c r="L62">
        <f ca="1">IF('Waste 2020'!$A70="MR",INDIRECT("'Waste 2020'!"&amp;'Country Selector'!$B$3&amp;ROW($A70))*10^12,0)*'Process Emissions Multipliers'!$B$45</f>
        <v>1509081870.5152407</v>
      </c>
      <c r="M62" s="90">
        <f t="shared" ca="1" si="10"/>
        <v>1560180904.4309628</v>
      </c>
      <c r="N62" s="90">
        <f t="shared" ca="1" si="10"/>
        <v>1611279938.3466854</v>
      </c>
      <c r="O62" s="90">
        <f t="shared" ca="1" si="10"/>
        <v>1662378972.2624078</v>
      </c>
      <c r="P62" s="90">
        <f t="shared" ca="1" si="10"/>
        <v>1713478006.1781299</v>
      </c>
      <c r="Q62" s="90">
        <f t="shared" ca="1" si="10"/>
        <v>1764577040.0938523</v>
      </c>
      <c r="R62" s="90">
        <f t="shared" ca="1" si="10"/>
        <v>1815676074.0095744</v>
      </c>
      <c r="S62" s="90">
        <f t="shared" ca="1" si="10"/>
        <v>1866775107.925297</v>
      </c>
      <c r="T62" s="90">
        <f t="shared" ca="1" si="10"/>
        <v>1917874141.8410192</v>
      </c>
      <c r="U62" s="90">
        <f t="shared" ca="1" si="10"/>
        <v>1968973175.7567415</v>
      </c>
      <c r="V62">
        <f ca="1">IF('Waste 2030'!$A70="MR",INDIRECT("'Waste 2030'!"&amp;'Country Selector'!$B$3&amp;ROW($A70))*10^12,0)*'Process Emissions Multipliers'!$D$45</f>
        <v>2020072209.6724639</v>
      </c>
      <c r="W62" s="90">
        <f t="shared" ca="1" si="8"/>
        <v>2041989580.1055377</v>
      </c>
      <c r="X62" s="90">
        <f t="shared" ca="1" si="8"/>
        <v>2063906950.5386107</v>
      </c>
      <c r="Y62" s="90">
        <f t="shared" ca="1" si="8"/>
        <v>2085824320.9716845</v>
      </c>
      <c r="Z62" s="90">
        <f t="shared" ca="1" si="8"/>
        <v>2107741691.404758</v>
      </c>
      <c r="AA62" s="90">
        <f t="shared" ca="1" si="8"/>
        <v>2129659061.8378315</v>
      </c>
      <c r="AB62" s="90">
        <f t="shared" ca="1" si="8"/>
        <v>2151576432.270905</v>
      </c>
      <c r="AC62" s="90">
        <f t="shared" ca="1" si="8"/>
        <v>2173493802.7039785</v>
      </c>
      <c r="AD62" s="90">
        <f t="shared" ca="1" si="8"/>
        <v>2195411173.1370521</v>
      </c>
      <c r="AE62" s="90">
        <f t="shared" ca="1" si="8"/>
        <v>2217328543.5701256</v>
      </c>
      <c r="AF62" s="90">
        <f t="shared" ca="1" si="8"/>
        <v>2239245914.0031991</v>
      </c>
      <c r="AG62" s="90">
        <f t="shared" ca="1" si="8"/>
        <v>2261163284.4362726</v>
      </c>
      <c r="AH62" s="90">
        <f t="shared" ca="1" si="8"/>
        <v>2283080654.8693461</v>
      </c>
      <c r="AI62" s="90">
        <f t="shared" ca="1" si="8"/>
        <v>2304998025.3024197</v>
      </c>
      <c r="AJ62" s="90">
        <f t="shared" ca="1" si="8"/>
        <v>2326915395.7354932</v>
      </c>
      <c r="AK62" s="90">
        <f t="shared" ca="1" si="8"/>
        <v>2348832766.1685667</v>
      </c>
      <c r="AL62" s="90">
        <f t="shared" ca="1" si="8"/>
        <v>2370750136.6016402</v>
      </c>
      <c r="AM62" s="90">
        <f t="shared" ca="1" si="11"/>
        <v>2392667507.0347137</v>
      </c>
      <c r="AN62" s="90">
        <f t="shared" ca="1" si="11"/>
        <v>2414584877.4677873</v>
      </c>
      <c r="AO62" s="90">
        <f t="shared" ca="1" si="11"/>
        <v>2436502247.9008603</v>
      </c>
      <c r="AP62">
        <f ca="1">V62*'Process Emissions Multipliers'!$E$45</f>
        <v>2458419618.3339343</v>
      </c>
    </row>
    <row r="63" spans="1:42">
      <c r="A63" s="74">
        <v>11</v>
      </c>
      <c r="B63">
        <f ca="1">IF('Waste 2010'!$A71="MR",INDIRECT("'Waste 2010'!"&amp;'Country Selector'!$B$3&amp;ROW($A71))*10^12,0)</f>
        <v>215118350827.14371</v>
      </c>
      <c r="C63" s="90">
        <f t="shared" ca="1" si="9"/>
        <v>193783922914.48758</v>
      </c>
      <c r="D63" s="90">
        <f t="shared" ca="1" si="9"/>
        <v>172449495001.83142</v>
      </c>
      <c r="E63" s="90">
        <f t="shared" ca="1" si="9"/>
        <v>151115067089.17523</v>
      </c>
      <c r="F63" s="90">
        <f t="shared" ref="D63:K95" ca="1" si="12">$B63*($L$1-F$1)/($L$1-$B$1)+$L63*(F$1-$B$1)/($L$1-$B$1)</f>
        <v>129780639176.5191</v>
      </c>
      <c r="G63" s="90">
        <f t="shared" ca="1" si="12"/>
        <v>108446211263.86296</v>
      </c>
      <c r="H63" s="90">
        <f t="shared" ca="1" si="12"/>
        <v>87111783351.206802</v>
      </c>
      <c r="I63" s="90">
        <f t="shared" ca="1" si="12"/>
        <v>65777355438.550659</v>
      </c>
      <c r="J63" s="90">
        <f t="shared" ca="1" si="12"/>
        <v>44442927525.894508</v>
      </c>
      <c r="K63" s="90">
        <f t="shared" ca="1" si="12"/>
        <v>23108499613.238358</v>
      </c>
      <c r="L63">
        <f ca="1">IF('Waste 2020'!$A71="MR",INDIRECT("'Waste 2020'!"&amp;'Country Selector'!$B$3&amp;ROW($A71))*10^12,0)*'Process Emissions Multipliers'!$B$45</f>
        <v>1774071700.5822096</v>
      </c>
      <c r="M63" s="90">
        <f t="shared" ca="1" si="10"/>
        <v>1755832824.1498914</v>
      </c>
      <c r="N63" s="90">
        <f t="shared" ca="1" si="10"/>
        <v>1737593947.7175732</v>
      </c>
      <c r="O63" s="90">
        <f t="shared" ca="1" si="10"/>
        <v>1719355071.2852547</v>
      </c>
      <c r="P63" s="90">
        <f t="shared" ref="N63:U95" ca="1" si="13">$L63*($V$1-P$1)/($V$1-$L$1)+$V63*(P$1-$L$1)/($V$1-$L$1)</f>
        <v>1701116194.8529367</v>
      </c>
      <c r="Q63" s="90">
        <f t="shared" ca="1" si="13"/>
        <v>1682877318.4206185</v>
      </c>
      <c r="R63" s="90">
        <f t="shared" ca="1" si="13"/>
        <v>1664638441.9883003</v>
      </c>
      <c r="S63" s="90">
        <f t="shared" ca="1" si="13"/>
        <v>1646399565.5559821</v>
      </c>
      <c r="T63" s="90">
        <f t="shared" ca="1" si="13"/>
        <v>1628160689.1236639</v>
      </c>
      <c r="U63" s="90">
        <f t="shared" ca="1" si="13"/>
        <v>1609921812.6913457</v>
      </c>
      <c r="V63">
        <f ca="1">IF('Waste 2030'!$A71="MR",INDIRECT("'Waste 2030'!"&amp;'Country Selector'!$B$3&amp;ROW($A71))*10^12,0)*'Process Emissions Multipliers'!$D$45</f>
        <v>1591682936.2590275</v>
      </c>
      <c r="W63" s="90">
        <f t="shared" ref="W63:AL78" ca="1" si="14">$V63*($AP$1-W$1)/($AP$1-$V$1)+$AP63*(W$1-$V$1)/($AP$1-$V$1)</f>
        <v>1608952370.667834</v>
      </c>
      <c r="X63" s="90">
        <f t="shared" ca="1" si="14"/>
        <v>1626221805.0766404</v>
      </c>
      <c r="Y63" s="90">
        <f t="shared" ca="1" si="14"/>
        <v>1643491239.4854465</v>
      </c>
      <c r="Z63" s="90">
        <f t="shared" ca="1" si="14"/>
        <v>1660760673.894253</v>
      </c>
      <c r="AA63" s="90">
        <f t="shared" ca="1" si="14"/>
        <v>1678030108.3030596</v>
      </c>
      <c r="AB63" s="90">
        <f t="shared" ca="1" si="14"/>
        <v>1695299542.7118659</v>
      </c>
      <c r="AC63" s="90">
        <f t="shared" ca="1" si="14"/>
        <v>1712568977.1206722</v>
      </c>
      <c r="AD63" s="90">
        <f t="shared" ca="1" si="14"/>
        <v>1729838411.5294788</v>
      </c>
      <c r="AE63" s="90">
        <f t="shared" ca="1" si="14"/>
        <v>1747107845.9382854</v>
      </c>
      <c r="AF63" s="90">
        <f t="shared" ca="1" si="14"/>
        <v>1764377280.3470914</v>
      </c>
      <c r="AG63" s="90">
        <f t="shared" ca="1" si="14"/>
        <v>1781646714.755898</v>
      </c>
      <c r="AH63" s="90">
        <f t="shared" ca="1" si="14"/>
        <v>1798916149.1647043</v>
      </c>
      <c r="AI63" s="90">
        <f t="shared" ca="1" si="14"/>
        <v>1816185583.5735106</v>
      </c>
      <c r="AJ63" s="90">
        <f t="shared" ca="1" si="14"/>
        <v>1833455017.9823172</v>
      </c>
      <c r="AK63" s="90">
        <f t="shared" ca="1" si="14"/>
        <v>1850724452.3911238</v>
      </c>
      <c r="AL63" s="90">
        <f t="shared" ca="1" si="14"/>
        <v>1867993886.7999301</v>
      </c>
      <c r="AM63" s="90">
        <f t="shared" ca="1" si="11"/>
        <v>1885263321.2087364</v>
      </c>
      <c r="AN63" s="90">
        <f t="shared" ca="1" si="11"/>
        <v>1902532755.6175427</v>
      </c>
      <c r="AO63" s="90">
        <f t="shared" ca="1" si="11"/>
        <v>1919802190.0263493</v>
      </c>
      <c r="AP63">
        <f ca="1">V63*'Process Emissions Multipliers'!$E$45</f>
        <v>1937071624.4351556</v>
      </c>
    </row>
    <row r="64" spans="1:42">
      <c r="A64" s="74">
        <v>12</v>
      </c>
      <c r="B64">
        <f ca="1">IF('Waste 2010'!$A72="MR",INDIRECT("'Waste 2010'!"&amp;'Country Selector'!$B$3&amp;ROW($A72))*10^12,0)</f>
        <v>162762977679.8063</v>
      </c>
      <c r="C64" s="90">
        <f t="shared" ref="C64:K127" ca="1" si="15">$B64*($L$1-C$1)/($L$1-$B$1)+$L64*(C$1-$B$1)/($L$1-$B$1)</f>
        <v>146616077256.82706</v>
      </c>
      <c r="D64" s="90">
        <f t="shared" ca="1" si="12"/>
        <v>130469176833.84779</v>
      </c>
      <c r="E64" s="90">
        <f t="shared" ca="1" si="12"/>
        <v>114322276410.86855</v>
      </c>
      <c r="F64" s="90">
        <f t="shared" ca="1" si="12"/>
        <v>98175375987.889297</v>
      </c>
      <c r="G64" s="90">
        <f t="shared" ca="1" si="12"/>
        <v>82028475564.910034</v>
      </c>
      <c r="H64" s="90">
        <f t="shared" ca="1" si="12"/>
        <v>65881575141.930786</v>
      </c>
      <c r="I64" s="90">
        <f t="shared" ca="1" si="12"/>
        <v>49734674718.95153</v>
      </c>
      <c r="J64" s="90">
        <f t="shared" ca="1" si="12"/>
        <v>33587774295.972275</v>
      </c>
      <c r="K64" s="90">
        <f t="shared" ca="1" si="12"/>
        <v>17440873872.993023</v>
      </c>
      <c r="L64">
        <f ca="1">IF('Waste 2020'!$A72="MR",INDIRECT("'Waste 2020'!"&amp;'Country Selector'!$B$3&amp;ROW($A72))*10^12,0)*'Process Emissions Multipliers'!$B$45</f>
        <v>1293973450.0137687</v>
      </c>
      <c r="M64" s="90">
        <f t="shared" ref="M64:U127" ca="1" si="16">$L64*($V$1-M$1)/($V$1-$L$1)+$V64*(M$1-$L$1)/($V$1-$L$1)</f>
        <v>1298571872.4249053</v>
      </c>
      <c r="N64" s="90">
        <f t="shared" ca="1" si="13"/>
        <v>1303170294.8360419</v>
      </c>
      <c r="O64" s="90">
        <f t="shared" ca="1" si="13"/>
        <v>1307768717.2471786</v>
      </c>
      <c r="P64" s="90">
        <f t="shared" ca="1" si="13"/>
        <v>1312367139.6583152</v>
      </c>
      <c r="Q64" s="90">
        <f t="shared" ca="1" si="13"/>
        <v>1316965562.0694518</v>
      </c>
      <c r="R64" s="90">
        <f t="shared" ca="1" si="13"/>
        <v>1321563984.4805884</v>
      </c>
      <c r="S64" s="90">
        <f t="shared" ca="1" si="13"/>
        <v>1326162406.8917248</v>
      </c>
      <c r="T64" s="90">
        <f t="shared" ca="1" si="13"/>
        <v>1330760829.3028615</v>
      </c>
      <c r="U64" s="90">
        <f t="shared" ca="1" si="13"/>
        <v>1335359251.7139981</v>
      </c>
      <c r="V64">
        <f ca="1">IF('Waste 2030'!$A72="MR",INDIRECT("'Waste 2030'!"&amp;'Country Selector'!$B$3&amp;ROW($A72))*10^12,0)*'Process Emissions Multipliers'!$D$45</f>
        <v>1339957674.1251347</v>
      </c>
      <c r="W64" s="90">
        <f t="shared" ca="1" si="14"/>
        <v>1354495940.9097672</v>
      </c>
      <c r="X64" s="90">
        <f t="shared" ca="1" si="14"/>
        <v>1369034207.6943996</v>
      </c>
      <c r="Y64" s="90">
        <f t="shared" ca="1" si="14"/>
        <v>1383572474.4790318</v>
      </c>
      <c r="Z64" s="90">
        <f t="shared" ca="1" si="14"/>
        <v>1398110741.2636642</v>
      </c>
      <c r="AA64" s="90">
        <f t="shared" ca="1" si="14"/>
        <v>1412649008.0482969</v>
      </c>
      <c r="AB64" s="90">
        <f t="shared" ca="1" si="14"/>
        <v>1427187274.8329291</v>
      </c>
      <c r="AC64" s="90">
        <f t="shared" ca="1" si="14"/>
        <v>1441725541.6175616</v>
      </c>
      <c r="AD64" s="90">
        <f t="shared" ca="1" si="14"/>
        <v>1456263808.402194</v>
      </c>
      <c r="AE64" s="90">
        <f t="shared" ca="1" si="14"/>
        <v>1470802075.1868265</v>
      </c>
      <c r="AF64" s="90">
        <f t="shared" ca="1" si="14"/>
        <v>1485340341.9714589</v>
      </c>
      <c r="AG64" s="90">
        <f t="shared" ca="1" si="14"/>
        <v>1499878608.7560911</v>
      </c>
      <c r="AH64" s="90">
        <f t="shared" ca="1" si="14"/>
        <v>1514416875.5407233</v>
      </c>
      <c r="AI64" s="90">
        <f t="shared" ca="1" si="14"/>
        <v>1528955142.325356</v>
      </c>
      <c r="AJ64" s="90">
        <f t="shared" ca="1" si="14"/>
        <v>1543493409.1099885</v>
      </c>
      <c r="AK64" s="90">
        <f t="shared" ca="1" si="14"/>
        <v>1558031675.8946207</v>
      </c>
      <c r="AL64" s="90">
        <f t="shared" ca="1" si="14"/>
        <v>1572569942.6792533</v>
      </c>
      <c r="AM64" s="90">
        <f t="shared" ca="1" si="11"/>
        <v>1587108209.4638855</v>
      </c>
      <c r="AN64" s="90">
        <f t="shared" ca="1" si="11"/>
        <v>1601646476.2485182</v>
      </c>
      <c r="AO64" s="90">
        <f t="shared" ca="1" si="11"/>
        <v>1616184743.0331504</v>
      </c>
      <c r="AP64">
        <f ca="1">V64*'Process Emissions Multipliers'!$E$45</f>
        <v>1630723009.8177829</v>
      </c>
    </row>
    <row r="65" spans="1:42">
      <c r="A65" s="74">
        <v>13</v>
      </c>
      <c r="B65">
        <f ca="1">IF('Waste 2010'!$A73="MR",INDIRECT("'Waste 2010'!"&amp;'Country Selector'!$B$3&amp;ROW($A73))*10^12,0)</f>
        <v>136163845786.01526</v>
      </c>
      <c r="C65" s="90">
        <f t="shared" ca="1" si="15"/>
        <v>122630454594.21198</v>
      </c>
      <c r="D65" s="90">
        <f t="shared" ca="1" si="12"/>
        <v>109097063402.40871</v>
      </c>
      <c r="E65" s="90">
        <f t="shared" ca="1" si="12"/>
        <v>95563672210.605423</v>
      </c>
      <c r="F65" s="90">
        <f t="shared" ca="1" si="12"/>
        <v>82030281018.80217</v>
      </c>
      <c r="G65" s="90">
        <f t="shared" ca="1" si="12"/>
        <v>68496889826.998878</v>
      </c>
      <c r="H65" s="90">
        <f t="shared" ca="1" si="12"/>
        <v>54963498635.19561</v>
      </c>
      <c r="I65" s="90">
        <f t="shared" ca="1" si="12"/>
        <v>41430107443.392334</v>
      </c>
      <c r="J65" s="90">
        <f t="shared" ca="1" si="12"/>
        <v>27896716251.589054</v>
      </c>
      <c r="K65" s="90">
        <f t="shared" ca="1" si="12"/>
        <v>14363325059.785778</v>
      </c>
      <c r="L65">
        <f ca="1">IF('Waste 2020'!$A73="MR",INDIRECT("'Waste 2020'!"&amp;'Country Selector'!$B$3&amp;ROW($A73))*10^12,0)*'Process Emissions Multipliers'!$B$45</f>
        <v>829933867.9825021</v>
      </c>
      <c r="M65" s="90">
        <f t="shared" ca="1" si="16"/>
        <v>836044257.37921882</v>
      </c>
      <c r="N65" s="90">
        <f t="shared" ca="1" si="13"/>
        <v>842154646.77593541</v>
      </c>
      <c r="O65" s="90">
        <f t="shared" ca="1" si="13"/>
        <v>848265036.17265201</v>
      </c>
      <c r="P65" s="90">
        <f t="shared" ca="1" si="13"/>
        <v>854375425.56936872</v>
      </c>
      <c r="Q65" s="90">
        <f t="shared" ca="1" si="13"/>
        <v>860485814.96608531</v>
      </c>
      <c r="R65" s="90">
        <f t="shared" ca="1" si="13"/>
        <v>866596204.36280203</v>
      </c>
      <c r="S65" s="90">
        <f t="shared" ca="1" si="13"/>
        <v>872706593.75951862</v>
      </c>
      <c r="T65" s="90">
        <f t="shared" ca="1" si="13"/>
        <v>878816983.15623522</v>
      </c>
      <c r="U65" s="90">
        <f t="shared" ca="1" si="13"/>
        <v>884927372.55295193</v>
      </c>
      <c r="V65">
        <f ca="1">IF('Waste 2030'!$A73="MR",INDIRECT("'Waste 2030'!"&amp;'Country Selector'!$B$3&amp;ROW($A73))*10^12,0)*'Process Emissions Multipliers'!$D$45</f>
        <v>891037761.94966853</v>
      </c>
      <c r="W65" s="90">
        <f t="shared" ca="1" si="14"/>
        <v>900705339.47734213</v>
      </c>
      <c r="X65" s="90">
        <f t="shared" ca="1" si="14"/>
        <v>910372917.00501597</v>
      </c>
      <c r="Y65" s="90">
        <f t="shared" ca="1" si="14"/>
        <v>920040494.53268957</v>
      </c>
      <c r="Z65" s="90">
        <f t="shared" ca="1" si="14"/>
        <v>929708072.06036329</v>
      </c>
      <c r="AA65" s="90">
        <f t="shared" ca="1" si="14"/>
        <v>939375649.58803701</v>
      </c>
      <c r="AB65" s="90">
        <f t="shared" ca="1" si="14"/>
        <v>949043227.11571074</v>
      </c>
      <c r="AC65" s="90">
        <f t="shared" ca="1" si="14"/>
        <v>958710804.64338458</v>
      </c>
      <c r="AD65" s="90">
        <f t="shared" ca="1" si="14"/>
        <v>968378382.17105818</v>
      </c>
      <c r="AE65" s="90">
        <f t="shared" ca="1" si="14"/>
        <v>978045959.6987319</v>
      </c>
      <c r="AF65" s="90">
        <f t="shared" ca="1" si="14"/>
        <v>987713537.22640562</v>
      </c>
      <c r="AG65" s="90">
        <f t="shared" ca="1" si="14"/>
        <v>997381114.75407934</v>
      </c>
      <c r="AH65" s="90">
        <f t="shared" ca="1" si="14"/>
        <v>1007048692.2817531</v>
      </c>
      <c r="AI65" s="90">
        <f t="shared" ca="1" si="14"/>
        <v>1016716269.8094265</v>
      </c>
      <c r="AJ65" s="90">
        <f t="shared" ca="1" si="14"/>
        <v>1026383847.3371005</v>
      </c>
      <c r="AK65" s="90">
        <f t="shared" ca="1" si="14"/>
        <v>1036051424.864774</v>
      </c>
      <c r="AL65" s="90">
        <f t="shared" ca="1" si="14"/>
        <v>1045719002.3924478</v>
      </c>
      <c r="AM65" s="90">
        <f t="shared" ca="1" si="11"/>
        <v>1055386579.9201216</v>
      </c>
      <c r="AN65" s="90">
        <f t="shared" ca="1" si="11"/>
        <v>1065054157.4477952</v>
      </c>
      <c r="AO65" s="90">
        <f t="shared" ca="1" si="11"/>
        <v>1074721734.9754689</v>
      </c>
      <c r="AP65">
        <f ca="1">V65*'Process Emissions Multipliers'!$E$45</f>
        <v>1084389312.5031426</v>
      </c>
    </row>
    <row r="66" spans="1:42">
      <c r="A66" s="74">
        <v>14</v>
      </c>
      <c r="B66">
        <f ca="1">IF('Waste 2010'!$A74="MR",INDIRECT("'Waste 2010'!"&amp;'Country Selector'!$B$3&amp;ROW($A74))*10^12,0)</f>
        <v>72314924158.291656</v>
      </c>
      <c r="C66" s="90">
        <f t="shared" ca="1" si="15"/>
        <v>65154094866.388924</v>
      </c>
      <c r="D66" s="90">
        <f t="shared" ca="1" si="12"/>
        <v>57993265574.486198</v>
      </c>
      <c r="E66" s="90">
        <f t="shared" ca="1" si="12"/>
        <v>50832436282.583473</v>
      </c>
      <c r="F66" s="90">
        <f t="shared" ca="1" si="12"/>
        <v>43671606990.68074</v>
      </c>
      <c r="G66" s="90">
        <f t="shared" ca="1" si="12"/>
        <v>36510777698.778015</v>
      </c>
      <c r="H66" s="90">
        <f t="shared" ca="1" si="12"/>
        <v>29349948406.87529</v>
      </c>
      <c r="I66" s="90">
        <f t="shared" ca="1" si="12"/>
        <v>22189119114.972561</v>
      </c>
      <c r="J66" s="90">
        <f t="shared" ca="1" si="12"/>
        <v>15028289823.069834</v>
      </c>
      <c r="K66" s="90">
        <f t="shared" ca="1" si="12"/>
        <v>7867460531.1671066</v>
      </c>
      <c r="L66">
        <f ca="1">IF('Waste 2020'!$A74="MR",INDIRECT("'Waste 2020'!"&amp;'Country Selector'!$B$3&amp;ROW($A74))*10^12,0)*'Process Emissions Multipliers'!$B$45</f>
        <v>706631239.26437879</v>
      </c>
      <c r="M66" s="90">
        <f t="shared" ca="1" si="16"/>
        <v>699073285.18676424</v>
      </c>
      <c r="N66" s="90">
        <f t="shared" ca="1" si="13"/>
        <v>691515331.10914969</v>
      </c>
      <c r="O66" s="90">
        <f t="shared" ca="1" si="13"/>
        <v>683957377.03153503</v>
      </c>
      <c r="P66" s="90">
        <f t="shared" ca="1" si="13"/>
        <v>676399422.95392036</v>
      </c>
      <c r="Q66" s="90">
        <f t="shared" ca="1" si="13"/>
        <v>668841468.87630582</v>
      </c>
      <c r="R66" s="90">
        <f t="shared" ca="1" si="13"/>
        <v>661283514.79869127</v>
      </c>
      <c r="S66" s="90">
        <f t="shared" ca="1" si="13"/>
        <v>653725560.72107673</v>
      </c>
      <c r="T66" s="90">
        <f t="shared" ca="1" si="13"/>
        <v>646167606.64346206</v>
      </c>
      <c r="U66" s="90">
        <f t="shared" ca="1" si="13"/>
        <v>638609652.5658474</v>
      </c>
      <c r="V66">
        <f ca="1">IF('Waste 2030'!$A74="MR",INDIRECT("'Waste 2030'!"&amp;'Country Selector'!$B$3&amp;ROW($A74))*10^12,0)*'Process Emissions Multipliers'!$D$45</f>
        <v>631051698.48823285</v>
      </c>
      <c r="W66" s="90">
        <f t="shared" ca="1" si="14"/>
        <v>637898480.38640535</v>
      </c>
      <c r="X66" s="90">
        <f t="shared" ca="1" si="14"/>
        <v>644745262.28457785</v>
      </c>
      <c r="Y66" s="90">
        <f t="shared" ca="1" si="14"/>
        <v>651592044.18275046</v>
      </c>
      <c r="Z66" s="90">
        <f t="shared" ca="1" si="14"/>
        <v>658438826.08092296</v>
      </c>
      <c r="AA66" s="90">
        <f t="shared" ca="1" si="14"/>
        <v>665285607.97909546</v>
      </c>
      <c r="AB66" s="90">
        <f t="shared" ca="1" si="14"/>
        <v>672132389.87726808</v>
      </c>
      <c r="AC66" s="90">
        <f t="shared" ca="1" si="14"/>
        <v>678979171.77544057</v>
      </c>
      <c r="AD66" s="90">
        <f t="shared" ca="1" si="14"/>
        <v>685825953.67361307</v>
      </c>
      <c r="AE66" s="90">
        <f t="shared" ca="1" si="14"/>
        <v>692672735.57178569</v>
      </c>
      <c r="AF66" s="90">
        <f t="shared" ca="1" si="14"/>
        <v>699519517.46995819</v>
      </c>
      <c r="AG66" s="90">
        <f t="shared" ca="1" si="14"/>
        <v>706366299.36813068</v>
      </c>
      <c r="AH66" s="90">
        <f t="shared" ca="1" si="14"/>
        <v>713213081.2663033</v>
      </c>
      <c r="AI66" s="90">
        <f t="shared" ca="1" si="14"/>
        <v>720059863.1644758</v>
      </c>
      <c r="AJ66" s="90">
        <f t="shared" ca="1" si="14"/>
        <v>726906645.0626483</v>
      </c>
      <c r="AK66" s="90">
        <f t="shared" ca="1" si="14"/>
        <v>733753426.96082091</v>
      </c>
      <c r="AL66" s="90">
        <f t="shared" ca="1" si="14"/>
        <v>740600208.85899341</v>
      </c>
      <c r="AM66" s="90">
        <f t="shared" ca="1" si="11"/>
        <v>747446990.75716591</v>
      </c>
      <c r="AN66" s="90">
        <f t="shared" ca="1" si="11"/>
        <v>754293772.65533841</v>
      </c>
      <c r="AO66" s="90">
        <f t="shared" ca="1" si="11"/>
        <v>761140554.55351102</v>
      </c>
      <c r="AP66">
        <f ca="1">V66*'Process Emissions Multipliers'!$E$45</f>
        <v>767987336.45168352</v>
      </c>
    </row>
    <row r="67" spans="1:42">
      <c r="A67" s="74">
        <v>15</v>
      </c>
      <c r="B67">
        <f ca="1">IF('Waste 2010'!$A75="MR",INDIRECT("'Waste 2010'!"&amp;'Country Selector'!$B$3&amp;ROW($A75))*10^12,0)</f>
        <v>1932258514509.2947</v>
      </c>
      <c r="C67" s="90">
        <f t="shared" ca="1" si="15"/>
        <v>1740342249019.9014</v>
      </c>
      <c r="D67" s="90">
        <f t="shared" ca="1" si="12"/>
        <v>1548425983530.5081</v>
      </c>
      <c r="E67" s="90">
        <f t="shared" ca="1" si="12"/>
        <v>1356509718041.1147</v>
      </c>
      <c r="F67" s="90">
        <f t="shared" ca="1" si="12"/>
        <v>1164593452551.7212</v>
      </c>
      <c r="G67" s="90">
        <f t="shared" ca="1" si="12"/>
        <v>972677187062.328</v>
      </c>
      <c r="H67" s="90">
        <f t="shared" ca="1" si="12"/>
        <v>780760921572.93481</v>
      </c>
      <c r="I67" s="90">
        <f t="shared" ca="1" si="12"/>
        <v>588844656083.54138</v>
      </c>
      <c r="J67" s="90">
        <f t="shared" ca="1" si="12"/>
        <v>396928390594.14813</v>
      </c>
      <c r="K67" s="90">
        <f t="shared" ca="1" si="12"/>
        <v>205012125104.75485</v>
      </c>
      <c r="L67">
        <f ca="1">IF('Waste 2020'!$A75="MR",INDIRECT("'Waste 2020'!"&amp;'Country Selector'!$B$3&amp;ROW($A75))*10^12,0)*'Process Emissions Multipliers'!$B$45</f>
        <v>13095859615.361517</v>
      </c>
      <c r="M67" s="90">
        <f t="shared" ca="1" si="16"/>
        <v>13326112513.839624</v>
      </c>
      <c r="N67" s="90">
        <f t="shared" ca="1" si="13"/>
        <v>13556365412.31773</v>
      </c>
      <c r="O67" s="90">
        <f t="shared" ca="1" si="13"/>
        <v>13786618310.795839</v>
      </c>
      <c r="P67" s="90">
        <f t="shared" ca="1" si="13"/>
        <v>14016871209.273945</v>
      </c>
      <c r="Q67" s="90">
        <f t="shared" ca="1" si="13"/>
        <v>14247124107.75205</v>
      </c>
      <c r="R67" s="90">
        <f t="shared" ca="1" si="13"/>
        <v>14477377006.23016</v>
      </c>
      <c r="S67" s="90">
        <f t="shared" ca="1" si="13"/>
        <v>14707629904.708267</v>
      </c>
      <c r="T67" s="90">
        <f t="shared" ca="1" si="13"/>
        <v>14937882803.186373</v>
      </c>
      <c r="U67" s="90">
        <f t="shared" ca="1" si="13"/>
        <v>15168135701.664478</v>
      </c>
      <c r="V67">
        <f ca="1">IF('Waste 2030'!$A75="MR",INDIRECT("'Waste 2030'!"&amp;'Country Selector'!$B$3&amp;ROW($A75))*10^12,0)*'Process Emissions Multipliers'!$D$45</f>
        <v>15398388600.142586</v>
      </c>
      <c r="W67" s="90">
        <f t="shared" ca="1" si="14"/>
        <v>15565457967.963087</v>
      </c>
      <c r="X67" s="90">
        <f t="shared" ca="1" si="14"/>
        <v>15732527335.783587</v>
      </c>
      <c r="Y67" s="90">
        <f t="shared" ca="1" si="14"/>
        <v>15899596703.604088</v>
      </c>
      <c r="Z67" s="90">
        <f t="shared" ca="1" si="14"/>
        <v>16066666071.424591</v>
      </c>
      <c r="AA67" s="90">
        <f t="shared" ca="1" si="14"/>
        <v>16233735439.24509</v>
      </c>
      <c r="AB67" s="90">
        <f t="shared" ca="1" si="14"/>
        <v>16400804807.065594</v>
      </c>
      <c r="AC67" s="90">
        <f t="shared" ca="1" si="14"/>
        <v>16567874174.886093</v>
      </c>
      <c r="AD67" s="90">
        <f t="shared" ca="1" si="14"/>
        <v>16734943542.706596</v>
      </c>
      <c r="AE67" s="90">
        <f t="shared" ca="1" si="14"/>
        <v>16902012910.527096</v>
      </c>
      <c r="AF67" s="90">
        <f t="shared" ca="1" si="14"/>
        <v>17069082278.347595</v>
      </c>
      <c r="AG67" s="90">
        <f t="shared" ca="1" si="14"/>
        <v>17236151646.168098</v>
      </c>
      <c r="AH67" s="90">
        <f t="shared" ca="1" si="14"/>
        <v>17403221013.988598</v>
      </c>
      <c r="AI67" s="90">
        <f t="shared" ca="1" si="14"/>
        <v>17570290381.809101</v>
      </c>
      <c r="AJ67" s="90">
        <f t="shared" ca="1" si="14"/>
        <v>17737359749.629601</v>
      </c>
      <c r="AK67" s="90">
        <f t="shared" ca="1" si="14"/>
        <v>17904429117.4501</v>
      </c>
      <c r="AL67" s="90">
        <f t="shared" ca="1" si="14"/>
        <v>18071498485.270603</v>
      </c>
      <c r="AM67" s="90">
        <f t="shared" ca="1" si="11"/>
        <v>18238567853.091106</v>
      </c>
      <c r="AN67" s="90">
        <f t="shared" ca="1" si="11"/>
        <v>18405637220.911606</v>
      </c>
      <c r="AO67" s="90">
        <f t="shared" ca="1" si="11"/>
        <v>18572706588.732109</v>
      </c>
      <c r="AP67">
        <f ca="1">V67*'Process Emissions Multipliers'!$E$45</f>
        <v>18739775956.552608</v>
      </c>
    </row>
    <row r="68" spans="1:42">
      <c r="A68" s="74">
        <v>16</v>
      </c>
      <c r="B68">
        <f ca="1">IF('Waste 2010'!$A76="MR",INDIRECT("'Waste 2010'!"&amp;'Country Selector'!$B$3&amp;ROW($A76))*10^12,0)</f>
        <v>62147724719.812561</v>
      </c>
      <c r="C68" s="90">
        <f t="shared" ca="1" si="15"/>
        <v>55969592529.07637</v>
      </c>
      <c r="D68" s="90">
        <f t="shared" ca="1" si="12"/>
        <v>49791460338.340187</v>
      </c>
      <c r="E68" s="90">
        <f t="shared" ca="1" si="12"/>
        <v>43613328147.603996</v>
      </c>
      <c r="F68" s="90">
        <f t="shared" ca="1" si="12"/>
        <v>37435195956.867813</v>
      </c>
      <c r="G68" s="90">
        <f t="shared" ca="1" si="12"/>
        <v>31257063766.131626</v>
      </c>
      <c r="H68" s="90">
        <f t="shared" ca="1" si="12"/>
        <v>25078931575.395443</v>
      </c>
      <c r="I68" s="90">
        <f t="shared" ca="1" si="12"/>
        <v>18900799384.659252</v>
      </c>
      <c r="J68" s="90">
        <f t="shared" ca="1" si="12"/>
        <v>12722667193.923067</v>
      </c>
      <c r="K68" s="90">
        <f t="shared" ca="1" si="12"/>
        <v>6544535003.1868792</v>
      </c>
      <c r="L68">
        <f ca="1">IF('Waste 2020'!$A76="MR",INDIRECT("'Waste 2020'!"&amp;'Country Selector'!$B$3&amp;ROW($A76))*10^12,0)*'Process Emissions Multipliers'!$B$45</f>
        <v>366402812.45069194</v>
      </c>
      <c r="M68" s="90">
        <f t="shared" ca="1" si="16"/>
        <v>381259344.55364984</v>
      </c>
      <c r="N68" s="90">
        <f t="shared" ca="1" si="13"/>
        <v>396115876.65660763</v>
      </c>
      <c r="O68" s="90">
        <f t="shared" ca="1" si="13"/>
        <v>410972408.75956547</v>
      </c>
      <c r="P68" s="90">
        <f t="shared" ca="1" si="13"/>
        <v>425828940.86252332</v>
      </c>
      <c r="Q68" s="90">
        <f t="shared" ca="1" si="13"/>
        <v>440685472.96548122</v>
      </c>
      <c r="R68" s="90">
        <f t="shared" ca="1" si="13"/>
        <v>455542005.06843907</v>
      </c>
      <c r="S68" s="90">
        <f t="shared" ca="1" si="13"/>
        <v>470398537.17139685</v>
      </c>
      <c r="T68" s="90">
        <f t="shared" ca="1" si="13"/>
        <v>485255069.2743547</v>
      </c>
      <c r="U68" s="90">
        <f t="shared" ca="1" si="13"/>
        <v>500111601.37731266</v>
      </c>
      <c r="V68">
        <f ca="1">IF('Waste 2030'!$A76="MR",INDIRECT("'Waste 2030'!"&amp;'Country Selector'!$B$3&amp;ROW($A76))*10^12,0)*'Process Emissions Multipliers'!$D$45</f>
        <v>514968133.48027045</v>
      </c>
      <c r="W68" s="90">
        <f t="shared" ca="1" si="14"/>
        <v>520555432.43358147</v>
      </c>
      <c r="X68" s="90">
        <f t="shared" ca="1" si="14"/>
        <v>526142731.38689244</v>
      </c>
      <c r="Y68" s="90">
        <f t="shared" ca="1" si="14"/>
        <v>531730030.3402034</v>
      </c>
      <c r="Z68" s="90">
        <f t="shared" ca="1" si="14"/>
        <v>537317329.29351425</v>
      </c>
      <c r="AA68" s="90">
        <f t="shared" ca="1" si="14"/>
        <v>542904628.24682534</v>
      </c>
      <c r="AB68" s="90">
        <f t="shared" ca="1" si="14"/>
        <v>548491927.20013618</v>
      </c>
      <c r="AC68" s="90">
        <f t="shared" ca="1" si="14"/>
        <v>554079226.15344727</v>
      </c>
      <c r="AD68" s="90">
        <f t="shared" ca="1" si="14"/>
        <v>559666525.10675824</v>
      </c>
      <c r="AE68" s="90">
        <f t="shared" ca="1" si="14"/>
        <v>565253824.06006908</v>
      </c>
      <c r="AF68" s="90">
        <f t="shared" ca="1" si="14"/>
        <v>570841123.01338017</v>
      </c>
      <c r="AG68" s="90">
        <f t="shared" ca="1" si="14"/>
        <v>576428421.96669114</v>
      </c>
      <c r="AH68" s="90">
        <f t="shared" ca="1" si="14"/>
        <v>582015720.9200021</v>
      </c>
      <c r="AI68" s="90">
        <f t="shared" ca="1" si="14"/>
        <v>587603019.87331307</v>
      </c>
      <c r="AJ68" s="90">
        <f t="shared" ca="1" si="14"/>
        <v>593190318.82662404</v>
      </c>
      <c r="AK68" s="90">
        <f t="shared" ca="1" si="14"/>
        <v>598777617.779935</v>
      </c>
      <c r="AL68" s="90">
        <f t="shared" ca="1" si="14"/>
        <v>604364916.73324597</v>
      </c>
      <c r="AM68" s="90">
        <f t="shared" ca="1" si="11"/>
        <v>609952215.68655694</v>
      </c>
      <c r="AN68" s="90">
        <f t="shared" ca="1" si="11"/>
        <v>615539514.63986778</v>
      </c>
      <c r="AO68" s="90">
        <f t="shared" ca="1" si="11"/>
        <v>621126813.59317887</v>
      </c>
      <c r="AP68">
        <f ca="1">V68*'Process Emissions Multipliers'!$E$45</f>
        <v>626714112.54648983</v>
      </c>
    </row>
    <row r="69" spans="1:42">
      <c r="A69" s="74">
        <v>17</v>
      </c>
      <c r="B69">
        <f ca="1">IF('Waste 2010'!$A77="MR",INDIRECT("'Waste 2010'!"&amp;'Country Selector'!$B$3&amp;ROW($A77))*10^12,0)</f>
        <v>59305998740.835976</v>
      </c>
      <c r="C69" s="90">
        <f t="shared" ca="1" si="15"/>
        <v>53419360705.809837</v>
      </c>
      <c r="D69" s="90">
        <f t="shared" ca="1" si="12"/>
        <v>47532722670.783684</v>
      </c>
      <c r="E69" s="90">
        <f t="shared" ca="1" si="12"/>
        <v>41646084635.757545</v>
      </c>
      <c r="F69" s="90">
        <f t="shared" ca="1" si="12"/>
        <v>35759446600.7314</v>
      </c>
      <c r="G69" s="90">
        <f t="shared" ca="1" si="12"/>
        <v>29872808565.705254</v>
      </c>
      <c r="H69" s="90">
        <f t="shared" ca="1" si="12"/>
        <v>23986170530.679111</v>
      </c>
      <c r="I69" s="90">
        <f t="shared" ca="1" si="12"/>
        <v>18099532495.652969</v>
      </c>
      <c r="J69" s="90">
        <f t="shared" ca="1" si="12"/>
        <v>12212894460.626822</v>
      </c>
      <c r="K69" s="90">
        <f t="shared" ca="1" si="12"/>
        <v>6326256425.6006784</v>
      </c>
      <c r="L69">
        <f ca="1">IF('Waste 2020'!$A77="MR",INDIRECT("'Waste 2020'!"&amp;'Country Selector'!$B$3&amp;ROW($A77))*10^12,0)*'Process Emissions Multipliers'!$B$45</f>
        <v>439618390.57453489</v>
      </c>
      <c r="M69" s="90">
        <f t="shared" ca="1" si="16"/>
        <v>437860687.05840385</v>
      </c>
      <c r="N69" s="90">
        <f t="shared" ca="1" si="13"/>
        <v>436102983.54227281</v>
      </c>
      <c r="O69" s="90">
        <f t="shared" ca="1" si="13"/>
        <v>434345280.02614176</v>
      </c>
      <c r="P69" s="90">
        <f t="shared" ca="1" si="13"/>
        <v>432587576.51001072</v>
      </c>
      <c r="Q69" s="90">
        <f t="shared" ca="1" si="13"/>
        <v>430829872.99387968</v>
      </c>
      <c r="R69" s="90">
        <f t="shared" ca="1" si="13"/>
        <v>429072169.47774869</v>
      </c>
      <c r="S69" s="90">
        <f t="shared" ca="1" si="13"/>
        <v>427314465.96161765</v>
      </c>
      <c r="T69" s="90">
        <f t="shared" ca="1" si="13"/>
        <v>425556762.44548661</v>
      </c>
      <c r="U69" s="90">
        <f t="shared" ca="1" si="13"/>
        <v>423799058.92935562</v>
      </c>
      <c r="V69">
        <f ca="1">IF('Waste 2030'!$A77="MR",INDIRECT("'Waste 2030'!"&amp;'Country Selector'!$B$3&amp;ROW($A77))*10^12,0)*'Process Emissions Multipliers'!$D$45</f>
        <v>422041355.41322452</v>
      </c>
      <c r="W69" s="90">
        <f t="shared" ca="1" si="14"/>
        <v>426620417.82514089</v>
      </c>
      <c r="X69" s="90">
        <f t="shared" ca="1" si="14"/>
        <v>431199480.23705733</v>
      </c>
      <c r="Y69" s="90">
        <f t="shared" ca="1" si="14"/>
        <v>435778542.6489737</v>
      </c>
      <c r="Z69" s="90">
        <f t="shared" ca="1" si="14"/>
        <v>440357605.06089014</v>
      </c>
      <c r="AA69" s="90">
        <f t="shared" ca="1" si="14"/>
        <v>444936667.47280651</v>
      </c>
      <c r="AB69" s="90">
        <f t="shared" ca="1" si="14"/>
        <v>449515729.88472289</v>
      </c>
      <c r="AC69" s="90">
        <f t="shared" ca="1" si="14"/>
        <v>454094792.29663932</v>
      </c>
      <c r="AD69" s="90">
        <f t="shared" ca="1" si="14"/>
        <v>458673854.7085557</v>
      </c>
      <c r="AE69" s="90">
        <f t="shared" ca="1" si="14"/>
        <v>463252917.12047207</v>
      </c>
      <c r="AF69" s="90">
        <f t="shared" ca="1" si="14"/>
        <v>467831979.53238845</v>
      </c>
      <c r="AG69" s="90">
        <f t="shared" ca="1" si="14"/>
        <v>472411041.94430488</v>
      </c>
      <c r="AH69" s="90">
        <f t="shared" ca="1" si="14"/>
        <v>476990104.35622126</v>
      </c>
      <c r="AI69" s="90">
        <f t="shared" ca="1" si="14"/>
        <v>481569166.76813763</v>
      </c>
      <c r="AJ69" s="90">
        <f t="shared" ca="1" si="14"/>
        <v>486148229.18005407</v>
      </c>
      <c r="AK69" s="90">
        <f t="shared" ca="1" si="14"/>
        <v>490727291.59197044</v>
      </c>
      <c r="AL69" s="90">
        <f t="shared" ca="1" si="14"/>
        <v>495306354.00388682</v>
      </c>
      <c r="AM69" s="90">
        <f t="shared" ca="1" si="11"/>
        <v>499885416.41580325</v>
      </c>
      <c r="AN69" s="90">
        <f t="shared" ca="1" si="11"/>
        <v>504464478.82771963</v>
      </c>
      <c r="AO69" s="90">
        <f t="shared" ca="1" si="11"/>
        <v>509043541.239636</v>
      </c>
      <c r="AP69">
        <f ca="1">V69*'Process Emissions Multipliers'!$E$45</f>
        <v>513622603.65155244</v>
      </c>
    </row>
    <row r="70" spans="1:42">
      <c r="A70" s="74">
        <v>18</v>
      </c>
      <c r="B70">
        <f ca="1">IF('Waste 2010'!$A78="MR",INDIRECT("'Waste 2010'!"&amp;'Country Selector'!$B$3&amp;ROW($A78))*10^12,0)</f>
        <v>52800404912.117569</v>
      </c>
      <c r="C70" s="90">
        <f t="shared" ca="1" si="15"/>
        <v>47559276219.48642</v>
      </c>
      <c r="D70" s="90">
        <f t="shared" ca="1" si="12"/>
        <v>42318147526.855286</v>
      </c>
      <c r="E70" s="90">
        <f t="shared" ca="1" si="12"/>
        <v>37077018834.224144</v>
      </c>
      <c r="F70" s="90">
        <f t="shared" ca="1" si="12"/>
        <v>31835890141.59301</v>
      </c>
      <c r="G70" s="90">
        <f t="shared" ca="1" si="12"/>
        <v>26594761448.961864</v>
      </c>
      <c r="H70" s="90">
        <f t="shared" ca="1" si="12"/>
        <v>21353632756.330723</v>
      </c>
      <c r="I70" s="90">
        <f t="shared" ca="1" si="12"/>
        <v>16112504063.699583</v>
      </c>
      <c r="J70" s="90">
        <f t="shared" ca="1" si="12"/>
        <v>10871375371.068439</v>
      </c>
      <c r="K70" s="90">
        <f t="shared" ca="1" si="12"/>
        <v>5630246678.4372988</v>
      </c>
      <c r="L70">
        <f ca="1">IF('Waste 2020'!$A78="MR",INDIRECT("'Waste 2020'!"&amp;'Country Selector'!$B$3&amp;ROW($A78))*10^12,0)*'Process Emissions Multipliers'!$B$45</f>
        <v>389117985.80615747</v>
      </c>
      <c r="M70" s="90">
        <f t="shared" ca="1" si="16"/>
        <v>393222043.38903761</v>
      </c>
      <c r="N70" s="90">
        <f t="shared" ca="1" si="13"/>
        <v>397326100.97191769</v>
      </c>
      <c r="O70" s="90">
        <f t="shared" ca="1" si="13"/>
        <v>401430158.55479777</v>
      </c>
      <c r="P70" s="90">
        <f t="shared" ca="1" si="13"/>
        <v>405534216.13767791</v>
      </c>
      <c r="Q70" s="90">
        <f t="shared" ca="1" si="13"/>
        <v>409638273.72055805</v>
      </c>
      <c r="R70" s="90">
        <f t="shared" ca="1" si="13"/>
        <v>413742331.30343819</v>
      </c>
      <c r="S70" s="90">
        <f t="shared" ca="1" si="13"/>
        <v>417846388.88631827</v>
      </c>
      <c r="T70" s="90">
        <f t="shared" ca="1" si="13"/>
        <v>421950446.46919847</v>
      </c>
      <c r="U70" s="90">
        <f t="shared" ca="1" si="13"/>
        <v>426054504.0520786</v>
      </c>
      <c r="V70">
        <f ca="1">IF('Waste 2030'!$A78="MR",INDIRECT("'Waste 2030'!"&amp;'Country Selector'!$B$3&amp;ROW($A78))*10^12,0)*'Process Emissions Multipliers'!$D$45</f>
        <v>430158561.63495868</v>
      </c>
      <c r="W70" s="90">
        <f t="shared" ca="1" si="14"/>
        <v>434825694.07466495</v>
      </c>
      <c r="X70" s="90">
        <f t="shared" ca="1" si="14"/>
        <v>439492826.51437128</v>
      </c>
      <c r="Y70" s="90">
        <f t="shared" ca="1" si="14"/>
        <v>444159958.95407742</v>
      </c>
      <c r="Z70" s="90">
        <f t="shared" ca="1" si="14"/>
        <v>448827091.39378375</v>
      </c>
      <c r="AA70" s="90">
        <f t="shared" ca="1" si="14"/>
        <v>453494223.83349007</v>
      </c>
      <c r="AB70" s="90">
        <f t="shared" ca="1" si="14"/>
        <v>458161356.27319622</v>
      </c>
      <c r="AC70" s="90">
        <f t="shared" ca="1" si="14"/>
        <v>462828488.71290255</v>
      </c>
      <c r="AD70" s="90">
        <f t="shared" ca="1" si="14"/>
        <v>467495621.15260881</v>
      </c>
      <c r="AE70" s="90">
        <f t="shared" ca="1" si="14"/>
        <v>472162753.59231508</v>
      </c>
      <c r="AF70" s="90">
        <f t="shared" ca="1" si="14"/>
        <v>476829886.03202128</v>
      </c>
      <c r="AG70" s="90">
        <f t="shared" ca="1" si="14"/>
        <v>481497018.47172761</v>
      </c>
      <c r="AH70" s="90">
        <f t="shared" ca="1" si="14"/>
        <v>486164150.91143388</v>
      </c>
      <c r="AI70" s="90">
        <f t="shared" ca="1" si="14"/>
        <v>490831283.35114008</v>
      </c>
      <c r="AJ70" s="90">
        <f t="shared" ca="1" si="14"/>
        <v>495498415.79084647</v>
      </c>
      <c r="AK70" s="90">
        <f t="shared" ca="1" si="14"/>
        <v>500165548.23055267</v>
      </c>
      <c r="AL70" s="90">
        <f t="shared" ca="1" si="14"/>
        <v>504832680.67025894</v>
      </c>
      <c r="AM70" s="90">
        <f t="shared" ca="1" si="11"/>
        <v>509499813.10996521</v>
      </c>
      <c r="AN70" s="90">
        <f t="shared" ca="1" si="11"/>
        <v>514166945.54967153</v>
      </c>
      <c r="AO70" s="90">
        <f t="shared" ca="1" si="11"/>
        <v>518834077.98937774</v>
      </c>
      <c r="AP70">
        <f ca="1">V70*'Process Emissions Multipliers'!$E$45</f>
        <v>523501210.429084</v>
      </c>
    </row>
    <row r="71" spans="1:42">
      <c r="A71" s="74">
        <v>19</v>
      </c>
      <c r="B71">
        <f ca="1">IF('Waste 2010'!$A79="MR",INDIRECT("'Waste 2010'!"&amp;'Country Selector'!$B$3&amp;ROW($A79))*10^12,0)</f>
        <v>32708647831.439564</v>
      </c>
      <c r="C71" s="90">
        <f t="shared" ca="1" si="15"/>
        <v>29463241168.800949</v>
      </c>
      <c r="D71" s="90">
        <f t="shared" ca="1" si="12"/>
        <v>26217834506.162338</v>
      </c>
      <c r="E71" s="90">
        <f t="shared" ca="1" si="12"/>
        <v>22972427843.523727</v>
      </c>
      <c r="F71" s="90">
        <f t="shared" ca="1" si="12"/>
        <v>19727021180.885117</v>
      </c>
      <c r="G71" s="90">
        <f t="shared" ca="1" si="12"/>
        <v>16481614518.246502</v>
      </c>
      <c r="H71" s="90">
        <f t="shared" ca="1" si="12"/>
        <v>13236207855.607889</v>
      </c>
      <c r="I71" s="90">
        <f t="shared" ca="1" si="12"/>
        <v>9990801192.9692764</v>
      </c>
      <c r="J71" s="90">
        <f t="shared" ca="1" si="12"/>
        <v>6745394530.3306637</v>
      </c>
      <c r="K71" s="90">
        <f t="shared" ca="1" si="12"/>
        <v>3499987867.6920514</v>
      </c>
      <c r="L71">
        <f ca="1">IF('Waste 2020'!$A79="MR",INDIRECT("'Waste 2020'!"&amp;'Country Selector'!$B$3&amp;ROW($A79))*10^12,0)*'Process Emissions Multipliers'!$B$45</f>
        <v>254581205.05343917</v>
      </c>
      <c r="M71" s="90">
        <f t="shared" ca="1" si="16"/>
        <v>250882888.19104189</v>
      </c>
      <c r="N71" s="90">
        <f t="shared" ca="1" si="13"/>
        <v>247184571.32864454</v>
      </c>
      <c r="O71" s="90">
        <f t="shared" ca="1" si="13"/>
        <v>243486254.4662472</v>
      </c>
      <c r="P71" s="90">
        <f t="shared" ca="1" si="13"/>
        <v>239787937.60384989</v>
      </c>
      <c r="Q71" s="90">
        <f t="shared" ca="1" si="13"/>
        <v>236089620.74145257</v>
      </c>
      <c r="R71" s="90">
        <f t="shared" ca="1" si="13"/>
        <v>232391303.87905526</v>
      </c>
      <c r="S71" s="90">
        <f t="shared" ca="1" si="13"/>
        <v>228692987.01665795</v>
      </c>
      <c r="T71" s="90">
        <f t="shared" ca="1" si="13"/>
        <v>224994670.15426061</v>
      </c>
      <c r="U71" s="90">
        <f t="shared" ca="1" si="13"/>
        <v>221296353.29186329</v>
      </c>
      <c r="V71">
        <f ca="1">IF('Waste 2030'!$A79="MR",INDIRECT("'Waste 2030'!"&amp;'Country Selector'!$B$3&amp;ROW($A79))*10^12,0)*'Process Emissions Multipliers'!$D$45</f>
        <v>217598036.42946598</v>
      </c>
      <c r="W71" s="90">
        <f t="shared" ca="1" si="14"/>
        <v>219958930.63270205</v>
      </c>
      <c r="X71" s="90">
        <f t="shared" ca="1" si="14"/>
        <v>222319824.83593816</v>
      </c>
      <c r="Y71" s="90">
        <f t="shared" ca="1" si="14"/>
        <v>224680719.03917423</v>
      </c>
      <c r="Z71" s="90">
        <f t="shared" ca="1" si="14"/>
        <v>227041613.2424103</v>
      </c>
      <c r="AA71" s="90">
        <f t="shared" ca="1" si="14"/>
        <v>229402507.44564644</v>
      </c>
      <c r="AB71" s="90">
        <f t="shared" ca="1" si="14"/>
        <v>231763401.64888251</v>
      </c>
      <c r="AC71" s="90">
        <f t="shared" ca="1" si="14"/>
        <v>234124295.85211861</v>
      </c>
      <c r="AD71" s="90">
        <f t="shared" ca="1" si="14"/>
        <v>236485190.05535465</v>
      </c>
      <c r="AE71" s="90">
        <f t="shared" ca="1" si="14"/>
        <v>238846084.25859076</v>
      </c>
      <c r="AF71" s="90">
        <f t="shared" ca="1" si="14"/>
        <v>241206978.46182686</v>
      </c>
      <c r="AG71" s="90">
        <f t="shared" ca="1" si="14"/>
        <v>243567872.6650629</v>
      </c>
      <c r="AH71" s="90">
        <f t="shared" ca="1" si="14"/>
        <v>245928766.86829901</v>
      </c>
      <c r="AI71" s="90">
        <f t="shared" ca="1" si="14"/>
        <v>248289661.07153511</v>
      </c>
      <c r="AJ71" s="90">
        <f t="shared" ca="1" si="14"/>
        <v>250650555.27477115</v>
      </c>
      <c r="AK71" s="90">
        <f t="shared" ca="1" si="14"/>
        <v>253011449.47800726</v>
      </c>
      <c r="AL71" s="90">
        <f t="shared" ca="1" si="14"/>
        <v>255372343.68124336</v>
      </c>
      <c r="AM71" s="90">
        <f t="shared" ca="1" si="11"/>
        <v>257733237.88447943</v>
      </c>
      <c r="AN71" s="90">
        <f t="shared" ca="1" si="11"/>
        <v>260094132.08771557</v>
      </c>
      <c r="AO71" s="90">
        <f t="shared" ca="1" si="11"/>
        <v>262455026.29095161</v>
      </c>
      <c r="AP71">
        <f ca="1">V71*'Process Emissions Multipliers'!$E$45</f>
        <v>264815920.49418771</v>
      </c>
    </row>
    <row r="72" spans="1:42">
      <c r="A72" s="74">
        <v>20</v>
      </c>
      <c r="B72">
        <f ca="1">IF('Waste 2010'!$A80="MR",INDIRECT("'Waste 2010'!"&amp;'Country Selector'!$B$3&amp;ROW($A80))*10^12,0)</f>
        <v>20022270570.454025</v>
      </c>
      <c r="C72" s="90">
        <f t="shared" ca="1" si="15"/>
        <v>18039371728.397324</v>
      </c>
      <c r="D72" s="90">
        <f t="shared" ca="1" si="12"/>
        <v>16056472886.340624</v>
      </c>
      <c r="E72" s="90">
        <f t="shared" ca="1" si="12"/>
        <v>14073574044.283922</v>
      </c>
      <c r="F72" s="90">
        <f t="shared" ca="1" si="12"/>
        <v>12090675202.227224</v>
      </c>
      <c r="G72" s="90">
        <f t="shared" ca="1" si="12"/>
        <v>10107776360.170523</v>
      </c>
      <c r="H72" s="90">
        <f t="shared" ca="1" si="12"/>
        <v>8124877518.1138229</v>
      </c>
      <c r="I72" s="90">
        <f t="shared" ca="1" si="12"/>
        <v>6141978676.0571222</v>
      </c>
      <c r="J72" s="90">
        <f t="shared" ca="1" si="12"/>
        <v>4159079834.000422</v>
      </c>
      <c r="K72" s="90">
        <f t="shared" ca="1" si="12"/>
        <v>2176180991.9437218</v>
      </c>
      <c r="L72">
        <f ca="1">IF('Waste 2020'!$A80="MR",INDIRECT("'Waste 2020'!"&amp;'Country Selector'!$B$3&amp;ROW($A80))*10^12,0)*'Process Emissions Multipliers'!$B$45</f>
        <v>193282149.88702121</v>
      </c>
      <c r="M72" s="90">
        <f t="shared" ca="1" si="16"/>
        <v>185587628.45692724</v>
      </c>
      <c r="N72" s="90">
        <f t="shared" ca="1" si="13"/>
        <v>177893107.0268333</v>
      </c>
      <c r="O72" s="90">
        <f t="shared" ca="1" si="13"/>
        <v>170198585.59673929</v>
      </c>
      <c r="P72" s="90">
        <f t="shared" ca="1" si="13"/>
        <v>162504064.16664535</v>
      </c>
      <c r="Q72" s="90">
        <f t="shared" ca="1" si="13"/>
        <v>154809542.73655137</v>
      </c>
      <c r="R72" s="90">
        <f t="shared" ca="1" si="13"/>
        <v>147115021.30645743</v>
      </c>
      <c r="S72" s="90">
        <f t="shared" ca="1" si="13"/>
        <v>139420499.87636346</v>
      </c>
      <c r="T72" s="90">
        <f t="shared" ca="1" si="13"/>
        <v>131725978.44626948</v>
      </c>
      <c r="U72" s="90">
        <f t="shared" ca="1" si="13"/>
        <v>124031457.01617552</v>
      </c>
      <c r="V72">
        <f ca="1">IF('Waste 2030'!$A80="MR",INDIRECT("'Waste 2030'!"&amp;'Country Selector'!$B$3&amp;ROW($A80))*10^12,0)*'Process Emissions Multipliers'!$D$45</f>
        <v>116336935.58608156</v>
      </c>
      <c r="W72" s="90">
        <f t="shared" ca="1" si="14"/>
        <v>117599167.54990932</v>
      </c>
      <c r="X72" s="90">
        <f t="shared" ca="1" si="14"/>
        <v>118861399.51373708</v>
      </c>
      <c r="Y72" s="90">
        <f t="shared" ca="1" si="14"/>
        <v>120123631.47756486</v>
      </c>
      <c r="Z72" s="90">
        <f t="shared" ca="1" si="14"/>
        <v>121385863.4413926</v>
      </c>
      <c r="AA72" s="90">
        <f t="shared" ca="1" si="14"/>
        <v>122648095.40522037</v>
      </c>
      <c r="AB72" s="90">
        <f t="shared" ca="1" si="14"/>
        <v>123910327.36904815</v>
      </c>
      <c r="AC72" s="90">
        <f t="shared" ca="1" si="14"/>
        <v>125172559.33287589</v>
      </c>
      <c r="AD72" s="90">
        <f t="shared" ca="1" si="14"/>
        <v>126434791.29670367</v>
      </c>
      <c r="AE72" s="90">
        <f t="shared" ca="1" si="14"/>
        <v>127697023.26053143</v>
      </c>
      <c r="AF72" s="90">
        <f t="shared" ca="1" si="14"/>
        <v>128959255.22435918</v>
      </c>
      <c r="AG72" s="90">
        <f t="shared" ca="1" si="14"/>
        <v>130221487.18818694</v>
      </c>
      <c r="AH72" s="90">
        <f t="shared" ca="1" si="14"/>
        <v>131483719.1520147</v>
      </c>
      <c r="AI72" s="90">
        <f t="shared" ca="1" si="14"/>
        <v>132745951.11584248</v>
      </c>
      <c r="AJ72" s="90">
        <f t="shared" ca="1" si="14"/>
        <v>134008183.07967022</v>
      </c>
      <c r="AK72" s="90">
        <f t="shared" ca="1" si="14"/>
        <v>135270415.04349798</v>
      </c>
      <c r="AL72" s="90">
        <f t="shared" ca="1" si="14"/>
        <v>136532647.00732577</v>
      </c>
      <c r="AM72" s="90">
        <f t="shared" ca="1" si="11"/>
        <v>137794878.9711535</v>
      </c>
      <c r="AN72" s="90">
        <f t="shared" ca="1" si="11"/>
        <v>139057110.93498129</v>
      </c>
      <c r="AO72" s="90">
        <f t="shared" ca="1" si="11"/>
        <v>140319342.89880908</v>
      </c>
      <c r="AP72">
        <f ca="1">V72*'Process Emissions Multipliers'!$E$45</f>
        <v>141581574.8626368</v>
      </c>
    </row>
    <row r="73" spans="1:42">
      <c r="A73" s="74">
        <v>21</v>
      </c>
      <c r="B73">
        <f ca="1">IF('Waste 2010'!$A81="MR",INDIRECT("'Waste 2010'!"&amp;'Country Selector'!$B$3&amp;ROW($A81))*10^12,0)</f>
        <v>18194981283.334854</v>
      </c>
      <c r="C73" s="90">
        <f t="shared" ca="1" si="15"/>
        <v>16386150215.28997</v>
      </c>
      <c r="D73" s="90">
        <f t="shared" ca="1" si="12"/>
        <v>14577319147.245089</v>
      </c>
      <c r="E73" s="90">
        <f t="shared" ca="1" si="12"/>
        <v>12768488079.200207</v>
      </c>
      <c r="F73" s="90">
        <f t="shared" ca="1" si="12"/>
        <v>10959657011.155323</v>
      </c>
      <c r="G73" s="90">
        <f t="shared" ca="1" si="12"/>
        <v>9150825943.1104412</v>
      </c>
      <c r="H73" s="90">
        <f t="shared" ca="1" si="12"/>
        <v>7341994875.0655594</v>
      </c>
      <c r="I73" s="90">
        <f t="shared" ca="1" si="12"/>
        <v>5533163807.0206766</v>
      </c>
      <c r="J73" s="90">
        <f t="shared" ca="1" si="12"/>
        <v>3724332738.9757948</v>
      </c>
      <c r="K73" s="90">
        <f t="shared" ca="1" si="12"/>
        <v>1915501670.9309123</v>
      </c>
      <c r="L73">
        <f ca="1">IF('Waste 2020'!$A81="MR",INDIRECT("'Waste 2020'!"&amp;'Country Selector'!$B$3&amp;ROW($A81))*10^12,0)*'Process Emissions Multipliers'!$B$45</f>
        <v>106670602.88602978</v>
      </c>
      <c r="M73" s="90">
        <f t="shared" ca="1" si="16"/>
        <v>109167475.19451609</v>
      </c>
      <c r="N73" s="90">
        <f t="shared" ca="1" si="13"/>
        <v>111664347.50300241</v>
      </c>
      <c r="O73" s="90">
        <f t="shared" ca="1" si="13"/>
        <v>114161219.81148872</v>
      </c>
      <c r="P73" s="90">
        <f t="shared" ca="1" si="13"/>
        <v>116658092.11997503</v>
      </c>
      <c r="Q73" s="90">
        <f t="shared" ca="1" si="13"/>
        <v>119154964.42846133</v>
      </c>
      <c r="R73" s="90">
        <f t="shared" ca="1" si="13"/>
        <v>121651836.73694764</v>
      </c>
      <c r="S73" s="90">
        <f t="shared" ca="1" si="13"/>
        <v>124148709.04543395</v>
      </c>
      <c r="T73" s="90">
        <f t="shared" ca="1" si="13"/>
        <v>126645581.35392027</v>
      </c>
      <c r="U73" s="90">
        <f t="shared" ca="1" si="13"/>
        <v>129142453.66240656</v>
      </c>
      <c r="V73">
        <f ca="1">IF('Waste 2030'!$A81="MR",INDIRECT("'Waste 2030'!"&amp;'Country Selector'!$B$3&amp;ROW($A81))*10^12,0)*'Process Emissions Multipliers'!$D$45</f>
        <v>131639325.97089289</v>
      </c>
      <c r="W73" s="90">
        <f t="shared" ca="1" si="14"/>
        <v>133067585.74153344</v>
      </c>
      <c r="X73" s="90">
        <f t="shared" ca="1" si="14"/>
        <v>134495845.51217401</v>
      </c>
      <c r="Y73" s="90">
        <f t="shared" ca="1" si="14"/>
        <v>135924105.28281456</v>
      </c>
      <c r="Z73" s="90">
        <f t="shared" ca="1" si="14"/>
        <v>137352365.05345514</v>
      </c>
      <c r="AA73" s="90">
        <f t="shared" ca="1" si="14"/>
        <v>138780624.82409573</v>
      </c>
      <c r="AB73" s="90">
        <f t="shared" ca="1" si="14"/>
        <v>140208884.59473628</v>
      </c>
      <c r="AC73" s="90">
        <f t="shared" ca="1" si="14"/>
        <v>141637144.36537686</v>
      </c>
      <c r="AD73" s="90">
        <f t="shared" ca="1" si="14"/>
        <v>143065404.13601741</v>
      </c>
      <c r="AE73" s="90">
        <f t="shared" ca="1" si="14"/>
        <v>144493663.90665799</v>
      </c>
      <c r="AF73" s="90">
        <f t="shared" ca="1" si="14"/>
        <v>145921923.67729855</v>
      </c>
      <c r="AG73" s="90">
        <f t="shared" ca="1" si="14"/>
        <v>147350183.4479391</v>
      </c>
      <c r="AH73" s="90">
        <f t="shared" ca="1" si="14"/>
        <v>148778443.21857968</v>
      </c>
      <c r="AI73" s="90">
        <f t="shared" ca="1" si="14"/>
        <v>150206702.98922026</v>
      </c>
      <c r="AJ73" s="90">
        <f t="shared" ca="1" si="14"/>
        <v>151634962.75986081</v>
      </c>
      <c r="AK73" s="90">
        <f t="shared" ca="1" si="14"/>
        <v>153063222.5305014</v>
      </c>
      <c r="AL73" s="90">
        <f t="shared" ca="1" si="14"/>
        <v>154491482.30114195</v>
      </c>
      <c r="AM73" s="90">
        <f t="shared" ca="1" si="11"/>
        <v>155919742.07178253</v>
      </c>
      <c r="AN73" s="90">
        <f t="shared" ca="1" si="11"/>
        <v>157348001.84242308</v>
      </c>
      <c r="AO73" s="90">
        <f t="shared" ca="1" si="11"/>
        <v>158776261.61306363</v>
      </c>
      <c r="AP73">
        <f ca="1">V73*'Process Emissions Multipliers'!$E$45</f>
        <v>160204521.38370422</v>
      </c>
    </row>
    <row r="74" spans="1:42">
      <c r="A74" s="74">
        <v>22</v>
      </c>
      <c r="B74">
        <f ca="1">IF('Waste 2010'!$A82="MR",INDIRECT("'Waste 2010'!"&amp;'Country Selector'!$B$3&amp;ROW($A82))*10^12,0)</f>
        <v>20932703556.040268</v>
      </c>
      <c r="C74" s="90">
        <f t="shared" ca="1" si="15"/>
        <v>18850489929.212322</v>
      </c>
      <c r="D74" s="90">
        <f t="shared" ca="1" si="12"/>
        <v>16768276302.384378</v>
      </c>
      <c r="E74" s="90">
        <f t="shared" ca="1" si="12"/>
        <v>14686062675.556431</v>
      </c>
      <c r="F74" s="90">
        <f t="shared" ca="1" si="12"/>
        <v>12603849048.728487</v>
      </c>
      <c r="G74" s="90">
        <f t="shared" ca="1" si="12"/>
        <v>10521635421.900541</v>
      </c>
      <c r="H74" s="90">
        <f t="shared" ca="1" si="12"/>
        <v>8439421795.0725965</v>
      </c>
      <c r="I74" s="90">
        <f t="shared" ca="1" si="12"/>
        <v>6357208168.2446518</v>
      </c>
      <c r="J74" s="90">
        <f t="shared" ca="1" si="12"/>
        <v>4274994541.4167061</v>
      </c>
      <c r="K74" s="90">
        <f t="shared" ca="1" si="12"/>
        <v>2192780914.5887609</v>
      </c>
      <c r="L74">
        <f ca="1">IF('Waste 2020'!$A82="MR",INDIRECT("'Waste 2020'!"&amp;'Country Selector'!$B$3&amp;ROW($A82))*10^12,0)*'Process Emissions Multipliers'!$B$45</f>
        <v>110567287.76081574</v>
      </c>
      <c r="M74" s="90">
        <f t="shared" ca="1" si="16"/>
        <v>115833907.03609677</v>
      </c>
      <c r="N74" s="90">
        <f t="shared" ca="1" si="13"/>
        <v>121100526.31137779</v>
      </c>
      <c r="O74" s="90">
        <f t="shared" ca="1" si="13"/>
        <v>126367145.58665884</v>
      </c>
      <c r="P74" s="90">
        <f t="shared" ca="1" si="13"/>
        <v>131633764.86193985</v>
      </c>
      <c r="Q74" s="90">
        <f t="shared" ca="1" si="13"/>
        <v>136900384.13722086</v>
      </c>
      <c r="R74" s="90">
        <f t="shared" ca="1" si="13"/>
        <v>142167003.4125019</v>
      </c>
      <c r="S74" s="90">
        <f t="shared" ca="1" si="13"/>
        <v>147433622.68778291</v>
      </c>
      <c r="T74" s="90">
        <f t="shared" ca="1" si="13"/>
        <v>152700241.96306396</v>
      </c>
      <c r="U74" s="90">
        <f t="shared" ca="1" si="13"/>
        <v>157966861.23834497</v>
      </c>
      <c r="V74">
        <f ca="1">IF('Waste 2030'!$A82="MR",INDIRECT("'Waste 2030'!"&amp;'Country Selector'!$B$3&amp;ROW($A82))*10^12,0)*'Process Emissions Multipliers'!$D$45</f>
        <v>163233480.51362601</v>
      </c>
      <c r="W74" s="90">
        <f t="shared" ca="1" si="14"/>
        <v>165004530.4010343</v>
      </c>
      <c r="X74" s="90">
        <f t="shared" ca="1" si="14"/>
        <v>166775580.28844258</v>
      </c>
      <c r="Y74" s="90">
        <f t="shared" ca="1" si="14"/>
        <v>168546630.1758509</v>
      </c>
      <c r="Z74" s="90">
        <f t="shared" ca="1" si="14"/>
        <v>170317680.06325915</v>
      </c>
      <c r="AA74" s="90">
        <f t="shared" ca="1" si="14"/>
        <v>172088729.95066744</v>
      </c>
      <c r="AB74" s="90">
        <f t="shared" ca="1" si="14"/>
        <v>173859779.83807573</v>
      </c>
      <c r="AC74" s="90">
        <f t="shared" ca="1" si="14"/>
        <v>175630829.72548401</v>
      </c>
      <c r="AD74" s="90">
        <f t="shared" ca="1" si="14"/>
        <v>177401879.61289233</v>
      </c>
      <c r="AE74" s="90">
        <f t="shared" ca="1" si="14"/>
        <v>179172929.50030059</v>
      </c>
      <c r="AF74" s="90">
        <f t="shared" ca="1" si="14"/>
        <v>180943979.3877089</v>
      </c>
      <c r="AG74" s="90">
        <f t="shared" ca="1" si="14"/>
        <v>182715029.27511716</v>
      </c>
      <c r="AH74" s="90">
        <f t="shared" ca="1" si="14"/>
        <v>184486079.16252548</v>
      </c>
      <c r="AI74" s="90">
        <f t="shared" ca="1" si="14"/>
        <v>186257129.04993376</v>
      </c>
      <c r="AJ74" s="90">
        <f t="shared" ca="1" si="14"/>
        <v>188028178.93734205</v>
      </c>
      <c r="AK74" s="90">
        <f t="shared" ca="1" si="14"/>
        <v>189799228.82475033</v>
      </c>
      <c r="AL74" s="90">
        <f t="shared" ca="1" si="14"/>
        <v>191570278.71215862</v>
      </c>
      <c r="AM74" s="90">
        <f t="shared" ca="1" si="11"/>
        <v>193341328.59956688</v>
      </c>
      <c r="AN74" s="90">
        <f t="shared" ca="1" si="11"/>
        <v>195112378.48697519</v>
      </c>
      <c r="AO74" s="90">
        <f t="shared" ca="1" si="11"/>
        <v>196883428.37438345</v>
      </c>
      <c r="AP74">
        <f ca="1">V74*'Process Emissions Multipliers'!$E$45</f>
        <v>198654478.26179177</v>
      </c>
    </row>
    <row r="75" spans="1:42">
      <c r="A75" s="74">
        <v>23</v>
      </c>
      <c r="B75">
        <f ca="1">IF('Waste 2010'!$A83="MR",INDIRECT("'Waste 2010'!"&amp;'Country Selector'!$B$3&amp;ROW($A83))*10^12,0)</f>
        <v>18710538639.872707</v>
      </c>
      <c r="C75" s="90">
        <f t="shared" ca="1" si="15"/>
        <v>16852797348.124779</v>
      </c>
      <c r="D75" s="90">
        <f t="shared" ca="1" si="12"/>
        <v>14995056056.37685</v>
      </c>
      <c r="E75" s="90">
        <f t="shared" ca="1" si="12"/>
        <v>13137314764.62892</v>
      </c>
      <c r="F75" s="90">
        <f t="shared" ca="1" si="12"/>
        <v>11279573472.880991</v>
      </c>
      <c r="G75" s="90">
        <f t="shared" ca="1" si="12"/>
        <v>9421832181.1330624</v>
      </c>
      <c r="H75" s="90">
        <f t="shared" ca="1" si="12"/>
        <v>7564090889.3851337</v>
      </c>
      <c r="I75" s="90">
        <f t="shared" ca="1" si="12"/>
        <v>5706349597.6372042</v>
      </c>
      <c r="J75" s="90">
        <f t="shared" ca="1" si="12"/>
        <v>3848608305.8892751</v>
      </c>
      <c r="K75" s="90">
        <f t="shared" ca="1" si="12"/>
        <v>1990867014.141346</v>
      </c>
      <c r="L75">
        <f ca="1">IF('Waste 2020'!$A83="MR",INDIRECT("'Waste 2020'!"&amp;'Country Selector'!$B$3&amp;ROW($A83))*10^12,0)*'Process Emissions Multipliers'!$B$45</f>
        <v>133125722.39341696</v>
      </c>
      <c r="M75" s="90">
        <f t="shared" ca="1" si="16"/>
        <v>130905760.97274972</v>
      </c>
      <c r="N75" s="90">
        <f t="shared" ca="1" si="13"/>
        <v>128685799.55208248</v>
      </c>
      <c r="O75" s="90">
        <f t="shared" ca="1" si="13"/>
        <v>126465838.13141523</v>
      </c>
      <c r="P75" s="90">
        <f t="shared" ca="1" si="13"/>
        <v>124245876.710748</v>
      </c>
      <c r="Q75" s="90">
        <f t="shared" ca="1" si="13"/>
        <v>122025915.29008076</v>
      </c>
      <c r="R75" s="90">
        <f t="shared" ca="1" si="13"/>
        <v>119805953.86941351</v>
      </c>
      <c r="S75" s="90">
        <f t="shared" ca="1" si="13"/>
        <v>117585992.44874628</v>
      </c>
      <c r="T75" s="90">
        <f t="shared" ca="1" si="13"/>
        <v>115366031.02807903</v>
      </c>
      <c r="U75" s="90">
        <f t="shared" ca="1" si="13"/>
        <v>113146069.60741179</v>
      </c>
      <c r="V75">
        <f ca="1">IF('Waste 2030'!$A83="MR",INDIRECT("'Waste 2030'!"&amp;'Country Selector'!$B$3&amp;ROW($A83))*10^12,0)*'Process Emissions Multipliers'!$D$45</f>
        <v>110926108.18674456</v>
      </c>
      <c r="W75" s="90">
        <f t="shared" ca="1" si="14"/>
        <v>112129633.77963524</v>
      </c>
      <c r="X75" s="90">
        <f t="shared" ca="1" si="14"/>
        <v>113333159.37252595</v>
      </c>
      <c r="Y75" s="90">
        <f t="shared" ca="1" si="14"/>
        <v>114536684.96541664</v>
      </c>
      <c r="Z75" s="90">
        <f t="shared" ca="1" si="14"/>
        <v>115740210.55830735</v>
      </c>
      <c r="AA75" s="90">
        <f t="shared" ca="1" si="14"/>
        <v>116943736.15119804</v>
      </c>
      <c r="AB75" s="90">
        <f t="shared" ca="1" si="14"/>
        <v>118147261.74408874</v>
      </c>
      <c r="AC75" s="90">
        <f t="shared" ca="1" si="14"/>
        <v>119350787.33697942</v>
      </c>
      <c r="AD75" s="90">
        <f t="shared" ca="1" si="14"/>
        <v>120554312.92987011</v>
      </c>
      <c r="AE75" s="90">
        <f t="shared" ca="1" si="14"/>
        <v>121757838.52276082</v>
      </c>
      <c r="AF75" s="90">
        <f t="shared" ca="1" si="14"/>
        <v>122961364.1156515</v>
      </c>
      <c r="AG75" s="90">
        <f t="shared" ca="1" si="14"/>
        <v>124164889.7085422</v>
      </c>
      <c r="AH75" s="90">
        <f t="shared" ca="1" si="14"/>
        <v>125368415.30143291</v>
      </c>
      <c r="AI75" s="90">
        <f t="shared" ca="1" si="14"/>
        <v>126571940.89432359</v>
      </c>
      <c r="AJ75" s="90">
        <f t="shared" ca="1" si="14"/>
        <v>127775466.48721428</v>
      </c>
      <c r="AK75" s="90">
        <f t="shared" ca="1" si="14"/>
        <v>128978992.08010498</v>
      </c>
      <c r="AL75" s="90">
        <f t="shared" ca="1" si="14"/>
        <v>130182517.67299569</v>
      </c>
      <c r="AM75" s="90">
        <f t="shared" ca="1" si="11"/>
        <v>131386043.26588638</v>
      </c>
      <c r="AN75" s="90">
        <f t="shared" ca="1" si="11"/>
        <v>132589568.85877709</v>
      </c>
      <c r="AO75" s="90">
        <f t="shared" ca="1" si="11"/>
        <v>133793094.45166777</v>
      </c>
      <c r="AP75">
        <f ca="1">V75*'Process Emissions Multipliers'!$E$45</f>
        <v>134996620.04455847</v>
      </c>
    </row>
    <row r="76" spans="1:42">
      <c r="A76" s="74">
        <v>24</v>
      </c>
      <c r="B76">
        <f ca="1">IF('Waste 2010'!$A84="MR",INDIRECT("'Waste 2010'!"&amp;'Country Selector'!$B$3&amp;ROW($A84))*10^12,0)</f>
        <v>13392238207.080353</v>
      </c>
      <c r="C76" s="90">
        <f t="shared" ca="1" si="15"/>
        <v>12062660345.574594</v>
      </c>
      <c r="D76" s="90">
        <f t="shared" ca="1" si="12"/>
        <v>10733082484.068832</v>
      </c>
      <c r="E76" s="90">
        <f t="shared" ca="1" si="12"/>
        <v>9403504622.5630741</v>
      </c>
      <c r="F76" s="90">
        <f t="shared" ca="1" si="12"/>
        <v>8073926761.057313</v>
      </c>
      <c r="G76" s="90">
        <f t="shared" ca="1" si="12"/>
        <v>6744348899.5515537</v>
      </c>
      <c r="H76" s="90">
        <f t="shared" ca="1" si="12"/>
        <v>5414771038.0457935</v>
      </c>
      <c r="I76" s="90">
        <f t="shared" ca="1" si="12"/>
        <v>4085193176.5400333</v>
      </c>
      <c r="J76" s="90">
        <f t="shared" ca="1" si="12"/>
        <v>2755615315.0342736</v>
      </c>
      <c r="K76" s="90">
        <f t="shared" ca="1" si="12"/>
        <v>1426037453.5285137</v>
      </c>
      <c r="L76">
        <f ca="1">IF('Waste 2020'!$A84="MR",INDIRECT("'Waste 2020'!"&amp;'Country Selector'!$B$3&amp;ROW($A84))*10^12,0)*'Process Emissions Multipliers'!$B$45</f>
        <v>96459592.02275379</v>
      </c>
      <c r="M76" s="90">
        <f t="shared" ca="1" si="16"/>
        <v>97351881.208843678</v>
      </c>
      <c r="N76" s="90">
        <f t="shared" ca="1" si="13"/>
        <v>98244170.394933552</v>
      </c>
      <c r="O76" s="90">
        <f t="shared" ca="1" si="13"/>
        <v>99136459.58102344</v>
      </c>
      <c r="P76" s="90">
        <f t="shared" ca="1" si="13"/>
        <v>100028748.76711333</v>
      </c>
      <c r="Q76" s="90">
        <f t="shared" ca="1" si="13"/>
        <v>100921037.95320323</v>
      </c>
      <c r="R76" s="90">
        <f t="shared" ca="1" si="13"/>
        <v>101813327.1392931</v>
      </c>
      <c r="S76" s="90">
        <f t="shared" ca="1" si="13"/>
        <v>102705616.32538299</v>
      </c>
      <c r="T76" s="90">
        <f t="shared" ca="1" si="13"/>
        <v>103597905.51147288</v>
      </c>
      <c r="U76" s="90">
        <f t="shared" ca="1" si="13"/>
        <v>104490194.69756277</v>
      </c>
      <c r="V76">
        <f ca="1">IF('Waste 2030'!$A84="MR",INDIRECT("'Waste 2030'!"&amp;'Country Selector'!$B$3&amp;ROW($A84))*10^12,0)*'Process Emissions Multipliers'!$D$45</f>
        <v>105382483.88365266</v>
      </c>
      <c r="W76" s="90">
        <f t="shared" ca="1" si="14"/>
        <v>106525862.28635338</v>
      </c>
      <c r="X76" s="90">
        <f t="shared" ca="1" si="14"/>
        <v>107669240.68905409</v>
      </c>
      <c r="Y76" s="90">
        <f t="shared" ca="1" si="14"/>
        <v>108812619.09175481</v>
      </c>
      <c r="Z76" s="90">
        <f t="shared" ca="1" si="14"/>
        <v>109955997.49445553</v>
      </c>
      <c r="AA76" s="90">
        <f t="shared" ca="1" si="14"/>
        <v>111099375.89715624</v>
      </c>
      <c r="AB76" s="90">
        <f t="shared" ca="1" si="14"/>
        <v>112242754.29985696</v>
      </c>
      <c r="AC76" s="90">
        <f t="shared" ca="1" si="14"/>
        <v>113386132.70255768</v>
      </c>
      <c r="AD76" s="90">
        <f t="shared" ca="1" si="14"/>
        <v>114529511.10525841</v>
      </c>
      <c r="AE76" s="90">
        <f t="shared" ca="1" si="14"/>
        <v>115672889.50795913</v>
      </c>
      <c r="AF76" s="90">
        <f t="shared" ca="1" si="14"/>
        <v>116816267.91065985</v>
      </c>
      <c r="AG76" s="90">
        <f t="shared" ca="1" si="14"/>
        <v>117959646.31336057</v>
      </c>
      <c r="AH76" s="90">
        <f t="shared" ca="1" si="14"/>
        <v>119103024.71606129</v>
      </c>
      <c r="AI76" s="90">
        <f t="shared" ca="1" si="14"/>
        <v>120246403.118762</v>
      </c>
      <c r="AJ76" s="90">
        <f t="shared" ca="1" si="14"/>
        <v>121389781.52146272</v>
      </c>
      <c r="AK76" s="90">
        <f t="shared" ca="1" si="14"/>
        <v>122533159.92416343</v>
      </c>
      <c r="AL76" s="90">
        <f t="shared" ca="1" si="14"/>
        <v>123676538.32686415</v>
      </c>
      <c r="AM76" s="90">
        <f t="shared" ca="1" si="11"/>
        <v>124819916.72956488</v>
      </c>
      <c r="AN76" s="90">
        <f t="shared" ca="1" si="11"/>
        <v>125963295.13226561</v>
      </c>
      <c r="AO76" s="90">
        <f t="shared" ca="1" si="11"/>
        <v>127106673.53496632</v>
      </c>
      <c r="AP76">
        <f ca="1">V76*'Process Emissions Multipliers'!$E$45</f>
        <v>128250051.93766704</v>
      </c>
    </row>
    <row r="77" spans="1:42">
      <c r="A77" s="74">
        <v>25</v>
      </c>
      <c r="B77">
        <f ca="1">IF('Waste 2010'!$A85="MR",INDIRECT("'Waste 2010'!"&amp;'Country Selector'!$B$3&amp;ROW($A85))*10^12,0)</f>
        <v>18292422041.847446</v>
      </c>
      <c r="C77" s="90">
        <f t="shared" ca="1" si="15"/>
        <v>16472148679.382278</v>
      </c>
      <c r="D77" s="90">
        <f t="shared" ca="1" si="12"/>
        <v>14651875316.917112</v>
      </c>
      <c r="E77" s="90">
        <f t="shared" ca="1" si="12"/>
        <v>12831601954.451946</v>
      </c>
      <c r="F77" s="90">
        <f t="shared" ca="1" si="12"/>
        <v>11011328591.986782</v>
      </c>
      <c r="G77" s="90">
        <f t="shared" ca="1" si="12"/>
        <v>9191055229.5216141</v>
      </c>
      <c r="H77" s="90">
        <f t="shared" ca="1" si="12"/>
        <v>7370781867.056447</v>
      </c>
      <c r="I77" s="90">
        <f t="shared" ca="1" si="12"/>
        <v>5550508504.5912809</v>
      </c>
      <c r="J77" s="90">
        <f t="shared" ca="1" si="12"/>
        <v>3730235142.1261134</v>
      </c>
      <c r="K77" s="90">
        <f t="shared" ca="1" si="12"/>
        <v>1909961779.6609471</v>
      </c>
      <c r="L77">
        <f ca="1">IF('Waste 2020'!$A85="MR",INDIRECT("'Waste 2020'!"&amp;'Country Selector'!$B$3&amp;ROW($A85))*10^12,0)*'Process Emissions Multipliers'!$B$45</f>
        <v>89688417.195780486</v>
      </c>
      <c r="M77" s="90">
        <f t="shared" ca="1" si="16"/>
        <v>94946799.460753113</v>
      </c>
      <c r="N77" s="90">
        <f t="shared" ca="1" si="13"/>
        <v>100205181.72572571</v>
      </c>
      <c r="O77" s="90">
        <f t="shared" ca="1" si="13"/>
        <v>105463563.99069834</v>
      </c>
      <c r="P77" s="90">
        <f t="shared" ca="1" si="13"/>
        <v>110721946.25567095</v>
      </c>
      <c r="Q77" s="90">
        <f t="shared" ca="1" si="13"/>
        <v>115980328.52064358</v>
      </c>
      <c r="R77" s="90">
        <f t="shared" ca="1" si="13"/>
        <v>121238710.78561619</v>
      </c>
      <c r="S77" s="90">
        <f t="shared" ca="1" si="13"/>
        <v>126497093.05058882</v>
      </c>
      <c r="T77" s="90">
        <f t="shared" ca="1" si="13"/>
        <v>131755475.31556143</v>
      </c>
      <c r="U77" s="90">
        <f t="shared" ca="1" si="13"/>
        <v>137013857.58053404</v>
      </c>
      <c r="V77">
        <f ca="1">IF('Waste 2030'!$A85="MR",INDIRECT("'Waste 2030'!"&amp;'Country Selector'!$B$3&amp;ROW($A85))*10^12,0)*'Process Emissions Multipliers'!$D$45</f>
        <v>142272239.84550667</v>
      </c>
      <c r="W77" s="90">
        <f t="shared" ca="1" si="14"/>
        <v>143815864.55758697</v>
      </c>
      <c r="X77" s="90">
        <f t="shared" ca="1" si="14"/>
        <v>145359489.26966724</v>
      </c>
      <c r="Y77" s="90">
        <f t="shared" ca="1" si="14"/>
        <v>146903113.98174754</v>
      </c>
      <c r="Z77" s="90">
        <f t="shared" ca="1" si="14"/>
        <v>148446738.69382781</v>
      </c>
      <c r="AA77" s="90">
        <f t="shared" ca="1" si="14"/>
        <v>149990363.40590811</v>
      </c>
      <c r="AB77" s="90">
        <f t="shared" ca="1" si="14"/>
        <v>151533988.11798841</v>
      </c>
      <c r="AC77" s="90">
        <f t="shared" ca="1" si="14"/>
        <v>153077612.83006871</v>
      </c>
      <c r="AD77" s="90">
        <f t="shared" ca="1" si="14"/>
        <v>154621237.54214901</v>
      </c>
      <c r="AE77" s="90">
        <f t="shared" ca="1" si="14"/>
        <v>156164862.25422925</v>
      </c>
      <c r="AF77" s="90">
        <f t="shared" ca="1" si="14"/>
        <v>157708486.96630955</v>
      </c>
      <c r="AG77" s="90">
        <f t="shared" ca="1" si="14"/>
        <v>159252111.67838985</v>
      </c>
      <c r="AH77" s="90">
        <f t="shared" ca="1" si="14"/>
        <v>160795736.39047015</v>
      </c>
      <c r="AI77" s="90">
        <f t="shared" ca="1" si="14"/>
        <v>162339361.10255045</v>
      </c>
      <c r="AJ77" s="90">
        <f t="shared" ca="1" si="14"/>
        <v>163882985.81463072</v>
      </c>
      <c r="AK77" s="90">
        <f t="shared" ca="1" si="14"/>
        <v>165426610.52671102</v>
      </c>
      <c r="AL77" s="90">
        <f t="shared" ca="1" si="14"/>
        <v>166970235.23879132</v>
      </c>
      <c r="AM77" s="90">
        <f t="shared" ca="1" si="11"/>
        <v>168513859.95087159</v>
      </c>
      <c r="AN77" s="90">
        <f t="shared" ca="1" si="11"/>
        <v>170057484.66295186</v>
      </c>
      <c r="AO77" s="90">
        <f t="shared" ca="1" si="11"/>
        <v>171601109.37503216</v>
      </c>
      <c r="AP77">
        <f ca="1">V77*'Process Emissions Multipliers'!$E$45</f>
        <v>173144734.08711246</v>
      </c>
    </row>
    <row r="78" spans="1:42">
      <c r="A78" s="74">
        <v>26</v>
      </c>
      <c r="B78">
        <f ca="1">IF('Waste 2010'!$A86="MR",INDIRECT("'Waste 2010'!"&amp;'Country Selector'!$B$3&amp;ROW($A86))*10^12,0)</f>
        <v>16112474883.479776</v>
      </c>
      <c r="C78" s="90">
        <f t="shared" ca="1" si="15"/>
        <v>14514834552.585291</v>
      </c>
      <c r="D78" s="90">
        <f t="shared" ca="1" si="12"/>
        <v>12917194221.690802</v>
      </c>
      <c r="E78" s="90">
        <f t="shared" ca="1" si="12"/>
        <v>11319553890.796314</v>
      </c>
      <c r="F78" s="90">
        <f t="shared" ca="1" si="12"/>
        <v>9721913559.9018269</v>
      </c>
      <c r="G78" s="90">
        <f t="shared" ca="1" si="12"/>
        <v>8124273229.0073395</v>
      </c>
      <c r="H78" s="90">
        <f t="shared" ca="1" si="12"/>
        <v>6526632898.1128521</v>
      </c>
      <c r="I78" s="90">
        <f t="shared" ca="1" si="12"/>
        <v>4928992567.2183657</v>
      </c>
      <c r="J78" s="90">
        <f t="shared" ca="1" si="12"/>
        <v>3331352236.3238778</v>
      </c>
      <c r="K78" s="90">
        <f t="shared" ca="1" si="12"/>
        <v>1733711905.4293907</v>
      </c>
      <c r="L78">
        <f ca="1">IF('Waste 2020'!$A86="MR",INDIRECT("'Waste 2020'!"&amp;'Country Selector'!$B$3&amp;ROW($A86))*10^12,0)*'Process Emissions Multipliers'!$B$45</f>
        <v>136071574.53490332</v>
      </c>
      <c r="M78" s="90">
        <f t="shared" ca="1" si="16"/>
        <v>132128483.26839611</v>
      </c>
      <c r="N78" s="90">
        <f t="shared" ca="1" si="13"/>
        <v>128185392.00188892</v>
      </c>
      <c r="O78" s="90">
        <f t="shared" ca="1" si="13"/>
        <v>124242300.73538172</v>
      </c>
      <c r="P78" s="90">
        <f t="shared" ca="1" si="13"/>
        <v>120299209.46887451</v>
      </c>
      <c r="Q78" s="90">
        <f t="shared" ca="1" si="13"/>
        <v>116356118.20236731</v>
      </c>
      <c r="R78" s="90">
        <f t="shared" ca="1" si="13"/>
        <v>112413026.93586011</v>
      </c>
      <c r="S78" s="90">
        <f t="shared" ca="1" si="13"/>
        <v>108469935.6693529</v>
      </c>
      <c r="T78" s="90">
        <f t="shared" ca="1" si="13"/>
        <v>104526844.40284571</v>
      </c>
      <c r="U78" s="90">
        <f t="shared" ca="1" si="13"/>
        <v>100583753.13633852</v>
      </c>
      <c r="V78">
        <f ca="1">IF('Waste 2030'!$A86="MR",INDIRECT("'Waste 2030'!"&amp;'Country Selector'!$B$3&amp;ROW($A86))*10^12,0)*'Process Emissions Multipliers'!$D$45</f>
        <v>96640661.869831309</v>
      </c>
      <c r="W78" s="90">
        <f t="shared" ca="1" si="14"/>
        <v>97689193.291112497</v>
      </c>
      <c r="X78" s="90">
        <f t="shared" ca="1" si="14"/>
        <v>98737724.712393686</v>
      </c>
      <c r="Y78" s="90">
        <f t="shared" ca="1" si="14"/>
        <v>99786256.133674875</v>
      </c>
      <c r="Z78" s="90">
        <f t="shared" ca="1" si="14"/>
        <v>100834787.55495605</v>
      </c>
      <c r="AA78" s="90">
        <f t="shared" ca="1" si="14"/>
        <v>101883318.97623724</v>
      </c>
      <c r="AB78" s="90">
        <f t="shared" ca="1" si="14"/>
        <v>102931850.39751843</v>
      </c>
      <c r="AC78" s="90">
        <f t="shared" ca="1" si="14"/>
        <v>103980381.81879961</v>
      </c>
      <c r="AD78" s="90">
        <f t="shared" ca="1" si="14"/>
        <v>105028913.2400808</v>
      </c>
      <c r="AE78" s="90">
        <f t="shared" ca="1" si="14"/>
        <v>106077444.66136199</v>
      </c>
      <c r="AF78" s="90">
        <f t="shared" ca="1" si="14"/>
        <v>107125976.08264317</v>
      </c>
      <c r="AG78" s="90">
        <f t="shared" ca="1" si="14"/>
        <v>108174507.50392437</v>
      </c>
      <c r="AH78" s="90">
        <f t="shared" ca="1" si="14"/>
        <v>109223038.92520554</v>
      </c>
      <c r="AI78" s="90">
        <f t="shared" ca="1" si="14"/>
        <v>110271570.34648673</v>
      </c>
      <c r="AJ78" s="90">
        <f t="shared" ca="1" si="14"/>
        <v>111320101.76776794</v>
      </c>
      <c r="AK78" s="90">
        <f t="shared" ca="1" si="14"/>
        <v>112368633.18904911</v>
      </c>
      <c r="AL78" s="90">
        <f t="shared" ref="AL78:AO93" ca="1" si="17">$V78*($AP$1-AL$1)/($AP$1-$V$1)+$AP78*(AL$1-$V$1)/($AP$1-$V$1)</f>
        <v>113417164.6103303</v>
      </c>
      <c r="AM78" s="90">
        <f t="shared" ca="1" si="17"/>
        <v>114465696.03161147</v>
      </c>
      <c r="AN78" s="90">
        <f t="shared" ca="1" si="17"/>
        <v>115514227.45289266</v>
      </c>
      <c r="AO78" s="90">
        <f t="shared" ca="1" si="17"/>
        <v>116562758.87417385</v>
      </c>
      <c r="AP78">
        <f ca="1">V78*'Process Emissions Multipliers'!$E$45</f>
        <v>117611290.29545504</v>
      </c>
    </row>
    <row r="79" spans="1:42">
      <c r="A79" s="74">
        <v>27</v>
      </c>
      <c r="B79">
        <f ca="1">IF('Waste 2010'!$A87="MR",INDIRECT("'Waste 2010'!"&amp;'Country Selector'!$B$3&amp;ROW($A87))*10^12,0)</f>
        <v>12476322047.911381</v>
      </c>
      <c r="C79" s="90">
        <f t="shared" ca="1" si="15"/>
        <v>11235869035.034561</v>
      </c>
      <c r="D79" s="90">
        <f t="shared" ca="1" si="12"/>
        <v>9995416022.1577415</v>
      </c>
      <c r="E79" s="90">
        <f t="shared" ca="1" si="12"/>
        <v>8754963009.2809219</v>
      </c>
      <c r="F79" s="90">
        <f t="shared" ca="1" si="12"/>
        <v>7514509996.4041014</v>
      </c>
      <c r="G79" s="90">
        <f t="shared" ca="1" si="12"/>
        <v>6274056983.5272808</v>
      </c>
      <c r="H79" s="90">
        <f t="shared" ca="1" si="12"/>
        <v>5033603970.6504612</v>
      </c>
      <c r="I79" s="90">
        <f t="shared" ca="1" si="12"/>
        <v>3793150957.7736411</v>
      </c>
      <c r="J79" s="90">
        <f t="shared" ca="1" si="12"/>
        <v>2552697944.896821</v>
      </c>
      <c r="K79" s="90">
        <f t="shared" ca="1" si="12"/>
        <v>1312244932.0200007</v>
      </c>
      <c r="L79">
        <f ca="1">IF('Waste 2020'!$A87="MR",INDIRECT("'Waste 2020'!"&amp;'Country Selector'!$B$3&amp;ROW($A87))*10^12,0)*'Process Emissions Multipliers'!$B$45</f>
        <v>71791919.143180579</v>
      </c>
      <c r="M79" s="90">
        <f t="shared" ca="1" si="16"/>
        <v>73486294.761612251</v>
      </c>
      <c r="N79" s="90">
        <f t="shared" ca="1" si="13"/>
        <v>75180670.380043924</v>
      </c>
      <c r="O79" s="90">
        <f t="shared" ca="1" si="13"/>
        <v>76875045.998475596</v>
      </c>
      <c r="P79" s="90">
        <f t="shared" ca="1" si="13"/>
        <v>78569421.616907269</v>
      </c>
      <c r="Q79" s="90">
        <f t="shared" ca="1" si="13"/>
        <v>80263797.235338956</v>
      </c>
      <c r="R79" s="90">
        <f t="shared" ca="1" si="13"/>
        <v>81958172.853770629</v>
      </c>
      <c r="S79" s="90">
        <f t="shared" ca="1" si="13"/>
        <v>83652548.472202301</v>
      </c>
      <c r="T79" s="90">
        <f t="shared" ca="1" si="13"/>
        <v>85346924.090633973</v>
      </c>
      <c r="U79" s="90">
        <f t="shared" ca="1" si="13"/>
        <v>87041299.709065661</v>
      </c>
      <c r="V79">
        <f ca="1">IF('Waste 2030'!$A87="MR",INDIRECT("'Waste 2030'!"&amp;'Country Selector'!$B$3&amp;ROW($A87))*10^12,0)*'Process Emissions Multipliers'!$D$45</f>
        <v>88735675.327497333</v>
      </c>
      <c r="W79" s="90">
        <f t="shared" ref="W79:AL94" ca="1" si="18">$V79*($AP$1-W$1)/($AP$1-$V$1)+$AP79*(W$1-$V$1)/($AP$1-$V$1)</f>
        <v>89698439.261117816</v>
      </c>
      <c r="X79" s="90">
        <f t="shared" ca="1" si="18"/>
        <v>90661203.194738328</v>
      </c>
      <c r="Y79" s="90">
        <f t="shared" ca="1" si="18"/>
        <v>91623967.128358811</v>
      </c>
      <c r="Z79" s="90">
        <f t="shared" ca="1" si="18"/>
        <v>92586731.061979294</v>
      </c>
      <c r="AA79" s="90">
        <f t="shared" ca="1" si="18"/>
        <v>93549494.995599806</v>
      </c>
      <c r="AB79" s="90">
        <f t="shared" ca="1" si="18"/>
        <v>94512258.929220289</v>
      </c>
      <c r="AC79" s="90">
        <f t="shared" ca="1" si="18"/>
        <v>95475022.862840772</v>
      </c>
      <c r="AD79" s="90">
        <f t="shared" ca="1" si="18"/>
        <v>96437786.796461284</v>
      </c>
      <c r="AE79" s="90">
        <f t="shared" ca="1" si="18"/>
        <v>97400550.730081767</v>
      </c>
      <c r="AF79" s="90">
        <f t="shared" ca="1" si="18"/>
        <v>98363314.66370225</v>
      </c>
      <c r="AG79" s="90">
        <f t="shared" ca="1" si="18"/>
        <v>99326078.597322762</v>
      </c>
      <c r="AH79" s="90">
        <f t="shared" ca="1" si="18"/>
        <v>100288842.53094324</v>
      </c>
      <c r="AI79" s="90">
        <f t="shared" ca="1" si="18"/>
        <v>101251606.46456374</v>
      </c>
      <c r="AJ79" s="90">
        <f t="shared" ca="1" si="18"/>
        <v>102214370.39818422</v>
      </c>
      <c r="AK79" s="90">
        <f t="shared" ca="1" si="18"/>
        <v>103177134.33180472</v>
      </c>
      <c r="AL79" s="90">
        <f t="shared" ca="1" si="18"/>
        <v>104139898.26542522</v>
      </c>
      <c r="AM79" s="90">
        <f t="shared" ca="1" si="17"/>
        <v>105102662.1990457</v>
      </c>
      <c r="AN79" s="90">
        <f t="shared" ca="1" si="17"/>
        <v>106065426.13266619</v>
      </c>
      <c r="AO79" s="90">
        <f t="shared" ca="1" si="17"/>
        <v>107028190.0662867</v>
      </c>
      <c r="AP79">
        <f ca="1">V79*'Process Emissions Multipliers'!$E$45</f>
        <v>107990953.99990718</v>
      </c>
    </row>
    <row r="80" spans="1:42">
      <c r="A80" s="74">
        <v>28</v>
      </c>
      <c r="B80">
        <f ca="1">IF('Waste 2010'!$A88="MR",INDIRECT("'Waste 2010'!"&amp;'Country Selector'!$B$3&amp;ROW($A88))*10^12,0)</f>
        <v>11171198643.088686</v>
      </c>
      <c r="C80" s="90">
        <f t="shared" ca="1" si="15"/>
        <v>10060148036.282333</v>
      </c>
      <c r="D80" s="90">
        <f t="shared" ca="1" si="12"/>
        <v>8949097429.4759827</v>
      </c>
      <c r="E80" s="90">
        <f t="shared" ca="1" si="12"/>
        <v>7838046822.669631</v>
      </c>
      <c r="F80" s="90">
        <f t="shared" ca="1" si="12"/>
        <v>6726996215.8632793</v>
      </c>
      <c r="G80" s="90">
        <f t="shared" ca="1" si="12"/>
        <v>5615945609.0569267</v>
      </c>
      <c r="H80" s="90">
        <f t="shared" ca="1" si="12"/>
        <v>4504895002.2505751</v>
      </c>
      <c r="I80" s="90">
        <f t="shared" ca="1" si="12"/>
        <v>3393844395.4442234</v>
      </c>
      <c r="J80" s="90">
        <f t="shared" ca="1" si="12"/>
        <v>2282793788.6378713</v>
      </c>
      <c r="K80" s="90">
        <f t="shared" ca="1" si="12"/>
        <v>1171743181.8315194</v>
      </c>
      <c r="L80">
        <f ca="1">IF('Waste 2020'!$A88="MR",INDIRECT("'Waste 2020'!"&amp;'Country Selector'!$B$3&amp;ROW($A88))*10^12,0)*'Process Emissions Multipliers'!$B$45</f>
        <v>60692575.025167421</v>
      </c>
      <c r="M80" s="90">
        <f t="shared" ca="1" si="16"/>
        <v>61973289.01563821</v>
      </c>
      <c r="N80" s="90">
        <f t="shared" ca="1" si="13"/>
        <v>63254003.006108999</v>
      </c>
      <c r="O80" s="90">
        <f t="shared" ca="1" si="13"/>
        <v>64534716.996579781</v>
      </c>
      <c r="P80" s="90">
        <f t="shared" ca="1" si="13"/>
        <v>65815430.987050578</v>
      </c>
      <c r="Q80" s="90">
        <f t="shared" ca="1" si="13"/>
        <v>67096144.97752136</v>
      </c>
      <c r="R80" s="90">
        <f t="shared" ca="1" si="13"/>
        <v>68376858.967992142</v>
      </c>
      <c r="S80" s="90">
        <f t="shared" ca="1" si="13"/>
        <v>69657572.958462939</v>
      </c>
      <c r="T80" s="90">
        <f t="shared" ca="1" si="13"/>
        <v>70938286.948933721</v>
      </c>
      <c r="U80" s="90">
        <f t="shared" ca="1" si="13"/>
        <v>72219000.939404503</v>
      </c>
      <c r="V80">
        <f ca="1">IF('Waste 2030'!$A88="MR",INDIRECT("'Waste 2030'!"&amp;'Country Selector'!$B$3&amp;ROW($A88))*10^12,0)*'Process Emissions Multipliers'!$D$45</f>
        <v>73499714.929875299</v>
      </c>
      <c r="W80" s="90">
        <f t="shared" ca="1" si="18"/>
        <v>74297171.808461115</v>
      </c>
      <c r="X80" s="90">
        <f t="shared" ca="1" si="18"/>
        <v>75094628.687046945</v>
      </c>
      <c r="Y80" s="90">
        <f t="shared" ca="1" si="18"/>
        <v>75892085.56563279</v>
      </c>
      <c r="Z80" s="90">
        <f t="shared" ca="1" si="18"/>
        <v>76689542.444218621</v>
      </c>
      <c r="AA80" s="90">
        <f t="shared" ca="1" si="18"/>
        <v>77486999.322804436</v>
      </c>
      <c r="AB80" s="90">
        <f t="shared" ca="1" si="18"/>
        <v>78284456.201390266</v>
      </c>
      <c r="AC80" s="90">
        <f t="shared" ca="1" si="18"/>
        <v>79081913.079976097</v>
      </c>
      <c r="AD80" s="90">
        <f t="shared" ca="1" si="18"/>
        <v>79879369.958561927</v>
      </c>
      <c r="AE80" s="90">
        <f t="shared" ca="1" si="18"/>
        <v>80676826.837147757</v>
      </c>
      <c r="AF80" s="90">
        <f t="shared" ca="1" si="18"/>
        <v>81474283.715733588</v>
      </c>
      <c r="AG80" s="90">
        <f t="shared" ca="1" si="18"/>
        <v>82271740.594319418</v>
      </c>
      <c r="AH80" s="90">
        <f t="shared" ca="1" si="18"/>
        <v>83069197.472905248</v>
      </c>
      <c r="AI80" s="90">
        <f t="shared" ca="1" si="18"/>
        <v>83866654.351491079</v>
      </c>
      <c r="AJ80" s="90">
        <f t="shared" ca="1" si="18"/>
        <v>84664111.230076894</v>
      </c>
      <c r="AK80" s="90">
        <f t="shared" ca="1" si="18"/>
        <v>85461568.108662724</v>
      </c>
      <c r="AL80" s="90">
        <f t="shared" ca="1" si="18"/>
        <v>86259024.987248555</v>
      </c>
      <c r="AM80" s="90">
        <f t="shared" ca="1" si="17"/>
        <v>87056481.8658344</v>
      </c>
      <c r="AN80" s="90">
        <f t="shared" ca="1" si="17"/>
        <v>87853938.744420215</v>
      </c>
      <c r="AO80" s="90">
        <f t="shared" ca="1" si="17"/>
        <v>88651395.623006046</v>
      </c>
      <c r="AP80">
        <f ca="1">V80*'Process Emissions Multipliers'!$E$45</f>
        <v>89448852.501591876</v>
      </c>
    </row>
    <row r="81" spans="1:42">
      <c r="A81" s="74">
        <v>29</v>
      </c>
      <c r="B81">
        <f ca="1">IF('Waste 2010'!$A89="MR",INDIRECT("'Waste 2010'!"&amp;'Country Selector'!$B$3&amp;ROW($A89))*10^12,0)</f>
        <v>15218008688.620443</v>
      </c>
      <c r="C81" s="90">
        <f t="shared" ca="1" si="15"/>
        <v>13706575693.549725</v>
      </c>
      <c r="D81" s="90">
        <f t="shared" ca="1" si="12"/>
        <v>12195142698.479008</v>
      </c>
      <c r="E81" s="90">
        <f t="shared" ca="1" si="12"/>
        <v>10683709703.408291</v>
      </c>
      <c r="F81" s="90">
        <f t="shared" ca="1" si="12"/>
        <v>9172276708.3375702</v>
      </c>
      <c r="G81" s="90">
        <f t="shared" ca="1" si="12"/>
        <v>7660843713.2668533</v>
      </c>
      <c r="H81" s="90">
        <f t="shared" ca="1" si="12"/>
        <v>6149410718.1961346</v>
      </c>
      <c r="I81" s="90">
        <f t="shared" ca="1" si="12"/>
        <v>4637977723.1254168</v>
      </c>
      <c r="J81" s="90">
        <f t="shared" ca="1" si="12"/>
        <v>3126544728.0546989</v>
      </c>
      <c r="K81" s="90">
        <f t="shared" ca="1" si="12"/>
        <v>1615111732.9839807</v>
      </c>
      <c r="L81">
        <f ca="1">IF('Waste 2020'!$A89="MR",INDIRECT("'Waste 2020'!"&amp;'Country Selector'!$B$3&amp;ROW($A89))*10^12,0)*'Process Emissions Multipliers'!$B$45</f>
        <v>103678737.91326265</v>
      </c>
      <c r="M81" s="90">
        <f t="shared" ca="1" si="16"/>
        <v>105554811.07130095</v>
      </c>
      <c r="N81" s="90">
        <f t="shared" ca="1" si="13"/>
        <v>107430884.22933927</v>
      </c>
      <c r="O81" s="90">
        <f t="shared" ca="1" si="13"/>
        <v>109306957.38737759</v>
      </c>
      <c r="P81" s="90">
        <f t="shared" ca="1" si="13"/>
        <v>111183030.54541589</v>
      </c>
      <c r="Q81" s="90">
        <f t="shared" ca="1" si="13"/>
        <v>113059103.7034542</v>
      </c>
      <c r="R81" s="90">
        <f t="shared" ca="1" si="13"/>
        <v>114935176.86149251</v>
      </c>
      <c r="S81" s="90">
        <f t="shared" ca="1" si="13"/>
        <v>116811250.01953082</v>
      </c>
      <c r="T81" s="90">
        <f t="shared" ca="1" si="13"/>
        <v>118687323.17756915</v>
      </c>
      <c r="U81" s="90">
        <f t="shared" ca="1" si="13"/>
        <v>120563396.33560744</v>
      </c>
      <c r="V81">
        <f ca="1">IF('Waste 2030'!$A89="MR",INDIRECT("'Waste 2030'!"&amp;'Country Selector'!$B$3&amp;ROW($A89))*10^12,0)*'Process Emissions Multipliers'!$D$45</f>
        <v>122439469.49364576</v>
      </c>
      <c r="W81" s="90">
        <f t="shared" ca="1" si="18"/>
        <v>123767912.70259242</v>
      </c>
      <c r="X81" s="90">
        <f t="shared" ca="1" si="18"/>
        <v>125096355.91153905</v>
      </c>
      <c r="Y81" s="90">
        <f t="shared" ca="1" si="18"/>
        <v>126424799.12048569</v>
      </c>
      <c r="Z81" s="90">
        <f t="shared" ca="1" si="18"/>
        <v>127753242.32943237</v>
      </c>
      <c r="AA81" s="90">
        <f t="shared" ca="1" si="18"/>
        <v>129081685.53837901</v>
      </c>
      <c r="AB81" s="90">
        <f t="shared" ca="1" si="18"/>
        <v>130410128.74732566</v>
      </c>
      <c r="AC81" s="90">
        <f t="shared" ca="1" si="18"/>
        <v>131738571.9562723</v>
      </c>
      <c r="AD81" s="90">
        <f t="shared" ca="1" si="18"/>
        <v>133067015.16521895</v>
      </c>
      <c r="AE81" s="90">
        <f t="shared" ca="1" si="18"/>
        <v>134395458.37416559</v>
      </c>
      <c r="AF81" s="90">
        <f t="shared" ca="1" si="18"/>
        <v>135723901.58311224</v>
      </c>
      <c r="AG81" s="90">
        <f t="shared" ca="1" si="18"/>
        <v>137052344.79205889</v>
      </c>
      <c r="AH81" s="90">
        <f t="shared" ca="1" si="18"/>
        <v>138380788.00100556</v>
      </c>
      <c r="AI81" s="90">
        <f t="shared" ca="1" si="18"/>
        <v>139709231.20995221</v>
      </c>
      <c r="AJ81" s="90">
        <f t="shared" ca="1" si="18"/>
        <v>141037674.41889885</v>
      </c>
      <c r="AK81" s="90">
        <f t="shared" ca="1" si="18"/>
        <v>142366117.6278455</v>
      </c>
      <c r="AL81" s="90">
        <f t="shared" ca="1" si="18"/>
        <v>143694560.83679214</v>
      </c>
      <c r="AM81" s="90">
        <f t="shared" ca="1" si="17"/>
        <v>145023004.04573882</v>
      </c>
      <c r="AN81" s="90">
        <f t="shared" ca="1" si="17"/>
        <v>146351447.25468546</v>
      </c>
      <c r="AO81" s="90">
        <f t="shared" ca="1" si="17"/>
        <v>147679890.46363214</v>
      </c>
      <c r="AP81">
        <f ca="1">V81*'Process Emissions Multipliers'!$E$45</f>
        <v>149008333.67257875</v>
      </c>
    </row>
    <row r="82" spans="1:42">
      <c r="A82" s="74">
        <v>30</v>
      </c>
      <c r="B82">
        <f ca="1">IF('Waste 2010'!$A90="MR",INDIRECT("'Waste 2010'!"&amp;'Country Selector'!$B$3&amp;ROW($A90))*10^12,0)</f>
        <v>13086163303.93697</v>
      </c>
      <c r="C82" s="90">
        <f t="shared" ca="1" si="15"/>
        <v>11782666857.957626</v>
      </c>
      <c r="D82" s="90">
        <f t="shared" ca="1" si="12"/>
        <v>10479170411.978287</v>
      </c>
      <c r="E82" s="90">
        <f t="shared" ca="1" si="12"/>
        <v>9175673965.9989433</v>
      </c>
      <c r="F82" s="90">
        <f t="shared" ca="1" si="12"/>
        <v>7872177520.0196037</v>
      </c>
      <c r="G82" s="90">
        <f t="shared" ca="1" si="12"/>
        <v>6568681074.0402613</v>
      </c>
      <c r="H82" s="90">
        <f t="shared" ca="1" si="12"/>
        <v>5265184628.0609198</v>
      </c>
      <c r="I82" s="90">
        <f t="shared" ca="1" si="12"/>
        <v>3961688182.0815778</v>
      </c>
      <c r="J82" s="90">
        <f t="shared" ca="1" si="12"/>
        <v>2658191736.1022358</v>
      </c>
      <c r="K82" s="90">
        <f t="shared" ca="1" si="12"/>
        <v>1354695290.122894</v>
      </c>
      <c r="L82">
        <f ca="1">IF('Waste 2020'!$A90="MR",INDIRECT("'Waste 2020'!"&amp;'Country Selector'!$B$3&amp;ROW($A90))*10^12,0)*'Process Emissions Multipliers'!$B$45</f>
        <v>51198844.143552199</v>
      </c>
      <c r="M82" s="90">
        <f t="shared" ca="1" si="16"/>
        <v>59572840.837754726</v>
      </c>
      <c r="N82" s="90">
        <f t="shared" ca="1" si="13"/>
        <v>67946837.531957239</v>
      </c>
      <c r="O82" s="90">
        <f t="shared" ca="1" si="13"/>
        <v>76320834.226159781</v>
      </c>
      <c r="P82" s="90">
        <f t="shared" ca="1" si="13"/>
        <v>84694830.920362294</v>
      </c>
      <c r="Q82" s="90">
        <f t="shared" ca="1" si="13"/>
        <v>93068827.614564806</v>
      </c>
      <c r="R82" s="90">
        <f t="shared" ca="1" si="13"/>
        <v>101442824.30876735</v>
      </c>
      <c r="S82" s="90">
        <f t="shared" ca="1" si="13"/>
        <v>109816821.00296985</v>
      </c>
      <c r="T82" s="90">
        <f t="shared" ca="1" si="13"/>
        <v>118190817.69717237</v>
      </c>
      <c r="U82" s="90">
        <f t="shared" ca="1" si="13"/>
        <v>126564814.39137492</v>
      </c>
      <c r="V82">
        <f ca="1">IF('Waste 2030'!$A90="MR",INDIRECT("'Waste 2030'!"&amp;'Country Selector'!$B$3&amp;ROW($A90))*10^12,0)*'Process Emissions Multipliers'!$D$45</f>
        <v>134938811.08557743</v>
      </c>
      <c r="W82" s="90">
        <f t="shared" ca="1" si="18"/>
        <v>136402869.59507036</v>
      </c>
      <c r="X82" s="90">
        <f t="shared" ca="1" si="18"/>
        <v>137866928.10456327</v>
      </c>
      <c r="Y82" s="90">
        <f t="shared" ca="1" si="18"/>
        <v>139330986.61405617</v>
      </c>
      <c r="Z82" s="90">
        <f t="shared" ca="1" si="18"/>
        <v>140795045.12354907</v>
      </c>
      <c r="AA82" s="90">
        <f t="shared" ca="1" si="18"/>
        <v>142259103.63304201</v>
      </c>
      <c r="AB82" s="90">
        <f t="shared" ca="1" si="18"/>
        <v>143723162.14253491</v>
      </c>
      <c r="AC82" s="90">
        <f t="shared" ca="1" si="18"/>
        <v>145187220.65202785</v>
      </c>
      <c r="AD82" s="90">
        <f t="shared" ca="1" si="18"/>
        <v>146651279.16152075</v>
      </c>
      <c r="AE82" s="90">
        <f t="shared" ca="1" si="18"/>
        <v>148115337.67101365</v>
      </c>
      <c r="AF82" s="90">
        <f t="shared" ca="1" si="18"/>
        <v>149579396.18050659</v>
      </c>
      <c r="AG82" s="90">
        <f t="shared" ca="1" si="18"/>
        <v>151043454.68999952</v>
      </c>
      <c r="AH82" s="90">
        <f t="shared" ca="1" si="18"/>
        <v>152507513.19949239</v>
      </c>
      <c r="AI82" s="90">
        <f t="shared" ca="1" si="18"/>
        <v>153971571.70898533</v>
      </c>
      <c r="AJ82" s="90">
        <f t="shared" ca="1" si="18"/>
        <v>155435630.21847826</v>
      </c>
      <c r="AK82" s="90">
        <f t="shared" ca="1" si="18"/>
        <v>156899688.72797114</v>
      </c>
      <c r="AL82" s="90">
        <f t="shared" ca="1" si="18"/>
        <v>158363747.23746407</v>
      </c>
      <c r="AM82" s="90">
        <f t="shared" ca="1" si="17"/>
        <v>159827805.746957</v>
      </c>
      <c r="AN82" s="90">
        <f t="shared" ca="1" si="17"/>
        <v>161291864.25644991</v>
      </c>
      <c r="AO82" s="90">
        <f t="shared" ca="1" si="17"/>
        <v>162755922.76594284</v>
      </c>
      <c r="AP82">
        <f ca="1">V82*'Process Emissions Multipliers'!$E$45</f>
        <v>164219981.27543575</v>
      </c>
    </row>
    <row r="83" spans="1:42">
      <c r="A83" s="74">
        <v>31</v>
      </c>
      <c r="B83">
        <f ca="1">IF('Waste 2010'!$A91="MR",INDIRECT("'Waste 2010'!"&amp;'Country Selector'!$B$3&amp;ROW($A91))*10^12,0)</f>
        <v>12760064847.133989</v>
      </c>
      <c r="C83" s="90">
        <f t="shared" ca="1" si="15"/>
        <v>11495317819.395538</v>
      </c>
      <c r="D83" s="90">
        <f t="shared" ca="1" si="12"/>
        <v>10230570791.657089</v>
      </c>
      <c r="E83" s="90">
        <f t="shared" ca="1" si="12"/>
        <v>8965823763.9186401</v>
      </c>
      <c r="F83" s="90">
        <f t="shared" ca="1" si="12"/>
        <v>7701076736.1801882</v>
      </c>
      <c r="G83" s="90">
        <f t="shared" ca="1" si="12"/>
        <v>6436329708.4417381</v>
      </c>
      <c r="H83" s="90">
        <f t="shared" ca="1" si="12"/>
        <v>5171582680.7032871</v>
      </c>
      <c r="I83" s="90">
        <f t="shared" ca="1" si="12"/>
        <v>3906835652.9648371</v>
      </c>
      <c r="J83" s="90">
        <f t="shared" ca="1" si="12"/>
        <v>2642088625.226387</v>
      </c>
      <c r="K83" s="90">
        <f t="shared" ca="1" si="12"/>
        <v>1377341597.4879365</v>
      </c>
      <c r="L83">
        <f ca="1">IF('Waste 2020'!$A91="MR",INDIRECT("'Waste 2020'!"&amp;'Country Selector'!$B$3&amp;ROW($A91))*10^12,0)*'Process Emissions Multipliers'!$B$45</f>
        <v>112594569.74948625</v>
      </c>
      <c r="M83" s="90">
        <f t="shared" ca="1" si="16"/>
        <v>106149635.48786783</v>
      </c>
      <c r="N83" s="90">
        <f t="shared" ca="1" si="13"/>
        <v>99704701.226249442</v>
      </c>
      <c r="O83" s="90">
        <f t="shared" ca="1" si="13"/>
        <v>93259766.964631021</v>
      </c>
      <c r="P83" s="90">
        <f t="shared" ca="1" si="13"/>
        <v>86814832.703012615</v>
      </c>
      <c r="Q83" s="90">
        <f t="shared" ca="1" si="13"/>
        <v>80369898.44139421</v>
      </c>
      <c r="R83" s="90">
        <f t="shared" ca="1" si="13"/>
        <v>73924964.179775804</v>
      </c>
      <c r="S83" s="90">
        <f t="shared" ca="1" si="13"/>
        <v>67480029.918157384</v>
      </c>
      <c r="T83" s="90">
        <f t="shared" ca="1" si="13"/>
        <v>61035095.656538971</v>
      </c>
      <c r="U83" s="90">
        <f t="shared" ca="1" si="13"/>
        <v>54590161.394920558</v>
      </c>
      <c r="V83">
        <f ca="1">IF('Waste 2030'!$A91="MR",INDIRECT("'Waste 2030'!"&amp;'Country Selector'!$B$3&amp;ROW($A91))*10^12,0)*'Process Emissions Multipliers'!$D$45</f>
        <v>48145227.133302152</v>
      </c>
      <c r="W83" s="90">
        <f t="shared" ca="1" si="18"/>
        <v>48667593.00349851</v>
      </c>
      <c r="X83" s="90">
        <f t="shared" ca="1" si="18"/>
        <v>49189958.873694874</v>
      </c>
      <c r="Y83" s="90">
        <f t="shared" ca="1" si="18"/>
        <v>49712324.743891239</v>
      </c>
      <c r="Z83" s="90">
        <f t="shared" ca="1" si="18"/>
        <v>50234690.614087597</v>
      </c>
      <c r="AA83" s="90">
        <f t="shared" ca="1" si="18"/>
        <v>50757056.484283969</v>
      </c>
      <c r="AB83" s="90">
        <f t="shared" ca="1" si="18"/>
        <v>51279422.354480326</v>
      </c>
      <c r="AC83" s="90">
        <f t="shared" ca="1" si="18"/>
        <v>51801788.224676691</v>
      </c>
      <c r="AD83" s="90">
        <f t="shared" ca="1" si="18"/>
        <v>52324154.094873056</v>
      </c>
      <c r="AE83" s="90">
        <f t="shared" ca="1" si="18"/>
        <v>52846519.965069413</v>
      </c>
      <c r="AF83" s="90">
        <f t="shared" ca="1" si="18"/>
        <v>53368885.835265778</v>
      </c>
      <c r="AG83" s="90">
        <f t="shared" ca="1" si="18"/>
        <v>53891251.705462143</v>
      </c>
      <c r="AH83" s="90">
        <f t="shared" ca="1" si="18"/>
        <v>54413617.5756585</v>
      </c>
      <c r="AI83" s="90">
        <f t="shared" ca="1" si="18"/>
        <v>54935983.445854865</v>
      </c>
      <c r="AJ83" s="90">
        <f t="shared" ca="1" si="18"/>
        <v>55458349.31605123</v>
      </c>
      <c r="AK83" s="90">
        <f t="shared" ca="1" si="18"/>
        <v>55980715.186247587</v>
      </c>
      <c r="AL83" s="90">
        <f t="shared" ca="1" si="18"/>
        <v>56503081.056443959</v>
      </c>
      <c r="AM83" s="90">
        <f t="shared" ca="1" si="17"/>
        <v>57025446.926640317</v>
      </c>
      <c r="AN83" s="90">
        <f t="shared" ca="1" si="17"/>
        <v>57547812.796836682</v>
      </c>
      <c r="AO83" s="90">
        <f t="shared" ca="1" si="17"/>
        <v>58070178.667033032</v>
      </c>
      <c r="AP83">
        <f ca="1">V83*'Process Emissions Multipliers'!$E$45</f>
        <v>58592544.537229404</v>
      </c>
    </row>
    <row r="84" spans="1:42">
      <c r="A84" s="74">
        <v>32</v>
      </c>
      <c r="B84">
        <f ca="1">IF('Waste 2010'!$A92="MR",INDIRECT("'Waste 2010'!"&amp;'Country Selector'!$B$3&amp;ROW($A92))*10^12,0)</f>
        <v>5327547346.4111652</v>
      </c>
      <c r="C84" s="90">
        <f t="shared" ca="1" si="15"/>
        <v>4800668913.2760468</v>
      </c>
      <c r="D84" s="90">
        <f t="shared" ca="1" si="12"/>
        <v>4273790480.1409292</v>
      </c>
      <c r="E84" s="90">
        <f t="shared" ca="1" si="12"/>
        <v>3746912047.0058117</v>
      </c>
      <c r="F84" s="90">
        <f t="shared" ca="1" si="12"/>
        <v>3220033613.8706937</v>
      </c>
      <c r="G84" s="90">
        <f t="shared" ca="1" si="12"/>
        <v>2693155180.7355757</v>
      </c>
      <c r="H84" s="90">
        <f t="shared" ca="1" si="12"/>
        <v>2166276747.6004577</v>
      </c>
      <c r="I84" s="90">
        <f t="shared" ca="1" si="12"/>
        <v>1639398314.4653397</v>
      </c>
      <c r="J84" s="90">
        <f t="shared" ca="1" si="12"/>
        <v>1112519881.3302217</v>
      </c>
      <c r="K84" s="90">
        <f t="shared" ca="1" si="12"/>
        <v>585641448.19510376</v>
      </c>
      <c r="L84">
        <f ca="1">IF('Waste 2020'!$A92="MR",INDIRECT("'Waste 2020'!"&amp;'Country Selector'!$B$3&amp;ROW($A92))*10^12,0)*'Process Emissions Multipliers'!$B$45</f>
        <v>58763015.059985794</v>
      </c>
      <c r="M84" s="90">
        <f t="shared" ca="1" si="16"/>
        <v>56520462.608600423</v>
      </c>
      <c r="N84" s="90">
        <f t="shared" ca="1" si="13"/>
        <v>54277910.157215051</v>
      </c>
      <c r="O84" s="90">
        <f t="shared" ca="1" si="13"/>
        <v>52035357.705829673</v>
      </c>
      <c r="P84" s="90">
        <f t="shared" ca="1" si="13"/>
        <v>49792805.254444294</v>
      </c>
      <c r="Q84" s="90">
        <f t="shared" ca="1" si="13"/>
        <v>47550252.803058922</v>
      </c>
      <c r="R84" s="90">
        <f t="shared" ca="1" si="13"/>
        <v>45307700.351673543</v>
      </c>
      <c r="S84" s="90">
        <f t="shared" ca="1" si="13"/>
        <v>43065147.900288172</v>
      </c>
      <c r="T84" s="90">
        <f t="shared" ca="1" si="13"/>
        <v>40822595.448902801</v>
      </c>
      <c r="U84" s="90">
        <f t="shared" ca="1" si="13"/>
        <v>38580042.997517422</v>
      </c>
      <c r="V84">
        <f ca="1">IF('Waste 2030'!$A92="MR",INDIRECT("'Waste 2030'!"&amp;'Country Selector'!$B$3&amp;ROW($A92))*10^12,0)*'Process Emissions Multipliers'!$D$45</f>
        <v>36337490.54613205</v>
      </c>
      <c r="W84" s="90">
        <f t="shared" ca="1" si="18"/>
        <v>36731744.888672121</v>
      </c>
      <c r="X84" s="90">
        <f t="shared" ca="1" si="18"/>
        <v>37125999.231212191</v>
      </c>
      <c r="Y84" s="90">
        <f t="shared" ca="1" si="18"/>
        <v>37520253.573752262</v>
      </c>
      <c r="Z84" s="90">
        <f t="shared" ca="1" si="18"/>
        <v>37914507.916292332</v>
      </c>
      <c r="AA84" s="90">
        <f t="shared" ca="1" si="18"/>
        <v>38308762.258832395</v>
      </c>
      <c r="AB84" s="90">
        <f t="shared" ca="1" si="18"/>
        <v>38703016.601372465</v>
      </c>
      <c r="AC84" s="90">
        <f t="shared" ca="1" si="18"/>
        <v>39097270.943912536</v>
      </c>
      <c r="AD84" s="90">
        <f t="shared" ca="1" si="18"/>
        <v>39491525.286452606</v>
      </c>
      <c r="AE84" s="90">
        <f t="shared" ca="1" si="18"/>
        <v>39885779.628992677</v>
      </c>
      <c r="AF84" s="90">
        <f t="shared" ca="1" si="18"/>
        <v>40280033.971532747</v>
      </c>
      <c r="AG84" s="90">
        <f t="shared" ca="1" si="18"/>
        <v>40674288.314072818</v>
      </c>
      <c r="AH84" s="90">
        <f t="shared" ca="1" si="18"/>
        <v>41068542.656612888</v>
      </c>
      <c r="AI84" s="90">
        <f t="shared" ca="1" si="18"/>
        <v>41462796.999152958</v>
      </c>
      <c r="AJ84" s="90">
        <f t="shared" ca="1" si="18"/>
        <v>41857051.341693029</v>
      </c>
      <c r="AK84" s="90">
        <f t="shared" ca="1" si="18"/>
        <v>42251305.684233099</v>
      </c>
      <c r="AL84" s="90">
        <f t="shared" ca="1" si="18"/>
        <v>42645560.02677317</v>
      </c>
      <c r="AM84" s="90">
        <f t="shared" ca="1" si="17"/>
        <v>43039814.369313233</v>
      </c>
      <c r="AN84" s="90">
        <f t="shared" ca="1" si="17"/>
        <v>43434068.711853303</v>
      </c>
      <c r="AO84" s="90">
        <f t="shared" ca="1" si="17"/>
        <v>43828323.054393373</v>
      </c>
      <c r="AP84">
        <f ca="1">V84*'Process Emissions Multipliers'!$E$45</f>
        <v>44222577.396933444</v>
      </c>
    </row>
    <row r="85" spans="1:42">
      <c r="A85" s="74">
        <v>33</v>
      </c>
      <c r="B85">
        <f ca="1">IF('Waste 2010'!$A93="MR",INDIRECT("'Waste 2010'!"&amp;'Country Selector'!$B$3&amp;ROW($A93))*10^12,0)</f>
        <v>6195474481.353713</v>
      </c>
      <c r="C85" s="90">
        <f t="shared" ca="1" si="15"/>
        <v>5579689473.171833</v>
      </c>
      <c r="D85" s="90">
        <f t="shared" ca="1" si="12"/>
        <v>4963904464.989953</v>
      </c>
      <c r="E85" s="90">
        <f t="shared" ca="1" si="12"/>
        <v>4348119456.808073</v>
      </c>
      <c r="F85" s="90">
        <f t="shared" ca="1" si="12"/>
        <v>3732334448.6261921</v>
      </c>
      <c r="G85" s="90">
        <f t="shared" ca="1" si="12"/>
        <v>3116549440.4443121</v>
      </c>
      <c r="H85" s="90">
        <f t="shared" ca="1" si="12"/>
        <v>2500764432.2624316</v>
      </c>
      <c r="I85" s="90">
        <f t="shared" ca="1" si="12"/>
        <v>1884979424.0805514</v>
      </c>
      <c r="J85" s="90">
        <f t="shared" ca="1" si="12"/>
        <v>1269194415.8986712</v>
      </c>
      <c r="K85" s="90">
        <f t="shared" ca="1" si="12"/>
        <v>653409407.71679103</v>
      </c>
      <c r="L85">
        <f ca="1">IF('Waste 2020'!$A93="MR",INDIRECT("'Waste 2020'!"&amp;'Country Selector'!$B$3&amp;ROW($A93))*10^12,0)*'Process Emissions Multipliers'!$B$45</f>
        <v>37624399.534910768</v>
      </c>
      <c r="M85" s="90">
        <f t="shared" ca="1" si="16"/>
        <v>37925799.744323522</v>
      </c>
      <c r="N85" s="90">
        <f t="shared" ca="1" si="13"/>
        <v>38227199.953736275</v>
      </c>
      <c r="O85" s="90">
        <f t="shared" ca="1" si="13"/>
        <v>38528600.163149029</v>
      </c>
      <c r="P85" s="90">
        <f t="shared" ca="1" si="13"/>
        <v>38830000.372561783</v>
      </c>
      <c r="Q85" s="90">
        <f t="shared" ca="1" si="13"/>
        <v>39131400.581974536</v>
      </c>
      <c r="R85" s="90">
        <f t="shared" ca="1" si="13"/>
        <v>39432800.791387282</v>
      </c>
      <c r="S85" s="90">
        <f t="shared" ca="1" si="13"/>
        <v>39734201.000800043</v>
      </c>
      <c r="T85" s="90">
        <f t="shared" ca="1" si="13"/>
        <v>40035601.210212789</v>
      </c>
      <c r="U85" s="90">
        <f t="shared" ca="1" si="13"/>
        <v>40337001.419625543</v>
      </c>
      <c r="V85">
        <f ca="1">IF('Waste 2030'!$A93="MR",INDIRECT("'Waste 2030'!"&amp;'Country Selector'!$B$3&amp;ROW($A93))*10^12,0)*'Process Emissions Multipliers'!$D$45</f>
        <v>40638401.629038297</v>
      </c>
      <c r="W85" s="90">
        <f t="shared" ca="1" si="18"/>
        <v>41079319.977425486</v>
      </c>
      <c r="X85" s="90">
        <f t="shared" ca="1" si="18"/>
        <v>41520238.325812683</v>
      </c>
      <c r="Y85" s="90">
        <f t="shared" ca="1" si="18"/>
        <v>41961156.674199879</v>
      </c>
      <c r="Z85" s="90">
        <f t="shared" ca="1" si="18"/>
        <v>42402075.022587068</v>
      </c>
      <c r="AA85" s="90">
        <f t="shared" ca="1" si="18"/>
        <v>42842993.370974258</v>
      </c>
      <c r="AB85" s="90">
        <f t="shared" ca="1" si="18"/>
        <v>43283911.719361462</v>
      </c>
      <c r="AC85" s="90">
        <f t="shared" ca="1" si="18"/>
        <v>43724830.067748651</v>
      </c>
      <c r="AD85" s="90">
        <f t="shared" ca="1" si="18"/>
        <v>44165748.41613584</v>
      </c>
      <c r="AE85" s="90">
        <f t="shared" ca="1" si="18"/>
        <v>44606666.764523037</v>
      </c>
      <c r="AF85" s="90">
        <f t="shared" ca="1" si="18"/>
        <v>45047585.112910226</v>
      </c>
      <c r="AG85" s="90">
        <f t="shared" ca="1" si="18"/>
        <v>45488503.461297423</v>
      </c>
      <c r="AH85" s="90">
        <f t="shared" ca="1" si="18"/>
        <v>45929421.809684619</v>
      </c>
      <c r="AI85" s="90">
        <f t="shared" ca="1" si="18"/>
        <v>46370340.158071809</v>
      </c>
      <c r="AJ85" s="90">
        <f t="shared" ca="1" si="18"/>
        <v>46811258.506458998</v>
      </c>
      <c r="AK85" s="90">
        <f t="shared" ca="1" si="18"/>
        <v>47252176.854846194</v>
      </c>
      <c r="AL85" s="90">
        <f t="shared" ca="1" si="18"/>
        <v>47693095.203233391</v>
      </c>
      <c r="AM85" s="90">
        <f t="shared" ca="1" si="17"/>
        <v>48134013.551620588</v>
      </c>
      <c r="AN85" s="90">
        <f t="shared" ca="1" si="17"/>
        <v>48574931.900007777</v>
      </c>
      <c r="AO85" s="90">
        <f t="shared" ca="1" si="17"/>
        <v>49015850.248394974</v>
      </c>
      <c r="AP85">
        <f ca="1">V85*'Process Emissions Multipliers'!$E$45</f>
        <v>49456768.596782163</v>
      </c>
    </row>
    <row r="86" spans="1:42">
      <c r="A86" s="74">
        <v>34</v>
      </c>
      <c r="B86">
        <f ca="1">IF('Waste 2010'!$A94="MR",INDIRECT("'Waste 2010'!"&amp;'Country Selector'!$B$3&amp;ROW($A94))*10^12,0)</f>
        <v>3993722801.0664682</v>
      </c>
      <c r="C86" s="90">
        <f t="shared" ca="1" si="15"/>
        <v>3595694981.9424725</v>
      </c>
      <c r="D86" s="90">
        <f t="shared" ca="1" si="12"/>
        <v>3197667162.8184772</v>
      </c>
      <c r="E86" s="90">
        <f t="shared" ca="1" si="12"/>
        <v>2799639343.6944814</v>
      </c>
      <c r="F86" s="90">
        <f t="shared" ca="1" si="12"/>
        <v>2401611524.5704865</v>
      </c>
      <c r="G86" s="90">
        <f t="shared" ca="1" si="12"/>
        <v>2003583705.4464908</v>
      </c>
      <c r="H86" s="90">
        <f t="shared" ca="1" si="12"/>
        <v>1605555886.3224952</v>
      </c>
      <c r="I86" s="90">
        <f t="shared" ca="1" si="12"/>
        <v>1207528067.1984997</v>
      </c>
      <c r="J86" s="90">
        <f t="shared" ca="1" si="12"/>
        <v>809500248.07450414</v>
      </c>
      <c r="K86" s="90">
        <f t="shared" ca="1" si="12"/>
        <v>411472428.95050865</v>
      </c>
      <c r="L86">
        <f ca="1">IF('Waste 2020'!$A94="MR",INDIRECT("'Waste 2020'!"&amp;'Country Selector'!$B$3&amp;ROW($A94))*10^12,0)*'Process Emissions Multipliers'!$B$45</f>
        <v>13444609.826513126</v>
      </c>
      <c r="M86" s="90">
        <f t="shared" ca="1" si="16"/>
        <v>15025380.68698388</v>
      </c>
      <c r="N86" s="90">
        <f t="shared" ca="1" si="13"/>
        <v>16606151.547454629</v>
      </c>
      <c r="O86" s="90">
        <f t="shared" ca="1" si="13"/>
        <v>18186922.407925382</v>
      </c>
      <c r="P86" s="90">
        <f t="shared" ca="1" si="13"/>
        <v>19767693.268396135</v>
      </c>
      <c r="Q86" s="90">
        <f t="shared" ca="1" si="13"/>
        <v>21348464.128866885</v>
      </c>
      <c r="R86" s="90">
        <f t="shared" ca="1" si="13"/>
        <v>22929234.989337638</v>
      </c>
      <c r="S86" s="90">
        <f t="shared" ca="1" si="13"/>
        <v>24510005.849808391</v>
      </c>
      <c r="T86" s="90">
        <f t="shared" ca="1" si="13"/>
        <v>26090776.710279141</v>
      </c>
      <c r="U86" s="90">
        <f t="shared" ca="1" si="13"/>
        <v>27671547.570749894</v>
      </c>
      <c r="V86">
        <f ca="1">IF('Waste 2030'!$A94="MR",INDIRECT("'Waste 2030'!"&amp;'Country Selector'!$B$3&amp;ROW($A94))*10^12,0)*'Process Emissions Multipliers'!$D$45</f>
        <v>29252318.431220647</v>
      </c>
      <c r="W86" s="90">
        <f t="shared" ca="1" si="18"/>
        <v>29569700.105011027</v>
      </c>
      <c r="X86" s="90">
        <f t="shared" ca="1" si="18"/>
        <v>29887081.778801415</v>
      </c>
      <c r="Y86" s="90">
        <f t="shared" ca="1" si="18"/>
        <v>30204463.452591799</v>
      </c>
      <c r="Z86" s="90">
        <f t="shared" ca="1" si="18"/>
        <v>30521845.126382183</v>
      </c>
      <c r="AA86" s="90">
        <f t="shared" ca="1" si="18"/>
        <v>30839226.800172567</v>
      </c>
      <c r="AB86" s="90">
        <f t="shared" ca="1" si="18"/>
        <v>31156608.473962951</v>
      </c>
      <c r="AC86" s="90">
        <f t="shared" ca="1" si="18"/>
        <v>31473990.147753336</v>
      </c>
      <c r="AD86" s="90">
        <f t="shared" ca="1" si="18"/>
        <v>31791371.82154372</v>
      </c>
      <c r="AE86" s="90">
        <f t="shared" ca="1" si="18"/>
        <v>32108753.495334104</v>
      </c>
      <c r="AF86" s="90">
        <f t="shared" ca="1" si="18"/>
        <v>32426135.169124488</v>
      </c>
      <c r="AG86" s="90">
        <f t="shared" ca="1" si="18"/>
        <v>32743516.842914872</v>
      </c>
      <c r="AH86" s="90">
        <f t="shared" ca="1" si="18"/>
        <v>33060898.51670526</v>
      </c>
      <c r="AI86" s="90">
        <f t="shared" ca="1" si="18"/>
        <v>33378280.19049564</v>
      </c>
      <c r="AJ86" s="90">
        <f t="shared" ca="1" si="18"/>
        <v>33695661.864286028</v>
      </c>
      <c r="AK86" s="90">
        <f t="shared" ca="1" si="18"/>
        <v>34013043.538076408</v>
      </c>
      <c r="AL86" s="90">
        <f t="shared" ca="1" si="18"/>
        <v>34330425.211866796</v>
      </c>
      <c r="AM86" s="90">
        <f t="shared" ca="1" si="17"/>
        <v>34647806.885657176</v>
      </c>
      <c r="AN86" s="90">
        <f t="shared" ca="1" si="17"/>
        <v>34965188.559447564</v>
      </c>
      <c r="AO86" s="90">
        <f t="shared" ca="1" si="17"/>
        <v>35282570.233237945</v>
      </c>
      <c r="AP86">
        <f ca="1">V86*'Process Emissions Multipliers'!$E$45</f>
        <v>35599951.907028332</v>
      </c>
    </row>
    <row r="87" spans="1:42">
      <c r="A87" s="74">
        <v>35</v>
      </c>
      <c r="B87">
        <f ca="1">IF('Waste 2010'!$A95="MR",INDIRECT("'Waste 2010'!"&amp;'Country Selector'!$B$3&amp;ROW($A95))*10^12,0)</f>
        <v>4235143857.9846244</v>
      </c>
      <c r="C87" s="90">
        <f t="shared" ca="1" si="15"/>
        <v>3814235852.2695093</v>
      </c>
      <c r="D87" s="90">
        <f t="shared" ca="1" si="12"/>
        <v>3393327846.5543942</v>
      </c>
      <c r="E87" s="90">
        <f t="shared" ca="1" si="12"/>
        <v>2972419840.8392792</v>
      </c>
      <c r="F87" s="90">
        <f t="shared" ca="1" si="12"/>
        <v>2551511835.1241636</v>
      </c>
      <c r="G87" s="90">
        <f t="shared" ca="1" si="12"/>
        <v>2130603829.4090486</v>
      </c>
      <c r="H87" s="90">
        <f t="shared" ca="1" si="12"/>
        <v>1709695823.6939335</v>
      </c>
      <c r="I87" s="90">
        <f t="shared" ca="1" si="12"/>
        <v>1288787817.9788182</v>
      </c>
      <c r="J87" s="90">
        <f t="shared" ca="1" si="12"/>
        <v>867879812.26370311</v>
      </c>
      <c r="K87" s="90">
        <f t="shared" ca="1" si="12"/>
        <v>446971806.54858798</v>
      </c>
      <c r="L87">
        <f ca="1">IF('Waste 2020'!$A95="MR",INDIRECT("'Waste 2020'!"&amp;'Country Selector'!$B$3&amp;ROW($A95))*10^12,0)*'Process Emissions Multipliers'!$B$45</f>
        <v>26063800.833472833</v>
      </c>
      <c r="M87" s="90">
        <f t="shared" ca="1" si="16"/>
        <v>26445139.306065757</v>
      </c>
      <c r="N87" s="90">
        <f t="shared" ca="1" si="13"/>
        <v>26826477.778658681</v>
      </c>
      <c r="O87" s="90">
        <f t="shared" ca="1" si="13"/>
        <v>27207816.251251608</v>
      </c>
      <c r="P87" s="90">
        <f t="shared" ca="1" si="13"/>
        <v>27589154.723844532</v>
      </c>
      <c r="Q87" s="90">
        <f t="shared" ca="1" si="13"/>
        <v>27970493.196437456</v>
      </c>
      <c r="R87" s="90">
        <f t="shared" ca="1" si="13"/>
        <v>28351831.66903038</v>
      </c>
      <c r="S87" s="90">
        <f t="shared" ca="1" si="13"/>
        <v>28733170.141623303</v>
      </c>
      <c r="T87" s="90">
        <f t="shared" ca="1" si="13"/>
        <v>29114508.614216231</v>
      </c>
      <c r="U87" s="90">
        <f t="shared" ca="1" si="13"/>
        <v>29495847.086809158</v>
      </c>
      <c r="V87">
        <f ca="1">IF('Waste 2030'!$A95="MR",INDIRECT("'Waste 2030'!"&amp;'Country Selector'!$B$3&amp;ROW($A95))*10^12,0)*'Process Emissions Multipliers'!$D$45</f>
        <v>29877185.559402078</v>
      </c>
      <c r="W87" s="90">
        <f t="shared" ca="1" si="18"/>
        <v>30201346.913767356</v>
      </c>
      <c r="X87" s="90">
        <f t="shared" ca="1" si="18"/>
        <v>30525508.268132642</v>
      </c>
      <c r="Y87" s="90">
        <f t="shared" ca="1" si="18"/>
        <v>30849669.622497924</v>
      </c>
      <c r="Z87" s="90">
        <f t="shared" ca="1" si="18"/>
        <v>31173830.976863202</v>
      </c>
      <c r="AA87" s="90">
        <f t="shared" ca="1" si="18"/>
        <v>31497992.33122848</v>
      </c>
      <c r="AB87" s="90">
        <f t="shared" ca="1" si="18"/>
        <v>31822153.685593758</v>
      </c>
      <c r="AC87" s="90">
        <f t="shared" ca="1" si="18"/>
        <v>32146315.039959043</v>
      </c>
      <c r="AD87" s="90">
        <f t="shared" ca="1" si="18"/>
        <v>32470476.394324318</v>
      </c>
      <c r="AE87" s="90">
        <f t="shared" ca="1" si="18"/>
        <v>32794637.748689599</v>
      </c>
      <c r="AF87" s="90">
        <f t="shared" ca="1" si="18"/>
        <v>33118799.103054881</v>
      </c>
      <c r="AG87" s="90">
        <f t="shared" ca="1" si="18"/>
        <v>33442960.457420167</v>
      </c>
      <c r="AH87" s="90">
        <f t="shared" ca="1" si="18"/>
        <v>33767121.811785445</v>
      </c>
      <c r="AI87" s="90">
        <f t="shared" ca="1" si="18"/>
        <v>34091283.166150719</v>
      </c>
      <c r="AJ87" s="90">
        <f t="shared" ca="1" si="18"/>
        <v>34415444.520516001</v>
      </c>
      <c r="AK87" s="90">
        <f t="shared" ca="1" si="18"/>
        <v>34739605.874881282</v>
      </c>
      <c r="AL87" s="90">
        <f t="shared" ca="1" si="18"/>
        <v>35063767.229246564</v>
      </c>
      <c r="AM87" s="90">
        <f t="shared" ca="1" si="17"/>
        <v>35387928.583611839</v>
      </c>
      <c r="AN87" s="90">
        <f t="shared" ca="1" si="17"/>
        <v>35712089.93797712</v>
      </c>
      <c r="AO87" s="90">
        <f t="shared" ca="1" si="17"/>
        <v>36036251.292342409</v>
      </c>
      <c r="AP87">
        <f ca="1">V87*'Process Emissions Multipliers'!$E$45</f>
        <v>36360412.646707684</v>
      </c>
    </row>
    <row r="88" spans="1:42">
      <c r="A88" s="74">
        <v>36</v>
      </c>
      <c r="B88">
        <f ca="1">IF('Waste 2010'!$A96="MR",INDIRECT("'Waste 2010'!"&amp;'Country Selector'!$B$3&amp;ROW($A96))*10^12,0)</f>
        <v>2137346955.9637926</v>
      </c>
      <c r="C88" s="90">
        <f t="shared" ca="1" si="15"/>
        <v>1926289288.5675654</v>
      </c>
      <c r="D88" s="90">
        <f t="shared" ca="1" si="12"/>
        <v>1715231621.1713381</v>
      </c>
      <c r="E88" s="90">
        <f t="shared" ca="1" si="12"/>
        <v>1504173953.775111</v>
      </c>
      <c r="F88" s="90">
        <f t="shared" ca="1" si="12"/>
        <v>1293116286.3788838</v>
      </c>
      <c r="G88" s="90">
        <f t="shared" ca="1" si="12"/>
        <v>1082058618.9826565</v>
      </c>
      <c r="H88" s="90">
        <f t="shared" ca="1" si="12"/>
        <v>871000951.58642948</v>
      </c>
      <c r="I88" s="90">
        <f t="shared" ca="1" si="12"/>
        <v>659943284.19020224</v>
      </c>
      <c r="J88" s="90">
        <f t="shared" ca="1" si="12"/>
        <v>448885616.79397506</v>
      </c>
      <c r="K88" s="90">
        <f t="shared" ca="1" si="12"/>
        <v>237827949.3977479</v>
      </c>
      <c r="L88">
        <f ca="1">IF('Waste 2020'!$A96="MR",INDIRECT("'Waste 2020'!"&amp;'Country Selector'!$B$3&amp;ROW($A96))*10^12,0)*'Process Emissions Multipliers'!$B$45</f>
        <v>26770282.001520723</v>
      </c>
      <c r="M88" s="90">
        <f t="shared" ca="1" si="16"/>
        <v>25822003.535322554</v>
      </c>
      <c r="N88" s="90">
        <f t="shared" ca="1" si="13"/>
        <v>24873725.069124386</v>
      </c>
      <c r="O88" s="90">
        <f t="shared" ca="1" si="13"/>
        <v>23925446.602926221</v>
      </c>
      <c r="P88" s="90">
        <f t="shared" ca="1" si="13"/>
        <v>22977168.136728052</v>
      </c>
      <c r="Q88" s="90">
        <f t="shared" ca="1" si="13"/>
        <v>22028889.670529883</v>
      </c>
      <c r="R88" s="90">
        <f t="shared" ca="1" si="13"/>
        <v>21080611.204331715</v>
      </c>
      <c r="S88" s="90">
        <f t="shared" ca="1" si="13"/>
        <v>20132332.73813355</v>
      </c>
      <c r="T88" s="90">
        <f t="shared" ca="1" si="13"/>
        <v>19184054.271935381</v>
      </c>
      <c r="U88" s="90">
        <f t="shared" ca="1" si="13"/>
        <v>18235775.805737212</v>
      </c>
      <c r="V88">
        <f ca="1">IF('Waste 2030'!$A96="MR",INDIRECT("'Waste 2030'!"&amp;'Country Selector'!$B$3&amp;ROW($A96))*10^12,0)*'Process Emissions Multipliers'!$D$45</f>
        <v>17287497.339539044</v>
      </c>
      <c r="W88" s="90">
        <f t="shared" ca="1" si="18"/>
        <v>17475063.150918078</v>
      </c>
      <c r="X88" s="90">
        <f t="shared" ca="1" si="18"/>
        <v>17662628.962297108</v>
      </c>
      <c r="Y88" s="90">
        <f t="shared" ca="1" si="18"/>
        <v>17850194.773676142</v>
      </c>
      <c r="Z88" s="90">
        <f t="shared" ca="1" si="18"/>
        <v>18037760.585055172</v>
      </c>
      <c r="AA88" s="90">
        <f t="shared" ca="1" si="18"/>
        <v>18225326.396434203</v>
      </c>
      <c r="AB88" s="90">
        <f t="shared" ca="1" si="18"/>
        <v>18412892.207813237</v>
      </c>
      <c r="AC88" s="90">
        <f t="shared" ca="1" si="18"/>
        <v>18600458.019192271</v>
      </c>
      <c r="AD88" s="90">
        <f t="shared" ca="1" si="18"/>
        <v>18788023.830571301</v>
      </c>
      <c r="AE88" s="90">
        <f t="shared" ca="1" si="18"/>
        <v>18975589.641950332</v>
      </c>
      <c r="AF88" s="90">
        <f t="shared" ca="1" si="18"/>
        <v>19163155.453329366</v>
      </c>
      <c r="AG88" s="90">
        <f t="shared" ca="1" si="18"/>
        <v>19350721.2647084</v>
      </c>
      <c r="AH88" s="90">
        <f t="shared" ca="1" si="18"/>
        <v>19538287.07608743</v>
      </c>
      <c r="AI88" s="90">
        <f t="shared" ca="1" si="18"/>
        <v>19725852.887466464</v>
      </c>
      <c r="AJ88" s="90">
        <f t="shared" ca="1" si="18"/>
        <v>19913418.698845495</v>
      </c>
      <c r="AK88" s="90">
        <f t="shared" ca="1" si="18"/>
        <v>20100984.510224525</v>
      </c>
      <c r="AL88" s="90">
        <f t="shared" ca="1" si="18"/>
        <v>20288550.321603559</v>
      </c>
      <c r="AM88" s="90">
        <f t="shared" ca="1" si="17"/>
        <v>20476116.132982589</v>
      </c>
      <c r="AN88" s="90">
        <f t="shared" ca="1" si="17"/>
        <v>20663681.944361623</v>
      </c>
      <c r="AO88" s="90">
        <f t="shared" ca="1" si="17"/>
        <v>20851247.755740657</v>
      </c>
      <c r="AP88">
        <f ca="1">V88*'Process Emissions Multipliers'!$E$45</f>
        <v>21038813.567119688</v>
      </c>
    </row>
    <row r="89" spans="1:42">
      <c r="A89" s="74">
        <v>37</v>
      </c>
      <c r="B89">
        <f ca="1">IF('Waste 2010'!$A97="MR",INDIRECT("'Waste 2010'!"&amp;'Country Selector'!$B$3&amp;ROW($A97))*10^12,0)</f>
        <v>2468695471.1690135</v>
      </c>
      <c r="C89" s="90">
        <f t="shared" ca="1" si="15"/>
        <v>2223080288.6945157</v>
      </c>
      <c r="D89" s="90">
        <f t="shared" ca="1" si="12"/>
        <v>1977465106.2200181</v>
      </c>
      <c r="E89" s="90">
        <f t="shared" ca="1" si="12"/>
        <v>1731849923.7455204</v>
      </c>
      <c r="F89" s="90">
        <f t="shared" ca="1" si="12"/>
        <v>1486234741.2710228</v>
      </c>
      <c r="G89" s="90">
        <f t="shared" ca="1" si="12"/>
        <v>1240619558.7965252</v>
      </c>
      <c r="H89" s="90">
        <f t="shared" ca="1" si="12"/>
        <v>995004376.32202756</v>
      </c>
      <c r="I89" s="90">
        <f t="shared" ca="1" si="12"/>
        <v>749389193.84752989</v>
      </c>
      <c r="J89" s="90">
        <f t="shared" ca="1" si="12"/>
        <v>503774011.37303239</v>
      </c>
      <c r="K89" s="90">
        <f t="shared" ca="1" si="12"/>
        <v>258158828.89853474</v>
      </c>
      <c r="L89">
        <f ca="1">IF('Waste 2020'!$A97="MR",INDIRECT("'Waste 2020'!"&amp;'Country Selector'!$B$3&amp;ROW($A97))*10^12,0)*'Process Emissions Multipliers'!$B$45</f>
        <v>12543646.424037112</v>
      </c>
      <c r="M89" s="90">
        <f t="shared" ca="1" si="16"/>
        <v>13156714.86168959</v>
      </c>
      <c r="N89" s="90">
        <f t="shared" ca="1" si="13"/>
        <v>13769783.299342066</v>
      </c>
      <c r="O89" s="90">
        <f t="shared" ca="1" si="13"/>
        <v>14382851.736994544</v>
      </c>
      <c r="P89" s="90">
        <f t="shared" ca="1" si="13"/>
        <v>14995920.174647022</v>
      </c>
      <c r="Q89" s="90">
        <f t="shared" ca="1" si="13"/>
        <v>15608988.612299498</v>
      </c>
      <c r="R89" s="90">
        <f t="shared" ca="1" si="13"/>
        <v>16222057.049951976</v>
      </c>
      <c r="S89" s="90">
        <f t="shared" ca="1" si="13"/>
        <v>16835125.487604454</v>
      </c>
      <c r="T89" s="90">
        <f t="shared" ca="1" si="13"/>
        <v>17448193.92525693</v>
      </c>
      <c r="U89" s="90">
        <f t="shared" ca="1" si="13"/>
        <v>18061262.362909406</v>
      </c>
      <c r="V89">
        <f ca="1">IF('Waste 2030'!$A97="MR",INDIRECT("'Waste 2030'!"&amp;'Country Selector'!$B$3&amp;ROW($A97))*10^12,0)*'Process Emissions Multipliers'!$D$45</f>
        <v>18674330.800561886</v>
      </c>
      <c r="W89" s="90">
        <f t="shared" ca="1" si="18"/>
        <v>18876943.471428752</v>
      </c>
      <c r="X89" s="90">
        <f t="shared" ca="1" si="18"/>
        <v>19079556.142295614</v>
      </c>
      <c r="Y89" s="90">
        <f t="shared" ca="1" si="18"/>
        <v>19282168.813162483</v>
      </c>
      <c r="Z89" s="90">
        <f t="shared" ca="1" si="18"/>
        <v>19484781.484029349</v>
      </c>
      <c r="AA89" s="90">
        <f t="shared" ca="1" si="18"/>
        <v>19687394.154896215</v>
      </c>
      <c r="AB89" s="90">
        <f t="shared" ca="1" si="18"/>
        <v>19890006.82576308</v>
      </c>
      <c r="AC89" s="90">
        <f t="shared" ca="1" si="18"/>
        <v>20092619.496629946</v>
      </c>
      <c r="AD89" s="90">
        <f t="shared" ca="1" si="18"/>
        <v>20295232.167496812</v>
      </c>
      <c r="AE89" s="90">
        <f t="shared" ca="1" si="18"/>
        <v>20497844.838363677</v>
      </c>
      <c r="AF89" s="90">
        <f t="shared" ca="1" si="18"/>
        <v>20700457.509230543</v>
      </c>
      <c r="AG89" s="90">
        <f t="shared" ca="1" si="18"/>
        <v>20903070.180097409</v>
      </c>
      <c r="AH89" s="90">
        <f t="shared" ca="1" si="18"/>
        <v>21105682.850964274</v>
      </c>
      <c r="AI89" s="90">
        <f t="shared" ca="1" si="18"/>
        <v>21308295.52183114</v>
      </c>
      <c r="AJ89" s="90">
        <f t="shared" ca="1" si="18"/>
        <v>21510908.192698006</v>
      </c>
      <c r="AK89" s="90">
        <f t="shared" ca="1" si="18"/>
        <v>21713520.863564871</v>
      </c>
      <c r="AL89" s="90">
        <f t="shared" ca="1" si="18"/>
        <v>21916133.534431737</v>
      </c>
      <c r="AM89" s="90">
        <f t="shared" ca="1" si="17"/>
        <v>22118746.205298603</v>
      </c>
      <c r="AN89" s="90">
        <f t="shared" ca="1" si="17"/>
        <v>22321358.876165472</v>
      </c>
      <c r="AO89" s="90">
        <f t="shared" ca="1" si="17"/>
        <v>22523971.547032334</v>
      </c>
      <c r="AP89">
        <f ca="1">V89*'Process Emissions Multipliers'!$E$45</f>
        <v>22726584.2178992</v>
      </c>
    </row>
    <row r="90" spans="1:42">
      <c r="A90" s="74">
        <v>38</v>
      </c>
      <c r="B90">
        <f ca="1">IF('Waste 2010'!$A98="MR",INDIRECT("'Waste 2010'!"&amp;'Country Selector'!$B$3&amp;ROW($A98))*10^12,0)</f>
        <v>1290247085.3042302</v>
      </c>
      <c r="C90" s="90">
        <f t="shared" ca="1" si="15"/>
        <v>1162533419.6800108</v>
      </c>
      <c r="D90" s="90">
        <f t="shared" ca="1" si="12"/>
        <v>1034819754.0557914</v>
      </c>
      <c r="E90" s="90">
        <f t="shared" ca="1" si="12"/>
        <v>907106088.43157208</v>
      </c>
      <c r="F90" s="90">
        <f t="shared" ca="1" si="12"/>
        <v>779392422.80735266</v>
      </c>
      <c r="G90" s="90">
        <f t="shared" ca="1" si="12"/>
        <v>651678757.18313324</v>
      </c>
      <c r="H90" s="90">
        <f t="shared" ca="1" si="12"/>
        <v>523965091.55891383</v>
      </c>
      <c r="I90" s="90">
        <f t="shared" ca="1" si="12"/>
        <v>396251425.93469447</v>
      </c>
      <c r="J90" s="90">
        <f t="shared" ca="1" si="12"/>
        <v>268537760.31047505</v>
      </c>
      <c r="K90" s="90">
        <f t="shared" ca="1" si="12"/>
        <v>140824094.68625566</v>
      </c>
      <c r="L90">
        <f ca="1">IF('Waste 2020'!$A98="MR",INDIRECT("'Waste 2020'!"&amp;'Country Selector'!$B$3&amp;ROW($A98))*10^12,0)*'Process Emissions Multipliers'!$B$45</f>
        <v>13110429.062036287</v>
      </c>
      <c r="M90" s="90">
        <f t="shared" ca="1" si="16"/>
        <v>12894122.89466653</v>
      </c>
      <c r="N90" s="90">
        <f t="shared" ca="1" si="13"/>
        <v>12677816.727296773</v>
      </c>
      <c r="O90" s="90">
        <f t="shared" ca="1" si="13"/>
        <v>12461510.559927013</v>
      </c>
      <c r="P90" s="90">
        <f t="shared" ca="1" si="13"/>
        <v>12245204.392557256</v>
      </c>
      <c r="Q90" s="90">
        <f t="shared" ca="1" si="13"/>
        <v>12028898.225187499</v>
      </c>
      <c r="R90" s="90">
        <f t="shared" ca="1" si="13"/>
        <v>11812592.057817742</v>
      </c>
      <c r="S90" s="90">
        <f t="shared" ca="1" si="13"/>
        <v>11596285.890447982</v>
      </c>
      <c r="T90" s="90">
        <f t="shared" ca="1" si="13"/>
        <v>11379979.723078227</v>
      </c>
      <c r="U90" s="90">
        <f t="shared" ca="1" si="13"/>
        <v>11163673.55570847</v>
      </c>
      <c r="V90">
        <f ca="1">IF('Waste 2030'!$A98="MR",INDIRECT("'Waste 2030'!"&amp;'Country Selector'!$B$3&amp;ROW($A98))*10^12,0)*'Process Emissions Multipliers'!$D$45</f>
        <v>10947367.388338711</v>
      </c>
      <c r="W90" s="90">
        <f t="shared" ca="1" si="18"/>
        <v>11066144.086106397</v>
      </c>
      <c r="X90" s="90">
        <f t="shared" ca="1" si="18"/>
        <v>11184920.783874083</v>
      </c>
      <c r="Y90" s="90">
        <f t="shared" ca="1" si="18"/>
        <v>11303697.481641769</v>
      </c>
      <c r="Z90" s="90">
        <f t="shared" ca="1" si="18"/>
        <v>11422474.179409456</v>
      </c>
      <c r="AA90" s="90">
        <f t="shared" ca="1" si="18"/>
        <v>11541250.877177142</v>
      </c>
      <c r="AB90" s="90">
        <f t="shared" ca="1" si="18"/>
        <v>11660027.574944828</v>
      </c>
      <c r="AC90" s="90">
        <f t="shared" ca="1" si="18"/>
        <v>11778804.272712514</v>
      </c>
      <c r="AD90" s="90">
        <f t="shared" ca="1" si="18"/>
        <v>11897580.9704802</v>
      </c>
      <c r="AE90" s="90">
        <f t="shared" ca="1" si="18"/>
        <v>12016357.668247886</v>
      </c>
      <c r="AF90" s="90">
        <f t="shared" ca="1" si="18"/>
        <v>12135134.366015572</v>
      </c>
      <c r="AG90" s="90">
        <f t="shared" ca="1" si="18"/>
        <v>12253911.063783258</v>
      </c>
      <c r="AH90" s="90">
        <f t="shared" ca="1" si="18"/>
        <v>12372687.761550944</v>
      </c>
      <c r="AI90" s="90">
        <f t="shared" ca="1" si="18"/>
        <v>12491464.45931863</v>
      </c>
      <c r="AJ90" s="90">
        <f t="shared" ca="1" si="18"/>
        <v>12610241.157086316</v>
      </c>
      <c r="AK90" s="90">
        <f t="shared" ca="1" si="18"/>
        <v>12729017.854854003</v>
      </c>
      <c r="AL90" s="90">
        <f t="shared" ca="1" si="18"/>
        <v>12847794.552621689</v>
      </c>
      <c r="AM90" s="90">
        <f t="shared" ca="1" si="17"/>
        <v>12966571.250389373</v>
      </c>
      <c r="AN90" s="90">
        <f t="shared" ca="1" si="17"/>
        <v>13085347.948157061</v>
      </c>
      <c r="AO90" s="90">
        <f t="shared" ca="1" si="17"/>
        <v>13204124.645924747</v>
      </c>
      <c r="AP90">
        <f ca="1">V90*'Process Emissions Multipliers'!$E$45</f>
        <v>13322901.343692433</v>
      </c>
    </row>
    <row r="91" spans="1:42">
      <c r="A91" s="74">
        <v>39</v>
      </c>
      <c r="B91">
        <f ca="1">IF('Waste 2010'!$A99="MR",INDIRECT("'Waste 2010'!"&amp;'Country Selector'!$B$3&amp;ROW($A99))*10^12,0)</f>
        <v>1605851085.2392516</v>
      </c>
      <c r="C91" s="90">
        <f t="shared" ca="1" si="15"/>
        <v>1446110279.9179933</v>
      </c>
      <c r="D91" s="90">
        <f t="shared" ca="1" si="12"/>
        <v>1286369474.596735</v>
      </c>
      <c r="E91" s="90">
        <f t="shared" ca="1" si="12"/>
        <v>1126628669.2754767</v>
      </c>
      <c r="F91" s="90">
        <f t="shared" ca="1" si="12"/>
        <v>966887863.95421815</v>
      </c>
      <c r="G91" s="90">
        <f t="shared" ca="1" si="12"/>
        <v>807147058.63295996</v>
      </c>
      <c r="H91" s="90">
        <f t="shared" ca="1" si="12"/>
        <v>647406253.31170154</v>
      </c>
      <c r="I91" s="90">
        <f t="shared" ca="1" si="12"/>
        <v>487665447.99044323</v>
      </c>
      <c r="J91" s="90">
        <f t="shared" ca="1" si="12"/>
        <v>327924642.66918492</v>
      </c>
      <c r="K91" s="90">
        <f t="shared" ca="1" si="12"/>
        <v>168183837.34792659</v>
      </c>
      <c r="L91">
        <f ca="1">IF('Waste 2020'!$A99="MR",INDIRECT("'Waste 2020'!"&amp;'Country Selector'!$B$3&amp;ROW($A99))*10^12,0)*'Process Emissions Multipliers'!$B$45</f>
        <v>8443032.0266682692</v>
      </c>
      <c r="M91" s="90">
        <f t="shared" ca="1" si="16"/>
        <v>8746537.2090459</v>
      </c>
      <c r="N91" s="90">
        <f t="shared" ca="1" si="13"/>
        <v>9050042.3914235327</v>
      </c>
      <c r="O91" s="90">
        <f t="shared" ca="1" si="13"/>
        <v>9353547.5738011636</v>
      </c>
      <c r="P91" s="90">
        <f t="shared" ca="1" si="13"/>
        <v>9657052.7561787963</v>
      </c>
      <c r="Q91" s="90">
        <f t="shared" ca="1" si="13"/>
        <v>9960557.9385564271</v>
      </c>
      <c r="R91" s="90">
        <f t="shared" ca="1" si="13"/>
        <v>10264063.120934058</v>
      </c>
      <c r="S91" s="90">
        <f t="shared" ca="1" si="13"/>
        <v>10567568.303311691</v>
      </c>
      <c r="T91" s="90">
        <f t="shared" ca="1" si="13"/>
        <v>10871073.485689322</v>
      </c>
      <c r="U91" s="90">
        <f t="shared" ca="1" si="13"/>
        <v>11174578.668066952</v>
      </c>
      <c r="V91">
        <f ca="1">IF('Waste 2030'!$A99="MR",INDIRECT("'Waste 2030'!"&amp;'Country Selector'!$B$3&amp;ROW($A99))*10^12,0)*'Process Emissions Multipliers'!$D$45</f>
        <v>11478083.850444585</v>
      </c>
      <c r="W91" s="90">
        <f t="shared" ca="1" si="18"/>
        <v>11602618.713311126</v>
      </c>
      <c r="X91" s="90">
        <f t="shared" ca="1" si="18"/>
        <v>11727153.576177668</v>
      </c>
      <c r="Y91" s="90">
        <f t="shared" ca="1" si="18"/>
        <v>11851688.439044211</v>
      </c>
      <c r="Z91" s="90">
        <f t="shared" ca="1" si="18"/>
        <v>11976223.301910754</v>
      </c>
      <c r="AA91" s="90">
        <f t="shared" ca="1" si="18"/>
        <v>12100758.164777296</v>
      </c>
      <c r="AB91" s="90">
        <f t="shared" ca="1" si="18"/>
        <v>12225293.027643837</v>
      </c>
      <c r="AC91" s="90">
        <f t="shared" ca="1" si="18"/>
        <v>12349827.89051038</v>
      </c>
      <c r="AD91" s="90">
        <f t="shared" ca="1" si="18"/>
        <v>12474362.75337692</v>
      </c>
      <c r="AE91" s="90">
        <f t="shared" ca="1" si="18"/>
        <v>12598897.616243463</v>
      </c>
      <c r="AF91" s="90">
        <f t="shared" ca="1" si="18"/>
        <v>12723432.479110006</v>
      </c>
      <c r="AG91" s="90">
        <f t="shared" ca="1" si="18"/>
        <v>12847967.341976546</v>
      </c>
      <c r="AH91" s="90">
        <f t="shared" ca="1" si="18"/>
        <v>12972502.204843089</v>
      </c>
      <c r="AI91" s="90">
        <f t="shared" ca="1" si="18"/>
        <v>13097037.067709632</v>
      </c>
      <c r="AJ91" s="90">
        <f t="shared" ca="1" si="18"/>
        <v>13221571.930576174</v>
      </c>
      <c r="AK91" s="90">
        <f t="shared" ca="1" si="18"/>
        <v>13346106.793442715</v>
      </c>
      <c r="AL91" s="90">
        <f t="shared" ca="1" si="18"/>
        <v>13470641.656309256</v>
      </c>
      <c r="AM91" s="90">
        <f t="shared" ca="1" si="17"/>
        <v>13595176.519175798</v>
      </c>
      <c r="AN91" s="90">
        <f t="shared" ca="1" si="17"/>
        <v>13719711.382042341</v>
      </c>
      <c r="AO91" s="90">
        <f t="shared" ca="1" si="17"/>
        <v>13844246.244908884</v>
      </c>
      <c r="AP91">
        <f ca="1">V91*'Process Emissions Multipliers'!$E$45</f>
        <v>13968781.107775426</v>
      </c>
    </row>
    <row r="92" spans="1:42">
      <c r="A92" s="74">
        <v>40</v>
      </c>
      <c r="B92">
        <f ca="1">IF('Waste 2010'!$A100="MR",INDIRECT("'Waste 2010'!"&amp;'Country Selector'!$B$3&amp;ROW($A100))*10^12,0)</f>
        <v>1693019039.0382905</v>
      </c>
      <c r="C92" s="90">
        <f t="shared" ca="1" si="15"/>
        <v>1524553028.275835</v>
      </c>
      <c r="D92" s="90">
        <f t="shared" ca="1" si="12"/>
        <v>1356087017.5133796</v>
      </c>
      <c r="E92" s="90">
        <f t="shared" ca="1" si="12"/>
        <v>1187621006.7509243</v>
      </c>
      <c r="F92" s="90">
        <f t="shared" ca="1" si="12"/>
        <v>1019154995.9884689</v>
      </c>
      <c r="G92" s="90">
        <f t="shared" ca="1" si="12"/>
        <v>850688985.22601354</v>
      </c>
      <c r="H92" s="90">
        <f t="shared" ca="1" si="12"/>
        <v>682222974.46355808</v>
      </c>
      <c r="I92" s="90">
        <f t="shared" ca="1" si="12"/>
        <v>513756963.70110267</v>
      </c>
      <c r="J92" s="90">
        <f t="shared" ca="1" si="12"/>
        <v>345290952.93864727</v>
      </c>
      <c r="K92" s="90">
        <f t="shared" ca="1" si="12"/>
        <v>176824942.17619187</v>
      </c>
      <c r="L92">
        <f ca="1">IF('Waste 2020'!$A100="MR",INDIRECT("'Waste 2020'!"&amp;'Country Selector'!$B$3&amp;ROW($A100))*10^12,0)*'Process Emissions Multipliers'!$B$45</f>
        <v>8358931.4137364663</v>
      </c>
      <c r="M92" s="90">
        <f t="shared" ca="1" si="16"/>
        <v>8640960.9809636846</v>
      </c>
      <c r="N92" s="90">
        <f t="shared" ca="1" si="13"/>
        <v>8922990.5481909066</v>
      </c>
      <c r="O92" s="90">
        <f t="shared" ca="1" si="13"/>
        <v>9205020.1154181268</v>
      </c>
      <c r="P92" s="90">
        <f t="shared" ca="1" si="13"/>
        <v>9487049.682645347</v>
      </c>
      <c r="Q92" s="90">
        <f t="shared" ca="1" si="13"/>
        <v>9769079.2498725653</v>
      </c>
      <c r="R92" s="90">
        <f t="shared" ca="1" si="13"/>
        <v>10051108.817099787</v>
      </c>
      <c r="S92" s="90">
        <f t="shared" ca="1" si="13"/>
        <v>10333138.384327006</v>
      </c>
      <c r="T92" s="90">
        <f t="shared" ca="1" si="13"/>
        <v>10615167.951554226</v>
      </c>
      <c r="U92" s="90">
        <f t="shared" ca="1" si="13"/>
        <v>10897197.518781448</v>
      </c>
      <c r="V92">
        <f ca="1">IF('Waste 2030'!$A100="MR",INDIRECT("'Waste 2030'!"&amp;'Country Selector'!$B$3&amp;ROW($A100))*10^12,0)*'Process Emissions Multipliers'!$D$45</f>
        <v>11179227.086008666</v>
      </c>
      <c r="W92" s="90">
        <f t="shared" ca="1" si="18"/>
        <v>11300519.414087981</v>
      </c>
      <c r="X92" s="90">
        <f t="shared" ca="1" si="18"/>
        <v>11421811.742167298</v>
      </c>
      <c r="Y92" s="90">
        <f t="shared" ca="1" si="18"/>
        <v>11543104.070246615</v>
      </c>
      <c r="Z92" s="90">
        <f t="shared" ca="1" si="18"/>
        <v>11664396.398325929</v>
      </c>
      <c r="AA92" s="90">
        <f t="shared" ca="1" si="18"/>
        <v>11785688.726405244</v>
      </c>
      <c r="AB92" s="90">
        <f t="shared" ca="1" si="18"/>
        <v>11906981.054484561</v>
      </c>
      <c r="AC92" s="90">
        <f t="shared" ca="1" si="18"/>
        <v>12028273.382563876</v>
      </c>
      <c r="AD92" s="90">
        <f t="shared" ca="1" si="18"/>
        <v>12149565.710643193</v>
      </c>
      <c r="AE92" s="90">
        <f t="shared" ca="1" si="18"/>
        <v>12270858.03872251</v>
      </c>
      <c r="AF92" s="90">
        <f t="shared" ca="1" si="18"/>
        <v>12392150.366801824</v>
      </c>
      <c r="AG92" s="90">
        <f t="shared" ca="1" si="18"/>
        <v>12513442.694881141</v>
      </c>
      <c r="AH92" s="90">
        <f t="shared" ca="1" si="18"/>
        <v>12634735.022960456</v>
      </c>
      <c r="AI92" s="90">
        <f t="shared" ca="1" si="18"/>
        <v>12756027.351039773</v>
      </c>
      <c r="AJ92" s="90">
        <f t="shared" ca="1" si="18"/>
        <v>12877319.679119088</v>
      </c>
      <c r="AK92" s="90">
        <f t="shared" ca="1" si="18"/>
        <v>12998612.007198405</v>
      </c>
      <c r="AL92" s="90">
        <f t="shared" ca="1" si="18"/>
        <v>13119904.335277719</v>
      </c>
      <c r="AM92" s="90">
        <f t="shared" ca="1" si="17"/>
        <v>13241196.663357034</v>
      </c>
      <c r="AN92" s="90">
        <f t="shared" ca="1" si="17"/>
        <v>13362488.991436351</v>
      </c>
      <c r="AO92" s="90">
        <f t="shared" ca="1" si="17"/>
        <v>13483781.319515666</v>
      </c>
      <c r="AP92">
        <f ca="1">V92*'Process Emissions Multipliers'!$E$45</f>
        <v>13605073.647594983</v>
      </c>
    </row>
    <row r="93" spans="1:42">
      <c r="A93" s="74">
        <v>41</v>
      </c>
      <c r="B93">
        <f ca="1">IF('Waste 2010'!$A101="MR",INDIRECT("'Waste 2010'!"&amp;'Country Selector'!$B$3&amp;ROW($A101))*10^12,0)</f>
        <v>1019312972.7138484</v>
      </c>
      <c r="C93" s="90">
        <f t="shared" ca="1" si="15"/>
        <v>918730430.42734182</v>
      </c>
      <c r="D93" s="90">
        <f t="shared" ca="1" si="12"/>
        <v>818147888.1408354</v>
      </c>
      <c r="E93" s="90">
        <f t="shared" ca="1" si="12"/>
        <v>717565345.85432887</v>
      </c>
      <c r="F93" s="90">
        <f t="shared" ca="1" si="12"/>
        <v>616982803.56782246</v>
      </c>
      <c r="G93" s="90">
        <f t="shared" ca="1" si="12"/>
        <v>516400261.28131598</v>
      </c>
      <c r="H93" s="90">
        <f t="shared" ca="1" si="12"/>
        <v>415817718.99480951</v>
      </c>
      <c r="I93" s="90">
        <f t="shared" ca="1" si="12"/>
        <v>315235176.70830303</v>
      </c>
      <c r="J93" s="90">
        <f t="shared" ca="1" si="12"/>
        <v>214652634.42179653</v>
      </c>
      <c r="K93" s="90">
        <f t="shared" ca="1" si="12"/>
        <v>114070092.13529006</v>
      </c>
      <c r="L93">
        <f ca="1">IF('Waste 2020'!$A101="MR",INDIRECT("'Waste 2020'!"&amp;'Country Selector'!$B$3&amp;ROW($A101))*10^12,0)*'Process Emissions Multipliers'!$B$45</f>
        <v>13487549.848783588</v>
      </c>
      <c r="M93" s="90">
        <f t="shared" ca="1" si="16"/>
        <v>12700236.966943862</v>
      </c>
      <c r="N93" s="90">
        <f t="shared" ca="1" si="13"/>
        <v>11912924.085104138</v>
      </c>
      <c r="O93" s="90">
        <f t="shared" ca="1" si="13"/>
        <v>11125611.20326441</v>
      </c>
      <c r="P93" s="90">
        <f t="shared" ca="1" si="13"/>
        <v>10338298.321424684</v>
      </c>
      <c r="Q93" s="90">
        <f t="shared" ca="1" si="13"/>
        <v>9550985.4395849593</v>
      </c>
      <c r="R93" s="90">
        <f t="shared" ca="1" si="13"/>
        <v>8763672.5577452332</v>
      </c>
      <c r="S93" s="90">
        <f t="shared" ca="1" si="13"/>
        <v>7976359.6759055061</v>
      </c>
      <c r="T93" s="90">
        <f t="shared" ca="1" si="13"/>
        <v>7189046.7940657809</v>
      </c>
      <c r="U93" s="90">
        <f t="shared" ca="1" si="13"/>
        <v>6401733.9122260548</v>
      </c>
      <c r="V93">
        <f ca="1">IF('Waste 2030'!$A101="MR",INDIRECT("'Waste 2030'!"&amp;'Country Selector'!$B$3&amp;ROW($A101))*10^12,0)*'Process Emissions Multipliers'!$D$45</f>
        <v>5614421.0303863287</v>
      </c>
      <c r="W93" s="90">
        <f t="shared" ca="1" si="18"/>
        <v>5675336.3505917219</v>
      </c>
      <c r="X93" s="90">
        <f t="shared" ca="1" si="18"/>
        <v>5736251.6707971161</v>
      </c>
      <c r="Y93" s="90">
        <f t="shared" ca="1" si="18"/>
        <v>5797166.9910025103</v>
      </c>
      <c r="Z93" s="90">
        <f t="shared" ca="1" si="18"/>
        <v>5858082.3112079035</v>
      </c>
      <c r="AA93" s="90">
        <f t="shared" ca="1" si="18"/>
        <v>5918997.6314132977</v>
      </c>
      <c r="AB93" s="90">
        <f t="shared" ca="1" si="18"/>
        <v>5979912.951618691</v>
      </c>
      <c r="AC93" s="90">
        <f t="shared" ca="1" si="18"/>
        <v>6040828.2718240852</v>
      </c>
      <c r="AD93" s="90">
        <f t="shared" ca="1" si="18"/>
        <v>6101743.5920294784</v>
      </c>
      <c r="AE93" s="90">
        <f t="shared" ca="1" si="18"/>
        <v>6162658.9122348726</v>
      </c>
      <c r="AF93" s="90">
        <f t="shared" ca="1" si="18"/>
        <v>6223574.2324402658</v>
      </c>
      <c r="AG93" s="90">
        <f t="shared" ca="1" si="18"/>
        <v>6284489.55264566</v>
      </c>
      <c r="AH93" s="90">
        <f t="shared" ca="1" si="18"/>
        <v>6345404.8728510533</v>
      </c>
      <c r="AI93" s="90">
        <f t="shared" ca="1" si="18"/>
        <v>6406320.1930564474</v>
      </c>
      <c r="AJ93" s="90">
        <f t="shared" ca="1" si="18"/>
        <v>6467235.5132618416</v>
      </c>
      <c r="AK93" s="90">
        <f t="shared" ca="1" si="18"/>
        <v>6528150.8334672358</v>
      </c>
      <c r="AL93" s="90">
        <f t="shared" ca="1" si="18"/>
        <v>6589066.153672629</v>
      </c>
      <c r="AM93" s="90">
        <f t="shared" ca="1" si="17"/>
        <v>6649981.4738780223</v>
      </c>
      <c r="AN93" s="90">
        <f t="shared" ca="1" si="17"/>
        <v>6710896.7940834165</v>
      </c>
      <c r="AO93" s="90">
        <f t="shared" ca="1" si="17"/>
        <v>6771812.1142888097</v>
      </c>
      <c r="AP93">
        <f ca="1">V93*'Process Emissions Multipliers'!$E$45</f>
        <v>6832727.4344942039</v>
      </c>
    </row>
    <row r="94" spans="1:42">
      <c r="A94" s="74">
        <v>42</v>
      </c>
      <c r="B94">
        <f ca="1">IF('Waste 2010'!$A102="MR",INDIRECT("'Waste 2010'!"&amp;'Country Selector'!$B$3&amp;ROW($A102))*10^12,0)</f>
        <v>757299107.75557125</v>
      </c>
      <c r="C94" s="90">
        <f t="shared" ca="1" si="15"/>
        <v>682186184.79007721</v>
      </c>
      <c r="D94" s="90">
        <f t="shared" ca="1" si="12"/>
        <v>607073261.82458317</v>
      </c>
      <c r="E94" s="90">
        <f t="shared" ca="1" si="12"/>
        <v>531960338.85908914</v>
      </c>
      <c r="F94" s="90">
        <f t="shared" ca="1" si="12"/>
        <v>456847415.8935951</v>
      </c>
      <c r="G94" s="90">
        <f t="shared" ca="1" si="12"/>
        <v>381734492.92810106</v>
      </c>
      <c r="H94" s="90">
        <f t="shared" ca="1" si="12"/>
        <v>306621569.96260703</v>
      </c>
      <c r="I94" s="90">
        <f t="shared" ca="1" si="12"/>
        <v>231508646.99711296</v>
      </c>
      <c r="J94" s="90">
        <f t="shared" ca="1" si="12"/>
        <v>156395724.03161895</v>
      </c>
      <c r="K94" s="90">
        <f t="shared" ca="1" si="12"/>
        <v>81282801.066124916</v>
      </c>
      <c r="L94">
        <f ca="1">IF('Waste 2020'!$A102="MR",INDIRECT("'Waste 2020'!"&amp;'Country Selector'!$B$3&amp;ROW($A102))*10^12,0)*'Process Emissions Multipliers'!$B$45</f>
        <v>6169878.1006308645</v>
      </c>
      <c r="M94" s="90">
        <f t="shared" ca="1" si="16"/>
        <v>6468520.3676738096</v>
      </c>
      <c r="N94" s="90">
        <f t="shared" ca="1" si="13"/>
        <v>6767162.6347167548</v>
      </c>
      <c r="O94" s="90">
        <f t="shared" ca="1" si="13"/>
        <v>7065804.9017597008</v>
      </c>
      <c r="P94" s="90">
        <f t="shared" ca="1" si="13"/>
        <v>7364447.168802646</v>
      </c>
      <c r="Q94" s="90">
        <f t="shared" ca="1" si="13"/>
        <v>7663089.4358455911</v>
      </c>
      <c r="R94" s="90">
        <f t="shared" ca="1" si="13"/>
        <v>7961731.7028885363</v>
      </c>
      <c r="S94" s="90">
        <f t="shared" ca="1" si="13"/>
        <v>8260373.9699314814</v>
      </c>
      <c r="T94" s="90">
        <f t="shared" ca="1" si="13"/>
        <v>8559016.2369744275</v>
      </c>
      <c r="U94" s="90">
        <f t="shared" ca="1" si="13"/>
        <v>8857658.5040173717</v>
      </c>
      <c r="V94">
        <f ca="1">IF('Waste 2030'!$A102="MR",INDIRECT("'Waste 2030'!"&amp;'Country Selector'!$B$3&amp;ROW($A102))*10^12,0)*'Process Emissions Multipliers'!$D$45</f>
        <v>9156300.7710603178</v>
      </c>
      <c r="W94" s="90">
        <f t="shared" ca="1" si="18"/>
        <v>9255644.7622478921</v>
      </c>
      <c r="X94" s="90">
        <f t="shared" ca="1" si="18"/>
        <v>9354988.7534354664</v>
      </c>
      <c r="Y94" s="90">
        <f t="shared" ca="1" si="18"/>
        <v>9454332.7446230408</v>
      </c>
      <c r="Z94" s="90">
        <f t="shared" ca="1" si="18"/>
        <v>9553676.735810617</v>
      </c>
      <c r="AA94" s="90">
        <f t="shared" ca="1" si="18"/>
        <v>9653020.7269981913</v>
      </c>
      <c r="AB94" s="90">
        <f t="shared" ca="1" si="18"/>
        <v>9752364.7181857638</v>
      </c>
      <c r="AC94" s="90">
        <f t="shared" ca="1" si="18"/>
        <v>9851708.70937334</v>
      </c>
      <c r="AD94" s="90">
        <f t="shared" ca="1" si="18"/>
        <v>9951052.7005609144</v>
      </c>
      <c r="AE94" s="90">
        <f t="shared" ca="1" si="18"/>
        <v>10050396.691748489</v>
      </c>
      <c r="AF94" s="90">
        <f t="shared" ca="1" si="18"/>
        <v>10149740.682936065</v>
      </c>
      <c r="AG94" s="90">
        <f t="shared" ca="1" si="18"/>
        <v>10249084.674123639</v>
      </c>
      <c r="AH94" s="90">
        <f t="shared" ca="1" si="18"/>
        <v>10348428.665311214</v>
      </c>
      <c r="AI94" s="90">
        <f t="shared" ca="1" si="18"/>
        <v>10447772.656498788</v>
      </c>
      <c r="AJ94" s="90">
        <f t="shared" ca="1" si="18"/>
        <v>10547116.647686362</v>
      </c>
      <c r="AK94" s="90">
        <f t="shared" ca="1" si="18"/>
        <v>10646460.638873938</v>
      </c>
      <c r="AL94" s="90">
        <f t="shared" ref="AL94:AO109" ca="1" si="19">$V94*($AP$1-AL$1)/($AP$1-$V$1)+$AP94*(AL$1-$V$1)/($AP$1-$V$1)</f>
        <v>10745804.630061511</v>
      </c>
      <c r="AM94" s="90">
        <f t="shared" ca="1" si="19"/>
        <v>10845148.621249085</v>
      </c>
      <c r="AN94" s="90">
        <f t="shared" ca="1" si="19"/>
        <v>10944492.612436661</v>
      </c>
      <c r="AO94" s="90">
        <f t="shared" ca="1" si="19"/>
        <v>11043836.603624236</v>
      </c>
      <c r="AP94">
        <f ca="1">V94*'Process Emissions Multipliers'!$E$45</f>
        <v>11143180.59481181</v>
      </c>
    </row>
    <row r="95" spans="1:42">
      <c r="A95" s="74">
        <v>43</v>
      </c>
      <c r="B95">
        <f ca="1">IF('Waste 2010'!$A103="MR",INDIRECT("'Waste 2010'!"&amp;'Country Selector'!$B$3&amp;ROW($A103))*10^12,0)</f>
        <v>1236384919.0499821</v>
      </c>
      <c r="C95" s="90">
        <f t="shared" ca="1" si="15"/>
        <v>1113470077.7436459</v>
      </c>
      <c r="D95" s="90">
        <f t="shared" ca="1" si="12"/>
        <v>990555236.43730998</v>
      </c>
      <c r="E95" s="90">
        <f t="shared" ref="D95:K126" ca="1" si="20">$B95*($L$1-E$1)/($L$1-$B$1)+$L95*(E$1-$B$1)/($L$1-$B$1)</f>
        <v>867640395.13097382</v>
      </c>
      <c r="F95" s="90">
        <f t="shared" ca="1" si="20"/>
        <v>744725553.82463765</v>
      </c>
      <c r="G95" s="90">
        <f t="shared" ca="1" si="20"/>
        <v>621810712.51830161</v>
      </c>
      <c r="H95" s="90">
        <f t="shared" ca="1" si="20"/>
        <v>498895871.21196556</v>
      </c>
      <c r="I95" s="90">
        <f t="shared" ca="1" si="20"/>
        <v>375981029.90562946</v>
      </c>
      <c r="J95" s="90">
        <f t="shared" ca="1" si="20"/>
        <v>253066188.59929338</v>
      </c>
      <c r="K95" s="90">
        <f t="shared" ca="1" si="20"/>
        <v>130151347.29295728</v>
      </c>
      <c r="L95">
        <f ca="1">IF('Waste 2020'!$A103="MR",INDIRECT("'Waste 2020'!"&amp;'Country Selector'!$B$3&amp;ROW($A103))*10^12,0)*'Process Emissions Multipliers'!$B$45</f>
        <v>7236505.9866211824</v>
      </c>
      <c r="M95" s="90">
        <f t="shared" ca="1" si="16"/>
        <v>7194991.9040387645</v>
      </c>
      <c r="N95" s="90">
        <f t="shared" ca="1" si="13"/>
        <v>7153477.8214563448</v>
      </c>
      <c r="O95" s="90">
        <f t="shared" ref="N95:U126" ca="1" si="21">$L95*($V$1-O$1)/($V$1-$L$1)+$V95*(O$1-$L$1)/($V$1-$L$1)</f>
        <v>7111963.7388739251</v>
      </c>
      <c r="P95" s="90">
        <f t="shared" ca="1" si="21"/>
        <v>7070449.6562915072</v>
      </c>
      <c r="Q95" s="90">
        <f t="shared" ca="1" si="21"/>
        <v>7028935.5737090893</v>
      </c>
      <c r="R95" s="90">
        <f t="shared" ca="1" si="21"/>
        <v>6987421.4911266696</v>
      </c>
      <c r="S95" s="90">
        <f t="shared" ca="1" si="21"/>
        <v>6945907.4085442517</v>
      </c>
      <c r="T95" s="90">
        <f t="shared" ca="1" si="21"/>
        <v>6904393.325961832</v>
      </c>
      <c r="U95" s="90">
        <f t="shared" ca="1" si="21"/>
        <v>6862879.2433794141</v>
      </c>
      <c r="V95">
        <f ca="1">IF('Waste 2030'!$A103="MR",INDIRECT("'Waste 2030'!"&amp;'Country Selector'!$B$3&amp;ROW($A103))*10^12,0)*'Process Emissions Multipliers'!$D$45</f>
        <v>6821365.1607969953</v>
      </c>
      <c r="W95" s="90">
        <f t="shared" ref="W95:AL110" ca="1" si="22">$V95*($AP$1-W$1)/($AP$1-$V$1)+$AP95*(W$1-$V$1)/($AP$1-$V$1)</f>
        <v>6895375.578034848</v>
      </c>
      <c r="X95" s="90">
        <f t="shared" ca="1" si="22"/>
        <v>6969385.9952727007</v>
      </c>
      <c r="Y95" s="90">
        <f t="shared" ca="1" si="22"/>
        <v>7043396.4125105534</v>
      </c>
      <c r="Z95" s="90">
        <f t="shared" ca="1" si="22"/>
        <v>7117406.8297484051</v>
      </c>
      <c r="AA95" s="90">
        <f t="shared" ca="1" si="22"/>
        <v>7191417.2469862578</v>
      </c>
      <c r="AB95" s="90">
        <f t="shared" ca="1" si="22"/>
        <v>7265427.6642241115</v>
      </c>
      <c r="AC95" s="90">
        <f t="shared" ca="1" si="22"/>
        <v>7339438.0814619623</v>
      </c>
      <c r="AD95" s="90">
        <f t="shared" ca="1" si="22"/>
        <v>7413448.4986998159</v>
      </c>
      <c r="AE95" s="90">
        <f t="shared" ca="1" si="22"/>
        <v>7487458.9159376696</v>
      </c>
      <c r="AF95" s="90">
        <f t="shared" ca="1" si="22"/>
        <v>7561469.3331755213</v>
      </c>
      <c r="AG95" s="90">
        <f t="shared" ca="1" si="22"/>
        <v>7635479.7504133731</v>
      </c>
      <c r="AH95" s="90">
        <f t="shared" ca="1" si="22"/>
        <v>7709490.1676512267</v>
      </c>
      <c r="AI95" s="90">
        <f t="shared" ca="1" si="22"/>
        <v>7783500.5848890794</v>
      </c>
      <c r="AJ95" s="90">
        <f t="shared" ca="1" si="22"/>
        <v>7857511.0021269303</v>
      </c>
      <c r="AK95" s="90">
        <f t="shared" ca="1" si="22"/>
        <v>7931521.4193647839</v>
      </c>
      <c r="AL95" s="90">
        <f t="shared" ca="1" si="22"/>
        <v>8005531.8366026366</v>
      </c>
      <c r="AM95" s="90">
        <f t="shared" ca="1" si="19"/>
        <v>8079542.2538404893</v>
      </c>
      <c r="AN95" s="90">
        <f t="shared" ca="1" si="19"/>
        <v>8153552.671078342</v>
      </c>
      <c r="AO95" s="90">
        <f t="shared" ca="1" si="19"/>
        <v>8227563.0883161947</v>
      </c>
      <c r="AP95">
        <f ca="1">V95*'Process Emissions Multipliers'!$E$45</f>
        <v>8301573.5055540465</v>
      </c>
    </row>
    <row r="96" spans="1:42">
      <c r="A96" s="74">
        <v>44</v>
      </c>
      <c r="B96">
        <f ca="1">IF('Waste 2010'!$A104="MR",INDIRECT("'Waste 2010'!"&amp;'Country Selector'!$B$3&amp;ROW($A104))*10^12,0)</f>
        <v>607658328.81770623</v>
      </c>
      <c r="C96" s="90">
        <f t="shared" ca="1" si="15"/>
        <v>547385602.79486239</v>
      </c>
      <c r="D96" s="90">
        <f t="shared" ca="1" si="20"/>
        <v>487112876.77201849</v>
      </c>
      <c r="E96" s="90">
        <f t="shared" ca="1" si="20"/>
        <v>426840150.74917459</v>
      </c>
      <c r="F96" s="90">
        <f t="shared" ca="1" si="20"/>
        <v>366567424.72633076</v>
      </c>
      <c r="G96" s="90">
        <f t="shared" ca="1" si="20"/>
        <v>306294698.7034868</v>
      </c>
      <c r="H96" s="90">
        <f t="shared" ca="1" si="20"/>
        <v>246021972.68064296</v>
      </c>
      <c r="I96" s="90">
        <f t="shared" ca="1" si="20"/>
        <v>185749246.65779909</v>
      </c>
      <c r="J96" s="90">
        <f t="shared" ca="1" si="20"/>
        <v>125476520.63495518</v>
      </c>
      <c r="K96" s="90">
        <f t="shared" ca="1" si="20"/>
        <v>65203794.6121113</v>
      </c>
      <c r="L96">
        <f ca="1">IF('Waste 2020'!$A104="MR",INDIRECT("'Waste 2020'!"&amp;'Country Selector'!$B$3&amp;ROW($A104))*10^12,0)*'Process Emissions Multipliers'!$B$45</f>
        <v>4931068.5892674141</v>
      </c>
      <c r="M96" s="90">
        <f t="shared" ca="1" si="16"/>
        <v>4808665.5486962628</v>
      </c>
      <c r="N96" s="90">
        <f t="shared" ca="1" si="21"/>
        <v>4686262.5081251115</v>
      </c>
      <c r="O96" s="90">
        <f t="shared" ca="1" si="21"/>
        <v>4563859.4675539602</v>
      </c>
      <c r="P96" s="90">
        <f t="shared" ca="1" si="21"/>
        <v>4441456.4269828098</v>
      </c>
      <c r="Q96" s="90">
        <f t="shared" ca="1" si="21"/>
        <v>4319053.3864116585</v>
      </c>
      <c r="R96" s="90">
        <f t="shared" ca="1" si="21"/>
        <v>4196650.3458405072</v>
      </c>
      <c r="S96" s="90">
        <f t="shared" ca="1" si="21"/>
        <v>4074247.3052693564</v>
      </c>
      <c r="T96" s="90">
        <f t="shared" ca="1" si="21"/>
        <v>3951844.2646982051</v>
      </c>
      <c r="U96" s="90">
        <f t="shared" ca="1" si="21"/>
        <v>3829441.2241270537</v>
      </c>
      <c r="V96">
        <f ca="1">IF('Waste 2030'!$A104="MR",INDIRECT("'Waste 2030'!"&amp;'Country Selector'!$B$3&amp;ROW($A104))*10^12,0)*'Process Emissions Multipliers'!$D$45</f>
        <v>3707038.1835559029</v>
      </c>
      <c r="W96" s="90">
        <f t="shared" ca="1" si="22"/>
        <v>3747258.7898735926</v>
      </c>
      <c r="X96" s="90">
        <f t="shared" ca="1" si="22"/>
        <v>3787479.3961912831</v>
      </c>
      <c r="Y96" s="90">
        <f t="shared" ca="1" si="22"/>
        <v>3827700.0025089732</v>
      </c>
      <c r="Z96" s="90">
        <f t="shared" ca="1" si="22"/>
        <v>3867920.6088266633</v>
      </c>
      <c r="AA96" s="90">
        <f t="shared" ca="1" si="22"/>
        <v>3908141.2151443539</v>
      </c>
      <c r="AB96" s="90">
        <f t="shared" ca="1" si="22"/>
        <v>3948361.8214620445</v>
      </c>
      <c r="AC96" s="90">
        <f t="shared" ca="1" si="22"/>
        <v>3988582.4277797341</v>
      </c>
      <c r="AD96" s="90">
        <f t="shared" ca="1" si="22"/>
        <v>4028803.0340974242</v>
      </c>
      <c r="AE96" s="90">
        <f t="shared" ca="1" si="22"/>
        <v>4069023.6404151153</v>
      </c>
      <c r="AF96" s="90">
        <f t="shared" ca="1" si="22"/>
        <v>4109244.2467328049</v>
      </c>
      <c r="AG96" s="90">
        <f t="shared" ca="1" si="22"/>
        <v>4149464.8530504946</v>
      </c>
      <c r="AH96" s="90">
        <f t="shared" ca="1" si="22"/>
        <v>4189685.4593681851</v>
      </c>
      <c r="AI96" s="90">
        <f t="shared" ca="1" si="22"/>
        <v>4229906.0656858757</v>
      </c>
      <c r="AJ96" s="90">
        <f t="shared" ca="1" si="22"/>
        <v>4270126.6720035654</v>
      </c>
      <c r="AK96" s="90">
        <f t="shared" ca="1" si="22"/>
        <v>4310347.2783212559</v>
      </c>
      <c r="AL96" s="90">
        <f t="shared" ca="1" si="22"/>
        <v>4350567.8846389456</v>
      </c>
      <c r="AM96" s="90">
        <f t="shared" ca="1" si="19"/>
        <v>4390788.4909566361</v>
      </c>
      <c r="AN96" s="90">
        <f t="shared" ca="1" si="19"/>
        <v>4431009.0972743267</v>
      </c>
      <c r="AO96" s="90">
        <f t="shared" ca="1" si="19"/>
        <v>4471229.7035920164</v>
      </c>
      <c r="AP96">
        <f ca="1">V96*'Process Emissions Multipliers'!$E$45</f>
        <v>4511450.3099097069</v>
      </c>
    </row>
    <row r="97" spans="1:42">
      <c r="A97" s="74">
        <v>45</v>
      </c>
      <c r="B97">
        <f ca="1">IF('Waste 2010'!$A105="MR",INDIRECT("'Waste 2010'!"&amp;'Country Selector'!$B$3&amp;ROW($A105))*10^12,0)</f>
        <v>541355278.73278022</v>
      </c>
      <c r="C97" s="90">
        <f t="shared" ca="1" si="15"/>
        <v>487565447.93528444</v>
      </c>
      <c r="D97" s="90">
        <f t="shared" ca="1" si="20"/>
        <v>433775617.13778871</v>
      </c>
      <c r="E97" s="90">
        <f t="shared" ca="1" si="20"/>
        <v>379985786.34029293</v>
      </c>
      <c r="F97" s="90">
        <f t="shared" ca="1" si="20"/>
        <v>326195955.54279715</v>
      </c>
      <c r="G97" s="90">
        <f t="shared" ca="1" si="20"/>
        <v>272406124.74530137</v>
      </c>
      <c r="H97" s="90">
        <f t="shared" ca="1" si="20"/>
        <v>218616293.94780561</v>
      </c>
      <c r="I97" s="90">
        <f t="shared" ca="1" si="20"/>
        <v>164826463.15030986</v>
      </c>
      <c r="J97" s="90">
        <f t="shared" ca="1" si="20"/>
        <v>111036632.35281408</v>
      </c>
      <c r="K97" s="90">
        <f t="shared" ca="1" si="20"/>
        <v>57246801.555318311</v>
      </c>
      <c r="L97">
        <f ca="1">IF('Waste 2020'!$A105="MR",INDIRECT("'Waste 2020'!"&amp;'Country Selector'!$B$3&amp;ROW($A105))*10^12,0)*'Process Emissions Multipliers'!$B$45</f>
        <v>3456970.7578225476</v>
      </c>
      <c r="M97" s="90">
        <f t="shared" ca="1" si="16"/>
        <v>3527686.155641051</v>
      </c>
      <c r="N97" s="90">
        <f t="shared" ca="1" si="21"/>
        <v>3598401.5534595549</v>
      </c>
      <c r="O97" s="90">
        <f t="shared" ca="1" si="21"/>
        <v>3669116.9512780583</v>
      </c>
      <c r="P97" s="90">
        <f t="shared" ca="1" si="21"/>
        <v>3739832.3490965618</v>
      </c>
      <c r="Q97" s="90">
        <f t="shared" ca="1" si="21"/>
        <v>3810547.7469150657</v>
      </c>
      <c r="R97" s="90">
        <f t="shared" ca="1" si="21"/>
        <v>3881263.1447335696</v>
      </c>
      <c r="S97" s="90">
        <f t="shared" ca="1" si="21"/>
        <v>3951978.542552073</v>
      </c>
      <c r="T97" s="90">
        <f t="shared" ca="1" si="21"/>
        <v>4022693.9403705765</v>
      </c>
      <c r="U97" s="90">
        <f t="shared" ca="1" si="21"/>
        <v>4093409.3381890799</v>
      </c>
      <c r="V97">
        <f ca="1">IF('Waste 2030'!$A105="MR",INDIRECT("'Waste 2030'!"&amp;'Country Selector'!$B$3&amp;ROW($A105))*10^12,0)*'Process Emissions Multipliers'!$D$45</f>
        <v>4164124.7360075838</v>
      </c>
      <c r="W97" s="90">
        <f t="shared" ca="1" si="22"/>
        <v>4209304.6379594058</v>
      </c>
      <c r="X97" s="90">
        <f t="shared" ca="1" si="22"/>
        <v>4254484.5399112273</v>
      </c>
      <c r="Y97" s="90">
        <f t="shared" ca="1" si="22"/>
        <v>4299664.4418630498</v>
      </c>
      <c r="Z97" s="90">
        <f t="shared" ca="1" si="22"/>
        <v>4344844.3438148722</v>
      </c>
      <c r="AA97" s="90">
        <f t="shared" ca="1" si="22"/>
        <v>4390024.2457666947</v>
      </c>
      <c r="AB97" s="90">
        <f t="shared" ca="1" si="22"/>
        <v>4435204.1477185171</v>
      </c>
      <c r="AC97" s="90">
        <f t="shared" ca="1" si="22"/>
        <v>4480384.0496703386</v>
      </c>
      <c r="AD97" s="90">
        <f t="shared" ca="1" si="22"/>
        <v>4525563.9516221611</v>
      </c>
      <c r="AE97" s="90">
        <f t="shared" ca="1" si="22"/>
        <v>4570743.8535739835</v>
      </c>
      <c r="AF97" s="90">
        <f t="shared" ca="1" si="22"/>
        <v>4615923.7555258051</v>
      </c>
      <c r="AG97" s="90">
        <f t="shared" ca="1" si="22"/>
        <v>4661103.6574776266</v>
      </c>
      <c r="AH97" s="90">
        <f t="shared" ca="1" si="22"/>
        <v>4706283.55942945</v>
      </c>
      <c r="AI97" s="90">
        <f t="shared" ca="1" si="22"/>
        <v>4751463.4613812715</v>
      </c>
      <c r="AJ97" s="90">
        <f t="shared" ca="1" si="22"/>
        <v>4796643.3633330949</v>
      </c>
      <c r="AK97" s="90">
        <f t="shared" ca="1" si="22"/>
        <v>4841823.2652849164</v>
      </c>
      <c r="AL97" s="90">
        <f t="shared" ca="1" si="22"/>
        <v>4887003.1672367379</v>
      </c>
      <c r="AM97" s="90">
        <f t="shared" ca="1" si="19"/>
        <v>4932183.0691885604</v>
      </c>
      <c r="AN97" s="90">
        <f t="shared" ca="1" si="19"/>
        <v>4977362.9711403819</v>
      </c>
      <c r="AO97" s="90">
        <f t="shared" ca="1" si="19"/>
        <v>5022542.8730922053</v>
      </c>
      <c r="AP97">
        <f ca="1">V97*'Process Emissions Multipliers'!$E$45</f>
        <v>5067722.7750440268</v>
      </c>
    </row>
    <row r="98" spans="1:42">
      <c r="A98" s="74">
        <v>46</v>
      </c>
      <c r="B98">
        <f ca="1">IF('Waste 2010'!$A106="MR",INDIRECT("'Waste 2010'!"&amp;'Country Selector'!$B$3&amp;ROW($A106))*10^12,0)</f>
        <v>1115344543.9493482</v>
      </c>
      <c r="C98" s="90">
        <f t="shared" ca="1" si="15"/>
        <v>1004514668.125286</v>
      </c>
      <c r="D98" s="90">
        <f t="shared" ca="1" si="20"/>
        <v>893684792.30122364</v>
      </c>
      <c r="E98" s="90">
        <f t="shared" ca="1" si="20"/>
        <v>782854916.47716141</v>
      </c>
      <c r="F98" s="90">
        <f t="shared" ca="1" si="20"/>
        <v>672025040.65309906</v>
      </c>
      <c r="G98" s="90">
        <f t="shared" ca="1" si="20"/>
        <v>561195164.82903695</v>
      </c>
      <c r="H98" s="90">
        <f t="shared" ca="1" si="20"/>
        <v>450365289.0049746</v>
      </c>
      <c r="I98" s="90">
        <f t="shared" ca="1" si="20"/>
        <v>339535413.18091238</v>
      </c>
      <c r="J98" s="90">
        <f t="shared" ca="1" si="20"/>
        <v>228705537.35685012</v>
      </c>
      <c r="K98" s="90">
        <f t="shared" ca="1" si="20"/>
        <v>117875661.53278786</v>
      </c>
      <c r="L98">
        <f ca="1">IF('Waste 2020'!$A106="MR",INDIRECT("'Waste 2020'!"&amp;'Country Selector'!$B$3&amp;ROW($A106))*10^12,0)*'Process Emissions Multipliers'!$B$45</f>
        <v>7045785.7087255996</v>
      </c>
      <c r="M98" s="90">
        <f t="shared" ca="1" si="16"/>
        <v>7172662.2465406321</v>
      </c>
      <c r="N98" s="90">
        <f t="shared" ca="1" si="21"/>
        <v>7299538.7843556646</v>
      </c>
      <c r="O98" s="90">
        <f t="shared" ca="1" si="21"/>
        <v>7426415.3221706972</v>
      </c>
      <c r="P98" s="90">
        <f t="shared" ca="1" si="21"/>
        <v>7553291.8599857297</v>
      </c>
      <c r="Q98" s="90">
        <f t="shared" ca="1" si="21"/>
        <v>7680168.3978007641</v>
      </c>
      <c r="R98" s="90">
        <f t="shared" ca="1" si="21"/>
        <v>7807044.9356157957</v>
      </c>
      <c r="S98" s="90">
        <f t="shared" ca="1" si="21"/>
        <v>7933921.4734308282</v>
      </c>
      <c r="T98" s="90">
        <f t="shared" ca="1" si="21"/>
        <v>8060798.0112458616</v>
      </c>
      <c r="U98" s="90">
        <f t="shared" ca="1" si="21"/>
        <v>8187674.5490608942</v>
      </c>
      <c r="V98">
        <f ca="1">IF('Waste 2030'!$A106="MR",INDIRECT("'Waste 2030'!"&amp;'Country Selector'!$B$3&amp;ROW($A106))*10^12,0)*'Process Emissions Multipliers'!$D$45</f>
        <v>8314551.0868759267</v>
      </c>
      <c r="W98" s="90">
        <f t="shared" ca="1" si="22"/>
        <v>8404762.266101703</v>
      </c>
      <c r="X98" s="90">
        <f t="shared" ca="1" si="22"/>
        <v>8494973.4453274794</v>
      </c>
      <c r="Y98" s="90">
        <f t="shared" ca="1" si="22"/>
        <v>8585184.6245532557</v>
      </c>
      <c r="Z98" s="90">
        <f t="shared" ca="1" si="22"/>
        <v>8675395.8037790339</v>
      </c>
      <c r="AA98" s="90">
        <f t="shared" ca="1" si="22"/>
        <v>8765606.9830048103</v>
      </c>
      <c r="AB98" s="90">
        <f t="shared" ca="1" si="22"/>
        <v>8855818.1622305885</v>
      </c>
      <c r="AC98" s="90">
        <f t="shared" ca="1" si="22"/>
        <v>8946029.3414563648</v>
      </c>
      <c r="AD98" s="90">
        <f t="shared" ca="1" si="22"/>
        <v>9036240.5206821412</v>
      </c>
      <c r="AE98" s="90">
        <f t="shared" ca="1" si="22"/>
        <v>9126451.6999079175</v>
      </c>
      <c r="AF98" s="90">
        <f t="shared" ca="1" si="22"/>
        <v>9216662.8791336957</v>
      </c>
      <c r="AG98" s="90">
        <f t="shared" ca="1" si="22"/>
        <v>9306874.0583594702</v>
      </c>
      <c r="AH98" s="90">
        <f t="shared" ca="1" si="22"/>
        <v>9397085.2375852484</v>
      </c>
      <c r="AI98" s="90">
        <f t="shared" ca="1" si="22"/>
        <v>9487296.4168110266</v>
      </c>
      <c r="AJ98" s="90">
        <f t="shared" ca="1" si="22"/>
        <v>9577507.596036803</v>
      </c>
      <c r="AK98" s="90">
        <f t="shared" ca="1" si="22"/>
        <v>9667718.7752625793</v>
      </c>
      <c r="AL98" s="90">
        <f t="shared" ca="1" si="22"/>
        <v>9757929.9544883557</v>
      </c>
      <c r="AM98" s="90">
        <f t="shared" ca="1" si="19"/>
        <v>9848141.133714132</v>
      </c>
      <c r="AN98" s="90">
        <f t="shared" ca="1" si="19"/>
        <v>9938352.3129399084</v>
      </c>
      <c r="AO98" s="90">
        <f t="shared" ca="1" si="19"/>
        <v>10028563.492165688</v>
      </c>
      <c r="AP98">
        <f ca="1">V98*'Process Emissions Multipliers'!$E$45</f>
        <v>10118774.671391463</v>
      </c>
    </row>
    <row r="99" spans="1:42">
      <c r="A99" s="74">
        <v>47</v>
      </c>
      <c r="B99">
        <f ca="1">IF('Waste 2010'!$A107="MR",INDIRECT("'Waste 2010'!"&amp;'Country Selector'!$B$3&amp;ROW($A107))*10^12,0)</f>
        <v>1106956869.6679966</v>
      </c>
      <c r="C99" s="90">
        <f t="shared" ca="1" si="15"/>
        <v>996748211.15755618</v>
      </c>
      <c r="D99" s="90">
        <f t="shared" ca="1" si="20"/>
        <v>886539552.64711559</v>
      </c>
      <c r="E99" s="90">
        <f t="shared" ca="1" si="20"/>
        <v>776330894.136675</v>
      </c>
      <c r="F99" s="90">
        <f t="shared" ca="1" si="20"/>
        <v>666122235.62623453</v>
      </c>
      <c r="G99" s="90">
        <f t="shared" ca="1" si="20"/>
        <v>555913577.11579394</v>
      </c>
      <c r="H99" s="90">
        <f t="shared" ca="1" si="20"/>
        <v>445704918.60535336</v>
      </c>
      <c r="I99" s="90">
        <f t="shared" ca="1" si="20"/>
        <v>335496260.09491289</v>
      </c>
      <c r="J99" s="90">
        <f t="shared" ca="1" si="20"/>
        <v>225287601.58447227</v>
      </c>
      <c r="K99" s="90">
        <f t="shared" ca="1" si="20"/>
        <v>115078943.07403174</v>
      </c>
      <c r="L99">
        <f ca="1">IF('Waste 2020'!$A107="MR",INDIRECT("'Waste 2020'!"&amp;'Country Selector'!$B$3&amp;ROW($A107))*10^12,0)*'Process Emissions Multipliers'!$B$45</f>
        <v>4870284.5635911999</v>
      </c>
      <c r="M99" s="90">
        <f t="shared" ca="1" si="16"/>
        <v>5387363.2569899652</v>
      </c>
      <c r="N99" s="90">
        <f t="shared" ca="1" si="21"/>
        <v>5904441.9503887296</v>
      </c>
      <c r="O99" s="90">
        <f t="shared" ca="1" si="21"/>
        <v>6421520.6437874949</v>
      </c>
      <c r="P99" s="90">
        <f t="shared" ca="1" si="21"/>
        <v>6938599.3371862601</v>
      </c>
      <c r="Q99" s="90">
        <f t="shared" ca="1" si="21"/>
        <v>7455678.0305850245</v>
      </c>
      <c r="R99" s="90">
        <f t="shared" ca="1" si="21"/>
        <v>7972756.7239837889</v>
      </c>
      <c r="S99" s="90">
        <f t="shared" ca="1" si="21"/>
        <v>8489835.4173825551</v>
      </c>
      <c r="T99" s="90">
        <f t="shared" ca="1" si="21"/>
        <v>9006914.1107813194</v>
      </c>
      <c r="U99" s="90">
        <f t="shared" ca="1" si="21"/>
        <v>9523992.8041800838</v>
      </c>
      <c r="V99">
        <f ca="1">IF('Waste 2030'!$A107="MR",INDIRECT("'Waste 2030'!"&amp;'Country Selector'!$B$3&amp;ROW($A107))*10^12,0)*'Process Emissions Multipliers'!$D$45</f>
        <v>10041071.49757885</v>
      </c>
      <c r="W99" s="90">
        <f t="shared" ca="1" si="22"/>
        <v>10150015.070241084</v>
      </c>
      <c r="X99" s="90">
        <f t="shared" ca="1" si="22"/>
        <v>10258958.642903317</v>
      </c>
      <c r="Y99" s="90">
        <f t="shared" ca="1" si="22"/>
        <v>10367902.215565553</v>
      </c>
      <c r="Z99" s="90">
        <f t="shared" ca="1" si="22"/>
        <v>10476845.788227787</v>
      </c>
      <c r="AA99" s="90">
        <f t="shared" ca="1" si="22"/>
        <v>10585789.36089002</v>
      </c>
      <c r="AB99" s="90">
        <f t="shared" ca="1" si="22"/>
        <v>10694732.933552256</v>
      </c>
      <c r="AC99" s="90">
        <f t="shared" ca="1" si="22"/>
        <v>10803676.506214488</v>
      </c>
      <c r="AD99" s="90">
        <f t="shared" ca="1" si="22"/>
        <v>10912620.078876723</v>
      </c>
      <c r="AE99" s="90">
        <f t="shared" ca="1" si="22"/>
        <v>11021563.651538957</v>
      </c>
      <c r="AF99" s="90">
        <f t="shared" ca="1" si="22"/>
        <v>11130507.224201191</v>
      </c>
      <c r="AG99" s="90">
        <f t="shared" ca="1" si="22"/>
        <v>11239450.796863426</v>
      </c>
      <c r="AH99" s="90">
        <f t="shared" ca="1" si="22"/>
        <v>11348394.36952566</v>
      </c>
      <c r="AI99" s="90">
        <f t="shared" ca="1" si="22"/>
        <v>11457337.942187894</v>
      </c>
      <c r="AJ99" s="90">
        <f t="shared" ca="1" si="22"/>
        <v>11566281.514850128</v>
      </c>
      <c r="AK99" s="90">
        <f t="shared" ca="1" si="22"/>
        <v>11675225.087512361</v>
      </c>
      <c r="AL99" s="90">
        <f t="shared" ca="1" si="22"/>
        <v>11784168.660174597</v>
      </c>
      <c r="AM99" s="90">
        <f t="shared" ca="1" si="19"/>
        <v>11893112.232836829</v>
      </c>
      <c r="AN99" s="90">
        <f t="shared" ca="1" si="19"/>
        <v>12002055.805499064</v>
      </c>
      <c r="AO99" s="90">
        <f t="shared" ca="1" si="19"/>
        <v>12110999.378161298</v>
      </c>
      <c r="AP99">
        <f ca="1">V99*'Process Emissions Multipliers'!$E$45</f>
        <v>12219942.950823532</v>
      </c>
    </row>
    <row r="100" spans="1:42">
      <c r="A100" s="74">
        <v>48</v>
      </c>
      <c r="B100">
        <f ca="1">IF('Waste 2010'!$A108="MR",INDIRECT("'Waste 2010'!"&amp;'Country Selector'!$B$3&amp;ROW($A108))*10^12,0)</f>
        <v>1053175508.5398942</v>
      </c>
      <c r="C100" s="90">
        <f t="shared" ca="1" si="15"/>
        <v>948554796.2355454</v>
      </c>
      <c r="D100" s="90">
        <f t="shared" ca="1" si="20"/>
        <v>843934083.93119645</v>
      </c>
      <c r="E100" s="90">
        <f t="shared" ca="1" si="20"/>
        <v>739313371.62684762</v>
      </c>
      <c r="F100" s="90">
        <f t="shared" ca="1" si="20"/>
        <v>634692659.32249868</v>
      </c>
      <c r="G100" s="90">
        <f t="shared" ca="1" si="20"/>
        <v>530071947.01814991</v>
      </c>
      <c r="H100" s="90">
        <f t="shared" ca="1" si="20"/>
        <v>425451234.71380097</v>
      </c>
      <c r="I100" s="90">
        <f t="shared" ca="1" si="20"/>
        <v>320830522.40945208</v>
      </c>
      <c r="J100" s="90">
        <f t="shared" ca="1" si="20"/>
        <v>216209810.10510319</v>
      </c>
      <c r="K100" s="90">
        <f t="shared" ca="1" si="20"/>
        <v>111589097.80075431</v>
      </c>
      <c r="L100">
        <f ca="1">IF('Waste 2020'!$A108="MR",INDIRECT("'Waste 2020'!"&amp;'Country Selector'!$B$3&amp;ROW($A108))*10^12,0)*'Process Emissions Multipliers'!$B$45</f>
        <v>6968385.4964054264</v>
      </c>
      <c r="M100" s="90">
        <f t="shared" ca="1" si="16"/>
        <v>6728975.1829504808</v>
      </c>
      <c r="N100" s="90">
        <f t="shared" ca="1" si="21"/>
        <v>6489564.8694955353</v>
      </c>
      <c r="O100" s="90">
        <f t="shared" ca="1" si="21"/>
        <v>6250154.5560405906</v>
      </c>
      <c r="P100" s="90">
        <f t="shared" ca="1" si="21"/>
        <v>6010744.2425856441</v>
      </c>
      <c r="Q100" s="90">
        <f t="shared" ca="1" si="21"/>
        <v>5771333.9291306976</v>
      </c>
      <c r="R100" s="90">
        <f t="shared" ca="1" si="21"/>
        <v>5531923.615675753</v>
      </c>
      <c r="S100" s="90">
        <f t="shared" ca="1" si="21"/>
        <v>5292513.3022208083</v>
      </c>
      <c r="T100" s="90">
        <f t="shared" ca="1" si="21"/>
        <v>5053102.9887658618</v>
      </c>
      <c r="U100" s="90">
        <f t="shared" ca="1" si="21"/>
        <v>4813692.6753109163</v>
      </c>
      <c r="V100">
        <f ca="1">IF('Waste 2030'!$A108="MR",INDIRECT("'Waste 2030'!"&amp;'Country Selector'!$B$3&amp;ROW($A108))*10^12,0)*'Process Emissions Multipliers'!$D$45</f>
        <v>4574282.3618559707</v>
      </c>
      <c r="W100" s="90">
        <f t="shared" ca="1" si="22"/>
        <v>4623912.3901837831</v>
      </c>
      <c r="X100" s="90">
        <f t="shared" ca="1" si="22"/>
        <v>4673542.4185115956</v>
      </c>
      <c r="Y100" s="90">
        <f t="shared" ca="1" si="22"/>
        <v>4723172.4468394089</v>
      </c>
      <c r="Z100" s="90">
        <f t="shared" ca="1" si="22"/>
        <v>4772802.4751672223</v>
      </c>
      <c r="AA100" s="90">
        <f t="shared" ca="1" si="22"/>
        <v>4822432.5034950348</v>
      </c>
      <c r="AB100" s="90">
        <f t="shared" ca="1" si="22"/>
        <v>4872062.5318228472</v>
      </c>
      <c r="AC100" s="90">
        <f t="shared" ca="1" si="22"/>
        <v>4921692.5601506596</v>
      </c>
      <c r="AD100" s="90">
        <f t="shared" ca="1" si="22"/>
        <v>4971322.588478473</v>
      </c>
      <c r="AE100" s="90">
        <f t="shared" ca="1" si="22"/>
        <v>5020952.6168062855</v>
      </c>
      <c r="AF100" s="90">
        <f t="shared" ca="1" si="22"/>
        <v>5070582.6451340988</v>
      </c>
      <c r="AG100" s="90">
        <f t="shared" ca="1" si="22"/>
        <v>5120212.6734619113</v>
      </c>
      <c r="AH100" s="90">
        <f t="shared" ca="1" si="22"/>
        <v>5169842.7017897237</v>
      </c>
      <c r="AI100" s="90">
        <f t="shared" ca="1" si="22"/>
        <v>5219472.7301175371</v>
      </c>
      <c r="AJ100" s="90">
        <f t="shared" ca="1" si="22"/>
        <v>5269102.7584453486</v>
      </c>
      <c r="AK100" s="90">
        <f t="shared" ca="1" si="22"/>
        <v>5318732.786773162</v>
      </c>
      <c r="AL100" s="90">
        <f t="shared" ca="1" si="22"/>
        <v>5368362.8151009753</v>
      </c>
      <c r="AM100" s="90">
        <f t="shared" ca="1" si="19"/>
        <v>5417992.8434287878</v>
      </c>
      <c r="AN100" s="90">
        <f t="shared" ca="1" si="19"/>
        <v>5467622.8717566011</v>
      </c>
      <c r="AO100" s="90">
        <f t="shared" ca="1" si="19"/>
        <v>5517252.9000844127</v>
      </c>
      <c r="AP100">
        <f ca="1">V100*'Process Emissions Multipliers'!$E$45</f>
        <v>5566882.928412226</v>
      </c>
    </row>
    <row r="101" spans="1:42">
      <c r="A101" s="74">
        <v>49</v>
      </c>
      <c r="B101">
        <f ca="1">IF('Waste 2010'!$A109="MR",INDIRECT("'Waste 2010'!"&amp;'Country Selector'!$B$3&amp;ROW($A109))*10^12,0)</f>
        <v>893762657.3004564</v>
      </c>
      <c r="C101" s="90">
        <f t="shared" ca="1" si="15"/>
        <v>804937255.03851855</v>
      </c>
      <c r="D101" s="90">
        <f t="shared" ca="1" si="20"/>
        <v>716111852.77658069</v>
      </c>
      <c r="E101" s="90">
        <f t="shared" ca="1" si="20"/>
        <v>627286450.51464283</v>
      </c>
      <c r="F101" s="90">
        <f t="shared" ca="1" si="20"/>
        <v>538461048.25270498</v>
      </c>
      <c r="G101" s="90">
        <f t="shared" ca="1" si="20"/>
        <v>449635645.99076712</v>
      </c>
      <c r="H101" s="90">
        <f t="shared" ca="1" si="20"/>
        <v>360810243.72882926</v>
      </c>
      <c r="I101" s="90">
        <f t="shared" ca="1" si="20"/>
        <v>271984841.46689135</v>
      </c>
      <c r="J101" s="90">
        <f t="shared" ca="1" si="20"/>
        <v>183159439.20495355</v>
      </c>
      <c r="K101" s="90">
        <f t="shared" ca="1" si="20"/>
        <v>94334036.943015665</v>
      </c>
      <c r="L101">
        <f ca="1">IF('Waste 2020'!$A109="MR",INDIRECT("'Waste 2020'!"&amp;'Country Selector'!$B$3&amp;ROW($A109))*10^12,0)*'Process Emissions Multipliers'!$B$45</f>
        <v>5508634.6810778053</v>
      </c>
      <c r="M101" s="90">
        <f t="shared" ca="1" si="16"/>
        <v>5673417.6160020139</v>
      </c>
      <c r="N101" s="90">
        <f t="shared" ca="1" si="21"/>
        <v>5838200.5509262234</v>
      </c>
      <c r="O101" s="90">
        <f t="shared" ca="1" si="21"/>
        <v>6002983.485850431</v>
      </c>
      <c r="P101" s="90">
        <f t="shared" ca="1" si="21"/>
        <v>6167766.4207746405</v>
      </c>
      <c r="Q101" s="90">
        <f t="shared" ca="1" si="21"/>
        <v>6332549.35569885</v>
      </c>
      <c r="R101" s="90">
        <f t="shared" ca="1" si="21"/>
        <v>6497332.2906230576</v>
      </c>
      <c r="S101" s="90">
        <f t="shared" ca="1" si="21"/>
        <v>6662115.2255472671</v>
      </c>
      <c r="T101" s="90">
        <f t="shared" ca="1" si="21"/>
        <v>6826898.1604714748</v>
      </c>
      <c r="U101" s="90">
        <f t="shared" ca="1" si="21"/>
        <v>6991681.0953956842</v>
      </c>
      <c r="V101">
        <f ca="1">IF('Waste 2030'!$A109="MR",INDIRECT("'Waste 2030'!"&amp;'Country Selector'!$B$3&amp;ROW($A109))*10^12,0)*'Process Emissions Multipliers'!$D$45</f>
        <v>7156464.0303198928</v>
      </c>
      <c r="W101" s="90">
        <f t="shared" ca="1" si="22"/>
        <v>7234110.2017747834</v>
      </c>
      <c r="X101" s="90">
        <f t="shared" ca="1" si="22"/>
        <v>7311756.3732296741</v>
      </c>
      <c r="Y101" s="90">
        <f t="shared" ca="1" si="22"/>
        <v>7389402.5446845638</v>
      </c>
      <c r="Z101" s="90">
        <f t="shared" ca="1" si="22"/>
        <v>7467048.7161394535</v>
      </c>
      <c r="AA101" s="90">
        <f t="shared" ca="1" si="22"/>
        <v>7544694.8875943441</v>
      </c>
      <c r="AB101" s="90">
        <f t="shared" ca="1" si="22"/>
        <v>7622341.0590492338</v>
      </c>
      <c r="AC101" s="90">
        <f t="shared" ca="1" si="22"/>
        <v>7699987.2305041244</v>
      </c>
      <c r="AD101" s="90">
        <f t="shared" ca="1" si="22"/>
        <v>7777633.4019590151</v>
      </c>
      <c r="AE101" s="90">
        <f t="shared" ca="1" si="22"/>
        <v>7855279.5734139057</v>
      </c>
      <c r="AF101" s="90">
        <f t="shared" ca="1" si="22"/>
        <v>7932925.7448687963</v>
      </c>
      <c r="AG101" s="90">
        <f t="shared" ca="1" si="22"/>
        <v>8010571.9163236869</v>
      </c>
      <c r="AH101" s="90">
        <f t="shared" ca="1" si="22"/>
        <v>8088218.0877785757</v>
      </c>
      <c r="AI101" s="90">
        <f t="shared" ca="1" si="22"/>
        <v>8165864.2592334673</v>
      </c>
      <c r="AJ101" s="90">
        <f t="shared" ca="1" si="22"/>
        <v>8243510.430688357</v>
      </c>
      <c r="AK101" s="90">
        <f t="shared" ca="1" si="22"/>
        <v>8321156.6021432467</v>
      </c>
      <c r="AL101" s="90">
        <f t="shared" ca="1" si="22"/>
        <v>8398802.7735981382</v>
      </c>
      <c r="AM101" s="90">
        <f t="shared" ca="1" si="19"/>
        <v>8476448.9450530279</v>
      </c>
      <c r="AN101" s="90">
        <f t="shared" ca="1" si="19"/>
        <v>8554095.1165079195</v>
      </c>
      <c r="AO101" s="90">
        <f t="shared" ca="1" si="19"/>
        <v>8631741.2879628092</v>
      </c>
      <c r="AP101">
        <f ca="1">V101*'Process Emissions Multipliers'!$E$45</f>
        <v>8709387.4594176989</v>
      </c>
    </row>
    <row r="102" spans="1:42">
      <c r="A102" s="74">
        <v>50</v>
      </c>
      <c r="B102">
        <f ca="1">IF('Waste 2010'!$A110="MR",INDIRECT("'Waste 2010'!"&amp;'Country Selector'!$B$3&amp;ROW($A110))*10^12,0)</f>
        <v>926616969.89182472</v>
      </c>
      <c r="C102" s="90">
        <f t="shared" ca="1" si="15"/>
        <v>834587276.82748735</v>
      </c>
      <c r="D102" s="90">
        <f t="shared" ca="1" si="20"/>
        <v>742557583.7631501</v>
      </c>
      <c r="E102" s="90">
        <f t="shared" ca="1" si="20"/>
        <v>650527890.69881272</v>
      </c>
      <c r="F102" s="90">
        <f t="shared" ca="1" si="20"/>
        <v>558498197.63447547</v>
      </c>
      <c r="G102" s="90">
        <f t="shared" ca="1" si="20"/>
        <v>466468504.5701381</v>
      </c>
      <c r="H102" s="90">
        <f t="shared" ca="1" si="20"/>
        <v>374438811.50580078</v>
      </c>
      <c r="I102" s="90">
        <f t="shared" ca="1" si="20"/>
        <v>282409118.44146347</v>
      </c>
      <c r="J102" s="90">
        <f t="shared" ca="1" si="20"/>
        <v>190379425.37712616</v>
      </c>
      <c r="K102" s="90">
        <f t="shared" ca="1" si="20"/>
        <v>98349732.312788829</v>
      </c>
      <c r="L102">
        <f ca="1">IF('Waste 2020'!$A110="MR",INDIRECT("'Waste 2020'!"&amp;'Country Selector'!$B$3&amp;ROW($A110))*10^12,0)*'Process Emissions Multipliers'!$B$45</f>
        <v>6320039.2484515151</v>
      </c>
      <c r="M102" s="90">
        <f t="shared" ca="1" si="16"/>
        <v>6144860.8578808289</v>
      </c>
      <c r="N102" s="90">
        <f t="shared" ca="1" si="21"/>
        <v>5969682.4673101436</v>
      </c>
      <c r="O102" s="90">
        <f t="shared" ca="1" si="21"/>
        <v>5794504.0767394584</v>
      </c>
      <c r="P102" s="90">
        <f t="shared" ca="1" si="21"/>
        <v>5619325.6861687722</v>
      </c>
      <c r="Q102" s="90">
        <f t="shared" ca="1" si="21"/>
        <v>5444147.2955980869</v>
      </c>
      <c r="R102" s="90">
        <f t="shared" ca="1" si="21"/>
        <v>5268968.9050274007</v>
      </c>
      <c r="S102" s="90">
        <f t="shared" ca="1" si="21"/>
        <v>5093790.5144567154</v>
      </c>
      <c r="T102" s="90">
        <f t="shared" ca="1" si="21"/>
        <v>4918612.1238860302</v>
      </c>
      <c r="U102" s="90">
        <f t="shared" ca="1" si="21"/>
        <v>4743433.733315344</v>
      </c>
      <c r="V102">
        <f ca="1">IF('Waste 2030'!$A110="MR",INDIRECT("'Waste 2030'!"&amp;'Country Selector'!$B$3&amp;ROW($A110))*10^12,0)*'Process Emissions Multipliers'!$D$45</f>
        <v>4568255.3427446587</v>
      </c>
      <c r="W102" s="90">
        <f t="shared" ca="1" si="22"/>
        <v>4617819.979147451</v>
      </c>
      <c r="X102" s="90">
        <f t="shared" ca="1" si="22"/>
        <v>4667384.6155502442</v>
      </c>
      <c r="Y102" s="90">
        <f t="shared" ca="1" si="22"/>
        <v>4716949.2519530375</v>
      </c>
      <c r="Z102" s="90">
        <f t="shared" ca="1" si="22"/>
        <v>4766513.8883558298</v>
      </c>
      <c r="AA102" s="90">
        <f t="shared" ca="1" si="22"/>
        <v>4816078.5247586221</v>
      </c>
      <c r="AB102" s="90">
        <f t="shared" ca="1" si="22"/>
        <v>4865643.1611614153</v>
      </c>
      <c r="AC102" s="90">
        <f t="shared" ca="1" si="22"/>
        <v>4915207.7975642085</v>
      </c>
      <c r="AD102" s="90">
        <f t="shared" ca="1" si="22"/>
        <v>4964772.4339670017</v>
      </c>
      <c r="AE102" s="90">
        <f t="shared" ca="1" si="22"/>
        <v>5014337.0703697931</v>
      </c>
      <c r="AF102" s="90">
        <f t="shared" ca="1" si="22"/>
        <v>5063901.7067725863</v>
      </c>
      <c r="AG102" s="90">
        <f t="shared" ca="1" si="22"/>
        <v>5113466.3431753796</v>
      </c>
      <c r="AH102" s="90">
        <f t="shared" ca="1" si="22"/>
        <v>5163030.9795781728</v>
      </c>
      <c r="AI102" s="90">
        <f t="shared" ca="1" si="22"/>
        <v>5212595.6159809651</v>
      </c>
      <c r="AJ102" s="90">
        <f t="shared" ca="1" si="22"/>
        <v>5262160.2523837583</v>
      </c>
      <c r="AK102" s="90">
        <f t="shared" ca="1" si="22"/>
        <v>5311724.8887865506</v>
      </c>
      <c r="AL102" s="90">
        <f t="shared" ca="1" si="22"/>
        <v>5361289.5251893438</v>
      </c>
      <c r="AM102" s="90">
        <f t="shared" ca="1" si="19"/>
        <v>5410854.1615921361</v>
      </c>
      <c r="AN102" s="90">
        <f t="shared" ca="1" si="19"/>
        <v>5460418.7979949284</v>
      </c>
      <c r="AO102" s="90">
        <f t="shared" ca="1" si="19"/>
        <v>5509983.4343977217</v>
      </c>
      <c r="AP102">
        <f ca="1">V102*'Process Emissions Multipliers'!$E$45</f>
        <v>5559548.0708005149</v>
      </c>
    </row>
    <row r="103" spans="1:42">
      <c r="A103" s="74">
        <v>51</v>
      </c>
      <c r="B103">
        <f ca="1">IF('Waste 2010'!$A111="MR",INDIRECT("'Waste 2010'!"&amp;'Country Selector'!$B$3&amp;ROW($A111))*10^12,0)</f>
        <v>433475826.47257352</v>
      </c>
      <c r="C103" s="90">
        <f t="shared" ca="1" si="15"/>
        <v>390332121.24168092</v>
      </c>
      <c r="D103" s="90">
        <f t="shared" ca="1" si="20"/>
        <v>347188416.01078844</v>
      </c>
      <c r="E103" s="90">
        <f t="shared" ca="1" si="20"/>
        <v>304044710.7798959</v>
      </c>
      <c r="F103" s="90">
        <f t="shared" ca="1" si="20"/>
        <v>260901005.54900333</v>
      </c>
      <c r="G103" s="90">
        <f t="shared" ca="1" si="20"/>
        <v>217757300.31811076</v>
      </c>
      <c r="H103" s="90">
        <f t="shared" ca="1" si="20"/>
        <v>174613595.08721823</v>
      </c>
      <c r="I103" s="90">
        <f t="shared" ca="1" si="20"/>
        <v>131469889.85632569</v>
      </c>
      <c r="J103" s="90">
        <f t="shared" ca="1" si="20"/>
        <v>88326184.625433132</v>
      </c>
      <c r="K103" s="90">
        <f t="shared" ca="1" si="20"/>
        <v>45182479.394540593</v>
      </c>
      <c r="L103">
        <f ca="1">IF('Waste 2020'!$A111="MR",INDIRECT("'Waste 2020'!"&amp;'Country Selector'!$B$3&amp;ROW($A111))*10^12,0)*'Process Emissions Multipliers'!$B$45</f>
        <v>2038774.1636480466</v>
      </c>
      <c r="M103" s="90">
        <f t="shared" ca="1" si="16"/>
        <v>2342485.3144758069</v>
      </c>
      <c r="N103" s="90">
        <f t="shared" ca="1" si="21"/>
        <v>2646196.4653035672</v>
      </c>
      <c r="O103" s="90">
        <f t="shared" ca="1" si="21"/>
        <v>2949907.6161313276</v>
      </c>
      <c r="P103" s="90">
        <f t="shared" ca="1" si="21"/>
        <v>3253618.7669590879</v>
      </c>
      <c r="Q103" s="90">
        <f t="shared" ca="1" si="21"/>
        <v>3557329.9177868483</v>
      </c>
      <c r="R103" s="90">
        <f t="shared" ca="1" si="21"/>
        <v>3861041.0686146086</v>
      </c>
      <c r="S103" s="90">
        <f t="shared" ca="1" si="21"/>
        <v>4164752.219442369</v>
      </c>
      <c r="T103" s="90">
        <f t="shared" ca="1" si="21"/>
        <v>4468463.3702701293</v>
      </c>
      <c r="U103" s="90">
        <f t="shared" ca="1" si="21"/>
        <v>4772174.5210978901</v>
      </c>
      <c r="V103">
        <f ca="1">IF('Waste 2030'!$A111="MR",INDIRECT("'Waste 2030'!"&amp;'Country Selector'!$B$3&amp;ROW($A111))*10^12,0)*'Process Emissions Multipliers'!$D$45</f>
        <v>5075885.67192565</v>
      </c>
      <c r="W103" s="90">
        <f t="shared" ca="1" si="22"/>
        <v>5130957.9936054591</v>
      </c>
      <c r="X103" s="90">
        <f t="shared" ca="1" si="22"/>
        <v>5186030.3152852682</v>
      </c>
      <c r="Y103" s="90">
        <f t="shared" ca="1" si="22"/>
        <v>5241102.6369650774</v>
      </c>
      <c r="Z103" s="90">
        <f t="shared" ca="1" si="22"/>
        <v>5296174.9586448865</v>
      </c>
      <c r="AA103" s="90">
        <f t="shared" ca="1" si="22"/>
        <v>5351247.2803246956</v>
      </c>
      <c r="AB103" s="90">
        <f t="shared" ca="1" si="22"/>
        <v>5406319.6020045048</v>
      </c>
      <c r="AC103" s="90">
        <f t="shared" ca="1" si="22"/>
        <v>5461391.9236843139</v>
      </c>
      <c r="AD103" s="90">
        <f t="shared" ca="1" si="22"/>
        <v>5516464.245364123</v>
      </c>
      <c r="AE103" s="90">
        <f t="shared" ca="1" si="22"/>
        <v>5571536.5670439322</v>
      </c>
      <c r="AF103" s="90">
        <f t="shared" ca="1" si="22"/>
        <v>5626608.8887237413</v>
      </c>
      <c r="AG103" s="90">
        <f t="shared" ca="1" si="22"/>
        <v>5681681.2104035504</v>
      </c>
      <c r="AH103" s="90">
        <f t="shared" ca="1" si="22"/>
        <v>5736753.5320833595</v>
      </c>
      <c r="AI103" s="90">
        <f t="shared" ca="1" si="22"/>
        <v>5791825.8537631687</v>
      </c>
      <c r="AJ103" s="90">
        <f t="shared" ca="1" si="22"/>
        <v>5846898.1754429778</v>
      </c>
      <c r="AK103" s="90">
        <f t="shared" ca="1" si="22"/>
        <v>5901970.4971227869</v>
      </c>
      <c r="AL103" s="90">
        <f t="shared" ca="1" si="22"/>
        <v>5957042.8188025961</v>
      </c>
      <c r="AM103" s="90">
        <f t="shared" ca="1" si="19"/>
        <v>6012115.1404824052</v>
      </c>
      <c r="AN103" s="90">
        <f t="shared" ca="1" si="19"/>
        <v>6067187.4621622143</v>
      </c>
      <c r="AO103" s="90">
        <f t="shared" ca="1" si="19"/>
        <v>6122259.7838420235</v>
      </c>
      <c r="AP103">
        <f ca="1">V103*'Process Emissions Multipliers'!$E$45</f>
        <v>6177332.1055218326</v>
      </c>
    </row>
    <row r="104" spans="1:42">
      <c r="A104" s="74">
        <v>52</v>
      </c>
      <c r="B104">
        <f ca="1">IF('Waste 2010'!$A112="MR",INDIRECT("'Waste 2010'!"&amp;'Country Selector'!$B$3&amp;ROW($A112))*10^12,0)</f>
        <v>564835502.21564376</v>
      </c>
      <c r="C104" s="90">
        <f t="shared" ca="1" si="15"/>
        <v>508823961.36108726</v>
      </c>
      <c r="D104" s="90">
        <f t="shared" ca="1" si="20"/>
        <v>452812420.5065307</v>
      </c>
      <c r="E104" s="90">
        <f t="shared" ca="1" si="20"/>
        <v>396800879.6519742</v>
      </c>
      <c r="F104" s="90">
        <f t="shared" ca="1" si="20"/>
        <v>340789338.79741764</v>
      </c>
      <c r="G104" s="90">
        <f t="shared" ca="1" si="20"/>
        <v>284777797.94286114</v>
      </c>
      <c r="H104" s="90">
        <f t="shared" ca="1" si="20"/>
        <v>228766257.08830461</v>
      </c>
      <c r="I104" s="90">
        <f t="shared" ca="1" si="20"/>
        <v>172754716.23374808</v>
      </c>
      <c r="J104" s="90">
        <f t="shared" ca="1" si="20"/>
        <v>116743175.37919158</v>
      </c>
      <c r="K104" s="90">
        <f t="shared" ca="1" si="20"/>
        <v>60731634.524635054</v>
      </c>
      <c r="L104">
        <f ca="1">IF('Waste 2020'!$A112="MR",INDIRECT("'Waste 2020'!"&amp;'Country Selector'!$B$3&amp;ROW($A112))*10^12,0)*'Process Emissions Multipliers'!$B$45</f>
        <v>4720093.6700785337</v>
      </c>
      <c r="M104" s="90">
        <f t="shared" ca="1" si="16"/>
        <v>4782639.4370610081</v>
      </c>
      <c r="N104" s="90">
        <f t="shared" ca="1" si="21"/>
        <v>4845185.2040434834</v>
      </c>
      <c r="O104" s="90">
        <f t="shared" ca="1" si="21"/>
        <v>4907730.9710259577</v>
      </c>
      <c r="P104" s="90">
        <f t="shared" ca="1" si="21"/>
        <v>4970276.7380084321</v>
      </c>
      <c r="Q104" s="90">
        <f t="shared" ca="1" si="21"/>
        <v>5032822.5049909074</v>
      </c>
      <c r="R104" s="90">
        <f t="shared" ca="1" si="21"/>
        <v>5095368.2719733827</v>
      </c>
      <c r="S104" s="90">
        <f t="shared" ca="1" si="21"/>
        <v>5157914.038955858</v>
      </c>
      <c r="T104" s="90">
        <f t="shared" ca="1" si="21"/>
        <v>5220459.8059383323</v>
      </c>
      <c r="U104" s="90">
        <f t="shared" ca="1" si="21"/>
        <v>5283005.5729208067</v>
      </c>
      <c r="V104">
        <f ca="1">IF('Waste 2030'!$A112="MR",INDIRECT("'Waste 2030'!"&amp;'Country Selector'!$B$3&amp;ROW($A112))*10^12,0)*'Process Emissions Multipliers'!$D$45</f>
        <v>5345551.339903282</v>
      </c>
      <c r="W104" s="90">
        <f t="shared" ca="1" si="22"/>
        <v>5403549.4789424147</v>
      </c>
      <c r="X104" s="90">
        <f t="shared" ca="1" si="22"/>
        <v>5461547.6179815475</v>
      </c>
      <c r="Y104" s="90">
        <f t="shared" ca="1" si="22"/>
        <v>5519545.7570206821</v>
      </c>
      <c r="Z104" s="90">
        <f t="shared" ca="1" si="22"/>
        <v>5577543.8960598148</v>
      </c>
      <c r="AA104" s="90">
        <f t="shared" ca="1" si="22"/>
        <v>5635542.0350989485</v>
      </c>
      <c r="AB104" s="90">
        <f t="shared" ca="1" si="22"/>
        <v>5693540.1741380822</v>
      </c>
      <c r="AC104" s="90">
        <f t="shared" ca="1" si="22"/>
        <v>5751538.3131772149</v>
      </c>
      <c r="AD104" s="90">
        <f t="shared" ca="1" si="22"/>
        <v>5809536.4522163477</v>
      </c>
      <c r="AE104" s="90">
        <f t="shared" ca="1" si="22"/>
        <v>5867534.5912554823</v>
      </c>
      <c r="AF104" s="90">
        <f t="shared" ca="1" si="22"/>
        <v>5925532.730294615</v>
      </c>
      <c r="AG104" s="90">
        <f t="shared" ca="1" si="22"/>
        <v>5983530.8693337478</v>
      </c>
      <c r="AH104" s="90">
        <f t="shared" ca="1" si="22"/>
        <v>6041529.0083728805</v>
      </c>
      <c r="AI104" s="90">
        <f t="shared" ca="1" si="22"/>
        <v>6099527.1474120151</v>
      </c>
      <c r="AJ104" s="90">
        <f t="shared" ca="1" si="22"/>
        <v>6157525.2864511469</v>
      </c>
      <c r="AK104" s="90">
        <f t="shared" ca="1" si="22"/>
        <v>6215523.4254902806</v>
      </c>
      <c r="AL104" s="90">
        <f t="shared" ca="1" si="22"/>
        <v>6273521.5645294143</v>
      </c>
      <c r="AM104" s="90">
        <f t="shared" ca="1" si="19"/>
        <v>6331519.703568547</v>
      </c>
      <c r="AN104" s="90">
        <f t="shared" ca="1" si="19"/>
        <v>6389517.8426076807</v>
      </c>
      <c r="AO104" s="90">
        <f t="shared" ca="1" si="19"/>
        <v>6447515.9816468135</v>
      </c>
      <c r="AP104">
        <f ca="1">V104*'Process Emissions Multipliers'!$E$45</f>
        <v>6505514.1206859471</v>
      </c>
    </row>
    <row r="105" spans="1:42">
      <c r="A105" s="74">
        <v>53</v>
      </c>
      <c r="B105">
        <f ca="1">IF('Waste 2010'!$A113="MR",INDIRECT("'Waste 2010'!"&amp;'Country Selector'!$B$3&amp;ROW($A113))*10^12,0)</f>
        <v>483457272.89778042</v>
      </c>
      <c r="C105" s="90">
        <f t="shared" ca="1" si="15"/>
        <v>435492580.85043836</v>
      </c>
      <c r="D105" s="90">
        <f t="shared" ca="1" si="20"/>
        <v>387527888.80309635</v>
      </c>
      <c r="E105" s="90">
        <f t="shared" ca="1" si="20"/>
        <v>339563196.75575435</v>
      </c>
      <c r="F105" s="90">
        <f t="shared" ca="1" si="20"/>
        <v>291598504.70841235</v>
      </c>
      <c r="G105" s="90">
        <f t="shared" ca="1" si="20"/>
        <v>243633812.66107032</v>
      </c>
      <c r="H105" s="90">
        <f t="shared" ca="1" si="20"/>
        <v>195669120.61372828</v>
      </c>
      <c r="I105" s="90">
        <f t="shared" ca="1" si="20"/>
        <v>147704428.56638628</v>
      </c>
      <c r="J105" s="90">
        <f t="shared" ca="1" si="20"/>
        <v>99739736.51904425</v>
      </c>
      <c r="K105" s="90">
        <f t="shared" ca="1" si="20"/>
        <v>51775044.471702233</v>
      </c>
      <c r="L105">
        <f ca="1">IF('Waste 2020'!$A113="MR",INDIRECT("'Waste 2020'!"&amp;'Country Selector'!$B$3&amp;ROW($A113))*10^12,0)*'Process Emissions Multipliers'!$B$45</f>
        <v>3810352.4243602152</v>
      </c>
      <c r="M105" s="90">
        <f t="shared" ca="1" si="16"/>
        <v>3726206.2766340156</v>
      </c>
      <c r="N105" s="90">
        <f t="shared" ca="1" si="21"/>
        <v>3642060.128907817</v>
      </c>
      <c r="O105" s="90">
        <f t="shared" ca="1" si="21"/>
        <v>3557913.9811816178</v>
      </c>
      <c r="P105" s="90">
        <f t="shared" ca="1" si="21"/>
        <v>3473767.8334554192</v>
      </c>
      <c r="Q105" s="90">
        <f t="shared" ca="1" si="21"/>
        <v>3389621.6857292196</v>
      </c>
      <c r="R105" s="90">
        <f t="shared" ca="1" si="21"/>
        <v>3305475.5380030209</v>
      </c>
      <c r="S105" s="90">
        <f t="shared" ca="1" si="21"/>
        <v>3221329.3902768218</v>
      </c>
      <c r="T105" s="90">
        <f t="shared" ca="1" si="21"/>
        <v>3137183.2425506231</v>
      </c>
      <c r="U105" s="90">
        <f t="shared" ca="1" si="21"/>
        <v>3053037.094824424</v>
      </c>
      <c r="V105">
        <f ca="1">IF('Waste 2030'!$A113="MR",INDIRECT("'Waste 2030'!"&amp;'Country Selector'!$B$3&amp;ROW($A113))*10^12,0)*'Process Emissions Multipliers'!$D$45</f>
        <v>2968890.9470982249</v>
      </c>
      <c r="W105" s="90">
        <f t="shared" ca="1" si="22"/>
        <v>3001102.8068284774</v>
      </c>
      <c r="X105" s="90">
        <f t="shared" ca="1" si="22"/>
        <v>3033314.6665587295</v>
      </c>
      <c r="Y105" s="90">
        <f t="shared" ca="1" si="22"/>
        <v>3065526.5262889815</v>
      </c>
      <c r="Z105" s="90">
        <f t="shared" ca="1" si="22"/>
        <v>3097738.3860192345</v>
      </c>
      <c r="AA105" s="90">
        <f t="shared" ca="1" si="22"/>
        <v>3129950.2457494866</v>
      </c>
      <c r="AB105" s="90">
        <f t="shared" ca="1" si="22"/>
        <v>3162162.1054797387</v>
      </c>
      <c r="AC105" s="90">
        <f t="shared" ca="1" si="22"/>
        <v>3194373.9652099912</v>
      </c>
      <c r="AD105" s="90">
        <f t="shared" ca="1" si="22"/>
        <v>3226585.8249402437</v>
      </c>
      <c r="AE105" s="90">
        <f t="shared" ca="1" si="22"/>
        <v>3258797.6846704958</v>
      </c>
      <c r="AF105" s="90">
        <f t="shared" ca="1" si="22"/>
        <v>3291009.5444007479</v>
      </c>
      <c r="AG105" s="90">
        <f t="shared" ca="1" si="22"/>
        <v>3323221.4041310004</v>
      </c>
      <c r="AH105" s="90">
        <f t="shared" ca="1" si="22"/>
        <v>3355433.2638612529</v>
      </c>
      <c r="AI105" s="90">
        <f t="shared" ca="1" si="22"/>
        <v>3387645.1235915055</v>
      </c>
      <c r="AJ105" s="90">
        <f t="shared" ca="1" si="22"/>
        <v>3419856.9833217575</v>
      </c>
      <c r="AK105" s="90">
        <f t="shared" ca="1" si="22"/>
        <v>3452068.8430520101</v>
      </c>
      <c r="AL105" s="90">
        <f t="shared" ca="1" si="22"/>
        <v>3484280.7027822621</v>
      </c>
      <c r="AM105" s="90">
        <f t="shared" ca="1" si="19"/>
        <v>3516492.5625125146</v>
      </c>
      <c r="AN105" s="90">
        <f t="shared" ca="1" si="19"/>
        <v>3548704.4222427667</v>
      </c>
      <c r="AO105" s="90">
        <f t="shared" ca="1" si="19"/>
        <v>3580916.2819730192</v>
      </c>
      <c r="AP105">
        <f ca="1">V105*'Process Emissions Multipliers'!$E$45</f>
        <v>3613128.1417032713</v>
      </c>
    </row>
    <row r="106" spans="1:42">
      <c r="A106" s="74">
        <v>54</v>
      </c>
      <c r="B106">
        <f ca="1">IF('Waste 2010'!$A114="MR",INDIRECT("'Waste 2010'!"&amp;'Country Selector'!$B$3&amp;ROW($A114))*10^12,0)</f>
        <v>601135461.1246134</v>
      </c>
      <c r="C106" s="90">
        <f t="shared" ca="1" si="15"/>
        <v>541365450.17005014</v>
      </c>
      <c r="D106" s="90">
        <f t="shared" ca="1" si="20"/>
        <v>481595439.21548688</v>
      </c>
      <c r="E106" s="90">
        <f t="shared" ca="1" si="20"/>
        <v>421825428.26092356</v>
      </c>
      <c r="F106" s="90">
        <f t="shared" ca="1" si="20"/>
        <v>362055417.3063603</v>
      </c>
      <c r="G106" s="90">
        <f t="shared" ca="1" si="20"/>
        <v>302285406.35179698</v>
      </c>
      <c r="H106" s="90">
        <f t="shared" ca="1" si="20"/>
        <v>242515395.39723369</v>
      </c>
      <c r="I106" s="90">
        <f t="shared" ca="1" si="20"/>
        <v>182745384.44267043</v>
      </c>
      <c r="J106" s="90">
        <f t="shared" ca="1" si="20"/>
        <v>122975373.48810713</v>
      </c>
      <c r="K106" s="90">
        <f t="shared" ca="1" si="20"/>
        <v>63205362.53354384</v>
      </c>
      <c r="L106">
        <f ca="1">IF('Waste 2020'!$A114="MR",INDIRECT("'Waste 2020'!"&amp;'Country Selector'!$B$3&amp;ROW($A114))*10^12,0)*'Process Emissions Multipliers'!$B$45</f>
        <v>3435351.5789805488</v>
      </c>
      <c r="M106" s="90">
        <f t="shared" ca="1" si="16"/>
        <v>3518402.0747815575</v>
      </c>
      <c r="N106" s="90">
        <f t="shared" ca="1" si="21"/>
        <v>3601452.5705825668</v>
      </c>
      <c r="O106" s="90">
        <f t="shared" ca="1" si="21"/>
        <v>3684503.0663835751</v>
      </c>
      <c r="P106" s="90">
        <f t="shared" ca="1" si="21"/>
        <v>3767553.5621845843</v>
      </c>
      <c r="Q106" s="90">
        <f t="shared" ca="1" si="21"/>
        <v>3850604.0579855936</v>
      </c>
      <c r="R106" s="90">
        <f t="shared" ca="1" si="21"/>
        <v>3933654.5537866019</v>
      </c>
      <c r="S106" s="90">
        <f t="shared" ca="1" si="21"/>
        <v>4016705.0495876111</v>
      </c>
      <c r="T106" s="90">
        <f t="shared" ca="1" si="21"/>
        <v>4099755.5453886203</v>
      </c>
      <c r="U106" s="90">
        <f t="shared" ca="1" si="21"/>
        <v>4182806.0411896287</v>
      </c>
      <c r="V106">
        <f ca="1">IF('Waste 2030'!$A114="MR",INDIRECT("'Waste 2030'!"&amp;'Country Selector'!$B$3&amp;ROW($A114))*10^12,0)*'Process Emissions Multipliers'!$D$45</f>
        <v>4265856.5369906379</v>
      </c>
      <c r="W106" s="90">
        <f t="shared" ca="1" si="22"/>
        <v>4312140.2081821403</v>
      </c>
      <c r="X106" s="90">
        <f t="shared" ca="1" si="22"/>
        <v>4358423.8793736426</v>
      </c>
      <c r="Y106" s="90">
        <f t="shared" ca="1" si="22"/>
        <v>4404707.550565145</v>
      </c>
      <c r="Z106" s="90">
        <f t="shared" ca="1" si="22"/>
        <v>4450991.2217566473</v>
      </c>
      <c r="AA106" s="90">
        <f t="shared" ca="1" si="22"/>
        <v>4497274.8929481497</v>
      </c>
      <c r="AB106" s="90">
        <f t="shared" ca="1" si="22"/>
        <v>4543558.5641396521</v>
      </c>
      <c r="AC106" s="90">
        <f t="shared" ca="1" si="22"/>
        <v>4589842.2353311544</v>
      </c>
      <c r="AD106" s="90">
        <f t="shared" ca="1" si="22"/>
        <v>4636125.9065226568</v>
      </c>
      <c r="AE106" s="90">
        <f t="shared" ca="1" si="22"/>
        <v>4682409.5777141592</v>
      </c>
      <c r="AF106" s="90">
        <f t="shared" ca="1" si="22"/>
        <v>4728693.2489056615</v>
      </c>
      <c r="AG106" s="90">
        <f t="shared" ca="1" si="22"/>
        <v>4774976.9200971639</v>
      </c>
      <c r="AH106" s="90">
        <f t="shared" ca="1" si="22"/>
        <v>4821260.5912886662</v>
      </c>
      <c r="AI106" s="90">
        <f t="shared" ca="1" si="22"/>
        <v>4867544.2624801686</v>
      </c>
      <c r="AJ106" s="90">
        <f t="shared" ca="1" si="22"/>
        <v>4913827.933671671</v>
      </c>
      <c r="AK106" s="90">
        <f t="shared" ca="1" si="22"/>
        <v>4960111.6048631733</v>
      </c>
      <c r="AL106" s="90">
        <f t="shared" ca="1" si="22"/>
        <v>5006395.2760546757</v>
      </c>
      <c r="AM106" s="90">
        <f t="shared" ca="1" si="19"/>
        <v>5052678.947246179</v>
      </c>
      <c r="AN106" s="90">
        <f t="shared" ca="1" si="19"/>
        <v>5098962.6184376804</v>
      </c>
      <c r="AO106" s="90">
        <f t="shared" ca="1" si="19"/>
        <v>5145246.2896291828</v>
      </c>
      <c r="AP106">
        <f ca="1">V106*'Process Emissions Multipliers'!$E$45</f>
        <v>5191529.9608206851</v>
      </c>
    </row>
    <row r="107" spans="1:42">
      <c r="A107" s="74">
        <v>55</v>
      </c>
      <c r="B107">
        <f ca="1">IF('Waste 2010'!$A115="MR",INDIRECT("'Waste 2010'!"&amp;'Country Selector'!$B$3&amp;ROW($A115))*10^12,0)</f>
        <v>554351035.47907257</v>
      </c>
      <c r="C107" s="90">
        <f t="shared" ca="1" si="15"/>
        <v>499132455.70683831</v>
      </c>
      <c r="D107" s="90">
        <f t="shared" ca="1" si="20"/>
        <v>443913875.93460399</v>
      </c>
      <c r="E107" s="90">
        <f t="shared" ca="1" si="20"/>
        <v>388695296.16236973</v>
      </c>
      <c r="F107" s="90">
        <f t="shared" ca="1" si="20"/>
        <v>333476716.39013547</v>
      </c>
      <c r="G107" s="90">
        <f t="shared" ca="1" si="20"/>
        <v>278258136.61790121</v>
      </c>
      <c r="H107" s="90">
        <f t="shared" ca="1" si="20"/>
        <v>223039556.84566692</v>
      </c>
      <c r="I107" s="90">
        <f t="shared" ca="1" si="20"/>
        <v>167820977.07343262</v>
      </c>
      <c r="J107" s="90">
        <f t="shared" ca="1" si="20"/>
        <v>112602397.30119836</v>
      </c>
      <c r="K107" s="90">
        <f t="shared" ca="1" si="20"/>
        <v>57383817.528964087</v>
      </c>
      <c r="L107">
        <f ca="1">IF('Waste 2020'!$A115="MR",INDIRECT("'Waste 2020'!"&amp;'Country Selector'!$B$3&amp;ROW($A115))*10^12,0)*'Process Emissions Multipliers'!$B$45</f>
        <v>2165237.7567298156</v>
      </c>
      <c r="M107" s="90">
        <f t="shared" ca="1" si="16"/>
        <v>2333800.4507329538</v>
      </c>
      <c r="N107" s="90">
        <f t="shared" ca="1" si="21"/>
        <v>2502363.1447360916</v>
      </c>
      <c r="O107" s="90">
        <f t="shared" ca="1" si="21"/>
        <v>2670925.8387392298</v>
      </c>
      <c r="P107" s="90">
        <f t="shared" ca="1" si="21"/>
        <v>2839488.5327423681</v>
      </c>
      <c r="Q107" s="90">
        <f t="shared" ca="1" si="21"/>
        <v>3008051.2267455058</v>
      </c>
      <c r="R107" s="90">
        <f t="shared" ca="1" si="21"/>
        <v>3176613.9207486436</v>
      </c>
      <c r="S107" s="90">
        <f t="shared" ca="1" si="21"/>
        <v>3345176.6147517823</v>
      </c>
      <c r="T107" s="90">
        <f t="shared" ca="1" si="21"/>
        <v>3513739.30875492</v>
      </c>
      <c r="U107" s="90">
        <f t="shared" ca="1" si="21"/>
        <v>3682302.0027580578</v>
      </c>
      <c r="V107">
        <f ca="1">IF('Waste 2030'!$A115="MR",INDIRECT("'Waste 2030'!"&amp;'Country Selector'!$B$3&amp;ROW($A115))*10^12,0)*'Process Emissions Multipliers'!$D$45</f>
        <v>3850864.696761196</v>
      </c>
      <c r="W107" s="90">
        <f t="shared" ca="1" si="22"/>
        <v>3892645.7913391199</v>
      </c>
      <c r="X107" s="90">
        <f t="shared" ca="1" si="22"/>
        <v>3934426.8859170433</v>
      </c>
      <c r="Y107" s="90">
        <f t="shared" ca="1" si="22"/>
        <v>3976207.9804949667</v>
      </c>
      <c r="Z107" s="90">
        <f t="shared" ca="1" si="22"/>
        <v>4017989.0750728911</v>
      </c>
      <c r="AA107" s="90">
        <f t="shared" ca="1" si="22"/>
        <v>4059770.1696508145</v>
      </c>
      <c r="AB107" s="90">
        <f t="shared" ca="1" si="22"/>
        <v>4101551.2642287379</v>
      </c>
      <c r="AC107" s="90">
        <f t="shared" ca="1" si="22"/>
        <v>4143332.3588066618</v>
      </c>
      <c r="AD107" s="90">
        <f t="shared" ca="1" si="22"/>
        <v>4185113.4533845852</v>
      </c>
      <c r="AE107" s="90">
        <f t="shared" ca="1" si="22"/>
        <v>4226894.5479625091</v>
      </c>
      <c r="AF107" s="90">
        <f t="shared" ca="1" si="22"/>
        <v>4268675.6425404325</v>
      </c>
      <c r="AG107" s="90">
        <f t="shared" ca="1" si="22"/>
        <v>4310456.7371183559</v>
      </c>
      <c r="AH107" s="90">
        <f t="shared" ca="1" si="22"/>
        <v>4352237.8316962793</v>
      </c>
      <c r="AI107" s="90">
        <f t="shared" ca="1" si="22"/>
        <v>4394018.9262742037</v>
      </c>
      <c r="AJ107" s="90">
        <f t="shared" ca="1" si="22"/>
        <v>4435800.0208521271</v>
      </c>
      <c r="AK107" s="90">
        <f t="shared" ca="1" si="22"/>
        <v>4477581.1154300505</v>
      </c>
      <c r="AL107" s="90">
        <f t="shared" ca="1" si="22"/>
        <v>4519362.2100079749</v>
      </c>
      <c r="AM107" s="90">
        <f t="shared" ca="1" si="19"/>
        <v>4561143.3045858983</v>
      </c>
      <c r="AN107" s="90">
        <f t="shared" ca="1" si="19"/>
        <v>4602924.3991638217</v>
      </c>
      <c r="AO107" s="90">
        <f t="shared" ca="1" si="19"/>
        <v>4644705.4937417461</v>
      </c>
      <c r="AP107">
        <f ca="1">V107*'Process Emissions Multipliers'!$E$45</f>
        <v>4686486.5883196695</v>
      </c>
    </row>
    <row r="108" spans="1:42">
      <c r="A108" s="74">
        <v>56</v>
      </c>
      <c r="B108">
        <f ca="1">IF('Waste 2010'!$A116="MR",INDIRECT("'Waste 2010'!"&amp;'Country Selector'!$B$3&amp;ROW($A116))*10^12,0)</f>
        <v>348906023.0439378</v>
      </c>
      <c r="C108" s="90">
        <f t="shared" ca="1" si="15"/>
        <v>314477024.58358854</v>
      </c>
      <c r="D108" s="90">
        <f t="shared" ca="1" si="20"/>
        <v>280048026.12323928</v>
      </c>
      <c r="E108" s="90">
        <f t="shared" ca="1" si="20"/>
        <v>245619027.66288999</v>
      </c>
      <c r="F108" s="90">
        <f t="shared" ca="1" si="20"/>
        <v>211190029.2025407</v>
      </c>
      <c r="G108" s="90">
        <f t="shared" ca="1" si="20"/>
        <v>176761030.74219143</v>
      </c>
      <c r="H108" s="90">
        <f t="shared" ca="1" si="20"/>
        <v>142332032.28184217</v>
      </c>
      <c r="I108" s="90">
        <f t="shared" ca="1" si="20"/>
        <v>107903033.82149287</v>
      </c>
      <c r="J108" s="90">
        <f t="shared" ca="1" si="20"/>
        <v>73474035.361143604</v>
      </c>
      <c r="K108" s="90">
        <f t="shared" ca="1" si="20"/>
        <v>39045036.900794327</v>
      </c>
      <c r="L108">
        <f ca="1">IF('Waste 2020'!$A116="MR",INDIRECT("'Waste 2020'!"&amp;'Country Selector'!$B$3&amp;ROW($A116))*10^12,0)*'Process Emissions Multipliers'!$B$45</f>
        <v>4616038.4404450525</v>
      </c>
      <c r="M108" s="90">
        <f t="shared" ca="1" si="16"/>
        <v>4695495.1804448944</v>
      </c>
      <c r="N108" s="90">
        <f t="shared" ca="1" si="21"/>
        <v>4774951.9204447372</v>
      </c>
      <c r="O108" s="90">
        <f t="shared" ca="1" si="21"/>
        <v>4854408.6604445791</v>
      </c>
      <c r="P108" s="90">
        <f t="shared" ca="1" si="21"/>
        <v>4933865.400444421</v>
      </c>
      <c r="Q108" s="90">
        <f t="shared" ca="1" si="21"/>
        <v>5013322.1404442638</v>
      </c>
      <c r="R108" s="90">
        <f t="shared" ca="1" si="21"/>
        <v>5092778.8804441057</v>
      </c>
      <c r="S108" s="90">
        <f t="shared" ca="1" si="21"/>
        <v>5172235.6204439476</v>
      </c>
      <c r="T108" s="90">
        <f t="shared" ca="1" si="21"/>
        <v>5251692.3604437895</v>
      </c>
      <c r="U108" s="90">
        <f t="shared" ca="1" si="21"/>
        <v>5331149.1004436323</v>
      </c>
      <c r="V108">
        <f ca="1">IF('Waste 2030'!$A116="MR",INDIRECT("'Waste 2030'!"&amp;'Country Selector'!$B$3&amp;ROW($A116))*10^12,0)*'Process Emissions Multipliers'!$D$45</f>
        <v>5410605.8404434742</v>
      </c>
      <c r="W108" s="90">
        <f t="shared" ca="1" si="22"/>
        <v>5469309.8075118484</v>
      </c>
      <c r="X108" s="90">
        <f t="shared" ca="1" si="22"/>
        <v>5528013.7745802235</v>
      </c>
      <c r="Y108" s="90">
        <f t="shared" ca="1" si="22"/>
        <v>5586717.7416485976</v>
      </c>
      <c r="Z108" s="90">
        <f t="shared" ca="1" si="22"/>
        <v>5645421.7087169718</v>
      </c>
      <c r="AA108" s="90">
        <f t="shared" ca="1" si="22"/>
        <v>5704125.675785346</v>
      </c>
      <c r="AB108" s="90">
        <f t="shared" ca="1" si="22"/>
        <v>5762829.6428537201</v>
      </c>
      <c r="AC108" s="90">
        <f t="shared" ca="1" si="22"/>
        <v>5821533.6099220961</v>
      </c>
      <c r="AD108" s="90">
        <f t="shared" ca="1" si="22"/>
        <v>5880237.5769904703</v>
      </c>
      <c r="AE108" s="90">
        <f t="shared" ca="1" si="22"/>
        <v>5938941.5440588444</v>
      </c>
      <c r="AF108" s="90">
        <f t="shared" ca="1" si="22"/>
        <v>5997645.5111272186</v>
      </c>
      <c r="AG108" s="90">
        <f t="shared" ca="1" si="22"/>
        <v>6056349.4781955928</v>
      </c>
      <c r="AH108" s="90">
        <f t="shared" ca="1" si="22"/>
        <v>6115053.4452639669</v>
      </c>
      <c r="AI108" s="90">
        <f t="shared" ca="1" si="22"/>
        <v>6173757.4123323411</v>
      </c>
      <c r="AJ108" s="90">
        <f t="shared" ca="1" si="22"/>
        <v>6232461.3794007171</v>
      </c>
      <c r="AK108" s="90">
        <f t="shared" ca="1" si="22"/>
        <v>6291165.3464690903</v>
      </c>
      <c r="AL108" s="90">
        <f t="shared" ca="1" si="22"/>
        <v>6349869.3135374654</v>
      </c>
      <c r="AM108" s="90">
        <f t="shared" ca="1" si="19"/>
        <v>6408573.2806058396</v>
      </c>
      <c r="AN108" s="90">
        <f t="shared" ca="1" si="19"/>
        <v>6467277.2476742137</v>
      </c>
      <c r="AO108" s="90">
        <f t="shared" ca="1" si="19"/>
        <v>6525981.2147425888</v>
      </c>
      <c r="AP108">
        <f ca="1">V108*'Process Emissions Multipliers'!$E$45</f>
        <v>6584685.181810963</v>
      </c>
    </row>
    <row r="109" spans="1:42">
      <c r="A109" s="74">
        <v>57</v>
      </c>
      <c r="B109">
        <f ca="1">IF('Waste 2010'!$A117="MR",INDIRECT("'Waste 2010'!"&amp;'Country Selector'!$B$3&amp;ROW($A117))*10^12,0)</f>
        <v>628288650.85684526</v>
      </c>
      <c r="C109" s="90">
        <f t="shared" ca="1" si="15"/>
        <v>566049370.8249265</v>
      </c>
      <c r="D109" s="90">
        <f t="shared" ca="1" si="20"/>
        <v>503810090.79300779</v>
      </c>
      <c r="E109" s="90">
        <f t="shared" ca="1" si="20"/>
        <v>441570810.76108915</v>
      </c>
      <c r="F109" s="90">
        <f t="shared" ca="1" si="20"/>
        <v>379331530.72917032</v>
      </c>
      <c r="G109" s="90">
        <f t="shared" ca="1" si="20"/>
        <v>317092250.69725168</v>
      </c>
      <c r="H109" s="90">
        <f t="shared" ca="1" si="20"/>
        <v>254852970.66533291</v>
      </c>
      <c r="I109" s="90">
        <f t="shared" ca="1" si="20"/>
        <v>192613690.63341418</v>
      </c>
      <c r="J109" s="90">
        <f t="shared" ca="1" si="20"/>
        <v>130374410.60149549</v>
      </c>
      <c r="K109" s="90">
        <f t="shared" ca="1" si="20"/>
        <v>68135130.56957677</v>
      </c>
      <c r="L109">
        <f ca="1">IF('Waste 2020'!$A117="MR",INDIRECT("'Waste 2020'!"&amp;'Country Selector'!$B$3&amp;ROW($A117))*10^12,0)*'Process Emissions Multipliers'!$B$45</f>
        <v>5895850.5376580497</v>
      </c>
      <c r="M109" s="90">
        <f t="shared" ca="1" si="16"/>
        <v>5814787.8861760786</v>
      </c>
      <c r="N109" s="90">
        <f t="shared" ca="1" si="21"/>
        <v>5733725.2346941065</v>
      </c>
      <c r="O109" s="90">
        <f t="shared" ca="1" si="21"/>
        <v>5652662.5832121344</v>
      </c>
      <c r="P109" s="90">
        <f t="shared" ca="1" si="21"/>
        <v>5571599.9317301624</v>
      </c>
      <c r="Q109" s="90">
        <f t="shared" ca="1" si="21"/>
        <v>5490537.2802481912</v>
      </c>
      <c r="R109" s="90">
        <f t="shared" ca="1" si="21"/>
        <v>5409474.6287662191</v>
      </c>
      <c r="S109" s="90">
        <f t="shared" ca="1" si="21"/>
        <v>5328411.9772842471</v>
      </c>
      <c r="T109" s="90">
        <f t="shared" ca="1" si="21"/>
        <v>5247349.3258022759</v>
      </c>
      <c r="U109" s="90">
        <f t="shared" ca="1" si="21"/>
        <v>5166286.6743203029</v>
      </c>
      <c r="V109">
        <f ca="1">IF('Waste 2030'!$A117="MR",INDIRECT("'Waste 2030'!"&amp;'Country Selector'!$B$3&amp;ROW($A117))*10^12,0)*'Process Emissions Multipliers'!$D$45</f>
        <v>5085224.0228383318</v>
      </c>
      <c r="W109" s="90">
        <f t="shared" ca="1" si="22"/>
        <v>5140397.6637161421</v>
      </c>
      <c r="X109" s="90">
        <f t="shared" ca="1" si="22"/>
        <v>5195571.3045939505</v>
      </c>
      <c r="Y109" s="90">
        <f t="shared" ca="1" si="22"/>
        <v>5250744.9454717599</v>
      </c>
      <c r="Z109" s="90">
        <f t="shared" ca="1" si="22"/>
        <v>5305918.5863495711</v>
      </c>
      <c r="AA109" s="90">
        <f t="shared" ca="1" si="22"/>
        <v>5361092.2272273805</v>
      </c>
      <c r="AB109" s="90">
        <f t="shared" ca="1" si="22"/>
        <v>5416265.8681051899</v>
      </c>
      <c r="AC109" s="90">
        <f t="shared" ca="1" si="22"/>
        <v>5471439.5089829993</v>
      </c>
      <c r="AD109" s="90">
        <f t="shared" ca="1" si="22"/>
        <v>5526613.1498608096</v>
      </c>
      <c r="AE109" s="90">
        <f t="shared" ca="1" si="22"/>
        <v>5581786.7907386199</v>
      </c>
      <c r="AF109" s="90">
        <f t="shared" ca="1" si="22"/>
        <v>5636960.4316164292</v>
      </c>
      <c r="AG109" s="90">
        <f t="shared" ca="1" si="22"/>
        <v>5692134.0724942386</v>
      </c>
      <c r="AH109" s="90">
        <f t="shared" ca="1" si="22"/>
        <v>5747307.713372048</v>
      </c>
      <c r="AI109" s="90">
        <f t="shared" ca="1" si="22"/>
        <v>5802481.3542498574</v>
      </c>
      <c r="AJ109" s="90">
        <f t="shared" ca="1" si="22"/>
        <v>5857654.9951276667</v>
      </c>
      <c r="AK109" s="90">
        <f t="shared" ca="1" si="22"/>
        <v>5912828.636005477</v>
      </c>
      <c r="AL109" s="90">
        <f t="shared" ca="1" si="22"/>
        <v>5968002.2768832874</v>
      </c>
      <c r="AM109" s="90">
        <f t="shared" ca="1" si="19"/>
        <v>6023175.9177610967</v>
      </c>
      <c r="AN109" s="90">
        <f t="shared" ca="1" si="19"/>
        <v>6078349.558638907</v>
      </c>
      <c r="AO109" s="90">
        <f t="shared" ca="1" si="19"/>
        <v>6133523.1995167155</v>
      </c>
      <c r="AP109">
        <f ca="1">V109*'Process Emissions Multipliers'!$E$45</f>
        <v>6188696.8403945258</v>
      </c>
    </row>
    <row r="110" spans="1:42">
      <c r="A110" s="74">
        <v>58</v>
      </c>
      <c r="B110">
        <f ca="1">IF('Waste 2010'!$A118="MR",INDIRECT("'Waste 2010'!"&amp;'Country Selector'!$B$3&amp;ROW($A118))*10^12,0)</f>
        <v>672804048.72249734</v>
      </c>
      <c r="C110" s="90">
        <f t="shared" ca="1" si="15"/>
        <v>605937810.77017844</v>
      </c>
      <c r="D110" s="90">
        <f t="shared" ca="1" si="20"/>
        <v>539071572.81785965</v>
      </c>
      <c r="E110" s="90">
        <f t="shared" ca="1" si="20"/>
        <v>472205334.86554074</v>
      </c>
      <c r="F110" s="90">
        <f t="shared" ca="1" si="20"/>
        <v>405339096.91322184</v>
      </c>
      <c r="G110" s="90">
        <f t="shared" ca="1" si="20"/>
        <v>338472858.96090299</v>
      </c>
      <c r="H110" s="90">
        <f t="shared" ca="1" si="20"/>
        <v>271606621.00858408</v>
      </c>
      <c r="I110" s="90">
        <f t="shared" ca="1" si="20"/>
        <v>204740383.05626521</v>
      </c>
      <c r="J110" s="90">
        <f t="shared" ca="1" si="20"/>
        <v>137874145.10394633</v>
      </c>
      <c r="K110" s="90">
        <f t="shared" ca="1" si="20"/>
        <v>71007907.151627466</v>
      </c>
      <c r="L110">
        <f ca="1">IF('Waste 2020'!$A118="MR",INDIRECT("'Waste 2020'!"&amp;'Country Selector'!$B$3&amp;ROW($A118))*10^12,0)*'Process Emissions Multipliers'!$B$45</f>
        <v>4141669.1993085854</v>
      </c>
      <c r="M110" s="90">
        <f t="shared" ca="1" si="16"/>
        <v>3948567.6446597623</v>
      </c>
      <c r="N110" s="90">
        <f t="shared" ca="1" si="21"/>
        <v>3755466.0900109382</v>
      </c>
      <c r="O110" s="90">
        <f t="shared" ca="1" si="21"/>
        <v>3562364.5353621151</v>
      </c>
      <c r="P110" s="90">
        <f t="shared" ca="1" si="21"/>
        <v>3369262.9807132916</v>
      </c>
      <c r="Q110" s="90">
        <f t="shared" ca="1" si="21"/>
        <v>3176161.426064468</v>
      </c>
      <c r="R110" s="90">
        <f t="shared" ca="1" si="21"/>
        <v>2983059.8714156444</v>
      </c>
      <c r="S110" s="90">
        <f t="shared" ca="1" si="21"/>
        <v>2789958.3167668208</v>
      </c>
      <c r="T110" s="90">
        <f t="shared" ca="1" si="21"/>
        <v>2596856.7621179977</v>
      </c>
      <c r="U110" s="90">
        <f t="shared" ca="1" si="21"/>
        <v>2403755.2074691737</v>
      </c>
      <c r="V110">
        <f ca="1">IF('Waste 2030'!$A118="MR",INDIRECT("'Waste 2030'!"&amp;'Country Selector'!$B$3&amp;ROW($A118))*10^12,0)*'Process Emissions Multipliers'!$D$45</f>
        <v>2210653.6528203506</v>
      </c>
      <c r="W110" s="90">
        <f t="shared" ca="1" si="22"/>
        <v>2234638.7929436076</v>
      </c>
      <c r="X110" s="90">
        <f t="shared" ca="1" si="22"/>
        <v>2258623.9330668636</v>
      </c>
      <c r="Y110" s="90">
        <f t="shared" ca="1" si="22"/>
        <v>2282609.0731901205</v>
      </c>
      <c r="Z110" s="90">
        <f t="shared" ca="1" si="22"/>
        <v>2306594.213313377</v>
      </c>
      <c r="AA110" s="90">
        <f t="shared" ca="1" si="22"/>
        <v>2330579.3534366339</v>
      </c>
      <c r="AB110" s="90">
        <f t="shared" ca="1" si="22"/>
        <v>2354564.4935598904</v>
      </c>
      <c r="AC110" s="90">
        <f t="shared" ca="1" si="22"/>
        <v>2378549.6336831469</v>
      </c>
      <c r="AD110" s="90">
        <f t="shared" ca="1" si="22"/>
        <v>2402534.7738064034</v>
      </c>
      <c r="AE110" s="90">
        <f t="shared" ca="1" si="22"/>
        <v>2426519.9139296608</v>
      </c>
      <c r="AF110" s="90">
        <f t="shared" ca="1" si="22"/>
        <v>2450505.0540529173</v>
      </c>
      <c r="AG110" s="90">
        <f t="shared" ca="1" si="22"/>
        <v>2474490.1941761738</v>
      </c>
      <c r="AH110" s="90">
        <f t="shared" ca="1" si="22"/>
        <v>2498475.3342994303</v>
      </c>
      <c r="AI110" s="90">
        <f t="shared" ca="1" si="22"/>
        <v>2522460.4744226867</v>
      </c>
      <c r="AJ110" s="90">
        <f t="shared" ca="1" si="22"/>
        <v>2546445.6145459437</v>
      </c>
      <c r="AK110" s="90">
        <f t="shared" ca="1" si="22"/>
        <v>2570430.7546692006</v>
      </c>
      <c r="AL110" s="90">
        <f t="shared" ref="AL110:AO125" ca="1" si="23">$V110*($AP$1-AL$1)/($AP$1-$V$1)+$AP110*(AL$1-$V$1)/($AP$1-$V$1)</f>
        <v>2594415.8947924566</v>
      </c>
      <c r="AM110" s="90">
        <f t="shared" ca="1" si="23"/>
        <v>2618401.0349157136</v>
      </c>
      <c r="AN110" s="90">
        <f t="shared" ca="1" si="23"/>
        <v>2642386.1750389701</v>
      </c>
      <c r="AO110" s="90">
        <f t="shared" ca="1" si="23"/>
        <v>2666371.315162227</v>
      </c>
      <c r="AP110">
        <f ca="1">V110*'Process Emissions Multipliers'!$E$45</f>
        <v>2690356.4552854835</v>
      </c>
    </row>
    <row r="111" spans="1:42">
      <c r="A111" s="74">
        <v>59</v>
      </c>
      <c r="B111">
        <f ca="1">IF('Waste 2010'!$A119="MR",INDIRECT("'Waste 2010'!"&amp;'Country Selector'!$B$3&amp;ROW($A119))*10^12,0)</f>
        <v>302299601.81848979</v>
      </c>
      <c r="C111" s="90">
        <f t="shared" ca="1" si="15"/>
        <v>272215545.1245876</v>
      </c>
      <c r="D111" s="90">
        <f t="shared" ca="1" si="20"/>
        <v>242131488.43068534</v>
      </c>
      <c r="E111" s="90">
        <f t="shared" ca="1" si="20"/>
        <v>212047431.73678309</v>
      </c>
      <c r="F111" s="90">
        <f t="shared" ca="1" si="20"/>
        <v>181963375.04288083</v>
      </c>
      <c r="G111" s="90">
        <f t="shared" ca="1" si="20"/>
        <v>151879318.34897861</v>
      </c>
      <c r="H111" s="90">
        <f t="shared" ca="1" si="20"/>
        <v>121795261.65507638</v>
      </c>
      <c r="I111" s="90">
        <f t="shared" ca="1" si="20"/>
        <v>91711204.961174145</v>
      </c>
      <c r="J111" s="90">
        <f t="shared" ca="1" si="20"/>
        <v>61627148.267271921</v>
      </c>
      <c r="K111" s="90">
        <f t="shared" ca="1" si="20"/>
        <v>31543091.573369682</v>
      </c>
      <c r="L111">
        <f ca="1">IF('Waste 2020'!$A119="MR",INDIRECT("'Waste 2020'!"&amp;'Country Selector'!$B$3&amp;ROW($A119))*10^12,0)*'Process Emissions Multipliers'!$B$45</f>
        <v>1459034.8794674475</v>
      </c>
      <c r="M111" s="90">
        <f t="shared" ca="1" si="16"/>
        <v>1610516.9386388636</v>
      </c>
      <c r="N111" s="90">
        <f t="shared" ca="1" si="21"/>
        <v>1761998.99781028</v>
      </c>
      <c r="O111" s="90">
        <f t="shared" ca="1" si="21"/>
        <v>1913481.0569816963</v>
      </c>
      <c r="P111" s="90">
        <f t="shared" ca="1" si="21"/>
        <v>2064963.1161531126</v>
      </c>
      <c r="Q111" s="90">
        <f t="shared" ca="1" si="21"/>
        <v>2216445.1753245285</v>
      </c>
      <c r="R111" s="90">
        <f t="shared" ca="1" si="21"/>
        <v>2367927.2344959448</v>
      </c>
      <c r="S111" s="90">
        <f t="shared" ca="1" si="21"/>
        <v>2519409.2936673611</v>
      </c>
      <c r="T111" s="90">
        <f t="shared" ca="1" si="21"/>
        <v>2670891.3528387775</v>
      </c>
      <c r="U111" s="90">
        <f t="shared" ca="1" si="21"/>
        <v>2822373.4120101933</v>
      </c>
      <c r="V111">
        <f ca="1">IF('Waste 2030'!$A119="MR",INDIRECT("'Waste 2030'!"&amp;'Country Selector'!$B$3&amp;ROW($A119))*10^12,0)*'Process Emissions Multipliers'!$D$45</f>
        <v>2973855.4711816097</v>
      </c>
      <c r="W111" s="90">
        <f t="shared" ref="W111:AL126" ca="1" si="24">$V111*($AP$1-W$1)/($AP$1-$V$1)+$AP111*(W$1-$V$1)/($AP$1-$V$1)</f>
        <v>3006121.1949830763</v>
      </c>
      <c r="X111" s="90">
        <f t="shared" ca="1" si="24"/>
        <v>3038386.9187845425</v>
      </c>
      <c r="Y111" s="90">
        <f t="shared" ca="1" si="24"/>
        <v>3070652.6425860091</v>
      </c>
      <c r="Z111" s="90">
        <f t="shared" ca="1" si="24"/>
        <v>3102918.3663874753</v>
      </c>
      <c r="AA111" s="90">
        <f t="shared" ca="1" si="24"/>
        <v>3135184.0901889419</v>
      </c>
      <c r="AB111" s="90">
        <f t="shared" ca="1" si="24"/>
        <v>3167449.8139904086</v>
      </c>
      <c r="AC111" s="90">
        <f t="shared" ca="1" si="24"/>
        <v>3199715.5377918747</v>
      </c>
      <c r="AD111" s="90">
        <f t="shared" ca="1" si="24"/>
        <v>3231981.2615933409</v>
      </c>
      <c r="AE111" s="90">
        <f t="shared" ca="1" si="24"/>
        <v>3264246.9853948075</v>
      </c>
      <c r="AF111" s="90">
        <f t="shared" ca="1" si="24"/>
        <v>3296512.7091962742</v>
      </c>
      <c r="AG111" s="90">
        <f t="shared" ca="1" si="24"/>
        <v>3328778.4329977408</v>
      </c>
      <c r="AH111" s="90">
        <f t="shared" ca="1" si="24"/>
        <v>3361044.156799207</v>
      </c>
      <c r="AI111" s="90">
        <f t="shared" ca="1" si="24"/>
        <v>3393309.8806006736</v>
      </c>
      <c r="AJ111" s="90">
        <f t="shared" ca="1" si="24"/>
        <v>3425575.6044021398</v>
      </c>
      <c r="AK111" s="90">
        <f t="shared" ca="1" si="24"/>
        <v>3457841.3282036064</v>
      </c>
      <c r="AL111" s="90">
        <f t="shared" ca="1" si="24"/>
        <v>3490107.0520050721</v>
      </c>
      <c r="AM111" s="90">
        <f t="shared" ca="1" si="23"/>
        <v>3522372.7758065388</v>
      </c>
      <c r="AN111" s="90">
        <f t="shared" ca="1" si="23"/>
        <v>3554638.4996080054</v>
      </c>
      <c r="AO111" s="90">
        <f t="shared" ca="1" si="23"/>
        <v>3586904.223409472</v>
      </c>
      <c r="AP111">
        <f ca="1">V111*'Process Emissions Multipliers'!$E$45</f>
        <v>3619169.9472109382</v>
      </c>
    </row>
    <row r="112" spans="1:42">
      <c r="A112" s="74">
        <v>60</v>
      </c>
      <c r="B112">
        <f ca="1">IF('Waste 2010'!$A120="MR",INDIRECT("'Waste 2010'!"&amp;'Country Selector'!$B$3&amp;ROW($A120))*10^12,0)</f>
        <v>320385096.50078595</v>
      </c>
      <c r="C112" s="90">
        <f t="shared" ca="1" si="15"/>
        <v>288585102.18301535</v>
      </c>
      <c r="D112" s="90">
        <f t="shared" ca="1" si="20"/>
        <v>256785107.86524478</v>
      </c>
      <c r="E112" s="90">
        <f t="shared" ca="1" si="20"/>
        <v>224985113.54747418</v>
      </c>
      <c r="F112" s="90">
        <f t="shared" ca="1" si="20"/>
        <v>193185119.22970361</v>
      </c>
      <c r="G112" s="90">
        <f t="shared" ca="1" si="20"/>
        <v>161385124.911933</v>
      </c>
      <c r="H112" s="90">
        <f t="shared" ca="1" si="20"/>
        <v>129585130.59416242</v>
      </c>
      <c r="I112" s="90">
        <f t="shared" ca="1" si="20"/>
        <v>97785136.276391819</v>
      </c>
      <c r="J112" s="90">
        <f t="shared" ca="1" si="20"/>
        <v>65985141.958621234</v>
      </c>
      <c r="K112" s="90">
        <f t="shared" ca="1" si="20"/>
        <v>34185147.640850648</v>
      </c>
      <c r="L112">
        <f ca="1">IF('Waste 2020'!$A120="MR",INDIRECT("'Waste 2020'!"&amp;'Country Selector'!$B$3&amp;ROW($A120))*10^12,0)*'Process Emissions Multipliers'!$B$45</f>
        <v>2385153.3230800582</v>
      </c>
      <c r="M112" s="90">
        <f t="shared" ca="1" si="16"/>
        <v>2409447.1006107843</v>
      </c>
      <c r="N112" s="90">
        <f t="shared" ca="1" si="21"/>
        <v>2433740.8781415103</v>
      </c>
      <c r="O112" s="90">
        <f t="shared" ca="1" si="21"/>
        <v>2458034.6556722359</v>
      </c>
      <c r="P112" s="90">
        <f t="shared" ca="1" si="21"/>
        <v>2482328.4332029615</v>
      </c>
      <c r="Q112" s="90">
        <f t="shared" ca="1" si="21"/>
        <v>2506622.2107336875</v>
      </c>
      <c r="R112" s="90">
        <f t="shared" ca="1" si="21"/>
        <v>2530915.9882644136</v>
      </c>
      <c r="S112" s="90">
        <f t="shared" ca="1" si="21"/>
        <v>2555209.7657951396</v>
      </c>
      <c r="T112" s="90">
        <f t="shared" ca="1" si="21"/>
        <v>2579503.5433258652</v>
      </c>
      <c r="U112" s="90">
        <f t="shared" ca="1" si="21"/>
        <v>2603797.3208565912</v>
      </c>
      <c r="V112">
        <f ca="1">IF('Waste 2030'!$A120="MR",INDIRECT("'Waste 2030'!"&amp;'Country Selector'!$B$3&amp;ROW($A120))*10^12,0)*'Process Emissions Multipliers'!$D$45</f>
        <v>2628091.0983873173</v>
      </c>
      <c r="W112" s="90">
        <f t="shared" ca="1" si="24"/>
        <v>2656605.3494420145</v>
      </c>
      <c r="X112" s="90">
        <f t="shared" ca="1" si="24"/>
        <v>2685119.6004967117</v>
      </c>
      <c r="Y112" s="90">
        <f t="shared" ca="1" si="24"/>
        <v>2713633.8515514089</v>
      </c>
      <c r="Z112" s="90">
        <f t="shared" ca="1" si="24"/>
        <v>2742148.1026061065</v>
      </c>
      <c r="AA112" s="90">
        <f t="shared" ca="1" si="24"/>
        <v>2770662.3536608042</v>
      </c>
      <c r="AB112" s="90">
        <f t="shared" ca="1" si="24"/>
        <v>2799176.6047155014</v>
      </c>
      <c r="AC112" s="90">
        <f t="shared" ca="1" si="24"/>
        <v>2827690.8557701986</v>
      </c>
      <c r="AD112" s="90">
        <f t="shared" ca="1" si="24"/>
        <v>2856205.1068248963</v>
      </c>
      <c r="AE112" s="90">
        <f t="shared" ca="1" si="24"/>
        <v>2884719.3578795935</v>
      </c>
      <c r="AF112" s="90">
        <f t="shared" ca="1" si="24"/>
        <v>2913233.6089342907</v>
      </c>
      <c r="AG112" s="90">
        <f t="shared" ca="1" si="24"/>
        <v>2941747.8599889884</v>
      </c>
      <c r="AH112" s="90">
        <f t="shared" ca="1" si="24"/>
        <v>2970262.1110436851</v>
      </c>
      <c r="AI112" s="90">
        <f t="shared" ca="1" si="24"/>
        <v>2998776.3620983828</v>
      </c>
      <c r="AJ112" s="90">
        <f t="shared" ca="1" si="24"/>
        <v>3027290.6131530805</v>
      </c>
      <c r="AK112" s="90">
        <f t="shared" ca="1" si="24"/>
        <v>3055804.8642077777</v>
      </c>
      <c r="AL112" s="90">
        <f t="shared" ca="1" si="24"/>
        <v>3084319.1152624749</v>
      </c>
      <c r="AM112" s="90">
        <f t="shared" ca="1" si="23"/>
        <v>3112833.3663171725</v>
      </c>
      <c r="AN112" s="90">
        <f t="shared" ca="1" si="23"/>
        <v>3141347.6173718697</v>
      </c>
      <c r="AO112" s="90">
        <f t="shared" ca="1" si="23"/>
        <v>3169861.8684265674</v>
      </c>
      <c r="AP112">
        <f ca="1">V112*'Process Emissions Multipliers'!$E$45</f>
        <v>3198376.1194812646</v>
      </c>
    </row>
    <row r="113" spans="1:42">
      <c r="A113" s="74">
        <v>61</v>
      </c>
      <c r="B113">
        <f ca="1">IF('Waste 2010'!$A121="MR",INDIRECT("'Waste 2010'!"&amp;'Country Selector'!$B$3&amp;ROW($A121))*10^12,0)</f>
        <v>349201612.16156489</v>
      </c>
      <c r="C113" s="90">
        <f t="shared" ca="1" si="15"/>
        <v>314427534.18697095</v>
      </c>
      <c r="D113" s="90">
        <f t="shared" ca="1" si="20"/>
        <v>279653456.21237701</v>
      </c>
      <c r="E113" s="90">
        <f t="shared" ca="1" si="20"/>
        <v>244879378.23778307</v>
      </c>
      <c r="F113" s="90">
        <f t="shared" ca="1" si="20"/>
        <v>210105300.26318914</v>
      </c>
      <c r="G113" s="90">
        <f t="shared" ca="1" si="20"/>
        <v>175331222.2885952</v>
      </c>
      <c r="H113" s="90">
        <f t="shared" ca="1" si="20"/>
        <v>140557144.31400126</v>
      </c>
      <c r="I113" s="90">
        <f t="shared" ca="1" si="20"/>
        <v>105783066.33940731</v>
      </c>
      <c r="J113" s="90">
        <f t="shared" ca="1" si="20"/>
        <v>71008988.364813372</v>
      </c>
      <c r="K113" s="90">
        <f t="shared" ca="1" si="20"/>
        <v>36234910.390219428</v>
      </c>
      <c r="L113">
        <f ca="1">IF('Waste 2020'!$A121="MR",INDIRECT("'Waste 2020'!"&amp;'Country Selector'!$B$3&amp;ROW($A121))*10^12,0)*'Process Emissions Multipliers'!$B$45</f>
        <v>1460832.4156254842</v>
      </c>
      <c r="M113" s="90">
        <f t="shared" ca="1" si="16"/>
        <v>1457519.575324571</v>
      </c>
      <c r="N113" s="90">
        <f t="shared" ca="1" si="21"/>
        <v>1454206.7350236578</v>
      </c>
      <c r="O113" s="90">
        <f t="shared" ca="1" si="21"/>
        <v>1450893.8947227446</v>
      </c>
      <c r="P113" s="90">
        <f t="shared" ca="1" si="21"/>
        <v>1447581.0544218314</v>
      </c>
      <c r="Q113" s="90">
        <f t="shared" ca="1" si="21"/>
        <v>1444268.2141209182</v>
      </c>
      <c r="R113" s="90">
        <f t="shared" ca="1" si="21"/>
        <v>1440955.373820005</v>
      </c>
      <c r="S113" s="90">
        <f t="shared" ca="1" si="21"/>
        <v>1437642.5335190918</v>
      </c>
      <c r="T113" s="90">
        <f t="shared" ca="1" si="21"/>
        <v>1434329.6932181786</v>
      </c>
      <c r="U113" s="90">
        <f t="shared" ca="1" si="21"/>
        <v>1431016.8529172651</v>
      </c>
      <c r="V113">
        <f ca="1">IF('Waste 2030'!$A121="MR",INDIRECT("'Waste 2030'!"&amp;'Country Selector'!$B$3&amp;ROW($A121))*10^12,0)*'Process Emissions Multipliers'!$D$45</f>
        <v>1427704.0126163522</v>
      </c>
      <c r="W113" s="90">
        <f t="shared" ca="1" si="24"/>
        <v>1443194.3092322201</v>
      </c>
      <c r="X113" s="90">
        <f t="shared" ca="1" si="24"/>
        <v>1458684.6058480877</v>
      </c>
      <c r="Y113" s="90">
        <f t="shared" ca="1" si="24"/>
        <v>1474174.9024639556</v>
      </c>
      <c r="Z113" s="90">
        <f t="shared" ca="1" si="24"/>
        <v>1489665.1990798237</v>
      </c>
      <c r="AA113" s="90">
        <f t="shared" ca="1" si="24"/>
        <v>1505155.4956956916</v>
      </c>
      <c r="AB113" s="90">
        <f t="shared" ca="1" si="24"/>
        <v>1520645.7923115594</v>
      </c>
      <c r="AC113" s="90">
        <f t="shared" ca="1" si="24"/>
        <v>1536136.0889274273</v>
      </c>
      <c r="AD113" s="90">
        <f t="shared" ca="1" si="24"/>
        <v>1551626.3855432952</v>
      </c>
      <c r="AE113" s="90">
        <f t="shared" ca="1" si="24"/>
        <v>1567116.6821591631</v>
      </c>
      <c r="AF113" s="90">
        <f t="shared" ca="1" si="24"/>
        <v>1582606.9787750307</v>
      </c>
      <c r="AG113" s="90">
        <f t="shared" ca="1" si="24"/>
        <v>1598097.2753908983</v>
      </c>
      <c r="AH113" s="90">
        <f t="shared" ca="1" si="24"/>
        <v>1613587.5720067665</v>
      </c>
      <c r="AI113" s="90">
        <f t="shared" ca="1" si="24"/>
        <v>1629077.8686226346</v>
      </c>
      <c r="AJ113" s="90">
        <f t="shared" ca="1" si="24"/>
        <v>1644568.1652385022</v>
      </c>
      <c r="AK113" s="90">
        <f t="shared" ca="1" si="24"/>
        <v>1660058.4618543701</v>
      </c>
      <c r="AL113" s="90">
        <f t="shared" ca="1" si="24"/>
        <v>1675548.758470238</v>
      </c>
      <c r="AM113" s="90">
        <f t="shared" ca="1" si="23"/>
        <v>1691039.0550861058</v>
      </c>
      <c r="AN113" s="90">
        <f t="shared" ca="1" si="23"/>
        <v>1706529.3517019735</v>
      </c>
      <c r="AO113" s="90">
        <f t="shared" ca="1" si="23"/>
        <v>1722019.6483178413</v>
      </c>
      <c r="AP113">
        <f ca="1">V113*'Process Emissions Multipliers'!$E$45</f>
        <v>1737509.9449337092</v>
      </c>
    </row>
    <row r="114" spans="1:42">
      <c r="A114" s="74">
        <v>62</v>
      </c>
      <c r="B114">
        <f ca="1">IF('Waste 2010'!$A122="MR",INDIRECT("'Waste 2010'!"&amp;'Country Selector'!$B$3&amp;ROW($A122))*10^12,0)</f>
        <v>181241597.89323357</v>
      </c>
      <c r="C114" s="90">
        <f t="shared" ca="1" si="15"/>
        <v>163301856.47538635</v>
      </c>
      <c r="D114" s="90">
        <f t="shared" ca="1" si="20"/>
        <v>145362115.05753917</v>
      </c>
      <c r="E114" s="90">
        <f t="shared" ca="1" si="20"/>
        <v>127422373.63969198</v>
      </c>
      <c r="F114" s="90">
        <f t="shared" ca="1" si="20"/>
        <v>109482632.22184478</v>
      </c>
      <c r="G114" s="90">
        <f t="shared" ca="1" si="20"/>
        <v>91542890.803997576</v>
      </c>
      <c r="H114" s="90">
        <f t="shared" ca="1" si="20"/>
        <v>73603149.386150375</v>
      </c>
      <c r="I114" s="90">
        <f t="shared" ca="1" si="20"/>
        <v>55663407.968303181</v>
      </c>
      <c r="J114" s="90">
        <f t="shared" ca="1" si="20"/>
        <v>37723666.55045598</v>
      </c>
      <c r="K114" s="90">
        <f t="shared" ca="1" si="20"/>
        <v>19783925.132608779</v>
      </c>
      <c r="L114">
        <f ca="1">IF('Waste 2020'!$A122="MR",INDIRECT("'Waste 2020'!"&amp;'Country Selector'!$B$3&amp;ROW($A122))*10^12,0)*'Process Emissions Multipliers'!$B$45</f>
        <v>1844183.714761581</v>
      </c>
      <c r="M114" s="90">
        <f t="shared" ca="1" si="16"/>
        <v>1702303.0766960736</v>
      </c>
      <c r="N114" s="90">
        <f t="shared" ca="1" si="21"/>
        <v>1560422.4386305658</v>
      </c>
      <c r="O114" s="90">
        <f t="shared" ca="1" si="21"/>
        <v>1418541.8005650584</v>
      </c>
      <c r="P114" s="90">
        <f t="shared" ca="1" si="21"/>
        <v>1276661.162499551</v>
      </c>
      <c r="Q114" s="90">
        <f t="shared" ca="1" si="21"/>
        <v>1134780.5244340431</v>
      </c>
      <c r="R114" s="90">
        <f t="shared" ca="1" si="21"/>
        <v>992899.88636853569</v>
      </c>
      <c r="S114" s="90">
        <f t="shared" ca="1" si="21"/>
        <v>851019.24830302829</v>
      </c>
      <c r="T114" s="90">
        <f t="shared" ca="1" si="21"/>
        <v>709138.61023752065</v>
      </c>
      <c r="U114" s="90">
        <f t="shared" ca="1" si="21"/>
        <v>567257.97217201302</v>
      </c>
      <c r="V114">
        <f ca="1">IF('Waste 2030'!$A122="MR",INDIRECT("'Waste 2030'!"&amp;'Country Selector'!$B$3&amp;ROW($A122))*10^12,0)*'Process Emissions Multipliers'!$D$45</f>
        <v>425377.33410650556</v>
      </c>
      <c r="W114" s="90">
        <f t="shared" ca="1" si="24"/>
        <v>429992.59120514028</v>
      </c>
      <c r="X114" s="90">
        <f t="shared" ca="1" si="24"/>
        <v>434607.84830377495</v>
      </c>
      <c r="Y114" s="90">
        <f t="shared" ca="1" si="24"/>
        <v>439223.10540240968</v>
      </c>
      <c r="Z114" s="90">
        <f t="shared" ca="1" si="24"/>
        <v>443838.36250104447</v>
      </c>
      <c r="AA114" s="90">
        <f t="shared" ca="1" si="24"/>
        <v>448453.61959967914</v>
      </c>
      <c r="AB114" s="90">
        <f t="shared" ca="1" si="24"/>
        <v>453068.87669831386</v>
      </c>
      <c r="AC114" s="90">
        <f t="shared" ca="1" si="24"/>
        <v>457684.13379694859</v>
      </c>
      <c r="AD114" s="90">
        <f t="shared" ca="1" si="24"/>
        <v>462299.39089558332</v>
      </c>
      <c r="AE114" s="90">
        <f t="shared" ca="1" si="24"/>
        <v>466914.64799421804</v>
      </c>
      <c r="AF114" s="90">
        <f t="shared" ca="1" si="24"/>
        <v>471529.90509285277</v>
      </c>
      <c r="AG114" s="90">
        <f t="shared" ca="1" si="24"/>
        <v>476145.1621914875</v>
      </c>
      <c r="AH114" s="90">
        <f t="shared" ca="1" si="24"/>
        <v>480760.41929012217</v>
      </c>
      <c r="AI114" s="90">
        <f t="shared" ca="1" si="24"/>
        <v>485375.67638875684</v>
      </c>
      <c r="AJ114" s="90">
        <f t="shared" ca="1" si="24"/>
        <v>489990.93348739162</v>
      </c>
      <c r="AK114" s="90">
        <f t="shared" ca="1" si="24"/>
        <v>494606.19058602635</v>
      </c>
      <c r="AL114" s="90">
        <f t="shared" ca="1" si="24"/>
        <v>499221.44768466102</v>
      </c>
      <c r="AM114" s="90">
        <f t="shared" ca="1" si="23"/>
        <v>503836.70478329575</v>
      </c>
      <c r="AN114" s="90">
        <f t="shared" ca="1" si="23"/>
        <v>508451.96188193047</v>
      </c>
      <c r="AO114" s="90">
        <f t="shared" ca="1" si="23"/>
        <v>513067.2189805652</v>
      </c>
      <c r="AP114">
        <f ca="1">V114*'Process Emissions Multipliers'!$E$45</f>
        <v>517682.47607919993</v>
      </c>
    </row>
    <row r="115" spans="1:42">
      <c r="A115" s="74">
        <v>63</v>
      </c>
      <c r="B115">
        <f ca="1">IF('Waste 2010'!$A123="MR",INDIRECT("'Waste 2010'!"&amp;'Country Selector'!$B$3&amp;ROW($A123))*10^12,0)</f>
        <v>530334251.67292589</v>
      </c>
      <c r="C115" s="90">
        <f t="shared" ca="1" si="15"/>
        <v>477411389.42421722</v>
      </c>
      <c r="D115" s="90">
        <f t="shared" ca="1" si="20"/>
        <v>424488527.17550868</v>
      </c>
      <c r="E115" s="90">
        <f t="shared" ca="1" si="20"/>
        <v>371565664.92680013</v>
      </c>
      <c r="F115" s="90">
        <f t="shared" ca="1" si="20"/>
        <v>318642802.67809153</v>
      </c>
      <c r="G115" s="90">
        <f t="shared" ca="1" si="20"/>
        <v>265719940.42938292</v>
      </c>
      <c r="H115" s="90">
        <f t="shared" ca="1" si="20"/>
        <v>212797078.18067437</v>
      </c>
      <c r="I115" s="90">
        <f t="shared" ca="1" si="20"/>
        <v>159874215.93196577</v>
      </c>
      <c r="J115" s="90">
        <f t="shared" ca="1" si="20"/>
        <v>106951353.68325721</v>
      </c>
      <c r="K115" s="90">
        <f t="shared" ca="1" si="20"/>
        <v>54028491.434548624</v>
      </c>
      <c r="L115">
        <f ca="1">IF('Waste 2020'!$A123="MR",INDIRECT("'Waste 2020'!"&amp;'Country Selector'!$B$3&amp;ROW($A123))*10^12,0)*'Process Emissions Multipliers'!$B$45</f>
        <v>1105629.1858400374</v>
      </c>
      <c r="M115" s="90">
        <f t="shared" ca="1" si="16"/>
        <v>1238283.7068594466</v>
      </c>
      <c r="N115" s="90">
        <f t="shared" ca="1" si="21"/>
        <v>1370938.227878856</v>
      </c>
      <c r="O115" s="90">
        <f t="shared" ca="1" si="21"/>
        <v>1503592.7488982654</v>
      </c>
      <c r="P115" s="90">
        <f t="shared" ca="1" si="21"/>
        <v>1636247.2699176748</v>
      </c>
      <c r="Q115" s="90">
        <f t="shared" ca="1" si="21"/>
        <v>1768901.7909370842</v>
      </c>
      <c r="R115" s="90">
        <f t="shared" ca="1" si="21"/>
        <v>1901556.3119564934</v>
      </c>
      <c r="S115" s="90">
        <f t="shared" ca="1" si="21"/>
        <v>2034210.8329759031</v>
      </c>
      <c r="T115" s="90">
        <f t="shared" ca="1" si="21"/>
        <v>2166865.353995312</v>
      </c>
      <c r="U115" s="90">
        <f t="shared" ca="1" si="21"/>
        <v>2299519.875014721</v>
      </c>
      <c r="V115">
        <f ca="1">IF('Waste 2030'!$A123="MR",INDIRECT("'Waste 2030'!"&amp;'Country Selector'!$B$3&amp;ROW($A123))*10^12,0)*'Process Emissions Multipliers'!$D$45</f>
        <v>2432174.3960341308</v>
      </c>
      <c r="W115" s="90">
        <f t="shared" ca="1" si="24"/>
        <v>2458562.9909271621</v>
      </c>
      <c r="X115" s="90">
        <f t="shared" ca="1" si="24"/>
        <v>2484951.5858201925</v>
      </c>
      <c r="Y115" s="90">
        <f t="shared" ca="1" si="24"/>
        <v>2511340.1807132242</v>
      </c>
      <c r="Z115" s="90">
        <f t="shared" ca="1" si="24"/>
        <v>2537728.775606255</v>
      </c>
      <c r="AA115" s="90">
        <f t="shared" ca="1" si="24"/>
        <v>2564117.3704992863</v>
      </c>
      <c r="AB115" s="90">
        <f t="shared" ca="1" si="24"/>
        <v>2590505.9653923176</v>
      </c>
      <c r="AC115" s="90">
        <f t="shared" ca="1" si="24"/>
        <v>2616894.5602853484</v>
      </c>
      <c r="AD115" s="90">
        <f t="shared" ca="1" si="24"/>
        <v>2643283.1551783797</v>
      </c>
      <c r="AE115" s="90">
        <f t="shared" ca="1" si="24"/>
        <v>2669671.750071411</v>
      </c>
      <c r="AF115" s="90">
        <f t="shared" ca="1" si="24"/>
        <v>2696060.3449644418</v>
      </c>
      <c r="AG115" s="90">
        <f t="shared" ca="1" si="24"/>
        <v>2722448.9398574727</v>
      </c>
      <c r="AH115" s="90">
        <f t="shared" ca="1" si="24"/>
        <v>2748837.5347505044</v>
      </c>
      <c r="AI115" s="90">
        <f t="shared" ca="1" si="24"/>
        <v>2775226.1296435357</v>
      </c>
      <c r="AJ115" s="90">
        <f t="shared" ca="1" si="24"/>
        <v>2801614.7245365665</v>
      </c>
      <c r="AK115" s="90">
        <f t="shared" ca="1" si="24"/>
        <v>2828003.3194295978</v>
      </c>
      <c r="AL115" s="90">
        <f t="shared" ca="1" si="24"/>
        <v>2854391.9143226286</v>
      </c>
      <c r="AM115" s="90">
        <f t="shared" ca="1" si="23"/>
        <v>2880780.5092156599</v>
      </c>
      <c r="AN115" s="90">
        <f t="shared" ca="1" si="23"/>
        <v>2907169.1041086907</v>
      </c>
      <c r="AO115" s="90">
        <f t="shared" ca="1" si="23"/>
        <v>2933557.6990017225</v>
      </c>
      <c r="AP115">
        <f ca="1">V115*'Process Emissions Multipliers'!$E$45</f>
        <v>2959946.2938947533</v>
      </c>
    </row>
    <row r="116" spans="1:42">
      <c r="A116" s="74">
        <v>64</v>
      </c>
      <c r="B116">
        <f ca="1">IF('Waste 2010'!$A124="MR",INDIRECT("'Waste 2010'!"&amp;'Country Selector'!$B$3&amp;ROW($A124))*10^12,0)</f>
        <v>409292508.50574309</v>
      </c>
      <c r="C116" s="90">
        <f t="shared" ca="1" si="15"/>
        <v>368628370.26297355</v>
      </c>
      <c r="D116" s="90">
        <f t="shared" ca="1" si="20"/>
        <v>327964232.02020395</v>
      </c>
      <c r="E116" s="90">
        <f t="shared" ca="1" si="20"/>
        <v>287300093.77743441</v>
      </c>
      <c r="F116" s="90">
        <f t="shared" ca="1" si="20"/>
        <v>246635955.53466487</v>
      </c>
      <c r="G116" s="90">
        <f t="shared" ca="1" si="20"/>
        <v>205971817.2918953</v>
      </c>
      <c r="H116" s="90">
        <f t="shared" ca="1" si="20"/>
        <v>165307679.04912573</v>
      </c>
      <c r="I116" s="90">
        <f t="shared" ca="1" si="20"/>
        <v>124643540.80635619</v>
      </c>
      <c r="J116" s="90">
        <f t="shared" ca="1" si="20"/>
        <v>83979402.563586637</v>
      </c>
      <c r="K116" s="90">
        <f t="shared" ca="1" si="20"/>
        <v>43315264.320817076</v>
      </c>
      <c r="L116">
        <f ca="1">IF('Waste 2020'!$A124="MR",INDIRECT("'Waste 2020'!"&amp;'Country Selector'!$B$3&amp;ROW($A124))*10^12,0)*'Process Emissions Multipliers'!$B$45</f>
        <v>2651126.0780475237</v>
      </c>
      <c r="M116" s="90">
        <f t="shared" ca="1" si="16"/>
        <v>2598695.1904984349</v>
      </c>
      <c r="N116" s="90">
        <f t="shared" ca="1" si="21"/>
        <v>2546264.3029493461</v>
      </c>
      <c r="O116" s="90">
        <f t="shared" ca="1" si="21"/>
        <v>2493833.4154002573</v>
      </c>
      <c r="P116" s="90">
        <f t="shared" ca="1" si="21"/>
        <v>2441402.527851169</v>
      </c>
      <c r="Q116" s="90">
        <f t="shared" ca="1" si="21"/>
        <v>2388971.6403020807</v>
      </c>
      <c r="R116" s="90">
        <f t="shared" ca="1" si="21"/>
        <v>2336540.7527529914</v>
      </c>
      <c r="S116" s="90">
        <f t="shared" ca="1" si="21"/>
        <v>2284109.8652039031</v>
      </c>
      <c r="T116" s="90">
        <f t="shared" ca="1" si="21"/>
        <v>2231678.9776548143</v>
      </c>
      <c r="U116" s="90">
        <f t="shared" ca="1" si="21"/>
        <v>2179248.0901057255</v>
      </c>
      <c r="V116">
        <f ca="1">IF('Waste 2030'!$A124="MR",INDIRECT("'Waste 2030'!"&amp;'Country Selector'!$B$3&amp;ROW($A124))*10^12,0)*'Process Emissions Multipliers'!$D$45</f>
        <v>2126817.2025566371</v>
      </c>
      <c r="W116" s="90">
        <f t="shared" ca="1" si="24"/>
        <v>2149892.7343364763</v>
      </c>
      <c r="X116" s="90">
        <f t="shared" ca="1" si="24"/>
        <v>2172968.2661163155</v>
      </c>
      <c r="Y116" s="90">
        <f t="shared" ca="1" si="24"/>
        <v>2196043.7978961547</v>
      </c>
      <c r="Z116" s="90">
        <f t="shared" ca="1" si="24"/>
        <v>2219119.3296759939</v>
      </c>
      <c r="AA116" s="90">
        <f t="shared" ca="1" si="24"/>
        <v>2242194.8614558331</v>
      </c>
      <c r="AB116" s="90">
        <f t="shared" ca="1" si="24"/>
        <v>2265270.3932356723</v>
      </c>
      <c r="AC116" s="90">
        <f t="shared" ca="1" si="24"/>
        <v>2288345.9250155115</v>
      </c>
      <c r="AD116" s="90">
        <f t="shared" ca="1" si="24"/>
        <v>2311421.4567953506</v>
      </c>
      <c r="AE116" s="90">
        <f t="shared" ca="1" si="24"/>
        <v>2334496.9885751903</v>
      </c>
      <c r="AF116" s="90">
        <f t="shared" ca="1" si="24"/>
        <v>2357572.520355029</v>
      </c>
      <c r="AG116" s="90">
        <f t="shared" ca="1" si="24"/>
        <v>2380648.0521348687</v>
      </c>
      <c r="AH116" s="90">
        <f t="shared" ca="1" si="24"/>
        <v>2403723.5839147074</v>
      </c>
      <c r="AI116" s="90">
        <f t="shared" ca="1" si="24"/>
        <v>2426799.1156945471</v>
      </c>
      <c r="AJ116" s="90">
        <f t="shared" ca="1" si="24"/>
        <v>2449874.6474743858</v>
      </c>
      <c r="AK116" s="90">
        <f t="shared" ca="1" si="24"/>
        <v>2472950.1792542255</v>
      </c>
      <c r="AL116" s="90">
        <f t="shared" ca="1" si="24"/>
        <v>2496025.7110340646</v>
      </c>
      <c r="AM116" s="90">
        <f t="shared" ca="1" si="23"/>
        <v>2519101.2428139038</v>
      </c>
      <c r="AN116" s="90">
        <f t="shared" ca="1" si="23"/>
        <v>2542176.774593743</v>
      </c>
      <c r="AO116" s="90">
        <f t="shared" ca="1" si="23"/>
        <v>2565252.3063735822</v>
      </c>
      <c r="AP116">
        <f ca="1">V116*'Process Emissions Multipliers'!$E$45</f>
        <v>2588327.8381534214</v>
      </c>
    </row>
    <row r="117" spans="1:42">
      <c r="A117" s="74">
        <v>65</v>
      </c>
      <c r="B117">
        <f ca="1">IF('Waste 2010'!$A125="MR",INDIRECT("'Waste 2010'!"&amp;'Country Selector'!$B$3&amp;ROW($A125))*10^12,0)</f>
        <v>200738564.95805842</v>
      </c>
      <c r="C117" s="90">
        <f t="shared" ca="1" si="15"/>
        <v>180820533.84200963</v>
      </c>
      <c r="D117" s="90">
        <f t="shared" ca="1" si="20"/>
        <v>160902502.72596088</v>
      </c>
      <c r="E117" s="90">
        <f t="shared" ca="1" si="20"/>
        <v>140984471.60991213</v>
      </c>
      <c r="F117" s="90">
        <f t="shared" ca="1" si="20"/>
        <v>121066440.49386337</v>
      </c>
      <c r="G117" s="90">
        <f t="shared" ca="1" si="20"/>
        <v>101148409.37781459</v>
      </c>
      <c r="H117" s="90">
        <f t="shared" ca="1" si="20"/>
        <v>81230378.261765823</v>
      </c>
      <c r="I117" s="90">
        <f t="shared" ca="1" si="20"/>
        <v>61312347.145717077</v>
      </c>
      <c r="J117" s="90">
        <f t="shared" ca="1" si="20"/>
        <v>41394316.029668301</v>
      </c>
      <c r="K117" s="90">
        <f t="shared" ca="1" si="20"/>
        <v>21476284.913619533</v>
      </c>
      <c r="L117">
        <f ca="1">IF('Waste 2020'!$A125="MR",INDIRECT("'Waste 2020'!"&amp;'Country Selector'!$B$3&amp;ROW($A125))*10^12,0)*'Process Emissions Multipliers'!$B$45</f>
        <v>1558253.7975707711</v>
      </c>
      <c r="M117" s="90">
        <f t="shared" ca="1" si="16"/>
        <v>1448812.909967998</v>
      </c>
      <c r="N117" s="90">
        <f t="shared" ca="1" si="21"/>
        <v>1339372.0223652255</v>
      </c>
      <c r="O117" s="90">
        <f t="shared" ca="1" si="21"/>
        <v>1229931.1347624524</v>
      </c>
      <c r="P117" s="90">
        <f t="shared" ca="1" si="21"/>
        <v>1120490.2471596799</v>
      </c>
      <c r="Q117" s="90">
        <f t="shared" ca="1" si="21"/>
        <v>1011049.3595569069</v>
      </c>
      <c r="R117" s="90">
        <f t="shared" ca="1" si="21"/>
        <v>901608.47195413406</v>
      </c>
      <c r="S117" s="90">
        <f t="shared" ca="1" si="21"/>
        <v>792167.58435136126</v>
      </c>
      <c r="T117" s="90">
        <f t="shared" ca="1" si="21"/>
        <v>682726.69674858847</v>
      </c>
      <c r="U117" s="90">
        <f t="shared" ca="1" si="21"/>
        <v>573285.80914581555</v>
      </c>
      <c r="V117">
        <f ca="1">IF('Waste 2030'!$A125="MR",INDIRECT("'Waste 2030'!"&amp;'Country Selector'!$B$3&amp;ROW($A125))*10^12,0)*'Process Emissions Multipliers'!$D$45</f>
        <v>463844.92154304276</v>
      </c>
      <c r="W117" s="90">
        <f t="shared" ca="1" si="24"/>
        <v>468877.54409993987</v>
      </c>
      <c r="X117" s="90">
        <f t="shared" ca="1" si="24"/>
        <v>473910.1666568371</v>
      </c>
      <c r="Y117" s="90">
        <f t="shared" ca="1" si="24"/>
        <v>478942.78921373433</v>
      </c>
      <c r="Z117" s="90">
        <f t="shared" ca="1" si="24"/>
        <v>483975.4117706315</v>
      </c>
      <c r="AA117" s="90">
        <f t="shared" ca="1" si="24"/>
        <v>489008.03432752867</v>
      </c>
      <c r="AB117" s="90">
        <f t="shared" ca="1" si="24"/>
        <v>494040.6568844259</v>
      </c>
      <c r="AC117" s="90">
        <f t="shared" ca="1" si="24"/>
        <v>499073.27944132313</v>
      </c>
      <c r="AD117" s="90">
        <f t="shared" ca="1" si="24"/>
        <v>504105.90199822024</v>
      </c>
      <c r="AE117" s="90">
        <f t="shared" ca="1" si="24"/>
        <v>509138.52455511747</v>
      </c>
      <c r="AF117" s="90">
        <f t="shared" ca="1" si="24"/>
        <v>514171.14711201465</v>
      </c>
      <c r="AG117" s="90">
        <f t="shared" ca="1" si="24"/>
        <v>519203.76966891182</v>
      </c>
      <c r="AH117" s="90">
        <f t="shared" ca="1" si="24"/>
        <v>524236.39222580899</v>
      </c>
      <c r="AI117" s="90">
        <f t="shared" ca="1" si="24"/>
        <v>529269.01478270616</v>
      </c>
      <c r="AJ117" s="90">
        <f t="shared" ca="1" si="24"/>
        <v>534301.63733960339</v>
      </c>
      <c r="AK117" s="90">
        <f t="shared" ca="1" si="24"/>
        <v>539334.25989650062</v>
      </c>
      <c r="AL117" s="90">
        <f t="shared" ca="1" si="24"/>
        <v>544366.88245339773</v>
      </c>
      <c r="AM117" s="90">
        <f t="shared" ca="1" si="23"/>
        <v>549399.50501029496</v>
      </c>
      <c r="AN117" s="90">
        <f t="shared" ca="1" si="23"/>
        <v>554432.12756719207</v>
      </c>
      <c r="AO117" s="90">
        <f t="shared" ca="1" si="23"/>
        <v>559464.7501240893</v>
      </c>
      <c r="AP117">
        <f ca="1">V117*'Process Emissions Multipliers'!$E$45</f>
        <v>564497.37268098653</v>
      </c>
    </row>
    <row r="118" spans="1:42">
      <c r="A118" s="74">
        <v>66</v>
      </c>
      <c r="B118">
        <f ca="1">IF('Waste 2010'!$A126="MR",INDIRECT("'Waste 2010'!"&amp;'Country Selector'!$B$3&amp;ROW($A126))*10^12,0)</f>
        <v>106351189.51007883</v>
      </c>
      <c r="C118" s="90">
        <f t="shared" ca="1" si="15"/>
        <v>95761900.649084061</v>
      </c>
      <c r="D118" s="90">
        <f t="shared" ca="1" si="20"/>
        <v>85172611.788089305</v>
      </c>
      <c r="E118" s="90">
        <f t="shared" ca="1" si="20"/>
        <v>74583322.927094534</v>
      </c>
      <c r="F118" s="90">
        <f t="shared" ca="1" si="20"/>
        <v>63994034.066099763</v>
      </c>
      <c r="G118" s="90">
        <f t="shared" ca="1" si="20"/>
        <v>53404745.205104992</v>
      </c>
      <c r="H118" s="90">
        <f t="shared" ca="1" si="20"/>
        <v>42815456.344110228</v>
      </c>
      <c r="I118" s="90">
        <f t="shared" ca="1" si="20"/>
        <v>32226167.483115457</v>
      </c>
      <c r="J118" s="90">
        <f t="shared" ca="1" si="20"/>
        <v>21636878.622120693</v>
      </c>
      <c r="K118" s="90">
        <f t="shared" ca="1" si="20"/>
        <v>11047589.761125926</v>
      </c>
      <c r="L118">
        <f ca="1">IF('Waste 2020'!$A126="MR",INDIRECT("'Waste 2020'!"&amp;'Country Selector'!$B$3&amp;ROW($A126))*10^12,0)*'Process Emissions Multipliers'!$B$45</f>
        <v>458300.90013115772</v>
      </c>
      <c r="M118" s="90">
        <f t="shared" ca="1" si="16"/>
        <v>513345.32639591832</v>
      </c>
      <c r="N118" s="90">
        <f t="shared" ca="1" si="21"/>
        <v>568389.75266067893</v>
      </c>
      <c r="O118" s="90">
        <f t="shared" ca="1" si="21"/>
        <v>623434.1789254396</v>
      </c>
      <c r="P118" s="90">
        <f t="shared" ca="1" si="21"/>
        <v>678478.60519020027</v>
      </c>
      <c r="Q118" s="90">
        <f t="shared" ca="1" si="21"/>
        <v>733523.03145496082</v>
      </c>
      <c r="R118" s="90">
        <f t="shared" ca="1" si="21"/>
        <v>788567.45771972137</v>
      </c>
      <c r="S118" s="90">
        <f t="shared" ca="1" si="21"/>
        <v>843611.88398448203</v>
      </c>
      <c r="T118" s="90">
        <f t="shared" ca="1" si="21"/>
        <v>898656.3102492427</v>
      </c>
      <c r="U118" s="90">
        <f t="shared" ca="1" si="21"/>
        <v>953700.73651400337</v>
      </c>
      <c r="V118">
        <f ca="1">IF('Waste 2030'!$A126="MR",INDIRECT("'Waste 2030'!"&amp;'Country Selector'!$B$3&amp;ROW($A126))*10^12,0)*'Process Emissions Multipliers'!$D$45</f>
        <v>1008745.1627787639</v>
      </c>
      <c r="W118" s="90">
        <f t="shared" ca="1" si="24"/>
        <v>1019689.8415379347</v>
      </c>
      <c r="X118" s="90">
        <f t="shared" ca="1" si="24"/>
        <v>1030634.5202971053</v>
      </c>
      <c r="Y118" s="90">
        <f t="shared" ca="1" si="24"/>
        <v>1041579.1990562759</v>
      </c>
      <c r="Z118" s="90">
        <f t="shared" ca="1" si="24"/>
        <v>1052523.8778154466</v>
      </c>
      <c r="AA118" s="90">
        <f t="shared" ca="1" si="24"/>
        <v>1063468.5565746175</v>
      </c>
      <c r="AB118" s="90">
        <f t="shared" ca="1" si="24"/>
        <v>1074413.235333788</v>
      </c>
      <c r="AC118" s="90">
        <f t="shared" ca="1" si="24"/>
        <v>1085357.9140929589</v>
      </c>
      <c r="AD118" s="90">
        <f t="shared" ca="1" si="24"/>
        <v>1096302.5928521294</v>
      </c>
      <c r="AE118" s="90">
        <f t="shared" ca="1" si="24"/>
        <v>1107247.2716113001</v>
      </c>
      <c r="AF118" s="90">
        <f t="shared" ca="1" si="24"/>
        <v>1118191.9503704708</v>
      </c>
      <c r="AG118" s="90">
        <f t="shared" ca="1" si="24"/>
        <v>1129136.6291296417</v>
      </c>
      <c r="AH118" s="90">
        <f t="shared" ca="1" si="24"/>
        <v>1140081.3078888122</v>
      </c>
      <c r="AI118" s="90">
        <f t="shared" ca="1" si="24"/>
        <v>1151025.9866479828</v>
      </c>
      <c r="AJ118" s="90">
        <f t="shared" ca="1" si="24"/>
        <v>1161970.6654071535</v>
      </c>
      <c r="AK118" s="90">
        <f t="shared" ca="1" si="24"/>
        <v>1172915.3441663242</v>
      </c>
      <c r="AL118" s="90">
        <f t="shared" ca="1" si="24"/>
        <v>1183860.0229254949</v>
      </c>
      <c r="AM118" s="90">
        <f t="shared" ca="1" si="23"/>
        <v>1194804.7016846656</v>
      </c>
      <c r="AN118" s="90">
        <f t="shared" ca="1" si="23"/>
        <v>1205749.3804438363</v>
      </c>
      <c r="AO118" s="90">
        <f t="shared" ca="1" si="23"/>
        <v>1216694.059203007</v>
      </c>
      <c r="AP118">
        <f ca="1">V118*'Process Emissions Multipliers'!$E$45</f>
        <v>1227638.7379621777</v>
      </c>
    </row>
    <row r="119" spans="1:42">
      <c r="A119" s="74">
        <v>67</v>
      </c>
      <c r="B119">
        <f ca="1">IF('Waste 2010'!$A127="MR",INDIRECT("'Waste 2010'!"&amp;'Country Selector'!$B$3&amp;ROW($A127))*10^12,0)</f>
        <v>210893275.31242931</v>
      </c>
      <c r="C119" s="90">
        <f t="shared" ca="1" si="15"/>
        <v>189874242.35714319</v>
      </c>
      <c r="D119" s="90">
        <f t="shared" ca="1" si="20"/>
        <v>168855209.40185699</v>
      </c>
      <c r="E119" s="90">
        <f t="shared" ca="1" si="20"/>
        <v>147836176.44657084</v>
      </c>
      <c r="F119" s="90">
        <f t="shared" ca="1" si="20"/>
        <v>126817143.49128471</v>
      </c>
      <c r="G119" s="90">
        <f t="shared" ca="1" si="20"/>
        <v>105798110.53599857</v>
      </c>
      <c r="H119" s="90">
        <f t="shared" ca="1" si="20"/>
        <v>84779077.580712408</v>
      </c>
      <c r="I119" s="90">
        <f t="shared" ca="1" si="20"/>
        <v>63760044.62542627</v>
      </c>
      <c r="J119" s="90">
        <f t="shared" ca="1" si="20"/>
        <v>42741011.67014011</v>
      </c>
      <c r="K119" s="90">
        <f t="shared" ca="1" si="20"/>
        <v>21721978.714853965</v>
      </c>
      <c r="L119">
        <f ca="1">IF('Waste 2020'!$A127="MR",INDIRECT("'Waste 2020'!"&amp;'Country Selector'!$B$3&amp;ROW($A127))*10^12,0)*'Process Emissions Multipliers'!$B$45</f>
        <v>702945.75956781593</v>
      </c>
      <c r="M119" s="90">
        <f t="shared" ca="1" si="16"/>
        <v>677707.9686468197</v>
      </c>
      <c r="N119" s="90">
        <f t="shared" ca="1" si="21"/>
        <v>652470.17772582348</v>
      </c>
      <c r="O119" s="90">
        <f t="shared" ca="1" si="21"/>
        <v>627232.38680482726</v>
      </c>
      <c r="P119" s="90">
        <f t="shared" ca="1" si="21"/>
        <v>601994.59588383103</v>
      </c>
      <c r="Q119" s="90">
        <f t="shared" ca="1" si="21"/>
        <v>576756.80496283481</v>
      </c>
      <c r="R119" s="90">
        <f t="shared" ca="1" si="21"/>
        <v>551519.01404183847</v>
      </c>
      <c r="S119" s="90">
        <f t="shared" ca="1" si="21"/>
        <v>526281.22312084225</v>
      </c>
      <c r="T119" s="90">
        <f t="shared" ca="1" si="21"/>
        <v>501043.43219984608</v>
      </c>
      <c r="U119" s="90">
        <f t="shared" ca="1" si="21"/>
        <v>475805.6412788498</v>
      </c>
      <c r="V119">
        <f ca="1">IF('Waste 2030'!$A127="MR",INDIRECT("'Waste 2030'!"&amp;'Country Selector'!$B$3&amp;ROW($A127))*10^12,0)*'Process Emissions Multipliers'!$D$45</f>
        <v>450567.85035785357</v>
      </c>
      <c r="W119" s="90">
        <f t="shared" ca="1" si="24"/>
        <v>455456.41940713912</v>
      </c>
      <c r="X119" s="90">
        <f t="shared" ca="1" si="24"/>
        <v>460344.98845642473</v>
      </c>
      <c r="Y119" s="90">
        <f t="shared" ca="1" si="24"/>
        <v>465233.55750571028</v>
      </c>
      <c r="Z119" s="90">
        <f t="shared" ca="1" si="24"/>
        <v>470122.12655499589</v>
      </c>
      <c r="AA119" s="90">
        <f t="shared" ca="1" si="24"/>
        <v>475010.69560428138</v>
      </c>
      <c r="AB119" s="90">
        <f t="shared" ca="1" si="24"/>
        <v>479899.26465356693</v>
      </c>
      <c r="AC119" s="90">
        <f t="shared" ca="1" si="24"/>
        <v>484787.83370285254</v>
      </c>
      <c r="AD119" s="90">
        <f t="shared" ca="1" si="24"/>
        <v>489676.40275213809</v>
      </c>
      <c r="AE119" s="90">
        <f t="shared" ca="1" si="24"/>
        <v>494564.9718014237</v>
      </c>
      <c r="AF119" s="90">
        <f t="shared" ca="1" si="24"/>
        <v>499453.54085070931</v>
      </c>
      <c r="AG119" s="90">
        <f t="shared" ca="1" si="24"/>
        <v>504342.1098999948</v>
      </c>
      <c r="AH119" s="90">
        <f t="shared" ca="1" si="24"/>
        <v>509230.67894928035</v>
      </c>
      <c r="AI119" s="90">
        <f t="shared" ca="1" si="24"/>
        <v>514119.24799856596</v>
      </c>
      <c r="AJ119" s="90">
        <f t="shared" ca="1" si="24"/>
        <v>519007.81704785151</v>
      </c>
      <c r="AK119" s="90">
        <f t="shared" ca="1" si="24"/>
        <v>523896.38609713712</v>
      </c>
      <c r="AL119" s="90">
        <f t="shared" ca="1" si="24"/>
        <v>528784.95514642261</v>
      </c>
      <c r="AM119" s="90">
        <f t="shared" ca="1" si="23"/>
        <v>533673.52419570822</v>
      </c>
      <c r="AN119" s="90">
        <f t="shared" ca="1" si="23"/>
        <v>538562.09324499383</v>
      </c>
      <c r="AO119" s="90">
        <f t="shared" ca="1" si="23"/>
        <v>543450.66229427932</v>
      </c>
      <c r="AP119">
        <f ca="1">V119*'Process Emissions Multipliers'!$E$45</f>
        <v>548339.23134356493</v>
      </c>
    </row>
    <row r="120" spans="1:42">
      <c r="A120" s="74">
        <v>68</v>
      </c>
      <c r="B120">
        <f ca="1">IF('Waste 2010'!$A128="MR",INDIRECT("'Waste 2010'!"&amp;'Country Selector'!$B$3&amp;ROW($A128))*10^12,0)</f>
        <v>160483751.02961642</v>
      </c>
      <c r="C120" s="90">
        <f t="shared" ca="1" si="15"/>
        <v>144549574.49354592</v>
      </c>
      <c r="D120" s="90">
        <f t="shared" ca="1" si="20"/>
        <v>128615397.95747544</v>
      </c>
      <c r="E120" s="90">
        <f t="shared" ca="1" si="20"/>
        <v>112681221.42140497</v>
      </c>
      <c r="F120" s="90">
        <f t="shared" ca="1" si="20"/>
        <v>96747044.885334492</v>
      </c>
      <c r="G120" s="90">
        <f t="shared" ca="1" si="20"/>
        <v>80812868.349264011</v>
      </c>
      <c r="H120" s="90">
        <f t="shared" ca="1" si="20"/>
        <v>64878691.813193522</v>
      </c>
      <c r="I120" s="90">
        <f t="shared" ca="1" si="20"/>
        <v>48944515.277123041</v>
      </c>
      <c r="J120" s="90">
        <f t="shared" ca="1" si="20"/>
        <v>33010338.741052561</v>
      </c>
      <c r="K120" s="90">
        <f t="shared" ca="1" si="20"/>
        <v>17076162.204982076</v>
      </c>
      <c r="L120">
        <f ca="1">IF('Waste 2020'!$A128="MR",INDIRECT("'Waste 2020'!"&amp;'Country Selector'!$B$3&amp;ROW($A128))*10^12,0)*'Process Emissions Multipliers'!$B$45</f>
        <v>1141985.6689115963</v>
      </c>
      <c r="M120" s="90">
        <f t="shared" ca="1" si="16"/>
        <v>1154493.7057307591</v>
      </c>
      <c r="N120" s="90">
        <f t="shared" ca="1" si="21"/>
        <v>1167001.7425499216</v>
      </c>
      <c r="O120" s="90">
        <f t="shared" ca="1" si="21"/>
        <v>1179509.7793690842</v>
      </c>
      <c r="P120" s="90">
        <f t="shared" ca="1" si="21"/>
        <v>1192017.8161882469</v>
      </c>
      <c r="Q120" s="90">
        <f t="shared" ca="1" si="21"/>
        <v>1204525.8530074097</v>
      </c>
      <c r="R120" s="90">
        <f t="shared" ca="1" si="21"/>
        <v>1217033.8898265723</v>
      </c>
      <c r="S120" s="90">
        <f t="shared" ca="1" si="21"/>
        <v>1229541.9266457348</v>
      </c>
      <c r="T120" s="90">
        <f t="shared" ca="1" si="21"/>
        <v>1242049.9634648976</v>
      </c>
      <c r="U120" s="90">
        <f t="shared" ca="1" si="21"/>
        <v>1254558.0002840601</v>
      </c>
      <c r="V120">
        <f ca="1">IF('Waste 2030'!$A128="MR",INDIRECT("'Waste 2030'!"&amp;'Country Selector'!$B$3&amp;ROW($A128))*10^12,0)*'Process Emissions Multipliers'!$D$45</f>
        <v>1267066.0371032229</v>
      </c>
      <c r="W120" s="90">
        <f t="shared" ca="1" si="24"/>
        <v>1280813.4445302379</v>
      </c>
      <c r="X120" s="90">
        <f t="shared" ca="1" si="24"/>
        <v>1294560.8519572527</v>
      </c>
      <c r="Y120" s="90">
        <f t="shared" ca="1" si="24"/>
        <v>1308308.259384268</v>
      </c>
      <c r="Z120" s="90">
        <f t="shared" ca="1" si="24"/>
        <v>1322055.6668112827</v>
      </c>
      <c r="AA120" s="90">
        <f t="shared" ca="1" si="24"/>
        <v>1335803.0742382978</v>
      </c>
      <c r="AB120" s="90">
        <f t="shared" ca="1" si="24"/>
        <v>1349550.4816653128</v>
      </c>
      <c r="AC120" s="90">
        <f t="shared" ca="1" si="24"/>
        <v>1363297.889092328</v>
      </c>
      <c r="AD120" s="90">
        <f t="shared" ca="1" si="24"/>
        <v>1377045.2965193428</v>
      </c>
      <c r="AE120" s="90">
        <f t="shared" ca="1" si="24"/>
        <v>1390792.7039463576</v>
      </c>
      <c r="AF120" s="90">
        <f t="shared" ca="1" si="24"/>
        <v>1404540.1113733728</v>
      </c>
      <c r="AG120" s="90">
        <f t="shared" ca="1" si="24"/>
        <v>1418287.5188003879</v>
      </c>
      <c r="AH120" s="90">
        <f t="shared" ca="1" si="24"/>
        <v>1432034.9262274029</v>
      </c>
      <c r="AI120" s="90">
        <f t="shared" ca="1" si="24"/>
        <v>1445782.3336544179</v>
      </c>
      <c r="AJ120" s="90">
        <f t="shared" ca="1" si="24"/>
        <v>1459529.7410814329</v>
      </c>
      <c r="AK120" s="90">
        <f t="shared" ca="1" si="24"/>
        <v>1473277.1485084477</v>
      </c>
      <c r="AL120" s="90">
        <f t="shared" ca="1" si="24"/>
        <v>1487024.5559354627</v>
      </c>
      <c r="AM120" s="90">
        <f t="shared" ca="1" si="23"/>
        <v>1500771.963362478</v>
      </c>
      <c r="AN120" s="90">
        <f t="shared" ca="1" si="23"/>
        <v>1514519.3707894925</v>
      </c>
      <c r="AO120" s="90">
        <f t="shared" ca="1" si="23"/>
        <v>1528266.7782165078</v>
      </c>
      <c r="AP120">
        <f ca="1">V120*'Process Emissions Multipliers'!$E$45</f>
        <v>1542014.1856435228</v>
      </c>
    </row>
    <row r="121" spans="1:42">
      <c r="A121" s="74">
        <v>69</v>
      </c>
      <c r="B121">
        <f ca="1">IF('Waste 2010'!$A129="MR",INDIRECT("'Waste 2010'!"&amp;'Country Selector'!$B$3&amp;ROW($A129))*10^12,0)</f>
        <v>283363222.63733393</v>
      </c>
      <c r="C121" s="90">
        <f t="shared" ca="1" si="15"/>
        <v>255177588.59254372</v>
      </c>
      <c r="D121" s="90">
        <f t="shared" ca="1" si="20"/>
        <v>226991954.54775354</v>
      </c>
      <c r="E121" s="90">
        <f t="shared" ca="1" si="20"/>
        <v>198806320.50296333</v>
      </c>
      <c r="F121" s="90">
        <f t="shared" ca="1" si="20"/>
        <v>170620686.45817316</v>
      </c>
      <c r="G121" s="90">
        <f t="shared" ca="1" si="20"/>
        <v>142435052.41338292</v>
      </c>
      <c r="H121" s="90">
        <f t="shared" ca="1" si="20"/>
        <v>114249418.36859272</v>
      </c>
      <c r="I121" s="90">
        <f t="shared" ca="1" si="20"/>
        <v>86063784.323802531</v>
      </c>
      <c r="J121" s="90">
        <f t="shared" ca="1" si="20"/>
        <v>57878150.279012315</v>
      </c>
      <c r="K121" s="90">
        <f t="shared" ca="1" si="20"/>
        <v>29692516.234222114</v>
      </c>
      <c r="L121">
        <f ca="1">IF('Waste 2020'!$A129="MR",INDIRECT("'Waste 2020'!"&amp;'Country Selector'!$B$3&amp;ROW($A129))*10^12,0)*'Process Emissions Multipliers'!$B$45</f>
        <v>1506882.1894319085</v>
      </c>
      <c r="M121" s="90">
        <f t="shared" ca="1" si="16"/>
        <v>1500073.491314312</v>
      </c>
      <c r="N121" s="90">
        <f t="shared" ca="1" si="21"/>
        <v>1493264.7931967149</v>
      </c>
      <c r="O121" s="90">
        <f t="shared" ca="1" si="21"/>
        <v>1486456.0950791179</v>
      </c>
      <c r="P121" s="90">
        <f t="shared" ca="1" si="21"/>
        <v>1479647.3969615214</v>
      </c>
      <c r="Q121" s="90">
        <f t="shared" ca="1" si="21"/>
        <v>1472838.6988439248</v>
      </c>
      <c r="R121" s="90">
        <f t="shared" ca="1" si="21"/>
        <v>1466030.0007263278</v>
      </c>
      <c r="S121" s="90">
        <f t="shared" ca="1" si="21"/>
        <v>1459221.3026087312</v>
      </c>
      <c r="T121" s="90">
        <f t="shared" ca="1" si="21"/>
        <v>1452412.6044911344</v>
      </c>
      <c r="U121" s="90">
        <f t="shared" ca="1" si="21"/>
        <v>1445603.9063735376</v>
      </c>
      <c r="V121">
        <f ca="1">IF('Waste 2030'!$A129="MR",INDIRECT("'Waste 2030'!"&amp;'Country Selector'!$B$3&amp;ROW($A129))*10^12,0)*'Process Emissions Multipliers'!$D$45</f>
        <v>1438795.2082559408</v>
      </c>
      <c r="W121" s="90">
        <f t="shared" ca="1" si="24"/>
        <v>1454405.8420766939</v>
      </c>
      <c r="X121" s="90">
        <f t="shared" ca="1" si="24"/>
        <v>1470016.4758974472</v>
      </c>
      <c r="Y121" s="90">
        <f t="shared" ca="1" si="24"/>
        <v>1485627.1097182003</v>
      </c>
      <c r="Z121" s="90">
        <f t="shared" ca="1" si="24"/>
        <v>1501237.7435389536</v>
      </c>
      <c r="AA121" s="90">
        <f t="shared" ca="1" si="24"/>
        <v>1516848.3773597069</v>
      </c>
      <c r="AB121" s="90">
        <f t="shared" ca="1" si="24"/>
        <v>1532459.01118046</v>
      </c>
      <c r="AC121" s="90">
        <f t="shared" ca="1" si="24"/>
        <v>1548069.6450012133</v>
      </c>
      <c r="AD121" s="90">
        <f t="shared" ca="1" si="24"/>
        <v>1563680.2788219664</v>
      </c>
      <c r="AE121" s="90">
        <f t="shared" ca="1" si="24"/>
        <v>1579290.9126427197</v>
      </c>
      <c r="AF121" s="90">
        <f t="shared" ca="1" si="24"/>
        <v>1594901.5464634728</v>
      </c>
      <c r="AG121" s="90">
        <f t="shared" ca="1" si="24"/>
        <v>1610512.1802842258</v>
      </c>
      <c r="AH121" s="90">
        <f t="shared" ca="1" si="24"/>
        <v>1626122.8141049792</v>
      </c>
      <c r="AI121" s="90">
        <f t="shared" ca="1" si="24"/>
        <v>1641733.4479257322</v>
      </c>
      <c r="AJ121" s="90">
        <f t="shared" ca="1" si="24"/>
        <v>1657344.0817464855</v>
      </c>
      <c r="AK121" s="90">
        <f t="shared" ca="1" si="24"/>
        <v>1672954.7155672386</v>
      </c>
      <c r="AL121" s="90">
        <f t="shared" ca="1" si="24"/>
        <v>1688565.3493879919</v>
      </c>
      <c r="AM121" s="90">
        <f t="shared" ca="1" si="23"/>
        <v>1704175.9832087453</v>
      </c>
      <c r="AN121" s="90">
        <f t="shared" ca="1" si="23"/>
        <v>1719786.6170294983</v>
      </c>
      <c r="AO121" s="90">
        <f t="shared" ca="1" si="23"/>
        <v>1735397.2508502516</v>
      </c>
      <c r="AP121">
        <f ca="1">V121*'Process Emissions Multipliers'!$E$45</f>
        <v>1751007.8846710047</v>
      </c>
    </row>
    <row r="122" spans="1:42">
      <c r="A122" s="74">
        <v>70</v>
      </c>
      <c r="B122">
        <f ca="1">IF('Waste 2010'!$A130="MR",INDIRECT("'Waste 2010'!"&amp;'Country Selector'!$B$3&amp;ROW($A130))*10^12,0)</f>
        <v>112913127.72776507</v>
      </c>
      <c r="C122" s="90">
        <f t="shared" ca="1" si="15"/>
        <v>101755060.56428786</v>
      </c>
      <c r="D122" s="90">
        <f t="shared" ca="1" si="20"/>
        <v>90596993.400810629</v>
      </c>
      <c r="E122" s="90">
        <f t="shared" ca="1" si="20"/>
        <v>79438926.237333402</v>
      </c>
      <c r="F122" s="90">
        <f t="shared" ca="1" si="20"/>
        <v>68280859.073856175</v>
      </c>
      <c r="G122" s="90">
        <f t="shared" ca="1" si="20"/>
        <v>57122791.910378955</v>
      </c>
      <c r="H122" s="90">
        <f t="shared" ca="1" si="20"/>
        <v>45964724.746901736</v>
      </c>
      <c r="I122" s="90">
        <f t="shared" ca="1" si="20"/>
        <v>34806657.583424516</v>
      </c>
      <c r="J122" s="90">
        <f t="shared" ca="1" si="20"/>
        <v>23648590.419947296</v>
      </c>
      <c r="K122" s="90">
        <f t="shared" ca="1" si="20"/>
        <v>12490523.256470073</v>
      </c>
      <c r="L122">
        <f ca="1">IF('Waste 2020'!$A130="MR",INDIRECT("'Waste 2020'!"&amp;'Country Selector'!$B$3&amp;ROW($A130))*10^12,0)*'Process Emissions Multipliers'!$B$45</f>
        <v>1332456.0929928522</v>
      </c>
      <c r="M122" s="90">
        <f t="shared" ca="1" si="16"/>
        <v>1304058.1404659462</v>
      </c>
      <c r="N122" s="90">
        <f t="shared" ca="1" si="21"/>
        <v>1275660.1879390406</v>
      </c>
      <c r="O122" s="90">
        <f t="shared" ca="1" si="21"/>
        <v>1247262.2354121348</v>
      </c>
      <c r="P122" s="90">
        <f t="shared" ca="1" si="21"/>
        <v>1218864.282885229</v>
      </c>
      <c r="Q122" s="90">
        <f t="shared" ca="1" si="21"/>
        <v>1190466.3303583232</v>
      </c>
      <c r="R122" s="90">
        <f t="shared" ca="1" si="21"/>
        <v>1162068.3778314174</v>
      </c>
      <c r="S122" s="90">
        <f t="shared" ca="1" si="21"/>
        <v>1133670.4253045116</v>
      </c>
      <c r="T122" s="90">
        <f t="shared" ca="1" si="21"/>
        <v>1105272.4727776055</v>
      </c>
      <c r="U122" s="90">
        <f t="shared" ca="1" si="21"/>
        <v>1076874.5202506999</v>
      </c>
      <c r="V122">
        <f ca="1">IF('Waste 2030'!$A130="MR",INDIRECT("'Waste 2030'!"&amp;'Country Selector'!$B$3&amp;ROW($A130))*10^12,0)*'Process Emissions Multipliers'!$D$45</f>
        <v>1048476.567723794</v>
      </c>
      <c r="W122" s="90">
        <f t="shared" ca="1" si="24"/>
        <v>1059852.3241027829</v>
      </c>
      <c r="X122" s="90">
        <f t="shared" ca="1" si="24"/>
        <v>1071228.0804817721</v>
      </c>
      <c r="Y122" s="90">
        <f t="shared" ca="1" si="24"/>
        <v>1082603.836860761</v>
      </c>
      <c r="Z122" s="90">
        <f t="shared" ca="1" si="24"/>
        <v>1093979.5932397498</v>
      </c>
      <c r="AA122" s="90">
        <f t="shared" ca="1" si="24"/>
        <v>1105355.349618739</v>
      </c>
      <c r="AB122" s="90">
        <f t="shared" ca="1" si="24"/>
        <v>1116731.1059977277</v>
      </c>
      <c r="AC122" s="90">
        <f t="shared" ca="1" si="24"/>
        <v>1128106.8623767169</v>
      </c>
      <c r="AD122" s="90">
        <f t="shared" ca="1" si="24"/>
        <v>1139482.6187557059</v>
      </c>
      <c r="AE122" s="90">
        <f t="shared" ca="1" si="24"/>
        <v>1150858.3751346949</v>
      </c>
      <c r="AF122" s="90">
        <f t="shared" ca="1" si="24"/>
        <v>1162234.1315136838</v>
      </c>
      <c r="AG122" s="90">
        <f t="shared" ca="1" si="24"/>
        <v>1173609.8878926728</v>
      </c>
      <c r="AH122" s="90">
        <f t="shared" ca="1" si="24"/>
        <v>1184985.6442716618</v>
      </c>
      <c r="AI122" s="90">
        <f t="shared" ca="1" si="24"/>
        <v>1196361.4006506507</v>
      </c>
      <c r="AJ122" s="90">
        <f t="shared" ca="1" si="24"/>
        <v>1207737.1570296395</v>
      </c>
      <c r="AK122" s="90">
        <f t="shared" ca="1" si="24"/>
        <v>1219112.9134086287</v>
      </c>
      <c r="AL122" s="90">
        <f t="shared" ca="1" si="24"/>
        <v>1230488.6697876176</v>
      </c>
      <c r="AM122" s="90">
        <f t="shared" ca="1" si="23"/>
        <v>1241864.4261666066</v>
      </c>
      <c r="AN122" s="90">
        <f t="shared" ca="1" si="23"/>
        <v>1253240.1825455956</v>
      </c>
      <c r="AO122" s="90">
        <f t="shared" ca="1" si="23"/>
        <v>1264615.9389245843</v>
      </c>
      <c r="AP122">
        <f ca="1">V122*'Process Emissions Multipliers'!$E$45</f>
        <v>1275991.6953035735</v>
      </c>
    </row>
    <row r="123" spans="1:42">
      <c r="A123" s="74">
        <v>71</v>
      </c>
      <c r="B123">
        <f ca="1">IF('Waste 2010'!$A131="MR",INDIRECT("'Waste 2010'!"&amp;'Country Selector'!$B$3&amp;ROW($A131))*10^12,0)</f>
        <v>209248435.58667305</v>
      </c>
      <c r="C123" s="90">
        <f t="shared" ca="1" si="15"/>
        <v>188348255.69645458</v>
      </c>
      <c r="D123" s="90">
        <f t="shared" ca="1" si="20"/>
        <v>167448075.80623612</v>
      </c>
      <c r="E123" s="90">
        <f t="shared" ca="1" si="20"/>
        <v>146547895.91601762</v>
      </c>
      <c r="F123" s="90">
        <f t="shared" ca="1" si="20"/>
        <v>125647716.02579916</v>
      </c>
      <c r="G123" s="90">
        <f t="shared" ca="1" si="20"/>
        <v>104747536.13558067</v>
      </c>
      <c r="H123" s="90">
        <f t="shared" ca="1" si="20"/>
        <v>83847356.245362192</v>
      </c>
      <c r="I123" s="90">
        <f t="shared" ca="1" si="20"/>
        <v>62947176.355143726</v>
      </c>
      <c r="J123" s="90">
        <f t="shared" ca="1" si="20"/>
        <v>42046996.464925244</v>
      </c>
      <c r="K123" s="90">
        <f t="shared" ca="1" si="20"/>
        <v>21146816.57470677</v>
      </c>
      <c r="L123">
        <f ca="1">IF('Waste 2020'!$A131="MR",INDIRECT("'Waste 2020'!"&amp;'Country Selector'!$B$3&amp;ROW($A131))*10^12,0)*'Process Emissions Multipliers'!$B$45</f>
        <v>246636.68448829214</v>
      </c>
      <c r="M123" s="90">
        <f t="shared" ca="1" si="16"/>
        <v>340245.50725124264</v>
      </c>
      <c r="N123" s="90">
        <f t="shared" ca="1" si="21"/>
        <v>433854.33001419308</v>
      </c>
      <c r="O123" s="90">
        <f t="shared" ca="1" si="21"/>
        <v>527463.15277714352</v>
      </c>
      <c r="P123" s="90">
        <f t="shared" ca="1" si="21"/>
        <v>621071.97554009408</v>
      </c>
      <c r="Q123" s="90">
        <f t="shared" ca="1" si="21"/>
        <v>714680.7983030444</v>
      </c>
      <c r="R123" s="90">
        <f t="shared" ca="1" si="21"/>
        <v>808289.62106599484</v>
      </c>
      <c r="S123" s="90">
        <f t="shared" ca="1" si="21"/>
        <v>901898.44382894528</v>
      </c>
      <c r="T123" s="90">
        <f t="shared" ca="1" si="21"/>
        <v>995507.26659189584</v>
      </c>
      <c r="U123" s="90">
        <f t="shared" ca="1" si="21"/>
        <v>1089116.0893548464</v>
      </c>
      <c r="V123">
        <f ca="1">IF('Waste 2030'!$A131="MR",INDIRECT("'Waste 2030'!"&amp;'Country Selector'!$B$3&amp;ROW($A131))*10^12,0)*'Process Emissions Multipliers'!$D$45</f>
        <v>1182724.9121177967</v>
      </c>
      <c r="W123" s="90">
        <f t="shared" ca="1" si="24"/>
        <v>1195557.2355838539</v>
      </c>
      <c r="X123" s="90">
        <f t="shared" ca="1" si="24"/>
        <v>1208389.5590499113</v>
      </c>
      <c r="Y123" s="90">
        <f t="shared" ca="1" si="24"/>
        <v>1221221.8825159685</v>
      </c>
      <c r="Z123" s="90">
        <f t="shared" ca="1" si="24"/>
        <v>1234054.2059820257</v>
      </c>
      <c r="AA123" s="90">
        <f t="shared" ca="1" si="24"/>
        <v>1246886.5294480829</v>
      </c>
      <c r="AB123" s="90">
        <f t="shared" ca="1" si="24"/>
        <v>1259718.8529141401</v>
      </c>
      <c r="AC123" s="90">
        <f t="shared" ca="1" si="24"/>
        <v>1272551.1763801975</v>
      </c>
      <c r="AD123" s="90">
        <f t="shared" ca="1" si="24"/>
        <v>1285383.4998462547</v>
      </c>
      <c r="AE123" s="90">
        <f t="shared" ca="1" si="24"/>
        <v>1298215.8233123119</v>
      </c>
      <c r="AF123" s="90">
        <f t="shared" ca="1" si="24"/>
        <v>1311048.1467783693</v>
      </c>
      <c r="AG123" s="90">
        <f t="shared" ca="1" si="24"/>
        <v>1323880.4702444265</v>
      </c>
      <c r="AH123" s="90">
        <f t="shared" ca="1" si="24"/>
        <v>1336712.7937104837</v>
      </c>
      <c r="AI123" s="90">
        <f t="shared" ca="1" si="24"/>
        <v>1349545.1171765409</v>
      </c>
      <c r="AJ123" s="90">
        <f t="shared" ca="1" si="24"/>
        <v>1362377.4406425983</v>
      </c>
      <c r="AK123" s="90">
        <f t="shared" ca="1" si="24"/>
        <v>1375209.7641086555</v>
      </c>
      <c r="AL123" s="90">
        <f t="shared" ca="1" si="24"/>
        <v>1388042.0875747127</v>
      </c>
      <c r="AM123" s="90">
        <f t="shared" ca="1" si="23"/>
        <v>1400874.4110407699</v>
      </c>
      <c r="AN123" s="90">
        <f t="shared" ca="1" si="23"/>
        <v>1413706.7345068271</v>
      </c>
      <c r="AO123" s="90">
        <f t="shared" ca="1" si="23"/>
        <v>1426539.0579728845</v>
      </c>
      <c r="AP123">
        <f ca="1">V123*'Process Emissions Multipliers'!$E$45</f>
        <v>1439371.3814389417</v>
      </c>
    </row>
    <row r="124" spans="1:42">
      <c r="A124" s="74">
        <v>72</v>
      </c>
      <c r="B124">
        <f ca="1">IF('Waste 2010'!$A132="MR",INDIRECT("'Waste 2010'!"&amp;'Country Selector'!$B$3&amp;ROW($A132))*10^12,0)</f>
        <v>269773909.80320591</v>
      </c>
      <c r="C124" s="90">
        <f t="shared" ca="1" si="15"/>
        <v>242872310.53237423</v>
      </c>
      <c r="D124" s="90">
        <f t="shared" ca="1" si="20"/>
        <v>215970711.26154253</v>
      </c>
      <c r="E124" s="90">
        <f t="shared" ca="1" si="20"/>
        <v>189069111.99071082</v>
      </c>
      <c r="F124" s="90">
        <f t="shared" ca="1" si="20"/>
        <v>162167512.71987912</v>
      </c>
      <c r="G124" s="90">
        <f t="shared" ca="1" si="20"/>
        <v>135265913.44904742</v>
      </c>
      <c r="H124" s="90">
        <f t="shared" ca="1" si="20"/>
        <v>108364314.17821574</v>
      </c>
      <c r="I124" s="90">
        <f t="shared" ca="1" si="20"/>
        <v>81462714.907384023</v>
      </c>
      <c r="J124" s="90">
        <f t="shared" ca="1" si="20"/>
        <v>54561115.636552341</v>
      </c>
      <c r="K124" s="90">
        <f t="shared" ca="1" si="20"/>
        <v>27659516.365720645</v>
      </c>
      <c r="L124">
        <f ca="1">IF('Waste 2020'!$A132="MR",INDIRECT("'Waste 2020'!"&amp;'Country Selector'!$B$3&amp;ROW($A132))*10^12,0)*'Process Emissions Multipliers'!$B$45</f>
        <v>757917.09488894907</v>
      </c>
      <c r="M124" s="90">
        <f t="shared" ca="1" si="16"/>
        <v>742159.43010532821</v>
      </c>
      <c r="N124" s="90">
        <f t="shared" ca="1" si="21"/>
        <v>726401.76532170724</v>
      </c>
      <c r="O124" s="90">
        <f t="shared" ca="1" si="21"/>
        <v>710644.10053808638</v>
      </c>
      <c r="P124" s="90">
        <f t="shared" ca="1" si="21"/>
        <v>694886.43575446552</v>
      </c>
      <c r="Q124" s="90">
        <f t="shared" ca="1" si="21"/>
        <v>679128.77097084455</v>
      </c>
      <c r="R124" s="90">
        <f t="shared" ca="1" si="21"/>
        <v>663371.10618722369</v>
      </c>
      <c r="S124" s="90">
        <f t="shared" ca="1" si="21"/>
        <v>647613.44140360283</v>
      </c>
      <c r="T124" s="90">
        <f t="shared" ca="1" si="21"/>
        <v>631855.77661998186</v>
      </c>
      <c r="U124" s="90">
        <f t="shared" ca="1" si="21"/>
        <v>616098.11183636088</v>
      </c>
      <c r="V124">
        <f ca="1">IF('Waste 2030'!$A132="MR",INDIRECT("'Waste 2030'!"&amp;'Country Selector'!$B$3&amp;ROW($A132))*10^12,0)*'Process Emissions Multipliers'!$D$45</f>
        <v>600340.44705274003</v>
      </c>
      <c r="W124" s="90">
        <f t="shared" ca="1" si="24"/>
        <v>606854.01815233217</v>
      </c>
      <c r="X124" s="90">
        <f t="shared" ca="1" si="24"/>
        <v>613367.58925192431</v>
      </c>
      <c r="Y124" s="90">
        <f t="shared" ca="1" si="24"/>
        <v>619881.16035151656</v>
      </c>
      <c r="Z124" s="90">
        <f t="shared" ca="1" si="24"/>
        <v>626394.73145110882</v>
      </c>
      <c r="AA124" s="90">
        <f t="shared" ca="1" si="24"/>
        <v>632908.30255070096</v>
      </c>
      <c r="AB124" s="90">
        <f t="shared" ca="1" si="24"/>
        <v>639421.8736502931</v>
      </c>
      <c r="AC124" s="90">
        <f t="shared" ca="1" si="24"/>
        <v>645935.44474988524</v>
      </c>
      <c r="AD124" s="90">
        <f t="shared" ca="1" si="24"/>
        <v>652449.01584947738</v>
      </c>
      <c r="AE124" s="90">
        <f t="shared" ca="1" si="24"/>
        <v>658962.58694906964</v>
      </c>
      <c r="AF124" s="90">
        <f t="shared" ca="1" si="24"/>
        <v>665476.15804866177</v>
      </c>
      <c r="AG124" s="90">
        <f t="shared" ca="1" si="24"/>
        <v>671989.72914825391</v>
      </c>
      <c r="AH124" s="90">
        <f t="shared" ca="1" si="24"/>
        <v>678503.30024784617</v>
      </c>
      <c r="AI124" s="90">
        <f t="shared" ca="1" si="24"/>
        <v>685016.87134743831</v>
      </c>
      <c r="AJ124" s="90">
        <f t="shared" ca="1" si="24"/>
        <v>691530.44244703045</v>
      </c>
      <c r="AK124" s="90">
        <f t="shared" ca="1" si="24"/>
        <v>698044.01354662271</v>
      </c>
      <c r="AL124" s="90">
        <f t="shared" ca="1" si="24"/>
        <v>704557.58464621485</v>
      </c>
      <c r="AM124" s="90">
        <f t="shared" ca="1" si="23"/>
        <v>711071.15574580699</v>
      </c>
      <c r="AN124" s="90">
        <f t="shared" ca="1" si="23"/>
        <v>717584.72684539924</v>
      </c>
      <c r="AO124" s="90">
        <f t="shared" ca="1" si="23"/>
        <v>724098.29794499138</v>
      </c>
      <c r="AP124">
        <f ca="1">V124*'Process Emissions Multipliers'!$E$45</f>
        <v>730611.86904458352</v>
      </c>
    </row>
    <row r="125" spans="1:42">
      <c r="A125" s="74">
        <v>73</v>
      </c>
      <c r="B125">
        <f ca="1">IF('Waste 2010'!$A133="MR",INDIRECT("'Waste 2010'!"&amp;'Country Selector'!$B$3&amp;ROW($A133))*10^12,0)</f>
        <v>185419673.52270207</v>
      </c>
      <c r="C125" s="90">
        <f t="shared" ca="1" si="15"/>
        <v>166989981.44273916</v>
      </c>
      <c r="D125" s="90">
        <f t="shared" ca="1" si="20"/>
        <v>148560289.36277628</v>
      </c>
      <c r="E125" s="90">
        <f t="shared" ca="1" si="20"/>
        <v>130130597.28281336</v>
      </c>
      <c r="F125" s="90">
        <f t="shared" ca="1" si="20"/>
        <v>111700905.20285045</v>
      </c>
      <c r="G125" s="90">
        <f t="shared" ca="1" si="20"/>
        <v>93271213.122887537</v>
      </c>
      <c r="H125" s="90">
        <f t="shared" ca="1" si="20"/>
        <v>74841521.042924643</v>
      </c>
      <c r="I125" s="90">
        <f t="shared" ca="1" si="20"/>
        <v>56411828.962961733</v>
      </c>
      <c r="J125" s="90">
        <f t="shared" ca="1" si="20"/>
        <v>37982136.882998832</v>
      </c>
      <c r="K125" s="90">
        <f t="shared" ca="1" si="20"/>
        <v>19552444.803035926</v>
      </c>
      <c r="L125">
        <f ca="1">IF('Waste 2020'!$A133="MR",INDIRECT("'Waste 2020'!"&amp;'Country Selector'!$B$3&amp;ROW($A133))*10^12,0)*'Process Emissions Multipliers'!$B$45</f>
        <v>1122752.723073018</v>
      </c>
      <c r="M125" s="90">
        <f t="shared" ca="1" si="16"/>
        <v>1140552.6169932771</v>
      </c>
      <c r="N125" s="90">
        <f t="shared" ca="1" si="21"/>
        <v>1158352.5109135362</v>
      </c>
      <c r="O125" s="90">
        <f t="shared" ca="1" si="21"/>
        <v>1176152.4048337953</v>
      </c>
      <c r="P125" s="90">
        <f t="shared" ca="1" si="21"/>
        <v>1193952.2987540544</v>
      </c>
      <c r="Q125" s="90">
        <f t="shared" ca="1" si="21"/>
        <v>1211752.1926743134</v>
      </c>
      <c r="R125" s="90">
        <f t="shared" ca="1" si="21"/>
        <v>1229552.0865945725</v>
      </c>
      <c r="S125" s="90">
        <f t="shared" ca="1" si="21"/>
        <v>1247351.9805148316</v>
      </c>
      <c r="T125" s="90">
        <f t="shared" ca="1" si="21"/>
        <v>1265151.8744350907</v>
      </c>
      <c r="U125" s="90">
        <f t="shared" ca="1" si="21"/>
        <v>1282951.7683553498</v>
      </c>
      <c r="V125">
        <f ca="1">IF('Waste 2030'!$A133="MR",INDIRECT("'Waste 2030'!"&amp;'Country Selector'!$B$3&amp;ROW($A133))*10^12,0)*'Process Emissions Multipliers'!$D$45</f>
        <v>1300751.6622756089</v>
      </c>
      <c r="W125" s="90">
        <f t="shared" ca="1" si="24"/>
        <v>1314864.5518480826</v>
      </c>
      <c r="X125" s="90">
        <f t="shared" ca="1" si="24"/>
        <v>1328977.4414205565</v>
      </c>
      <c r="Y125" s="90">
        <f t="shared" ca="1" si="24"/>
        <v>1343090.3309930302</v>
      </c>
      <c r="Z125" s="90">
        <f t="shared" ca="1" si="24"/>
        <v>1357203.2205655042</v>
      </c>
      <c r="AA125" s="90">
        <f t="shared" ca="1" si="24"/>
        <v>1371316.1101379781</v>
      </c>
      <c r="AB125" s="90">
        <f t="shared" ca="1" si="24"/>
        <v>1385428.9997104518</v>
      </c>
      <c r="AC125" s="90">
        <f t="shared" ca="1" si="24"/>
        <v>1399541.8892829255</v>
      </c>
      <c r="AD125" s="90">
        <f t="shared" ca="1" si="24"/>
        <v>1413654.7788553995</v>
      </c>
      <c r="AE125" s="90">
        <f t="shared" ca="1" si="24"/>
        <v>1427767.6684278729</v>
      </c>
      <c r="AF125" s="90">
        <f t="shared" ca="1" si="24"/>
        <v>1441880.5580003471</v>
      </c>
      <c r="AG125" s="90">
        <f t="shared" ca="1" si="24"/>
        <v>1455993.4475728208</v>
      </c>
      <c r="AH125" s="90">
        <f t="shared" ca="1" si="24"/>
        <v>1470106.3371452948</v>
      </c>
      <c r="AI125" s="90">
        <f t="shared" ca="1" si="24"/>
        <v>1484219.2267177685</v>
      </c>
      <c r="AJ125" s="90">
        <f t="shared" ca="1" si="24"/>
        <v>1498332.1162902422</v>
      </c>
      <c r="AK125" s="90">
        <f t="shared" ca="1" si="24"/>
        <v>1512445.0058627161</v>
      </c>
      <c r="AL125" s="90">
        <f t="shared" ca="1" si="24"/>
        <v>1526557.8954351898</v>
      </c>
      <c r="AM125" s="90">
        <f t="shared" ca="1" si="23"/>
        <v>1540670.7850076638</v>
      </c>
      <c r="AN125" s="90">
        <f t="shared" ca="1" si="23"/>
        <v>1554783.6745801375</v>
      </c>
      <c r="AO125" s="90">
        <f t="shared" ca="1" si="23"/>
        <v>1568896.5641526112</v>
      </c>
      <c r="AP125">
        <f ca="1">V125*'Process Emissions Multipliers'!$E$45</f>
        <v>1583009.4537250851</v>
      </c>
    </row>
    <row r="126" spans="1:42">
      <c r="A126" s="74">
        <v>74</v>
      </c>
      <c r="B126">
        <f ca="1">IF('Waste 2010'!$A134="MR",INDIRECT("'Waste 2010'!"&amp;'Country Selector'!$B$3&amp;ROW($A134))*10^12,0)</f>
        <v>117157105.14614841</v>
      </c>
      <c r="C126" s="90">
        <f t="shared" ca="1" si="15"/>
        <v>105533049.15752953</v>
      </c>
      <c r="D126" s="90">
        <f t="shared" ca="1" si="20"/>
        <v>93908993.168910637</v>
      </c>
      <c r="E126" s="90">
        <f t="shared" ca="1" si="20"/>
        <v>82284937.180291757</v>
      </c>
      <c r="F126" s="90">
        <f t="shared" ca="1" si="20"/>
        <v>70660881.191672862</v>
      </c>
      <c r="G126" s="90">
        <f t="shared" ca="1" si="20"/>
        <v>59036825.203053989</v>
      </c>
      <c r="H126" s="90">
        <f t="shared" ca="1" si="20"/>
        <v>47412769.214435101</v>
      </c>
      <c r="I126" s="90">
        <f t="shared" ca="1" si="20"/>
        <v>35788713.22581622</v>
      </c>
      <c r="J126" s="90">
        <f t="shared" ca="1" si="20"/>
        <v>24164657.237197336</v>
      </c>
      <c r="K126" s="90">
        <f t="shared" ca="1" si="20"/>
        <v>12540601.248578452</v>
      </c>
      <c r="L126">
        <f ca="1">IF('Waste 2020'!$A134="MR",INDIRECT("'Waste 2020'!"&amp;'Country Selector'!$B$3&amp;ROW($A134))*10^12,0)*'Process Emissions Multipliers'!$B$45</f>
        <v>916545.25995956722</v>
      </c>
      <c r="M126" s="90">
        <f t="shared" ca="1" si="16"/>
        <v>902522.24968009104</v>
      </c>
      <c r="N126" s="90">
        <f t="shared" ca="1" si="21"/>
        <v>888499.23940061475</v>
      </c>
      <c r="O126" s="90">
        <f t="shared" ca="1" si="21"/>
        <v>874476.22912113857</v>
      </c>
      <c r="P126" s="90">
        <f t="shared" ca="1" si="21"/>
        <v>860453.2188416624</v>
      </c>
      <c r="Q126" s="90">
        <f t="shared" ca="1" si="21"/>
        <v>846430.20856218622</v>
      </c>
      <c r="R126" s="90">
        <f t="shared" ca="1" si="21"/>
        <v>832407.19828271004</v>
      </c>
      <c r="S126" s="90">
        <f t="shared" ca="1" si="21"/>
        <v>818384.18800323387</v>
      </c>
      <c r="T126" s="90">
        <f t="shared" ca="1" si="21"/>
        <v>804361.17772375769</v>
      </c>
      <c r="U126" s="90">
        <f t="shared" ca="1" si="21"/>
        <v>790338.16744428151</v>
      </c>
      <c r="V126">
        <f ca="1">IF('Waste 2030'!$A134="MR",INDIRECT("'Waste 2030'!"&amp;'Country Selector'!$B$3&amp;ROW($A134))*10^12,0)*'Process Emissions Multipliers'!$D$45</f>
        <v>776315.15716480534</v>
      </c>
      <c r="W126" s="90">
        <f t="shared" ca="1" si="24"/>
        <v>784738.01788776414</v>
      </c>
      <c r="X126" s="90">
        <f t="shared" ca="1" si="24"/>
        <v>793160.87861072284</v>
      </c>
      <c r="Y126" s="90">
        <f t="shared" ca="1" si="24"/>
        <v>801583.73933368153</v>
      </c>
      <c r="Z126" s="90">
        <f t="shared" ca="1" si="24"/>
        <v>810006.60005664034</v>
      </c>
      <c r="AA126" s="90">
        <f t="shared" ca="1" si="24"/>
        <v>818429.46077959915</v>
      </c>
      <c r="AB126" s="90">
        <f t="shared" ca="1" si="24"/>
        <v>826852.32150255784</v>
      </c>
      <c r="AC126" s="90">
        <f t="shared" ca="1" si="24"/>
        <v>835275.18222551676</v>
      </c>
      <c r="AD126" s="90">
        <f t="shared" ca="1" si="24"/>
        <v>843698.04294847546</v>
      </c>
      <c r="AE126" s="90">
        <f t="shared" ca="1" si="24"/>
        <v>852120.90367143427</v>
      </c>
      <c r="AF126" s="90">
        <f t="shared" ca="1" si="24"/>
        <v>860543.76439439296</v>
      </c>
      <c r="AG126" s="90">
        <f t="shared" ca="1" si="24"/>
        <v>868966.62511735177</v>
      </c>
      <c r="AH126" s="90">
        <f t="shared" ca="1" si="24"/>
        <v>877389.48584031046</v>
      </c>
      <c r="AI126" s="90">
        <f t="shared" ca="1" si="24"/>
        <v>885812.34656326927</v>
      </c>
      <c r="AJ126" s="90">
        <f t="shared" ca="1" si="24"/>
        <v>894235.20728622808</v>
      </c>
      <c r="AK126" s="90">
        <f t="shared" ca="1" si="24"/>
        <v>902658.068009187</v>
      </c>
      <c r="AL126" s="90">
        <f t="shared" ref="AL126:AO141" ca="1" si="25">$V126*($AP$1-AL$1)/($AP$1-$V$1)+$AP126*(AL$1-$V$1)/($AP$1-$V$1)</f>
        <v>911080.92873214558</v>
      </c>
      <c r="AM126" s="90">
        <f t="shared" ca="1" si="25"/>
        <v>919503.78945510439</v>
      </c>
      <c r="AN126" s="90">
        <f t="shared" ca="1" si="25"/>
        <v>927926.6501780632</v>
      </c>
      <c r="AO126" s="90">
        <f t="shared" ca="1" si="25"/>
        <v>936349.510901022</v>
      </c>
      <c r="AP126">
        <f ca="1">V126*'Process Emissions Multipliers'!$E$45</f>
        <v>944772.3716239807</v>
      </c>
    </row>
    <row r="127" spans="1:42">
      <c r="A127" s="74">
        <v>75</v>
      </c>
      <c r="B127">
        <f ca="1">IF('Waste 2010'!$A135="MR",INDIRECT("'Waste 2010'!"&amp;'Country Selector'!$B$3&amp;ROW($A135))*10^12,0)</f>
        <v>124019789.56688708</v>
      </c>
      <c r="C127" s="90">
        <f t="shared" ca="1" si="15"/>
        <v>111725023.35846792</v>
      </c>
      <c r="D127" s="90">
        <f t="shared" ca="1" si="15"/>
        <v>99430257.150048748</v>
      </c>
      <c r="E127" s="90">
        <f t="shared" ca="1" si="15"/>
        <v>87135490.941629574</v>
      </c>
      <c r="F127" s="90">
        <f t="shared" ca="1" si="15"/>
        <v>74840724.733210415</v>
      </c>
      <c r="G127" s="90">
        <f t="shared" ca="1" si="15"/>
        <v>62545958.52479127</v>
      </c>
      <c r="H127" s="90">
        <f t="shared" ca="1" si="15"/>
        <v>50251192.316372097</v>
      </c>
      <c r="I127" s="90">
        <f t="shared" ca="1" si="15"/>
        <v>37956426.10795293</v>
      </c>
      <c r="J127" s="90">
        <f t="shared" ca="1" si="15"/>
        <v>25661659.899533767</v>
      </c>
      <c r="K127" s="90">
        <f t="shared" ca="1" si="15"/>
        <v>13366893.691114604</v>
      </c>
      <c r="L127">
        <f ca="1">IF('Waste 2020'!$A135="MR",INDIRECT("'Waste 2020'!"&amp;'Country Selector'!$B$3&amp;ROW($A135))*10^12,0)*'Process Emissions Multipliers'!$B$45</f>
        <v>1072127.4826954419</v>
      </c>
      <c r="M127" s="90">
        <f t="shared" ca="1" si="16"/>
        <v>1068824.7682617377</v>
      </c>
      <c r="N127" s="90">
        <f t="shared" ca="1" si="16"/>
        <v>1065522.0538280334</v>
      </c>
      <c r="O127" s="90">
        <f t="shared" ca="1" si="16"/>
        <v>1062219.3393943293</v>
      </c>
      <c r="P127" s="90">
        <f t="shared" ca="1" si="16"/>
        <v>1058916.6249606251</v>
      </c>
      <c r="Q127" s="90">
        <f t="shared" ca="1" si="16"/>
        <v>1055613.910526921</v>
      </c>
      <c r="R127" s="90">
        <f t="shared" ca="1" si="16"/>
        <v>1052311.1960932165</v>
      </c>
      <c r="S127" s="90">
        <f t="shared" ca="1" si="16"/>
        <v>1049008.4816595125</v>
      </c>
      <c r="T127" s="90">
        <f t="shared" ca="1" si="16"/>
        <v>1045705.7672258082</v>
      </c>
      <c r="U127" s="90">
        <f t="shared" ca="1" si="16"/>
        <v>1042403.0527921042</v>
      </c>
      <c r="V127">
        <f ca="1">IF('Waste 2030'!$A135="MR",INDIRECT("'Waste 2030'!"&amp;'Country Selector'!$B$3&amp;ROW($A135))*10^12,0)*'Process Emissions Multipliers'!$D$45</f>
        <v>1039100.3383583999</v>
      </c>
      <c r="W127" s="90">
        <f t="shared" ref="W127:AL142" ca="1" si="26">$V127*($AP$1-W$1)/($AP$1-$V$1)+$AP127*(W$1-$V$1)/($AP$1-$V$1)</f>
        <v>1050374.3645659215</v>
      </c>
      <c r="X127" s="90">
        <f t="shared" ca="1" si="26"/>
        <v>1061648.3907734428</v>
      </c>
      <c r="Y127" s="90">
        <f t="shared" ca="1" si="26"/>
        <v>1072922.4169809641</v>
      </c>
      <c r="Z127" s="90">
        <f t="shared" ca="1" si="26"/>
        <v>1084196.4431884857</v>
      </c>
      <c r="AA127" s="90">
        <f t="shared" ca="1" si="26"/>
        <v>1095470.469396007</v>
      </c>
      <c r="AB127" s="90">
        <f t="shared" ca="1" si="26"/>
        <v>1106744.4956035283</v>
      </c>
      <c r="AC127" s="90">
        <f t="shared" ca="1" si="26"/>
        <v>1118018.5218110499</v>
      </c>
      <c r="AD127" s="90">
        <f t="shared" ca="1" si="26"/>
        <v>1129292.5480185715</v>
      </c>
      <c r="AE127" s="90">
        <f t="shared" ca="1" si="26"/>
        <v>1140566.5742260928</v>
      </c>
      <c r="AF127" s="90">
        <f t="shared" ca="1" si="26"/>
        <v>1151840.6004336143</v>
      </c>
      <c r="AG127" s="90">
        <f t="shared" ca="1" si="26"/>
        <v>1163114.6266411357</v>
      </c>
      <c r="AH127" s="90">
        <f t="shared" ca="1" si="26"/>
        <v>1174388.652848657</v>
      </c>
      <c r="AI127" s="90">
        <f t="shared" ca="1" si="26"/>
        <v>1185662.6790561783</v>
      </c>
      <c r="AJ127" s="90">
        <f t="shared" ca="1" si="26"/>
        <v>1196936.7052636999</v>
      </c>
      <c r="AK127" s="90">
        <f t="shared" ca="1" si="26"/>
        <v>1208210.7314712214</v>
      </c>
      <c r="AL127" s="90">
        <f t="shared" ca="1" si="26"/>
        <v>1219484.7576787428</v>
      </c>
      <c r="AM127" s="90">
        <f t="shared" ca="1" si="25"/>
        <v>1230758.7838862643</v>
      </c>
      <c r="AN127" s="90">
        <f t="shared" ca="1" si="25"/>
        <v>1242032.8100937856</v>
      </c>
      <c r="AO127" s="90">
        <f t="shared" ca="1" si="25"/>
        <v>1253306.836301307</v>
      </c>
      <c r="AP127">
        <f ca="1">V127*'Process Emissions Multipliers'!$E$45</f>
        <v>1264580.8625088285</v>
      </c>
    </row>
    <row r="128" spans="1:42">
      <c r="A128" s="74">
        <v>76</v>
      </c>
      <c r="B128">
        <f ca="1">IF('Waste 2010'!$A136="MR",INDIRECT("'Waste 2010'!"&amp;'Country Selector'!$B$3&amp;ROW($A136))*10^12,0)</f>
        <v>165093630.06100842</v>
      </c>
      <c r="C128" s="90">
        <f t="shared" ref="C128:K156" ca="1" si="27">$B128*($L$1-C$1)/($L$1-$B$1)+$L128*(C$1-$B$1)/($L$1-$B$1)</f>
        <v>148634905.39253324</v>
      </c>
      <c r="D128" s="90">
        <f t="shared" ca="1" si="27"/>
        <v>132176180.72405805</v>
      </c>
      <c r="E128" s="90">
        <f t="shared" ca="1" si="27"/>
        <v>115717456.05558284</v>
      </c>
      <c r="F128" s="90">
        <f t="shared" ca="1" si="27"/>
        <v>99258731.387107641</v>
      </c>
      <c r="G128" s="90">
        <f t="shared" ca="1" si="27"/>
        <v>82800006.71863246</v>
      </c>
      <c r="H128" s="90">
        <f t="shared" ca="1" si="27"/>
        <v>66341282.050157271</v>
      </c>
      <c r="I128" s="90">
        <f t="shared" ca="1" si="27"/>
        <v>49882557.381682068</v>
      </c>
      <c r="J128" s="90">
        <f t="shared" ca="1" si="27"/>
        <v>33423832.713206884</v>
      </c>
      <c r="K128" s="90">
        <f t="shared" ca="1" si="27"/>
        <v>16965108.044731691</v>
      </c>
      <c r="L128">
        <f ca="1">IF('Waste 2020'!$A136="MR",INDIRECT("'Waste 2020'!"&amp;'Country Selector'!$B$3&amp;ROW($A136))*10^12,0)*'Process Emissions Multipliers'!$B$45</f>
        <v>506383.37625649769</v>
      </c>
      <c r="M128" s="90">
        <f t="shared" ref="M128:U156" ca="1" si="28">$L128*($V$1-M$1)/($V$1-$L$1)+$V128*(M$1-$L$1)/($V$1-$L$1)</f>
        <v>564744.83237093582</v>
      </c>
      <c r="N128" s="90">
        <f t="shared" ca="1" si="28"/>
        <v>623106.28848537384</v>
      </c>
      <c r="O128" s="90">
        <f t="shared" ca="1" si="28"/>
        <v>681467.74459981197</v>
      </c>
      <c r="P128" s="90">
        <f t="shared" ca="1" si="28"/>
        <v>739829.2007142501</v>
      </c>
      <c r="Q128" s="90">
        <f t="shared" ca="1" si="28"/>
        <v>798190.65682868822</v>
      </c>
      <c r="R128" s="90">
        <f t="shared" ca="1" si="28"/>
        <v>856552.11294312635</v>
      </c>
      <c r="S128" s="90">
        <f t="shared" ca="1" si="28"/>
        <v>914913.56905756448</v>
      </c>
      <c r="T128" s="90">
        <f t="shared" ca="1" si="28"/>
        <v>973275.02517200238</v>
      </c>
      <c r="U128" s="90">
        <f t="shared" ca="1" si="28"/>
        <v>1031636.4812864406</v>
      </c>
      <c r="V128">
        <f ca="1">IF('Waste 2030'!$A136="MR",INDIRECT("'Waste 2030'!"&amp;'Country Selector'!$B$3&amp;ROW($A136))*10^12,0)*'Process Emissions Multipliers'!$D$45</f>
        <v>1089997.9374008786</v>
      </c>
      <c r="W128" s="90">
        <f t="shared" ca="1" si="26"/>
        <v>1101824.1921510366</v>
      </c>
      <c r="X128" s="90">
        <f t="shared" ca="1" si="26"/>
        <v>1113650.4469011948</v>
      </c>
      <c r="Y128" s="90">
        <f t="shared" ca="1" si="26"/>
        <v>1125476.7016513527</v>
      </c>
      <c r="Z128" s="90">
        <f t="shared" ca="1" si="26"/>
        <v>1137302.9564015106</v>
      </c>
      <c r="AA128" s="90">
        <f t="shared" ca="1" si="26"/>
        <v>1149129.2111516686</v>
      </c>
      <c r="AB128" s="90">
        <f t="shared" ca="1" si="26"/>
        <v>1160955.4659018267</v>
      </c>
      <c r="AC128" s="90">
        <f t="shared" ca="1" si="26"/>
        <v>1172781.7206519847</v>
      </c>
      <c r="AD128" s="90">
        <f t="shared" ca="1" si="26"/>
        <v>1184607.9754021426</v>
      </c>
      <c r="AE128" s="90">
        <f t="shared" ca="1" si="26"/>
        <v>1196434.2301523006</v>
      </c>
      <c r="AF128" s="90">
        <f t="shared" ca="1" si="26"/>
        <v>1208260.4849024587</v>
      </c>
      <c r="AG128" s="90">
        <f t="shared" ca="1" si="26"/>
        <v>1220086.7396526167</v>
      </c>
      <c r="AH128" s="90">
        <f t="shared" ca="1" si="26"/>
        <v>1231912.9944027746</v>
      </c>
      <c r="AI128" s="90">
        <f t="shared" ca="1" si="26"/>
        <v>1243739.2491529325</v>
      </c>
      <c r="AJ128" s="90">
        <f t="shared" ca="1" si="26"/>
        <v>1255565.5039030905</v>
      </c>
      <c r="AK128" s="90">
        <f t="shared" ca="1" si="26"/>
        <v>1267391.7586532487</v>
      </c>
      <c r="AL128" s="90">
        <f t="shared" ca="1" si="26"/>
        <v>1279218.0134034066</v>
      </c>
      <c r="AM128" s="90">
        <f t="shared" ca="1" si="25"/>
        <v>1291044.2681535645</v>
      </c>
      <c r="AN128" s="90">
        <f t="shared" ca="1" si="25"/>
        <v>1302870.5229037227</v>
      </c>
      <c r="AO128" s="90">
        <f t="shared" ca="1" si="25"/>
        <v>1314696.7776538807</v>
      </c>
      <c r="AP128">
        <f ca="1">V128*'Process Emissions Multipliers'!$E$45</f>
        <v>1326523.0324040386</v>
      </c>
    </row>
    <row r="129" spans="1:42">
      <c r="A129" s="74">
        <v>77</v>
      </c>
      <c r="B129">
        <f ca="1">IF('Waste 2010'!$A137="MR",INDIRECT("'Waste 2010'!"&amp;'Country Selector'!$B$3&amp;ROW($A137))*10^12,0)</f>
        <v>239946247.58394423</v>
      </c>
      <c r="C129" s="90">
        <f t="shared" ca="1" si="27"/>
        <v>216042553.65382603</v>
      </c>
      <c r="D129" s="90">
        <f t="shared" ca="1" si="27"/>
        <v>192138859.72370791</v>
      </c>
      <c r="E129" s="90">
        <f t="shared" ca="1" si="27"/>
        <v>168235165.79358971</v>
      </c>
      <c r="F129" s="90">
        <f t="shared" ca="1" si="27"/>
        <v>144331471.86347157</v>
      </c>
      <c r="G129" s="90">
        <f t="shared" ca="1" si="27"/>
        <v>120427777.93335341</v>
      </c>
      <c r="H129" s="90">
        <f t="shared" ca="1" si="27"/>
        <v>96524084.003235236</v>
      </c>
      <c r="I129" s="90">
        <f t="shared" ca="1" si="27"/>
        <v>72620390.073117077</v>
      </c>
      <c r="J129" s="90">
        <f t="shared" ca="1" si="27"/>
        <v>48716696.142998911</v>
      </c>
      <c r="K129" s="90">
        <f t="shared" ca="1" si="27"/>
        <v>24813002.212880742</v>
      </c>
      <c r="L129">
        <f ca="1">IF('Waste 2020'!$A137="MR",INDIRECT("'Waste 2020'!"&amp;'Country Selector'!$B$3&amp;ROW($A137))*10^12,0)*'Process Emissions Multipliers'!$B$45</f>
        <v>909308.28276257659</v>
      </c>
      <c r="M129" s="90">
        <f t="shared" ca="1" si="28"/>
        <v>932474.89190964366</v>
      </c>
      <c r="N129" s="90">
        <f t="shared" ca="1" si="28"/>
        <v>955641.50105671072</v>
      </c>
      <c r="O129" s="90">
        <f t="shared" ca="1" si="28"/>
        <v>978808.11020377779</v>
      </c>
      <c r="P129" s="90">
        <f t="shared" ca="1" si="28"/>
        <v>1001974.7193508449</v>
      </c>
      <c r="Q129" s="90">
        <f t="shared" ca="1" si="28"/>
        <v>1025141.3284979119</v>
      </c>
      <c r="R129" s="90">
        <f t="shared" ca="1" si="28"/>
        <v>1048307.937644979</v>
      </c>
      <c r="S129" s="90">
        <f t="shared" ca="1" si="28"/>
        <v>1071474.5467920459</v>
      </c>
      <c r="T129" s="90">
        <f t="shared" ca="1" si="28"/>
        <v>1094641.1559391131</v>
      </c>
      <c r="U129" s="90">
        <f t="shared" ca="1" si="28"/>
        <v>1117807.7650861803</v>
      </c>
      <c r="V129">
        <f ca="1">IF('Waste 2030'!$A137="MR",INDIRECT("'Waste 2030'!"&amp;'Country Selector'!$B$3&amp;ROW($A137))*10^12,0)*'Process Emissions Multipliers'!$D$45</f>
        <v>1140974.3742332472</v>
      </c>
      <c r="W129" s="90">
        <f t="shared" ca="1" si="26"/>
        <v>1153353.7128999422</v>
      </c>
      <c r="X129" s="90">
        <f t="shared" ca="1" si="26"/>
        <v>1165733.0515666374</v>
      </c>
      <c r="Y129" s="90">
        <f t="shared" ca="1" si="26"/>
        <v>1178112.3902333323</v>
      </c>
      <c r="Z129" s="90">
        <f t="shared" ca="1" si="26"/>
        <v>1190491.7289000272</v>
      </c>
      <c r="AA129" s="90">
        <f t="shared" ca="1" si="26"/>
        <v>1202871.0675667224</v>
      </c>
      <c r="AB129" s="90">
        <f t="shared" ca="1" si="26"/>
        <v>1215250.4062334171</v>
      </c>
      <c r="AC129" s="90">
        <f t="shared" ca="1" si="26"/>
        <v>1227629.7449001123</v>
      </c>
      <c r="AD129" s="90">
        <f t="shared" ca="1" si="26"/>
        <v>1240009.0835668072</v>
      </c>
      <c r="AE129" s="90">
        <f t="shared" ca="1" si="26"/>
        <v>1252388.4222335021</v>
      </c>
      <c r="AF129" s="90">
        <f t="shared" ca="1" si="26"/>
        <v>1264767.7609001971</v>
      </c>
      <c r="AG129" s="90">
        <f t="shared" ca="1" si="26"/>
        <v>1277147.0995668923</v>
      </c>
      <c r="AH129" s="90">
        <f t="shared" ca="1" si="26"/>
        <v>1289526.4382335872</v>
      </c>
      <c r="AI129" s="90">
        <f t="shared" ca="1" si="26"/>
        <v>1301905.7769002821</v>
      </c>
      <c r="AJ129" s="90">
        <f t="shared" ca="1" si="26"/>
        <v>1314285.1155669773</v>
      </c>
      <c r="AK129" s="90">
        <f t="shared" ca="1" si="26"/>
        <v>1326664.4542336722</v>
      </c>
      <c r="AL129" s="90">
        <f t="shared" ca="1" si="26"/>
        <v>1339043.7929003672</v>
      </c>
      <c r="AM129" s="90">
        <f t="shared" ca="1" si="25"/>
        <v>1351423.1315670621</v>
      </c>
      <c r="AN129" s="90">
        <f t="shared" ca="1" si="25"/>
        <v>1363802.470233757</v>
      </c>
      <c r="AO129" s="90">
        <f t="shared" ca="1" si="25"/>
        <v>1376181.808900452</v>
      </c>
      <c r="AP129">
        <f ca="1">V129*'Process Emissions Multipliers'!$E$45</f>
        <v>1388561.1475671472</v>
      </c>
    </row>
    <row r="130" spans="1:42">
      <c r="A130" s="74">
        <v>78</v>
      </c>
      <c r="B130">
        <f ca="1">IF('Waste 2010'!$A138="MR",INDIRECT("'Waste 2010'!"&amp;'Country Selector'!$B$3&amp;ROW($A138))*10^12,0)</f>
        <v>146132561.89122126</v>
      </c>
      <c r="C130" s="90">
        <f t="shared" ca="1" si="27"/>
        <v>131630947.22574051</v>
      </c>
      <c r="D130" s="90">
        <f t="shared" ca="1" si="27"/>
        <v>117129332.56025977</v>
      </c>
      <c r="E130" s="90">
        <f t="shared" ca="1" si="27"/>
        <v>102627717.89477903</v>
      </c>
      <c r="F130" s="90">
        <f t="shared" ca="1" si="27"/>
        <v>88126103.229298279</v>
      </c>
      <c r="G130" s="90">
        <f t="shared" ca="1" si="27"/>
        <v>73624488.563817531</v>
      </c>
      <c r="H130" s="90">
        <f t="shared" ca="1" si="27"/>
        <v>59122873.898336791</v>
      </c>
      <c r="I130" s="90">
        <f t="shared" ca="1" si="27"/>
        <v>44621259.23285605</v>
      </c>
      <c r="J130" s="90">
        <f t="shared" ca="1" si="27"/>
        <v>30119644.567375306</v>
      </c>
      <c r="K130" s="90">
        <f t="shared" ca="1" si="27"/>
        <v>15618029.901894564</v>
      </c>
      <c r="L130">
        <f ca="1">IF('Waste 2020'!$A138="MR",INDIRECT("'Waste 2020'!"&amp;'Country Selector'!$B$3&amp;ROW($A138))*10^12,0)*'Process Emissions Multipliers'!$B$45</f>
        <v>1116415.2364138199</v>
      </c>
      <c r="M130" s="90">
        <f t="shared" ca="1" si="28"/>
        <v>1065891.1277244184</v>
      </c>
      <c r="N130" s="90">
        <f t="shared" ca="1" si="28"/>
        <v>1015367.0190350169</v>
      </c>
      <c r="O130" s="90">
        <f t="shared" ca="1" si="28"/>
        <v>964842.91034561535</v>
      </c>
      <c r="P130" s="90">
        <f t="shared" ca="1" si="28"/>
        <v>914318.80165621394</v>
      </c>
      <c r="Q130" s="90">
        <f t="shared" ca="1" si="28"/>
        <v>863794.69296681241</v>
      </c>
      <c r="R130" s="90">
        <f t="shared" ca="1" si="28"/>
        <v>813270.58427741088</v>
      </c>
      <c r="S130" s="90">
        <f t="shared" ca="1" si="28"/>
        <v>762746.47558800946</v>
      </c>
      <c r="T130" s="90">
        <f t="shared" ca="1" si="28"/>
        <v>712222.36689860793</v>
      </c>
      <c r="U130" s="90">
        <f t="shared" ca="1" si="28"/>
        <v>661698.2582092064</v>
      </c>
      <c r="V130">
        <f ca="1">IF('Waste 2030'!$A138="MR",INDIRECT("'Waste 2030'!"&amp;'Country Selector'!$B$3&amp;ROW($A138))*10^12,0)*'Process Emissions Multipliers'!$D$45</f>
        <v>611174.14951980487</v>
      </c>
      <c r="W130" s="90">
        <f t="shared" ca="1" si="26"/>
        <v>617805.26407600974</v>
      </c>
      <c r="X130" s="90">
        <f t="shared" ca="1" si="26"/>
        <v>624436.37863221485</v>
      </c>
      <c r="Y130" s="90">
        <f t="shared" ca="1" si="26"/>
        <v>631067.49318841973</v>
      </c>
      <c r="Z130" s="90">
        <f t="shared" ca="1" si="26"/>
        <v>637698.60774462472</v>
      </c>
      <c r="AA130" s="90">
        <f t="shared" ca="1" si="26"/>
        <v>644329.72230082972</v>
      </c>
      <c r="AB130" s="90">
        <f t="shared" ca="1" si="26"/>
        <v>650960.83685703471</v>
      </c>
      <c r="AC130" s="90">
        <f t="shared" ca="1" si="26"/>
        <v>657591.9514132397</v>
      </c>
      <c r="AD130" s="90">
        <f t="shared" ca="1" si="26"/>
        <v>664223.06596944458</v>
      </c>
      <c r="AE130" s="90">
        <f t="shared" ca="1" si="26"/>
        <v>670854.18052564957</v>
      </c>
      <c r="AF130" s="90">
        <f t="shared" ca="1" si="26"/>
        <v>677485.29508185457</v>
      </c>
      <c r="AG130" s="90">
        <f t="shared" ca="1" si="26"/>
        <v>684116.40963805956</v>
      </c>
      <c r="AH130" s="90">
        <f t="shared" ca="1" si="26"/>
        <v>690747.52419426455</v>
      </c>
      <c r="AI130" s="90">
        <f t="shared" ca="1" si="26"/>
        <v>697378.63875046954</v>
      </c>
      <c r="AJ130" s="90">
        <f t="shared" ca="1" si="26"/>
        <v>704009.75330667454</v>
      </c>
      <c r="AK130" s="90">
        <f t="shared" ca="1" si="26"/>
        <v>710640.86786287953</v>
      </c>
      <c r="AL130" s="90">
        <f t="shared" ca="1" si="26"/>
        <v>717271.98241908441</v>
      </c>
      <c r="AM130" s="90">
        <f t="shared" ca="1" si="25"/>
        <v>723903.09697528952</v>
      </c>
      <c r="AN130" s="90">
        <f t="shared" ca="1" si="25"/>
        <v>730534.21153149439</v>
      </c>
      <c r="AO130" s="90">
        <f t="shared" ca="1" si="25"/>
        <v>737165.32608769939</v>
      </c>
      <c r="AP130">
        <f ca="1">V130*'Process Emissions Multipliers'!$E$45</f>
        <v>743796.44064390438</v>
      </c>
    </row>
    <row r="131" spans="1:42">
      <c r="A131" s="74">
        <v>79</v>
      </c>
      <c r="B131">
        <f ca="1">IF('Waste 2010'!$A139="MR",INDIRECT("'Waste 2010'!"&amp;'Country Selector'!$B$3&amp;ROW($A139))*10^12,0)</f>
        <v>42084376.538298331</v>
      </c>
      <c r="C131" s="90">
        <f t="shared" ca="1" si="27"/>
        <v>37949476.33721815</v>
      </c>
      <c r="D131" s="90">
        <f t="shared" ca="1" si="27"/>
        <v>33814576.136137977</v>
      </c>
      <c r="E131" s="90">
        <f t="shared" ca="1" si="27"/>
        <v>29679675.9350578</v>
      </c>
      <c r="F131" s="90">
        <f t="shared" ca="1" si="27"/>
        <v>25544775.733977623</v>
      </c>
      <c r="G131" s="90">
        <f t="shared" ca="1" si="27"/>
        <v>21409875.532897446</v>
      </c>
      <c r="H131" s="90">
        <f t="shared" ca="1" si="27"/>
        <v>17274975.331817273</v>
      </c>
      <c r="I131" s="90">
        <f t="shared" ca="1" si="27"/>
        <v>13140075.130737092</v>
      </c>
      <c r="J131" s="90">
        <f t="shared" ca="1" si="27"/>
        <v>9005174.9296569172</v>
      </c>
      <c r="K131" s="90">
        <f t="shared" ca="1" si="27"/>
        <v>4870274.7285767393</v>
      </c>
      <c r="L131">
        <f ca="1">IF('Waste 2020'!$A139="MR",INDIRECT("'Waste 2020'!"&amp;'Country Selector'!$B$3&amp;ROW($A139))*10^12,0)*'Process Emissions Multipliers'!$B$45</f>
        <v>735374.52749656222</v>
      </c>
      <c r="M131" s="90">
        <f t="shared" ca="1" si="28"/>
        <v>745124.16621893679</v>
      </c>
      <c r="N131" s="90">
        <f t="shared" ca="1" si="28"/>
        <v>754873.80494131125</v>
      </c>
      <c r="O131" s="90">
        <f t="shared" ca="1" si="28"/>
        <v>764623.44366368582</v>
      </c>
      <c r="P131" s="90">
        <f t="shared" ca="1" si="28"/>
        <v>774373.08238606027</v>
      </c>
      <c r="Q131" s="90">
        <f t="shared" ca="1" si="28"/>
        <v>784122.72110843472</v>
      </c>
      <c r="R131" s="90">
        <f t="shared" ca="1" si="28"/>
        <v>793872.35983080929</v>
      </c>
      <c r="S131" s="90">
        <f t="shared" ca="1" si="28"/>
        <v>803621.99855318386</v>
      </c>
      <c r="T131" s="90">
        <f t="shared" ca="1" si="28"/>
        <v>813371.63727555831</v>
      </c>
      <c r="U131" s="90">
        <f t="shared" ca="1" si="28"/>
        <v>823121.27599793277</v>
      </c>
      <c r="V131">
        <f ca="1">IF('Waste 2030'!$A139="MR",INDIRECT("'Waste 2030'!"&amp;'Country Selector'!$B$3&amp;ROW($A139))*10^12,0)*'Process Emissions Multipliers'!$D$45</f>
        <v>832870.91472030734</v>
      </c>
      <c r="W131" s="90">
        <f t="shared" ca="1" si="26"/>
        <v>841907.39384885179</v>
      </c>
      <c r="X131" s="90">
        <f t="shared" ca="1" si="26"/>
        <v>850943.87297739612</v>
      </c>
      <c r="Y131" s="90">
        <f t="shared" ca="1" si="26"/>
        <v>859980.35210594058</v>
      </c>
      <c r="Z131" s="90">
        <f t="shared" ca="1" si="26"/>
        <v>869016.83123448491</v>
      </c>
      <c r="AA131" s="90">
        <f t="shared" ca="1" si="26"/>
        <v>878053.31036302913</v>
      </c>
      <c r="AB131" s="90">
        <f t="shared" ca="1" si="26"/>
        <v>887089.78949157358</v>
      </c>
      <c r="AC131" s="90">
        <f t="shared" ca="1" si="26"/>
        <v>896126.26862011803</v>
      </c>
      <c r="AD131" s="90">
        <f t="shared" ca="1" si="26"/>
        <v>905162.74774866248</v>
      </c>
      <c r="AE131" s="90">
        <f t="shared" ca="1" si="26"/>
        <v>914199.22687720682</v>
      </c>
      <c r="AF131" s="90">
        <f t="shared" ca="1" si="26"/>
        <v>923235.70600575116</v>
      </c>
      <c r="AG131" s="90">
        <f t="shared" ca="1" si="26"/>
        <v>932272.18513429561</v>
      </c>
      <c r="AH131" s="90">
        <f t="shared" ca="1" si="26"/>
        <v>941308.66426283994</v>
      </c>
      <c r="AI131" s="90">
        <f t="shared" ca="1" si="26"/>
        <v>950345.14339138451</v>
      </c>
      <c r="AJ131" s="90">
        <f t="shared" ca="1" si="26"/>
        <v>959381.62251992873</v>
      </c>
      <c r="AK131" s="90">
        <f t="shared" ca="1" si="26"/>
        <v>968418.10164847318</v>
      </c>
      <c r="AL131" s="90">
        <f t="shared" ca="1" si="26"/>
        <v>977454.58077701752</v>
      </c>
      <c r="AM131" s="90">
        <f t="shared" ca="1" si="25"/>
        <v>986491.05990556197</v>
      </c>
      <c r="AN131" s="90">
        <f t="shared" ca="1" si="25"/>
        <v>995527.5390341063</v>
      </c>
      <c r="AO131" s="90">
        <f t="shared" ca="1" si="25"/>
        <v>1004564.0181626508</v>
      </c>
      <c r="AP131">
        <f ca="1">V131*'Process Emissions Multipliers'!$E$45</f>
        <v>1013600.4972911951</v>
      </c>
    </row>
    <row r="132" spans="1:42">
      <c r="A132" s="74">
        <v>80</v>
      </c>
      <c r="B132">
        <f ca="1">IF('Waste 2010'!$A140="MR",INDIRECT("'Waste 2010'!"&amp;'Country Selector'!$B$3&amp;ROW($A140))*10^12,0)</f>
        <v>73487171.635022715</v>
      </c>
      <c r="C132" s="90">
        <f t="shared" ca="1" si="27"/>
        <v>66210074.898872465</v>
      </c>
      <c r="D132" s="90">
        <f t="shared" ca="1" si="27"/>
        <v>58932978.162722208</v>
      </c>
      <c r="E132" s="90">
        <f t="shared" ca="1" si="27"/>
        <v>51655881.426571958</v>
      </c>
      <c r="F132" s="90">
        <f t="shared" ca="1" si="27"/>
        <v>44378784.690421708</v>
      </c>
      <c r="G132" s="90">
        <f t="shared" ca="1" si="27"/>
        <v>37101687.954271443</v>
      </c>
      <c r="H132" s="90">
        <f t="shared" ca="1" si="27"/>
        <v>29824591.218121193</v>
      </c>
      <c r="I132" s="90">
        <f t="shared" ca="1" si="27"/>
        <v>22547494.481970944</v>
      </c>
      <c r="J132" s="90">
        <f t="shared" ca="1" si="27"/>
        <v>15270397.745820686</v>
      </c>
      <c r="K132" s="90">
        <f t="shared" ca="1" si="27"/>
        <v>7993301.0096704327</v>
      </c>
      <c r="L132">
        <f ca="1">IF('Waste 2020'!$A140="MR",INDIRECT("'Waste 2020'!"&amp;'Country Selector'!$B$3&amp;ROW($A140))*10^12,0)*'Process Emissions Multipliers'!$B$45</f>
        <v>716204.27352017874</v>
      </c>
      <c r="M132" s="90">
        <f t="shared" ca="1" si="28"/>
        <v>734452.94710367615</v>
      </c>
      <c r="N132" s="90">
        <f t="shared" ca="1" si="28"/>
        <v>752701.62068717345</v>
      </c>
      <c r="O132" s="90">
        <f t="shared" ca="1" si="28"/>
        <v>770950.29427067097</v>
      </c>
      <c r="P132" s="90">
        <f t="shared" ca="1" si="28"/>
        <v>789198.96785416838</v>
      </c>
      <c r="Q132" s="90">
        <f t="shared" ca="1" si="28"/>
        <v>807447.64143766579</v>
      </c>
      <c r="R132" s="90">
        <f t="shared" ca="1" si="28"/>
        <v>825696.31502116309</v>
      </c>
      <c r="S132" s="90">
        <f t="shared" ca="1" si="28"/>
        <v>843944.9886046605</v>
      </c>
      <c r="T132" s="90">
        <f t="shared" ca="1" si="28"/>
        <v>862193.6621881579</v>
      </c>
      <c r="U132" s="90">
        <f t="shared" ca="1" si="28"/>
        <v>880442.33577165531</v>
      </c>
      <c r="V132">
        <f ca="1">IF('Waste 2030'!$A140="MR",INDIRECT("'Waste 2030'!"&amp;'Country Selector'!$B$3&amp;ROW($A140))*10^12,0)*'Process Emissions Multipliers'!$D$45</f>
        <v>898691.00935515272</v>
      </c>
      <c r="W132" s="90">
        <f t="shared" ca="1" si="26"/>
        <v>908441.6230523251</v>
      </c>
      <c r="X132" s="90">
        <f t="shared" ca="1" si="26"/>
        <v>918192.23674949748</v>
      </c>
      <c r="Y132" s="90">
        <f t="shared" ca="1" si="26"/>
        <v>927942.85044666985</v>
      </c>
      <c r="Z132" s="90">
        <f t="shared" ca="1" si="26"/>
        <v>937693.46414384234</v>
      </c>
      <c r="AA132" s="90">
        <f t="shared" ca="1" si="26"/>
        <v>947444.07784101472</v>
      </c>
      <c r="AB132" s="90">
        <f t="shared" ca="1" si="26"/>
        <v>957194.69153818698</v>
      </c>
      <c r="AC132" s="90">
        <f t="shared" ca="1" si="26"/>
        <v>966945.30523535935</v>
      </c>
      <c r="AD132" s="90">
        <f t="shared" ca="1" si="26"/>
        <v>976695.91893253173</v>
      </c>
      <c r="AE132" s="90">
        <f t="shared" ca="1" si="26"/>
        <v>986446.53262970422</v>
      </c>
      <c r="AF132" s="90">
        <f t="shared" ca="1" si="26"/>
        <v>996197.14632687659</v>
      </c>
      <c r="AG132" s="90">
        <f t="shared" ca="1" si="26"/>
        <v>1005947.760024049</v>
      </c>
      <c r="AH132" s="90">
        <f t="shared" ca="1" si="26"/>
        <v>1015698.3737212213</v>
      </c>
      <c r="AI132" s="90">
        <f t="shared" ca="1" si="26"/>
        <v>1025448.9874183938</v>
      </c>
      <c r="AJ132" s="90">
        <f t="shared" ca="1" si="26"/>
        <v>1035199.6011155662</v>
      </c>
      <c r="AK132" s="90">
        <f t="shared" ca="1" si="26"/>
        <v>1044950.2148127386</v>
      </c>
      <c r="AL132" s="90">
        <f t="shared" ca="1" si="26"/>
        <v>1054700.828509911</v>
      </c>
      <c r="AM132" s="90">
        <f t="shared" ca="1" si="25"/>
        <v>1064451.4422070833</v>
      </c>
      <c r="AN132" s="90">
        <f t="shared" ca="1" si="25"/>
        <v>1074202.0559042557</v>
      </c>
      <c r="AO132" s="90">
        <f t="shared" ca="1" si="25"/>
        <v>1083952.6696014281</v>
      </c>
      <c r="AP132">
        <f ca="1">V132*'Process Emissions Multipliers'!$E$45</f>
        <v>1093703.2832986005</v>
      </c>
    </row>
    <row r="133" spans="1:42">
      <c r="A133" s="74">
        <v>81</v>
      </c>
      <c r="B133">
        <f ca="1">IF('Waste 2010'!$A141="MR",INDIRECT("'Waste 2010'!"&amp;'Country Selector'!$B$3&amp;ROW($A141))*10^12,0)</f>
        <v>859563615798.2085</v>
      </c>
      <c r="C133" s="90">
        <f t="shared" ca="1" si="27"/>
        <v>774188316943.27173</v>
      </c>
      <c r="D133" s="90">
        <f t="shared" ca="1" si="27"/>
        <v>688813018088.33484</v>
      </c>
      <c r="E133" s="90">
        <f t="shared" ca="1" si="27"/>
        <v>603437719233.39807</v>
      </c>
      <c r="F133" s="90">
        <f t="shared" ca="1" si="27"/>
        <v>518062420378.46136</v>
      </c>
      <c r="G133" s="90">
        <f t="shared" ca="1" si="27"/>
        <v>432687121523.52454</v>
      </c>
      <c r="H133" s="90">
        <f t="shared" ca="1" si="27"/>
        <v>347311822668.58777</v>
      </c>
      <c r="I133" s="90">
        <f t="shared" ca="1" si="27"/>
        <v>261936523813.65097</v>
      </c>
      <c r="J133" s="90">
        <f t="shared" ca="1" si="27"/>
        <v>176561224958.71417</v>
      </c>
      <c r="K133" s="90">
        <f t="shared" ca="1" si="27"/>
        <v>91185926103.77739</v>
      </c>
      <c r="L133">
        <f ca="1">IF('Waste 2020'!$A141="MR",INDIRECT("'Waste 2020'!"&amp;'Country Selector'!$B$3&amp;ROW($A141))*10^12,0)*'Process Emissions Multipliers'!$B$45</f>
        <v>5810627248.8405972</v>
      </c>
      <c r="M133" s="90">
        <f t="shared" ca="1" si="28"/>
        <v>5919108673.7310123</v>
      </c>
      <c r="N133" s="90">
        <f t="shared" ca="1" si="28"/>
        <v>6027590098.6214275</v>
      </c>
      <c r="O133" s="90">
        <f t="shared" ca="1" si="28"/>
        <v>6136071523.5118427</v>
      </c>
      <c r="P133" s="90">
        <f t="shared" ca="1" si="28"/>
        <v>6244552948.4022579</v>
      </c>
      <c r="Q133" s="90">
        <f t="shared" ca="1" si="28"/>
        <v>6353034373.2926731</v>
      </c>
      <c r="R133" s="90">
        <f t="shared" ca="1" si="28"/>
        <v>6461515798.1830883</v>
      </c>
      <c r="S133" s="90">
        <f t="shared" ca="1" si="28"/>
        <v>6569997223.0735025</v>
      </c>
      <c r="T133" s="90">
        <f t="shared" ca="1" si="28"/>
        <v>6678478647.9639187</v>
      </c>
      <c r="U133" s="90">
        <f t="shared" ca="1" si="28"/>
        <v>6786960072.8543339</v>
      </c>
      <c r="V133">
        <f ca="1">IF('Waste 2030'!$A141="MR",INDIRECT("'Waste 2030'!"&amp;'Country Selector'!$B$3&amp;ROW($A141))*10^12,0)*'Process Emissions Multipliers'!$D$45</f>
        <v>6895441497.7447491</v>
      </c>
      <c r="W133" s="90">
        <f t="shared" ca="1" si="26"/>
        <v>6970255628.0921803</v>
      </c>
      <c r="X133" s="90">
        <f t="shared" ca="1" si="26"/>
        <v>7045069758.4396114</v>
      </c>
      <c r="Y133" s="90">
        <f t="shared" ca="1" si="26"/>
        <v>7119883888.7870426</v>
      </c>
      <c r="Z133" s="90">
        <f t="shared" ca="1" si="26"/>
        <v>7194698019.1344738</v>
      </c>
      <c r="AA133" s="90">
        <f t="shared" ca="1" si="26"/>
        <v>7269512149.481904</v>
      </c>
      <c r="AB133" s="90">
        <f t="shared" ca="1" si="26"/>
        <v>7344326279.8293352</v>
      </c>
      <c r="AC133" s="90">
        <f t="shared" ca="1" si="26"/>
        <v>7419140410.1767664</v>
      </c>
      <c r="AD133" s="90">
        <f t="shared" ca="1" si="26"/>
        <v>7493954540.5241985</v>
      </c>
      <c r="AE133" s="90">
        <f t="shared" ca="1" si="26"/>
        <v>7568768670.8716297</v>
      </c>
      <c r="AF133" s="90">
        <f t="shared" ca="1" si="26"/>
        <v>7643582801.2190609</v>
      </c>
      <c r="AG133" s="90">
        <f t="shared" ca="1" si="26"/>
        <v>7718396931.5664911</v>
      </c>
      <c r="AH133" s="90">
        <f t="shared" ca="1" si="26"/>
        <v>7793211061.9139223</v>
      </c>
      <c r="AI133" s="90">
        <f t="shared" ca="1" si="26"/>
        <v>7868025192.2613535</v>
      </c>
      <c r="AJ133" s="90">
        <f t="shared" ca="1" si="26"/>
        <v>7942839322.6087847</v>
      </c>
      <c r="AK133" s="90">
        <f t="shared" ca="1" si="26"/>
        <v>8017653452.9562168</v>
      </c>
      <c r="AL133" s="90">
        <f t="shared" ca="1" si="26"/>
        <v>8092467583.303648</v>
      </c>
      <c r="AM133" s="90">
        <f t="shared" ca="1" si="25"/>
        <v>8167281713.6510792</v>
      </c>
      <c r="AN133" s="90">
        <f t="shared" ca="1" si="25"/>
        <v>8242095843.9985094</v>
      </c>
      <c r="AO133" s="90">
        <f t="shared" ca="1" si="25"/>
        <v>8316909974.3459415</v>
      </c>
      <c r="AP133">
        <f ca="1">V133*'Process Emissions Multipliers'!$E$45</f>
        <v>8391724104.6933718</v>
      </c>
    </row>
    <row r="134" spans="1:42">
      <c r="A134" s="74">
        <v>82</v>
      </c>
      <c r="B134">
        <f ca="1">IF('Waste 2010'!$A142="MR",INDIRECT("'Waste 2010'!"&amp;'Country Selector'!$B$3&amp;ROW($A142))*10^12,0)</f>
        <v>46896223.249603964</v>
      </c>
      <c r="C134" s="90">
        <f t="shared" ca="1" si="27"/>
        <v>42279971.464112394</v>
      </c>
      <c r="D134" s="90">
        <f t="shared" ca="1" si="27"/>
        <v>37663719.678620823</v>
      </c>
      <c r="E134" s="90">
        <f t="shared" ca="1" si="27"/>
        <v>33047467.893129244</v>
      </c>
      <c r="F134" s="90">
        <f t="shared" ca="1" si="27"/>
        <v>28431216.107637674</v>
      </c>
      <c r="G134" s="90">
        <f t="shared" ca="1" si="27"/>
        <v>23814964.322146099</v>
      </c>
      <c r="H134" s="90">
        <f t="shared" ca="1" si="27"/>
        <v>19198712.536654525</v>
      </c>
      <c r="I134" s="90">
        <f t="shared" ca="1" si="27"/>
        <v>14582460.751162952</v>
      </c>
      <c r="J134" s="90">
        <f t="shared" ca="1" si="27"/>
        <v>9966208.9656713773</v>
      </c>
      <c r="K134" s="90">
        <f t="shared" ca="1" si="27"/>
        <v>5349957.1801798036</v>
      </c>
      <c r="L134">
        <f ca="1">IF('Waste 2020'!$A142="MR",INDIRECT("'Waste 2020'!"&amp;'Country Selector'!$B$3&amp;ROW($A142))*10^12,0)*'Process Emissions Multipliers'!$B$45</f>
        <v>733705.39468823012</v>
      </c>
      <c r="M134" s="90">
        <f t="shared" ca="1" si="28"/>
        <v>761948.27617321466</v>
      </c>
      <c r="N134" s="90">
        <f t="shared" ca="1" si="28"/>
        <v>790191.15765819908</v>
      </c>
      <c r="O134" s="90">
        <f t="shared" ca="1" si="28"/>
        <v>818434.03914318362</v>
      </c>
      <c r="P134" s="90">
        <f t="shared" ca="1" si="28"/>
        <v>846676.92062816815</v>
      </c>
      <c r="Q134" s="90">
        <f t="shared" ca="1" si="28"/>
        <v>874919.80211315257</v>
      </c>
      <c r="R134" s="90">
        <f t="shared" ca="1" si="28"/>
        <v>903162.68359813699</v>
      </c>
      <c r="S134" s="90">
        <f t="shared" ca="1" si="28"/>
        <v>931405.56508312165</v>
      </c>
      <c r="T134" s="90">
        <f t="shared" ca="1" si="28"/>
        <v>959648.44656810607</v>
      </c>
      <c r="U134" s="90">
        <f t="shared" ca="1" si="28"/>
        <v>987891.32805309049</v>
      </c>
      <c r="V134">
        <f ca="1">IF('Waste 2030'!$A142="MR",INDIRECT("'Waste 2030'!"&amp;'Country Selector'!$B$3&amp;ROW($A142))*10^12,0)*'Process Emissions Multipliers'!$D$45</f>
        <v>1016134.209538075</v>
      </c>
      <c r="W134" s="90">
        <f t="shared" ca="1" si="26"/>
        <v>1027159.0579437542</v>
      </c>
      <c r="X134" s="90">
        <f t="shared" ca="1" si="26"/>
        <v>1038183.9063494334</v>
      </c>
      <c r="Y134" s="90">
        <f t="shared" ca="1" si="26"/>
        <v>1049208.7547551126</v>
      </c>
      <c r="Z134" s="90">
        <f t="shared" ca="1" si="26"/>
        <v>1060233.6031607918</v>
      </c>
      <c r="AA134" s="90">
        <f t="shared" ca="1" si="26"/>
        <v>1071258.4515664713</v>
      </c>
      <c r="AB134" s="90">
        <f t="shared" ca="1" si="26"/>
        <v>1082283.2999721502</v>
      </c>
      <c r="AC134" s="90">
        <f t="shared" ca="1" si="26"/>
        <v>1093308.1483778295</v>
      </c>
      <c r="AD134" s="90">
        <f t="shared" ca="1" si="26"/>
        <v>1104332.9967835087</v>
      </c>
      <c r="AE134" s="90">
        <f t="shared" ca="1" si="26"/>
        <v>1115357.8451891879</v>
      </c>
      <c r="AF134" s="90">
        <f t="shared" ca="1" si="26"/>
        <v>1126382.6935948669</v>
      </c>
      <c r="AG134" s="90">
        <f t="shared" ca="1" si="26"/>
        <v>1137407.5420005461</v>
      </c>
      <c r="AH134" s="90">
        <f t="shared" ca="1" si="26"/>
        <v>1148432.3904062253</v>
      </c>
      <c r="AI134" s="90">
        <f t="shared" ca="1" si="26"/>
        <v>1159457.2388119046</v>
      </c>
      <c r="AJ134" s="90">
        <f t="shared" ca="1" si="26"/>
        <v>1170482.0872175838</v>
      </c>
      <c r="AK134" s="90">
        <f t="shared" ca="1" si="26"/>
        <v>1181506.935623263</v>
      </c>
      <c r="AL134" s="90">
        <f t="shared" ca="1" si="26"/>
        <v>1192531.7840289422</v>
      </c>
      <c r="AM134" s="90">
        <f t="shared" ca="1" si="25"/>
        <v>1203556.6324346215</v>
      </c>
      <c r="AN134" s="90">
        <f t="shared" ca="1" si="25"/>
        <v>1214581.4808403007</v>
      </c>
      <c r="AO134" s="90">
        <f t="shared" ca="1" si="25"/>
        <v>1225606.3292459799</v>
      </c>
      <c r="AP134">
        <f ca="1">V134*'Process Emissions Multipliers'!$E$45</f>
        <v>1236631.1776516591</v>
      </c>
    </row>
    <row r="135" spans="1:42">
      <c r="A135" s="74">
        <v>83</v>
      </c>
      <c r="B135">
        <f ca="1">IF('Waste 2010'!$A143="MR",INDIRECT("'Waste 2010'!"&amp;'Country Selector'!$B$3&amp;ROW($A143))*10^12,0)</f>
        <v>146101776.509866</v>
      </c>
      <c r="C135" s="90">
        <f t="shared" ca="1" si="27"/>
        <v>131516421.61484048</v>
      </c>
      <c r="D135" s="90">
        <f t="shared" ca="1" si="27"/>
        <v>116931066.71981494</v>
      </c>
      <c r="E135" s="90">
        <f t="shared" ca="1" si="27"/>
        <v>102345711.8247894</v>
      </c>
      <c r="F135" s="90">
        <f t="shared" ca="1" si="27"/>
        <v>87760356.929763883</v>
      </c>
      <c r="G135" s="90">
        <f t="shared" ca="1" si="27"/>
        <v>73175002.034738362</v>
      </c>
      <c r="H135" s="90">
        <f t="shared" ca="1" si="27"/>
        <v>58589647.139712833</v>
      </c>
      <c r="I135" s="90">
        <f t="shared" ca="1" si="27"/>
        <v>44004292.244687296</v>
      </c>
      <c r="J135" s="90">
        <f t="shared" ca="1" si="27"/>
        <v>29418937.349661771</v>
      </c>
      <c r="K135" s="90">
        <f t="shared" ca="1" si="27"/>
        <v>14833582.45463624</v>
      </c>
      <c r="L135">
        <f ca="1">IF('Waste 2020'!$A143="MR",INDIRECT("'Waste 2020'!"&amp;'Country Selector'!$B$3&amp;ROW($A143))*10^12,0)*'Process Emissions Multipliers'!$B$45</f>
        <v>248227.55961071173</v>
      </c>
      <c r="M135" s="90">
        <f t="shared" ca="1" si="28"/>
        <v>286379.19625412428</v>
      </c>
      <c r="N135" s="90">
        <f t="shared" ca="1" si="28"/>
        <v>324530.83289753686</v>
      </c>
      <c r="O135" s="90">
        <f t="shared" ca="1" si="28"/>
        <v>362682.46954094945</v>
      </c>
      <c r="P135" s="90">
        <f t="shared" ca="1" si="28"/>
        <v>400834.10618436197</v>
      </c>
      <c r="Q135" s="90">
        <f t="shared" ca="1" si="28"/>
        <v>438985.74282777455</v>
      </c>
      <c r="R135" s="90">
        <f t="shared" ca="1" si="28"/>
        <v>477137.37947118713</v>
      </c>
      <c r="S135" s="90">
        <f t="shared" ca="1" si="28"/>
        <v>515289.01611459965</v>
      </c>
      <c r="T135" s="90">
        <f t="shared" ca="1" si="28"/>
        <v>553440.65275801218</v>
      </c>
      <c r="U135" s="90">
        <f t="shared" ca="1" si="28"/>
        <v>591592.2894014247</v>
      </c>
      <c r="V135">
        <f ca="1">IF('Waste 2030'!$A143="MR",INDIRECT("'Waste 2030'!"&amp;'Country Selector'!$B$3&amp;ROW($A143))*10^12,0)*'Process Emissions Multipliers'!$D$45</f>
        <v>629743.92604483734</v>
      </c>
      <c r="W135" s="90">
        <f t="shared" ca="1" si="26"/>
        <v>636576.51887939777</v>
      </c>
      <c r="X135" s="90">
        <f t="shared" ca="1" si="26"/>
        <v>643409.11171395821</v>
      </c>
      <c r="Y135" s="90">
        <f t="shared" ca="1" si="26"/>
        <v>650241.70454851864</v>
      </c>
      <c r="Z135" s="90">
        <f t="shared" ca="1" si="26"/>
        <v>657074.29738307907</v>
      </c>
      <c r="AA135" s="90">
        <f t="shared" ca="1" si="26"/>
        <v>663906.89021763962</v>
      </c>
      <c r="AB135" s="90">
        <f t="shared" ca="1" si="26"/>
        <v>670739.48305219994</v>
      </c>
      <c r="AC135" s="90">
        <f t="shared" ca="1" si="26"/>
        <v>677572.07588676037</v>
      </c>
      <c r="AD135" s="90">
        <f t="shared" ca="1" si="26"/>
        <v>684404.66872132081</v>
      </c>
      <c r="AE135" s="90">
        <f t="shared" ca="1" si="26"/>
        <v>691237.26155588124</v>
      </c>
      <c r="AF135" s="90">
        <f t="shared" ca="1" si="26"/>
        <v>698069.85439044167</v>
      </c>
      <c r="AG135" s="90">
        <f t="shared" ca="1" si="26"/>
        <v>704902.44722500211</v>
      </c>
      <c r="AH135" s="90">
        <f t="shared" ca="1" si="26"/>
        <v>711735.04005956254</v>
      </c>
      <c r="AI135" s="90">
        <f t="shared" ca="1" si="26"/>
        <v>718567.63289412297</v>
      </c>
      <c r="AJ135" s="90">
        <f t="shared" ca="1" si="26"/>
        <v>725400.22572868341</v>
      </c>
      <c r="AK135" s="90">
        <f t="shared" ca="1" si="26"/>
        <v>732232.81856324384</v>
      </c>
      <c r="AL135" s="90">
        <f t="shared" ca="1" si="26"/>
        <v>739065.41139780439</v>
      </c>
      <c r="AM135" s="90">
        <f t="shared" ca="1" si="25"/>
        <v>745898.00423236482</v>
      </c>
      <c r="AN135" s="90">
        <f t="shared" ca="1" si="25"/>
        <v>752730.59706692526</v>
      </c>
      <c r="AO135" s="90">
        <f t="shared" ca="1" si="25"/>
        <v>759563.18990148569</v>
      </c>
      <c r="AP135">
        <f ca="1">V135*'Process Emissions Multipliers'!$E$45</f>
        <v>766395.78273604612</v>
      </c>
    </row>
    <row r="136" spans="1:42">
      <c r="A136" s="74">
        <v>84</v>
      </c>
      <c r="B136">
        <f ca="1">IF('Waste 2010'!$A144="MR",INDIRECT("'Waste 2010'!"&amp;'Country Selector'!$B$3&amp;ROW($A144))*10^12,0)</f>
        <v>49292748.268925376</v>
      </c>
      <c r="C136" s="90">
        <f t="shared" ca="1" si="27"/>
        <v>44433890.06835825</v>
      </c>
      <c r="D136" s="90">
        <f t="shared" ca="1" si="27"/>
        <v>39575031.867791124</v>
      </c>
      <c r="E136" s="90">
        <f t="shared" ca="1" si="27"/>
        <v>34716173.667223997</v>
      </c>
      <c r="F136" s="90">
        <f t="shared" ca="1" si="27"/>
        <v>29857315.466656871</v>
      </c>
      <c r="G136" s="90">
        <f t="shared" ca="1" si="27"/>
        <v>24998457.266089741</v>
      </c>
      <c r="H136" s="90">
        <f t="shared" ca="1" si="27"/>
        <v>20139599.065522619</v>
      </c>
      <c r="I136" s="90">
        <f t="shared" ca="1" si="27"/>
        <v>15280740.86495549</v>
      </c>
      <c r="J136" s="90">
        <f t="shared" ca="1" si="27"/>
        <v>10421882.664388364</v>
      </c>
      <c r="K136" s="90">
        <f t="shared" ca="1" si="27"/>
        <v>5563024.463821236</v>
      </c>
      <c r="L136">
        <f ca="1">IF('Waste 2020'!$A144="MR",INDIRECT("'Waste 2020'!"&amp;'Country Selector'!$B$3&amp;ROW($A144))*10^12,0)*'Process Emissions Multipliers'!$B$45</f>
        <v>704166.2632541093</v>
      </c>
      <c r="M136" s="90">
        <f t="shared" ca="1" si="28"/>
        <v>705007.51966248732</v>
      </c>
      <c r="N136" s="90">
        <f t="shared" ca="1" si="28"/>
        <v>705848.77607086534</v>
      </c>
      <c r="O136" s="90">
        <f t="shared" ca="1" si="28"/>
        <v>706690.03247924324</v>
      </c>
      <c r="P136" s="90">
        <f t="shared" ca="1" si="28"/>
        <v>707531.28888762137</v>
      </c>
      <c r="Q136" s="90">
        <f t="shared" ca="1" si="28"/>
        <v>708372.54529599939</v>
      </c>
      <c r="R136" s="90">
        <f t="shared" ca="1" si="28"/>
        <v>709213.8017043774</v>
      </c>
      <c r="S136" s="90">
        <f t="shared" ca="1" si="28"/>
        <v>710055.05811275542</v>
      </c>
      <c r="T136" s="90">
        <f t="shared" ca="1" si="28"/>
        <v>710896.31452113343</v>
      </c>
      <c r="U136" s="90">
        <f t="shared" ca="1" si="28"/>
        <v>711737.57092951133</v>
      </c>
      <c r="V136">
        <f ca="1">IF('Waste 2030'!$A144="MR",INDIRECT("'Waste 2030'!"&amp;'Country Selector'!$B$3&amp;ROW($A144))*10^12,0)*'Process Emissions Multipliers'!$D$45</f>
        <v>712578.82733788935</v>
      </c>
      <c r="W136" s="90">
        <f t="shared" ca="1" si="26"/>
        <v>720310.16191432113</v>
      </c>
      <c r="X136" s="90">
        <f t="shared" ca="1" si="26"/>
        <v>728041.49649075291</v>
      </c>
      <c r="Y136" s="90">
        <f t="shared" ca="1" si="26"/>
        <v>735772.83106718457</v>
      </c>
      <c r="Z136" s="90">
        <f t="shared" ca="1" si="26"/>
        <v>743504.16564361646</v>
      </c>
      <c r="AA136" s="90">
        <f t="shared" ca="1" si="26"/>
        <v>751235.50022004824</v>
      </c>
      <c r="AB136" s="90">
        <f t="shared" ca="1" si="26"/>
        <v>758966.83479648002</v>
      </c>
      <c r="AC136" s="90">
        <f t="shared" ca="1" si="26"/>
        <v>766698.1693729118</v>
      </c>
      <c r="AD136" s="90">
        <f t="shared" ca="1" si="26"/>
        <v>774429.50394934346</v>
      </c>
      <c r="AE136" s="90">
        <f t="shared" ca="1" si="26"/>
        <v>782160.83852577535</v>
      </c>
      <c r="AF136" s="90">
        <f t="shared" ca="1" si="26"/>
        <v>789892.17310220702</v>
      </c>
      <c r="AG136" s="90">
        <f t="shared" ca="1" si="26"/>
        <v>797623.50767863891</v>
      </c>
      <c r="AH136" s="90">
        <f t="shared" ca="1" si="26"/>
        <v>805354.84225507057</v>
      </c>
      <c r="AI136" s="90">
        <f t="shared" ca="1" si="26"/>
        <v>813086.17683150247</v>
      </c>
      <c r="AJ136" s="90">
        <f t="shared" ca="1" si="26"/>
        <v>820817.51140793413</v>
      </c>
      <c r="AK136" s="90">
        <f t="shared" ca="1" si="26"/>
        <v>828548.84598436602</v>
      </c>
      <c r="AL136" s="90">
        <f t="shared" ca="1" si="26"/>
        <v>836280.18056079769</v>
      </c>
      <c r="AM136" s="90">
        <f t="shared" ca="1" si="25"/>
        <v>844011.51513722946</v>
      </c>
      <c r="AN136" s="90">
        <f t="shared" ca="1" si="25"/>
        <v>851742.84971366124</v>
      </c>
      <c r="AO136" s="90">
        <f t="shared" ca="1" si="25"/>
        <v>859474.18429009302</v>
      </c>
      <c r="AP136">
        <f ca="1">V136*'Process Emissions Multipliers'!$E$45</f>
        <v>867205.5188665248</v>
      </c>
    </row>
    <row r="137" spans="1:42">
      <c r="A137" s="74">
        <v>85</v>
      </c>
      <c r="B137">
        <f ca="1">IF('Waste 2010'!$A145="MR",INDIRECT("'Waste 2010'!"&amp;'Country Selector'!$B$3&amp;ROW($A145))*10^12,0)</f>
        <v>97177521.471536472</v>
      </c>
      <c r="C137" s="90">
        <f t="shared" ca="1" si="27"/>
        <v>87507697.90584363</v>
      </c>
      <c r="D137" s="90">
        <f t="shared" ca="1" si="27"/>
        <v>77837874.340150803</v>
      </c>
      <c r="E137" s="90">
        <f t="shared" ca="1" si="27"/>
        <v>68168050.774457946</v>
      </c>
      <c r="F137" s="90">
        <f t="shared" ca="1" si="27"/>
        <v>58498227.208765134</v>
      </c>
      <c r="G137" s="90">
        <f t="shared" ca="1" si="27"/>
        <v>48828403.643072285</v>
      </c>
      <c r="H137" s="90">
        <f t="shared" ca="1" si="27"/>
        <v>39158580.07737945</v>
      </c>
      <c r="I137" s="90">
        <f t="shared" ca="1" si="27"/>
        <v>29488756.511686616</v>
      </c>
      <c r="J137" s="90">
        <f t="shared" ca="1" si="27"/>
        <v>19818932.945993777</v>
      </c>
      <c r="K137" s="90">
        <f t="shared" ca="1" si="27"/>
        <v>10149109.380300941</v>
      </c>
      <c r="L137">
        <f ca="1">IF('Waste 2020'!$A145="MR",INDIRECT("'Waste 2020'!"&amp;'Country Selector'!$B$3&amp;ROW($A145))*10^12,0)*'Process Emissions Multipliers'!$B$45</f>
        <v>479285.81460810301</v>
      </c>
      <c r="M137" s="90">
        <f t="shared" ca="1" si="28"/>
        <v>508382.71213370468</v>
      </c>
      <c r="N137" s="90">
        <f t="shared" ca="1" si="28"/>
        <v>537479.60965930636</v>
      </c>
      <c r="O137" s="90">
        <f t="shared" ca="1" si="28"/>
        <v>566576.50718490803</v>
      </c>
      <c r="P137" s="90">
        <f t="shared" ca="1" si="28"/>
        <v>595673.40471050958</v>
      </c>
      <c r="Q137" s="90">
        <f t="shared" ca="1" si="28"/>
        <v>624770.30223611137</v>
      </c>
      <c r="R137" s="90">
        <f t="shared" ca="1" si="28"/>
        <v>653867.19976171304</v>
      </c>
      <c r="S137" s="90">
        <f t="shared" ca="1" si="28"/>
        <v>682964.09728731471</v>
      </c>
      <c r="T137" s="90">
        <f t="shared" ca="1" si="28"/>
        <v>712060.99481291638</v>
      </c>
      <c r="U137" s="90">
        <f t="shared" ca="1" si="28"/>
        <v>741157.89233851805</v>
      </c>
      <c r="V137">
        <f ca="1">IF('Waste 2030'!$A145="MR",INDIRECT("'Waste 2030'!"&amp;'Country Selector'!$B$3&amp;ROW($A145))*10^12,0)*'Process Emissions Multipliers'!$D$45</f>
        <v>770254.78986411972</v>
      </c>
      <c r="W137" s="90">
        <f t="shared" ca="1" si="26"/>
        <v>778611.89684102242</v>
      </c>
      <c r="X137" s="90">
        <f t="shared" ca="1" si="26"/>
        <v>786969.00381792523</v>
      </c>
      <c r="Y137" s="90">
        <f t="shared" ca="1" si="26"/>
        <v>795326.11079482804</v>
      </c>
      <c r="Z137" s="90">
        <f t="shared" ca="1" si="26"/>
        <v>803683.21777173062</v>
      </c>
      <c r="AA137" s="90">
        <f t="shared" ca="1" si="26"/>
        <v>812040.32474863355</v>
      </c>
      <c r="AB137" s="90">
        <f t="shared" ca="1" si="26"/>
        <v>820397.43172553624</v>
      </c>
      <c r="AC137" s="90">
        <f t="shared" ca="1" si="26"/>
        <v>828754.53870243905</v>
      </c>
      <c r="AD137" s="90">
        <f t="shared" ca="1" si="26"/>
        <v>837111.64567934175</v>
      </c>
      <c r="AE137" s="90">
        <f t="shared" ca="1" si="26"/>
        <v>845468.75265624444</v>
      </c>
      <c r="AF137" s="90">
        <f t="shared" ca="1" si="26"/>
        <v>853825.85963314725</v>
      </c>
      <c r="AG137" s="90">
        <f t="shared" ca="1" si="26"/>
        <v>862182.96661005006</v>
      </c>
      <c r="AH137" s="90">
        <f t="shared" ca="1" si="26"/>
        <v>870540.07358695276</v>
      </c>
      <c r="AI137" s="90">
        <f t="shared" ca="1" si="26"/>
        <v>878897.18056385545</v>
      </c>
      <c r="AJ137" s="90">
        <f t="shared" ca="1" si="26"/>
        <v>887254.28754075826</v>
      </c>
      <c r="AK137" s="90">
        <f t="shared" ca="1" si="26"/>
        <v>895611.39451766096</v>
      </c>
      <c r="AL137" s="90">
        <f t="shared" ca="1" si="26"/>
        <v>903968.50149456365</v>
      </c>
      <c r="AM137" s="90">
        <f t="shared" ca="1" si="25"/>
        <v>912325.60847146646</v>
      </c>
      <c r="AN137" s="90">
        <f t="shared" ca="1" si="25"/>
        <v>920682.71544836927</v>
      </c>
      <c r="AO137" s="90">
        <f t="shared" ca="1" si="25"/>
        <v>929039.82242527197</v>
      </c>
      <c r="AP137">
        <f ca="1">V137*'Process Emissions Multipliers'!$E$45</f>
        <v>937396.92940217478</v>
      </c>
    </row>
    <row r="138" spans="1:42">
      <c r="A138" s="74">
        <v>86</v>
      </c>
      <c r="B138">
        <f ca="1">IF('Waste 2010'!$A146="MR",INDIRECT("'Waste 2010'!"&amp;'Country Selector'!$B$3&amp;ROW($A146))*10^12,0)</f>
        <v>22794228.248912416</v>
      </c>
      <c r="C138" s="90">
        <f t="shared" ca="1" si="27"/>
        <v>20551676.203704637</v>
      </c>
      <c r="D138" s="90">
        <f t="shared" ca="1" si="27"/>
        <v>18309124.158496853</v>
      </c>
      <c r="E138" s="90">
        <f t="shared" ca="1" si="27"/>
        <v>16066572.113289071</v>
      </c>
      <c r="F138" s="90">
        <f t="shared" ca="1" si="27"/>
        <v>13824020.068081288</v>
      </c>
      <c r="G138" s="90">
        <f t="shared" ca="1" si="27"/>
        <v>11581468.02287351</v>
      </c>
      <c r="H138" s="90">
        <f t="shared" ca="1" si="27"/>
        <v>9338915.977665728</v>
      </c>
      <c r="I138" s="90">
        <f t="shared" ca="1" si="27"/>
        <v>7096363.9324579444</v>
      </c>
      <c r="J138" s="90">
        <f t="shared" ca="1" si="27"/>
        <v>4853811.8872501645</v>
      </c>
      <c r="K138" s="90">
        <f t="shared" ca="1" si="27"/>
        <v>2611259.8420423828</v>
      </c>
      <c r="L138">
        <f ca="1">IF('Waste 2020'!$A146="MR",INDIRECT("'Waste 2020'!"&amp;'Country Selector'!$B$3&amp;ROW($A146))*10^12,0)*'Process Emissions Multipliers'!$B$45</f>
        <v>368707.79683460144</v>
      </c>
      <c r="M138" s="90">
        <f t="shared" ca="1" si="28"/>
        <v>411208.39554613462</v>
      </c>
      <c r="N138" s="90">
        <f t="shared" ca="1" si="28"/>
        <v>453708.9942576678</v>
      </c>
      <c r="O138" s="90">
        <f t="shared" ca="1" si="28"/>
        <v>496209.59296920092</v>
      </c>
      <c r="P138" s="90">
        <f t="shared" ca="1" si="28"/>
        <v>538710.19168073405</v>
      </c>
      <c r="Q138" s="90">
        <f t="shared" ca="1" si="28"/>
        <v>581210.79039226728</v>
      </c>
      <c r="R138" s="90">
        <f t="shared" ca="1" si="28"/>
        <v>623711.38910380052</v>
      </c>
      <c r="S138" s="90">
        <f t="shared" ca="1" si="28"/>
        <v>666211.98781533365</v>
      </c>
      <c r="T138" s="90">
        <f t="shared" ca="1" si="28"/>
        <v>708712.58652686677</v>
      </c>
      <c r="U138" s="90">
        <f t="shared" ca="1" si="28"/>
        <v>751213.18523839989</v>
      </c>
      <c r="V138">
        <f ca="1">IF('Waste 2030'!$A146="MR",INDIRECT("'Waste 2030'!"&amp;'Country Selector'!$B$3&amp;ROW($A146))*10^12,0)*'Process Emissions Multipliers'!$D$45</f>
        <v>793713.78394993313</v>
      </c>
      <c r="W138" s="90">
        <f t="shared" ca="1" si="26"/>
        <v>802325.41621603305</v>
      </c>
      <c r="X138" s="90">
        <f t="shared" ca="1" si="26"/>
        <v>810937.04848213296</v>
      </c>
      <c r="Y138" s="90">
        <f t="shared" ca="1" si="26"/>
        <v>819548.68074823299</v>
      </c>
      <c r="Z138" s="90">
        <f t="shared" ca="1" si="26"/>
        <v>828160.3130143329</v>
      </c>
      <c r="AA138" s="90">
        <f t="shared" ca="1" si="26"/>
        <v>836771.9452804327</v>
      </c>
      <c r="AB138" s="90">
        <f t="shared" ca="1" si="26"/>
        <v>845383.57754653273</v>
      </c>
      <c r="AC138" s="90">
        <f t="shared" ca="1" si="26"/>
        <v>853995.20981263253</v>
      </c>
      <c r="AD138" s="90">
        <f t="shared" ca="1" si="26"/>
        <v>862606.84207873256</v>
      </c>
      <c r="AE138" s="90">
        <f t="shared" ca="1" si="26"/>
        <v>871218.47434483236</v>
      </c>
      <c r="AF138" s="90">
        <f t="shared" ca="1" si="26"/>
        <v>879830.10661093239</v>
      </c>
      <c r="AG138" s="90">
        <f t="shared" ca="1" si="26"/>
        <v>888441.7388770323</v>
      </c>
      <c r="AH138" s="90">
        <f t="shared" ca="1" si="26"/>
        <v>897053.37114313222</v>
      </c>
      <c r="AI138" s="90">
        <f t="shared" ca="1" si="26"/>
        <v>905665.00340923225</v>
      </c>
      <c r="AJ138" s="90">
        <f t="shared" ca="1" si="26"/>
        <v>914276.63567533204</v>
      </c>
      <c r="AK138" s="90">
        <f t="shared" ca="1" si="26"/>
        <v>922888.26794143207</v>
      </c>
      <c r="AL138" s="90">
        <f t="shared" ca="1" si="26"/>
        <v>931499.90020753199</v>
      </c>
      <c r="AM138" s="90">
        <f t="shared" ca="1" si="25"/>
        <v>940111.5324736319</v>
      </c>
      <c r="AN138" s="90">
        <f t="shared" ca="1" si="25"/>
        <v>948723.1647397317</v>
      </c>
      <c r="AO138" s="90">
        <f t="shared" ca="1" si="25"/>
        <v>957334.79700583173</v>
      </c>
      <c r="AP138">
        <f ca="1">V138*'Process Emissions Multipliers'!$E$45</f>
        <v>965946.42927193164</v>
      </c>
    </row>
    <row r="139" spans="1:42">
      <c r="A139" s="74">
        <v>87</v>
      </c>
      <c r="B139">
        <f ca="1">IF('Waste 2010'!$A147="MR",INDIRECT("'Waste 2010'!"&amp;'Country Selector'!$B$3&amp;ROW($A147))*10^12,0)</f>
        <v>49235921.814272389</v>
      </c>
      <c r="C139" s="90">
        <f t="shared" ca="1" si="27"/>
        <v>44385447.463065811</v>
      </c>
      <c r="D139" s="90">
        <f t="shared" ca="1" si="27"/>
        <v>39534973.111859225</v>
      </c>
      <c r="E139" s="90">
        <f t="shared" ca="1" si="27"/>
        <v>34684498.760652646</v>
      </c>
      <c r="F139" s="90">
        <f t="shared" ca="1" si="27"/>
        <v>29834024.409446068</v>
      </c>
      <c r="G139" s="90">
        <f t="shared" ca="1" si="27"/>
        <v>24983550.05823949</v>
      </c>
      <c r="H139" s="90">
        <f t="shared" ca="1" si="27"/>
        <v>20133075.707032908</v>
      </c>
      <c r="I139" s="90">
        <f t="shared" ca="1" si="27"/>
        <v>15282601.355826329</v>
      </c>
      <c r="J139" s="90">
        <f t="shared" ca="1" si="27"/>
        <v>10432127.004619749</v>
      </c>
      <c r="K139" s="90">
        <f t="shared" ca="1" si="27"/>
        <v>5581652.65341317</v>
      </c>
      <c r="L139">
        <f ca="1">IF('Waste 2020'!$A147="MR",INDIRECT("'Waste 2020'!"&amp;'Country Selector'!$B$3&amp;ROW($A147))*10^12,0)*'Process Emissions Multipliers'!$B$45</f>
        <v>731178.30220659031</v>
      </c>
      <c r="M139" s="90">
        <f t="shared" ca="1" si="28"/>
        <v>695896.52993442002</v>
      </c>
      <c r="N139" s="90">
        <f t="shared" ca="1" si="28"/>
        <v>660614.75766224985</v>
      </c>
      <c r="O139" s="90">
        <f t="shared" ca="1" si="28"/>
        <v>625332.98539007944</v>
      </c>
      <c r="P139" s="90">
        <f t="shared" ca="1" si="28"/>
        <v>590051.21311790938</v>
      </c>
      <c r="Q139" s="90">
        <f t="shared" ca="1" si="28"/>
        <v>554769.4408457391</v>
      </c>
      <c r="R139" s="90">
        <f t="shared" ca="1" si="28"/>
        <v>519487.66857356881</v>
      </c>
      <c r="S139" s="90">
        <f t="shared" ca="1" si="28"/>
        <v>484205.89630139858</v>
      </c>
      <c r="T139" s="90">
        <f t="shared" ca="1" si="28"/>
        <v>448924.12402922835</v>
      </c>
      <c r="U139" s="90">
        <f t="shared" ca="1" si="28"/>
        <v>413642.35175705806</v>
      </c>
      <c r="V139">
        <f ca="1">IF('Waste 2030'!$A147="MR",INDIRECT("'Waste 2030'!"&amp;'Country Selector'!$B$3&amp;ROW($A147))*10^12,0)*'Process Emissions Multipliers'!$D$45</f>
        <v>378360.57948488783</v>
      </c>
      <c r="W139" s="90">
        <f t="shared" ca="1" si="26"/>
        <v>382465.71440934041</v>
      </c>
      <c r="X139" s="90">
        <f t="shared" ca="1" si="26"/>
        <v>386570.8493337931</v>
      </c>
      <c r="Y139" s="90">
        <f t="shared" ca="1" si="26"/>
        <v>390675.98425824573</v>
      </c>
      <c r="Z139" s="90">
        <f t="shared" ca="1" si="26"/>
        <v>394781.11918269843</v>
      </c>
      <c r="AA139" s="90">
        <f t="shared" ca="1" si="26"/>
        <v>398886.25410715106</v>
      </c>
      <c r="AB139" s="90">
        <f t="shared" ca="1" si="26"/>
        <v>402991.3890316037</v>
      </c>
      <c r="AC139" s="90">
        <f t="shared" ca="1" si="26"/>
        <v>407096.52395605634</v>
      </c>
      <c r="AD139" s="90">
        <f t="shared" ca="1" si="26"/>
        <v>411201.65888050891</v>
      </c>
      <c r="AE139" s="90">
        <f t="shared" ca="1" si="26"/>
        <v>415306.79380496161</v>
      </c>
      <c r="AF139" s="90">
        <f t="shared" ca="1" si="26"/>
        <v>419411.92872941424</v>
      </c>
      <c r="AG139" s="90">
        <f t="shared" ca="1" si="26"/>
        <v>423517.06365386688</v>
      </c>
      <c r="AH139" s="90">
        <f t="shared" ca="1" si="26"/>
        <v>427622.19857831951</v>
      </c>
      <c r="AI139" s="90">
        <f t="shared" ca="1" si="26"/>
        <v>431727.33350277215</v>
      </c>
      <c r="AJ139" s="90">
        <f t="shared" ca="1" si="26"/>
        <v>435832.46842722478</v>
      </c>
      <c r="AK139" s="90">
        <f t="shared" ca="1" si="26"/>
        <v>439937.60335167742</v>
      </c>
      <c r="AL139" s="90">
        <f t="shared" ca="1" si="26"/>
        <v>444042.73827613005</v>
      </c>
      <c r="AM139" s="90">
        <f t="shared" ca="1" si="25"/>
        <v>448147.87320058269</v>
      </c>
      <c r="AN139" s="90">
        <f t="shared" ca="1" si="25"/>
        <v>452253.00812503533</v>
      </c>
      <c r="AO139" s="90">
        <f t="shared" ca="1" si="25"/>
        <v>456358.14304948796</v>
      </c>
      <c r="AP139">
        <f ca="1">V139*'Process Emissions Multipliers'!$E$45</f>
        <v>460463.2779739406</v>
      </c>
    </row>
    <row r="140" spans="1:42">
      <c r="A140" s="74">
        <v>88</v>
      </c>
      <c r="B140">
        <f ca="1">IF('Waste 2010'!$A148="MR",INDIRECT("'Waste 2010'!"&amp;'Country Selector'!$B$3&amp;ROW($A148))*10^12,0)</f>
        <v>127159121.84724231</v>
      </c>
      <c r="C140" s="90">
        <f t="shared" ca="1" si="27"/>
        <v>114472343.06691955</v>
      </c>
      <c r="D140" s="90">
        <f t="shared" ca="1" si="27"/>
        <v>101785564.2865968</v>
      </c>
      <c r="E140" s="90">
        <f t="shared" ca="1" si="27"/>
        <v>89098785.506274059</v>
      </c>
      <c r="F140" s="90">
        <f t="shared" ca="1" si="27"/>
        <v>76412006.725951314</v>
      </c>
      <c r="G140" s="90">
        <f t="shared" ca="1" si="27"/>
        <v>63725227.945628561</v>
      </c>
      <c r="H140" s="90">
        <f t="shared" ca="1" si="27"/>
        <v>51038449.165305808</v>
      </c>
      <c r="I140" s="90">
        <f t="shared" ca="1" si="27"/>
        <v>38351670.384983063</v>
      </c>
      <c r="J140" s="90">
        <f t="shared" ca="1" si="27"/>
        <v>25664891.604660314</v>
      </c>
      <c r="K140" s="90">
        <f t="shared" ca="1" si="27"/>
        <v>12978112.824337564</v>
      </c>
      <c r="L140">
        <f ca="1">IF('Waste 2020'!$A148="MR",INDIRECT("'Waste 2020'!"&amp;'Country Selector'!$B$3&amp;ROW($A148))*10^12,0)*'Process Emissions Multipliers'!$B$45</f>
        <v>291334.04401481576</v>
      </c>
      <c r="M140" s="90">
        <f t="shared" ca="1" si="28"/>
        <v>283947.90647360525</v>
      </c>
      <c r="N140" s="90">
        <f t="shared" ca="1" si="28"/>
        <v>276561.76893239474</v>
      </c>
      <c r="O140" s="90">
        <f t="shared" ca="1" si="28"/>
        <v>269175.63139118417</v>
      </c>
      <c r="P140" s="90">
        <f t="shared" ca="1" si="28"/>
        <v>261789.49384997369</v>
      </c>
      <c r="Q140" s="90">
        <f t="shared" ca="1" si="28"/>
        <v>254403.35630876315</v>
      </c>
      <c r="R140" s="90">
        <f t="shared" ca="1" si="28"/>
        <v>247017.21876755264</v>
      </c>
      <c r="S140" s="90">
        <f t="shared" ca="1" si="28"/>
        <v>239631.0812263421</v>
      </c>
      <c r="T140" s="90">
        <f t="shared" ca="1" si="28"/>
        <v>232244.94368513158</v>
      </c>
      <c r="U140" s="90">
        <f t="shared" ca="1" si="28"/>
        <v>224858.80614392107</v>
      </c>
      <c r="V140">
        <f ca="1">IF('Waste 2030'!$A148="MR",INDIRECT("'Waste 2030'!"&amp;'Country Selector'!$B$3&amp;ROW($A148))*10^12,0)*'Process Emissions Multipliers'!$D$45</f>
        <v>217472.66860271053</v>
      </c>
      <c r="W140" s="90">
        <f t="shared" ca="1" si="26"/>
        <v>219832.20259066013</v>
      </c>
      <c r="X140" s="90">
        <f t="shared" ca="1" si="26"/>
        <v>222191.73657860974</v>
      </c>
      <c r="Y140" s="90">
        <f t="shared" ca="1" si="26"/>
        <v>224551.27056655934</v>
      </c>
      <c r="Z140" s="90">
        <f t="shared" ca="1" si="26"/>
        <v>226910.80455450897</v>
      </c>
      <c r="AA140" s="90">
        <f t="shared" ca="1" si="26"/>
        <v>229270.33854245854</v>
      </c>
      <c r="AB140" s="90">
        <f t="shared" ca="1" si="26"/>
        <v>231629.87253040815</v>
      </c>
      <c r="AC140" s="90">
        <f t="shared" ca="1" si="26"/>
        <v>233989.40651835775</v>
      </c>
      <c r="AD140" s="90">
        <f t="shared" ca="1" si="26"/>
        <v>236348.94050630735</v>
      </c>
      <c r="AE140" s="90">
        <f t="shared" ca="1" si="26"/>
        <v>238708.47449425701</v>
      </c>
      <c r="AF140" s="90">
        <f t="shared" ca="1" si="26"/>
        <v>241068.00848220658</v>
      </c>
      <c r="AG140" s="90">
        <f t="shared" ca="1" si="26"/>
        <v>243427.54247015619</v>
      </c>
      <c r="AH140" s="90">
        <f t="shared" ca="1" si="26"/>
        <v>245787.07645810579</v>
      </c>
      <c r="AI140" s="90">
        <f t="shared" ca="1" si="26"/>
        <v>248146.61044605542</v>
      </c>
      <c r="AJ140" s="90">
        <f t="shared" ca="1" si="26"/>
        <v>250506.14443400502</v>
      </c>
      <c r="AK140" s="90">
        <f t="shared" ca="1" si="26"/>
        <v>252865.67842195462</v>
      </c>
      <c r="AL140" s="90">
        <f t="shared" ca="1" si="26"/>
        <v>255225.21240990423</v>
      </c>
      <c r="AM140" s="90">
        <f t="shared" ca="1" si="25"/>
        <v>257584.7463978538</v>
      </c>
      <c r="AN140" s="90">
        <f t="shared" ca="1" si="25"/>
        <v>259944.28038580343</v>
      </c>
      <c r="AO140" s="90">
        <f t="shared" ca="1" si="25"/>
        <v>262303.81437375303</v>
      </c>
      <c r="AP140">
        <f ca="1">V140*'Process Emissions Multipliers'!$E$45</f>
        <v>264663.34836170264</v>
      </c>
    </row>
    <row r="141" spans="1:42">
      <c r="A141" s="74">
        <v>89</v>
      </c>
      <c r="B141">
        <f ca="1">IF('Waste 2010'!$A149="MR",INDIRECT("'Waste 2010'!"&amp;'Country Selector'!$B$3&amp;ROW($A149))*10^12,0)</f>
        <v>39314948.084623322</v>
      </c>
      <c r="C141" s="90">
        <f t="shared" ca="1" si="27"/>
        <v>35439285.096897155</v>
      </c>
      <c r="D141" s="90">
        <f t="shared" ca="1" si="27"/>
        <v>31563622.109170984</v>
      </c>
      <c r="E141" s="90">
        <f t="shared" ca="1" si="27"/>
        <v>27687959.121444814</v>
      </c>
      <c r="F141" s="90">
        <f t="shared" ca="1" si="27"/>
        <v>23812296.133718651</v>
      </c>
      <c r="G141" s="90">
        <f t="shared" ca="1" si="27"/>
        <v>19936633.14599248</v>
      </c>
      <c r="H141" s="90">
        <f t="shared" ca="1" si="27"/>
        <v>16060970.158266312</v>
      </c>
      <c r="I141" s="90">
        <f t="shared" ca="1" si="27"/>
        <v>12185307.170540145</v>
      </c>
      <c r="J141" s="90">
        <f t="shared" ca="1" si="27"/>
        <v>8309644.182813976</v>
      </c>
      <c r="K141" s="90">
        <f t="shared" ca="1" si="27"/>
        <v>4433981.1950878082</v>
      </c>
      <c r="L141">
        <f ca="1">IF('Waste 2020'!$A149="MR",INDIRECT("'Waste 2020'!"&amp;'Country Selector'!$B$3&amp;ROW($A149))*10^12,0)*'Process Emissions Multipliers'!$B$45</f>
        <v>558318.20736164018</v>
      </c>
      <c r="M141" s="90">
        <f t="shared" ca="1" si="28"/>
        <v>587059.2947234076</v>
      </c>
      <c r="N141" s="90">
        <f t="shared" ca="1" si="28"/>
        <v>615800.38208517502</v>
      </c>
      <c r="O141" s="90">
        <f t="shared" ca="1" si="28"/>
        <v>644541.46944694244</v>
      </c>
      <c r="P141" s="90">
        <f t="shared" ca="1" si="28"/>
        <v>673282.55680870987</v>
      </c>
      <c r="Q141" s="90">
        <f t="shared" ca="1" si="28"/>
        <v>702023.6441704774</v>
      </c>
      <c r="R141" s="90">
        <f t="shared" ca="1" si="28"/>
        <v>730764.73153224483</v>
      </c>
      <c r="S141" s="90">
        <f t="shared" ca="1" si="28"/>
        <v>759505.81889401237</v>
      </c>
      <c r="T141" s="90">
        <f t="shared" ca="1" si="28"/>
        <v>788246.90625577967</v>
      </c>
      <c r="U141" s="90">
        <f t="shared" ca="1" si="28"/>
        <v>816987.99361754721</v>
      </c>
      <c r="V141">
        <f ca="1">IF('Waste 2030'!$A149="MR",INDIRECT("'Waste 2030'!"&amp;'Country Selector'!$B$3&amp;ROW($A149))*10^12,0)*'Process Emissions Multipliers'!$D$45</f>
        <v>845729.08097931463</v>
      </c>
      <c r="W141" s="90">
        <f t="shared" ca="1" si="26"/>
        <v>854905.0685826746</v>
      </c>
      <c r="X141" s="90">
        <f t="shared" ca="1" si="26"/>
        <v>864081.05618603458</v>
      </c>
      <c r="Y141" s="90">
        <f t="shared" ca="1" si="26"/>
        <v>873257.04378939443</v>
      </c>
      <c r="Z141" s="90">
        <f t="shared" ca="1" si="26"/>
        <v>882433.0313927544</v>
      </c>
      <c r="AA141" s="90">
        <f t="shared" ca="1" si="26"/>
        <v>891609.01899611438</v>
      </c>
      <c r="AB141" s="90">
        <f t="shared" ca="1" si="26"/>
        <v>900785.00659947435</v>
      </c>
      <c r="AC141" s="90">
        <f t="shared" ca="1" si="26"/>
        <v>909960.9942028342</v>
      </c>
      <c r="AD141" s="90">
        <f t="shared" ca="1" si="26"/>
        <v>919136.98180619418</v>
      </c>
      <c r="AE141" s="90">
        <f t="shared" ca="1" si="26"/>
        <v>928312.96940955427</v>
      </c>
      <c r="AF141" s="90">
        <f t="shared" ca="1" si="26"/>
        <v>937488.95701291412</v>
      </c>
      <c r="AG141" s="90">
        <f t="shared" ca="1" si="26"/>
        <v>946664.94461627409</v>
      </c>
      <c r="AH141" s="90">
        <f t="shared" ca="1" si="26"/>
        <v>955840.93221963407</v>
      </c>
      <c r="AI141" s="90">
        <f t="shared" ca="1" si="26"/>
        <v>965016.91982299392</v>
      </c>
      <c r="AJ141" s="90">
        <f t="shared" ca="1" si="26"/>
        <v>974192.90742635389</v>
      </c>
      <c r="AK141" s="90">
        <f t="shared" ca="1" si="26"/>
        <v>983368.89502971387</v>
      </c>
      <c r="AL141" s="90">
        <f t="shared" ca="1" si="26"/>
        <v>992544.88263307384</v>
      </c>
      <c r="AM141" s="90">
        <f t="shared" ca="1" si="25"/>
        <v>1001720.8702364338</v>
      </c>
      <c r="AN141" s="90">
        <f t="shared" ca="1" si="25"/>
        <v>1010896.8578397938</v>
      </c>
      <c r="AO141" s="90">
        <f t="shared" ca="1" si="25"/>
        <v>1020072.8454431536</v>
      </c>
      <c r="AP141">
        <f ca="1">V141*'Process Emissions Multipliers'!$E$45</f>
        <v>1029248.8330465136</v>
      </c>
    </row>
    <row r="142" spans="1:42">
      <c r="A142" s="74">
        <v>90</v>
      </c>
      <c r="B142">
        <f ca="1">IF('Waste 2010'!$A150="MR",INDIRECT("'Waste 2010'!"&amp;'Country Selector'!$B$3&amp;ROW($A150))*10^12,0)</f>
        <v>43593046.640921786</v>
      </c>
      <c r="C142" s="90">
        <f t="shared" ca="1" si="27"/>
        <v>39318066.820474088</v>
      </c>
      <c r="D142" s="90">
        <f t="shared" ca="1" si="27"/>
        <v>35043087.000026405</v>
      </c>
      <c r="E142" s="90">
        <f t="shared" ca="1" si="27"/>
        <v>30768107.179578714</v>
      </c>
      <c r="F142" s="90">
        <f t="shared" ca="1" si="27"/>
        <v>26493127.359131023</v>
      </c>
      <c r="G142" s="90">
        <f t="shared" ca="1" si="27"/>
        <v>22218147.538683333</v>
      </c>
      <c r="H142" s="90">
        <f t="shared" ca="1" si="27"/>
        <v>17943167.718235642</v>
      </c>
      <c r="I142" s="90">
        <f t="shared" ca="1" si="27"/>
        <v>13668187.897787953</v>
      </c>
      <c r="J142" s="90">
        <f t="shared" ca="1" si="27"/>
        <v>9393208.0773402601</v>
      </c>
      <c r="K142" s="90">
        <f t="shared" ca="1" si="27"/>
        <v>5118228.2568925703</v>
      </c>
      <c r="L142">
        <f ca="1">IF('Waste 2020'!$A150="MR",INDIRECT("'Waste 2020'!"&amp;'Country Selector'!$B$3&amp;ROW($A150))*10^12,0)*'Process Emissions Multipliers'!$B$45</f>
        <v>843248.43644487974</v>
      </c>
      <c r="M142" s="90">
        <f t="shared" ca="1" si="28"/>
        <v>778221.31066152919</v>
      </c>
      <c r="N142" s="90">
        <f t="shared" ca="1" si="28"/>
        <v>713194.18487817864</v>
      </c>
      <c r="O142" s="90">
        <f t="shared" ca="1" si="28"/>
        <v>648167.05909482809</v>
      </c>
      <c r="P142" s="90">
        <f t="shared" ca="1" si="28"/>
        <v>583139.93331147754</v>
      </c>
      <c r="Q142" s="90">
        <f t="shared" ca="1" si="28"/>
        <v>518112.80752812693</v>
      </c>
      <c r="R142" s="90">
        <f t="shared" ca="1" si="28"/>
        <v>453085.68174477643</v>
      </c>
      <c r="S142" s="90">
        <f t="shared" ca="1" si="28"/>
        <v>388058.55596142582</v>
      </c>
      <c r="T142" s="90">
        <f t="shared" ca="1" si="28"/>
        <v>323031.43017807527</v>
      </c>
      <c r="U142" s="90">
        <f t="shared" ca="1" si="28"/>
        <v>258004.30439472472</v>
      </c>
      <c r="V142">
        <f ca="1">IF('Waste 2030'!$A150="MR",INDIRECT("'Waste 2030'!"&amp;'Country Selector'!$B$3&amp;ROW($A150))*10^12,0)*'Process Emissions Multipliers'!$D$45</f>
        <v>192977.17861137414</v>
      </c>
      <c r="W142" s="90">
        <f t="shared" ca="1" si="26"/>
        <v>195070.94154148278</v>
      </c>
      <c r="X142" s="90">
        <f t="shared" ca="1" si="26"/>
        <v>197164.70447159145</v>
      </c>
      <c r="Y142" s="90">
        <f t="shared" ca="1" si="26"/>
        <v>199258.46740170009</v>
      </c>
      <c r="Z142" s="90">
        <f t="shared" ca="1" si="26"/>
        <v>201352.23033180874</v>
      </c>
      <c r="AA142" s="90">
        <f t="shared" ca="1" si="26"/>
        <v>203445.99326191741</v>
      </c>
      <c r="AB142" s="90">
        <f t="shared" ca="1" si="26"/>
        <v>205539.75619202602</v>
      </c>
      <c r="AC142" s="90">
        <f t="shared" ca="1" si="26"/>
        <v>207633.51912213472</v>
      </c>
      <c r="AD142" s="90">
        <f t="shared" ca="1" si="26"/>
        <v>209727.28205224336</v>
      </c>
      <c r="AE142" s="90">
        <f t="shared" ca="1" si="26"/>
        <v>211821.044982352</v>
      </c>
      <c r="AF142" s="90">
        <f t="shared" ca="1" si="26"/>
        <v>213914.80791246064</v>
      </c>
      <c r="AG142" s="90">
        <f t="shared" ca="1" si="26"/>
        <v>216008.57084256932</v>
      </c>
      <c r="AH142" s="90">
        <f t="shared" ca="1" si="26"/>
        <v>218102.33377267799</v>
      </c>
      <c r="AI142" s="90">
        <f t="shared" ca="1" si="26"/>
        <v>220196.0967027866</v>
      </c>
      <c r="AJ142" s="90">
        <f t="shared" ca="1" si="26"/>
        <v>222289.85963289527</v>
      </c>
      <c r="AK142" s="90">
        <f t="shared" ca="1" si="26"/>
        <v>224383.62256300391</v>
      </c>
      <c r="AL142" s="90">
        <f t="shared" ref="AL142:AO157" ca="1" si="29">$V142*($AP$1-AL$1)/($AP$1-$V$1)+$AP142*(AL$1-$V$1)/($AP$1-$V$1)</f>
        <v>226477.38549311255</v>
      </c>
      <c r="AM142" s="90">
        <f t="shared" ca="1" si="29"/>
        <v>228571.14842322122</v>
      </c>
      <c r="AN142" s="90">
        <f t="shared" ca="1" si="29"/>
        <v>230664.91135332987</v>
      </c>
      <c r="AO142" s="90">
        <f t="shared" ca="1" si="29"/>
        <v>232758.67428343854</v>
      </c>
      <c r="AP142">
        <f ca="1">V142*'Process Emissions Multipliers'!$E$45</f>
        <v>234852.43721354718</v>
      </c>
    </row>
    <row r="143" spans="1:42">
      <c r="A143" s="74">
        <v>91</v>
      </c>
      <c r="B143">
        <f ca="1">IF('Waste 2010'!$A151="MR",INDIRECT("'Waste 2010'!"&amp;'Country Selector'!$B$3&amp;ROW($A151))*10^12,0)</f>
        <v>28955541.694131169</v>
      </c>
      <c r="C143" s="90">
        <f t="shared" ca="1" si="27"/>
        <v>26118598.455174528</v>
      </c>
      <c r="D143" s="90">
        <f t="shared" ca="1" si="27"/>
        <v>23281655.216217887</v>
      </c>
      <c r="E143" s="90">
        <f t="shared" ca="1" si="27"/>
        <v>20444711.977261245</v>
      </c>
      <c r="F143" s="90">
        <f t="shared" ca="1" si="27"/>
        <v>17607768.738304608</v>
      </c>
      <c r="G143" s="90">
        <f t="shared" ca="1" si="27"/>
        <v>14770825.499347966</v>
      </c>
      <c r="H143" s="90">
        <f t="shared" ca="1" si="27"/>
        <v>11933882.260391323</v>
      </c>
      <c r="I143" s="90">
        <f t="shared" ca="1" si="27"/>
        <v>9096939.0214346834</v>
      </c>
      <c r="J143" s="90">
        <f t="shared" ca="1" si="27"/>
        <v>6259995.7824780419</v>
      </c>
      <c r="K143" s="90">
        <f t="shared" ca="1" si="27"/>
        <v>3423052.5435214015</v>
      </c>
      <c r="L143">
        <f ca="1">IF('Waste 2020'!$A151="MR",INDIRECT("'Waste 2020'!"&amp;'Country Selector'!$B$3&amp;ROW($A151))*10^12,0)*'Process Emissions Multipliers'!$B$45</f>
        <v>586109.30456476065</v>
      </c>
      <c r="M143" s="90">
        <f t="shared" ca="1" si="28"/>
        <v>587892.38139200467</v>
      </c>
      <c r="N143" s="90">
        <f t="shared" ca="1" si="28"/>
        <v>589675.4582192488</v>
      </c>
      <c r="O143" s="90">
        <f t="shared" ca="1" si="28"/>
        <v>591458.53504649282</v>
      </c>
      <c r="P143" s="90">
        <f t="shared" ca="1" si="28"/>
        <v>593241.61187373684</v>
      </c>
      <c r="Q143" s="90">
        <f t="shared" ca="1" si="28"/>
        <v>595024.68870098097</v>
      </c>
      <c r="R143" s="90">
        <f t="shared" ca="1" si="28"/>
        <v>596807.76552822499</v>
      </c>
      <c r="S143" s="90">
        <f t="shared" ca="1" si="28"/>
        <v>598590.84235546901</v>
      </c>
      <c r="T143" s="90">
        <f t="shared" ca="1" si="28"/>
        <v>600373.91918271303</v>
      </c>
      <c r="U143" s="90">
        <f t="shared" ca="1" si="28"/>
        <v>602156.99600995705</v>
      </c>
      <c r="V143">
        <f ca="1">IF('Waste 2030'!$A151="MR",INDIRECT("'Waste 2030'!"&amp;'Country Selector'!$B$3&amp;ROW($A151))*10^12,0)*'Process Emissions Multipliers'!$D$45</f>
        <v>603940.07283720118</v>
      </c>
      <c r="W143" s="90">
        <f t="shared" ref="W143:AL158" ca="1" si="30">$V143*($AP$1-W$1)/($AP$1-$V$1)+$AP143*(W$1-$V$1)/($AP$1-$V$1)</f>
        <v>610492.69914054335</v>
      </c>
      <c r="X143" s="90">
        <f t="shared" ca="1" si="30"/>
        <v>617045.32544388552</v>
      </c>
      <c r="Y143" s="90">
        <f t="shared" ca="1" si="30"/>
        <v>623597.95174722769</v>
      </c>
      <c r="Z143" s="90">
        <f t="shared" ca="1" si="30"/>
        <v>630150.57805056986</v>
      </c>
      <c r="AA143" s="90">
        <f t="shared" ca="1" si="30"/>
        <v>636703.20435391204</v>
      </c>
      <c r="AB143" s="90">
        <f t="shared" ca="1" si="30"/>
        <v>643255.83065725421</v>
      </c>
      <c r="AC143" s="90">
        <f t="shared" ca="1" si="30"/>
        <v>649808.45696059638</v>
      </c>
      <c r="AD143" s="90">
        <f t="shared" ca="1" si="30"/>
        <v>656361.08326393855</v>
      </c>
      <c r="AE143" s="90">
        <f t="shared" ca="1" si="30"/>
        <v>662913.70956728072</v>
      </c>
      <c r="AF143" s="90">
        <f t="shared" ca="1" si="30"/>
        <v>669466.33587062289</v>
      </c>
      <c r="AG143" s="90">
        <f t="shared" ca="1" si="30"/>
        <v>676018.96217396506</v>
      </c>
      <c r="AH143" s="90">
        <f t="shared" ca="1" si="30"/>
        <v>682571.58847730723</v>
      </c>
      <c r="AI143" s="90">
        <f t="shared" ca="1" si="30"/>
        <v>689124.21478064952</v>
      </c>
      <c r="AJ143" s="90">
        <f t="shared" ca="1" si="30"/>
        <v>695676.84108399169</v>
      </c>
      <c r="AK143" s="90">
        <f t="shared" ca="1" si="30"/>
        <v>702229.46738733375</v>
      </c>
      <c r="AL143" s="90">
        <f t="shared" ca="1" si="30"/>
        <v>708782.09369067603</v>
      </c>
      <c r="AM143" s="90">
        <f t="shared" ca="1" si="29"/>
        <v>715334.7199940182</v>
      </c>
      <c r="AN143" s="90">
        <f t="shared" ca="1" si="29"/>
        <v>721887.34629736026</v>
      </c>
      <c r="AO143" s="90">
        <f t="shared" ca="1" si="29"/>
        <v>728439.97260070255</v>
      </c>
      <c r="AP143">
        <f ca="1">V143*'Process Emissions Multipliers'!$E$45</f>
        <v>734992.59890404472</v>
      </c>
    </row>
    <row r="144" spans="1:42">
      <c r="A144" s="74">
        <v>92</v>
      </c>
      <c r="B144">
        <f ca="1">IF('Waste 2010'!$A152="MR",INDIRECT("'Waste 2010'!"&amp;'Country Selector'!$B$3&amp;ROW($A152))*10^12,0)</f>
        <v>141746075.99315438</v>
      </c>
      <c r="C144" s="90">
        <f t="shared" ca="1" si="27"/>
        <v>127612391.29993562</v>
      </c>
      <c r="D144" s="90">
        <f t="shared" ca="1" si="27"/>
        <v>113478706.6067169</v>
      </c>
      <c r="E144" s="90">
        <f t="shared" ca="1" si="27"/>
        <v>99345021.913498148</v>
      </c>
      <c r="F144" s="90">
        <f t="shared" ca="1" si="27"/>
        <v>85211337.22027941</v>
      </c>
      <c r="G144" s="90">
        <f t="shared" ca="1" si="27"/>
        <v>71077652.527060673</v>
      </c>
      <c r="H144" s="90">
        <f t="shared" ca="1" si="27"/>
        <v>56943967.833841935</v>
      </c>
      <c r="I144" s="90">
        <f t="shared" ca="1" si="27"/>
        <v>42810283.14062319</v>
      </c>
      <c r="J144" s="90">
        <f t="shared" ca="1" si="27"/>
        <v>28676598.447404448</v>
      </c>
      <c r="K144" s="90">
        <f t="shared" ca="1" si="27"/>
        <v>14542913.754185708</v>
      </c>
      <c r="L144">
        <f ca="1">IF('Waste 2020'!$A152="MR",INDIRECT("'Waste 2020'!"&amp;'Country Selector'!$B$3&amp;ROW($A152))*10^12,0)*'Process Emissions Multipliers'!$B$45</f>
        <v>409229.06096696592</v>
      </c>
      <c r="M144" s="90">
        <f t="shared" ca="1" si="28"/>
        <v>429756.95169786509</v>
      </c>
      <c r="N144" s="90">
        <f t="shared" ca="1" si="28"/>
        <v>450284.84242876433</v>
      </c>
      <c r="O144" s="90">
        <f t="shared" ca="1" si="28"/>
        <v>470812.73315966356</v>
      </c>
      <c r="P144" s="90">
        <f t="shared" ca="1" si="28"/>
        <v>491340.62389056274</v>
      </c>
      <c r="Q144" s="90">
        <f t="shared" ca="1" si="28"/>
        <v>511868.51462146197</v>
      </c>
      <c r="R144" s="90">
        <f t="shared" ca="1" si="28"/>
        <v>532396.40535236115</v>
      </c>
      <c r="S144" s="90">
        <f t="shared" ca="1" si="28"/>
        <v>552924.29608326033</v>
      </c>
      <c r="T144" s="90">
        <f t="shared" ca="1" si="28"/>
        <v>573452.18681415962</v>
      </c>
      <c r="U144" s="90">
        <f t="shared" ca="1" si="28"/>
        <v>593980.0775450588</v>
      </c>
      <c r="V144">
        <f ca="1">IF('Waste 2030'!$A152="MR",INDIRECT("'Waste 2030'!"&amp;'Country Selector'!$B$3&amp;ROW($A152))*10^12,0)*'Process Emissions Multipliers'!$D$45</f>
        <v>614507.96827595797</v>
      </c>
      <c r="W144" s="90">
        <f t="shared" ca="1" si="30"/>
        <v>621175.25408400514</v>
      </c>
      <c r="X144" s="90">
        <f t="shared" ca="1" si="30"/>
        <v>627842.53989205218</v>
      </c>
      <c r="Y144" s="90">
        <f t="shared" ca="1" si="30"/>
        <v>634509.82570009935</v>
      </c>
      <c r="Z144" s="90">
        <f t="shared" ca="1" si="30"/>
        <v>641177.11150814639</v>
      </c>
      <c r="AA144" s="90">
        <f t="shared" ca="1" si="30"/>
        <v>647844.39731619344</v>
      </c>
      <c r="AB144" s="90">
        <f t="shared" ca="1" si="30"/>
        <v>654511.68312424049</v>
      </c>
      <c r="AC144" s="90">
        <f t="shared" ca="1" si="30"/>
        <v>661178.96893228765</v>
      </c>
      <c r="AD144" s="90">
        <f t="shared" ca="1" si="30"/>
        <v>667846.25474033481</v>
      </c>
      <c r="AE144" s="90">
        <f t="shared" ca="1" si="30"/>
        <v>674513.54054838186</v>
      </c>
      <c r="AF144" s="90">
        <f t="shared" ca="1" si="30"/>
        <v>681180.82635642891</v>
      </c>
      <c r="AG144" s="90">
        <f t="shared" ca="1" si="30"/>
        <v>687848.11216447607</v>
      </c>
      <c r="AH144" s="90">
        <f t="shared" ca="1" si="30"/>
        <v>694515.39797252312</v>
      </c>
      <c r="AI144" s="90">
        <f t="shared" ca="1" si="30"/>
        <v>701182.68378057028</v>
      </c>
      <c r="AJ144" s="90">
        <f t="shared" ca="1" si="30"/>
        <v>707849.96958861733</v>
      </c>
      <c r="AK144" s="90">
        <f t="shared" ca="1" si="30"/>
        <v>714517.25539666438</v>
      </c>
      <c r="AL144" s="90">
        <f t="shared" ca="1" si="30"/>
        <v>721184.54120471154</v>
      </c>
      <c r="AM144" s="90">
        <f t="shared" ca="1" si="29"/>
        <v>727851.8270127587</v>
      </c>
      <c r="AN144" s="90">
        <f t="shared" ca="1" si="29"/>
        <v>734519.11282080575</v>
      </c>
      <c r="AO144" s="90">
        <f t="shared" ca="1" si="29"/>
        <v>741186.3986288528</v>
      </c>
      <c r="AP144">
        <f ca="1">V144*'Process Emissions Multipliers'!$E$45</f>
        <v>747853.68443689996</v>
      </c>
    </row>
    <row r="145" spans="1:42">
      <c r="A145" s="74">
        <v>93</v>
      </c>
      <c r="B145">
        <f ca="1">IF('Waste 2010'!$A153="MR",INDIRECT("'Waste 2010'!"&amp;'Country Selector'!$B$3&amp;ROW($A153))*10^12,0)</f>
        <v>67624445.462044492</v>
      </c>
      <c r="C145" s="90">
        <f t="shared" ca="1" si="27"/>
        <v>60909408.630521789</v>
      </c>
      <c r="D145" s="90">
        <f t="shared" ca="1" si="27"/>
        <v>54194371.798999086</v>
      </c>
      <c r="E145" s="90">
        <f t="shared" ca="1" si="27"/>
        <v>47479334.96747639</v>
      </c>
      <c r="F145" s="90">
        <f t="shared" ca="1" si="27"/>
        <v>40764298.135953687</v>
      </c>
      <c r="G145" s="90">
        <f t="shared" ca="1" si="27"/>
        <v>34049261.304430977</v>
      </c>
      <c r="H145" s="90">
        <f t="shared" ca="1" si="27"/>
        <v>27334224.472908273</v>
      </c>
      <c r="I145" s="90">
        <f t="shared" ca="1" si="27"/>
        <v>20619187.641385574</v>
      </c>
      <c r="J145" s="90">
        <f t="shared" ca="1" si="27"/>
        <v>13904150.809862869</v>
      </c>
      <c r="K145" s="90">
        <f t="shared" ca="1" si="27"/>
        <v>7189113.9783401648</v>
      </c>
      <c r="L145">
        <f ca="1">IF('Waste 2020'!$A153="MR",INDIRECT("'Waste 2020'!"&amp;'Country Selector'!$B$3&amp;ROW($A153))*10^12,0)*'Process Emissions Multipliers'!$B$45</f>
        <v>474077.14681746095</v>
      </c>
      <c r="M145" s="90">
        <f t="shared" ca="1" si="28"/>
        <v>437553.99653854384</v>
      </c>
      <c r="N145" s="90">
        <f t="shared" ca="1" si="28"/>
        <v>401030.84625962679</v>
      </c>
      <c r="O145" s="90">
        <f t="shared" ca="1" si="28"/>
        <v>364507.69598070963</v>
      </c>
      <c r="P145" s="90">
        <f t="shared" ca="1" si="28"/>
        <v>327984.54570179264</v>
      </c>
      <c r="Q145" s="90">
        <f t="shared" ca="1" si="28"/>
        <v>291461.39542287553</v>
      </c>
      <c r="R145" s="90">
        <f t="shared" ca="1" si="28"/>
        <v>254938.24514395843</v>
      </c>
      <c r="S145" s="90">
        <f t="shared" ca="1" si="28"/>
        <v>218415.09486504132</v>
      </c>
      <c r="T145" s="90">
        <f t="shared" ca="1" si="28"/>
        <v>181891.94458612424</v>
      </c>
      <c r="U145" s="90">
        <f t="shared" ca="1" si="28"/>
        <v>145368.79430720714</v>
      </c>
      <c r="V145">
        <f ca="1">IF('Waste 2030'!$A153="MR",INDIRECT("'Waste 2030'!"&amp;'Country Selector'!$B$3&amp;ROW($A153))*10^12,0)*'Process Emissions Multipliers'!$D$45</f>
        <v>108845.64402829006</v>
      </c>
      <c r="W145" s="90">
        <f t="shared" ca="1" si="30"/>
        <v>110026.59701045166</v>
      </c>
      <c r="X145" s="90">
        <f t="shared" ca="1" si="30"/>
        <v>111207.54999261328</v>
      </c>
      <c r="Y145" s="90">
        <f t="shared" ca="1" si="30"/>
        <v>112388.50297477489</v>
      </c>
      <c r="Z145" s="90">
        <f t="shared" ca="1" si="30"/>
        <v>113569.45595693649</v>
      </c>
      <c r="AA145" s="90">
        <f t="shared" ca="1" si="30"/>
        <v>114750.40893909811</v>
      </c>
      <c r="AB145" s="90">
        <f t="shared" ca="1" si="30"/>
        <v>115931.36192125973</v>
      </c>
      <c r="AC145" s="90">
        <f t="shared" ca="1" si="30"/>
        <v>117112.31490342134</v>
      </c>
      <c r="AD145" s="90">
        <f t="shared" ca="1" si="30"/>
        <v>118293.26788558293</v>
      </c>
      <c r="AE145" s="90">
        <f t="shared" ca="1" si="30"/>
        <v>119474.22086774455</v>
      </c>
      <c r="AF145" s="90">
        <f t="shared" ca="1" si="30"/>
        <v>120655.17384990616</v>
      </c>
      <c r="AG145" s="90">
        <f t="shared" ca="1" si="30"/>
        <v>121836.12683206778</v>
      </c>
      <c r="AH145" s="90">
        <f t="shared" ca="1" si="30"/>
        <v>123017.07981422939</v>
      </c>
      <c r="AI145" s="90">
        <f t="shared" ca="1" si="30"/>
        <v>124198.03279639099</v>
      </c>
      <c r="AJ145" s="90">
        <f t="shared" ca="1" si="30"/>
        <v>125378.98577855261</v>
      </c>
      <c r="AK145" s="90">
        <f t="shared" ca="1" si="30"/>
        <v>126559.93876071421</v>
      </c>
      <c r="AL145" s="90">
        <f t="shared" ca="1" si="30"/>
        <v>127740.89174287581</v>
      </c>
      <c r="AM145" s="90">
        <f t="shared" ca="1" si="29"/>
        <v>128921.84472503743</v>
      </c>
      <c r="AN145" s="90">
        <f t="shared" ca="1" si="29"/>
        <v>130102.79770719905</v>
      </c>
      <c r="AO145" s="90">
        <f t="shared" ca="1" si="29"/>
        <v>131283.75068936066</v>
      </c>
      <c r="AP145">
        <f ca="1">V145*'Process Emissions Multipliers'!$E$45</f>
        <v>132464.70367152226</v>
      </c>
    </row>
    <row r="146" spans="1:42">
      <c r="A146" s="74">
        <v>94</v>
      </c>
      <c r="B146">
        <f ca="1">IF('Waste 2010'!$A154="MR",INDIRECT("'Waste 2010'!"&amp;'Country Selector'!$B$3&amp;ROW($A154))*10^12,0)</f>
        <v>55757940.994993761</v>
      </c>
      <c r="C146" s="90">
        <f t="shared" ca="1" si="27"/>
        <v>50225444.574920394</v>
      </c>
      <c r="D146" s="90">
        <f t="shared" ca="1" si="27"/>
        <v>44692948.154847026</v>
      </c>
      <c r="E146" s="90">
        <f t="shared" ca="1" si="27"/>
        <v>39160451.734773658</v>
      </c>
      <c r="F146" s="90">
        <f t="shared" ca="1" si="27"/>
        <v>33627955.314700291</v>
      </c>
      <c r="G146" s="90">
        <f t="shared" ca="1" si="27"/>
        <v>28095458.894626919</v>
      </c>
      <c r="H146" s="90">
        <f t="shared" ca="1" si="27"/>
        <v>22562962.474553552</v>
      </c>
      <c r="I146" s="90">
        <f t="shared" ca="1" si="27"/>
        <v>17030466.054480184</v>
      </c>
      <c r="J146" s="90">
        <f t="shared" ca="1" si="27"/>
        <v>11497969.634406816</v>
      </c>
      <c r="K146" s="90">
        <f t="shared" ca="1" si="27"/>
        <v>5965473.2143334467</v>
      </c>
      <c r="L146">
        <f ca="1">IF('Waste 2020'!$A154="MR",INDIRECT("'Waste 2020'!"&amp;'Country Selector'!$B$3&amp;ROW($A154))*10^12,0)*'Process Emissions Multipliers'!$B$45</f>
        <v>432976.79426007846</v>
      </c>
      <c r="M146" s="90">
        <f t="shared" ca="1" si="28"/>
        <v>391613.02632057812</v>
      </c>
      <c r="N146" s="90">
        <f t="shared" ca="1" si="28"/>
        <v>350249.25838107779</v>
      </c>
      <c r="O146" s="90">
        <f t="shared" ca="1" si="28"/>
        <v>308885.49044157745</v>
      </c>
      <c r="P146" s="90">
        <f t="shared" ca="1" si="28"/>
        <v>267521.72250207706</v>
      </c>
      <c r="Q146" s="90">
        <f t="shared" ca="1" si="28"/>
        <v>226157.95456257675</v>
      </c>
      <c r="R146" s="90">
        <f t="shared" ca="1" si="28"/>
        <v>184794.18662307641</v>
      </c>
      <c r="S146" s="90">
        <f t="shared" ca="1" si="28"/>
        <v>143430.41868357608</v>
      </c>
      <c r="T146" s="90">
        <f t="shared" ca="1" si="28"/>
        <v>102066.65074407574</v>
      </c>
      <c r="U146" s="90">
        <f t="shared" ca="1" si="28"/>
        <v>60702.882804575405</v>
      </c>
      <c r="V146">
        <f ca="1">IF('Waste 2030'!$A154="MR",INDIRECT("'Waste 2030'!"&amp;'Country Selector'!$B$3&amp;ROW($A154))*10^12,0)*'Process Emissions Multipliers'!$D$45</f>
        <v>19339.114865075062</v>
      </c>
      <c r="W146" s="90">
        <f t="shared" ca="1" si="30"/>
        <v>19548.940307114251</v>
      </c>
      <c r="X146" s="90">
        <f t="shared" ca="1" si="30"/>
        <v>19758.765749153441</v>
      </c>
      <c r="Y146" s="90">
        <f t="shared" ca="1" si="30"/>
        <v>19968.591191192631</v>
      </c>
      <c r="Z146" s="90">
        <f t="shared" ca="1" si="30"/>
        <v>20178.416633231824</v>
      </c>
      <c r="AA146" s="90">
        <f t="shared" ca="1" si="30"/>
        <v>20388.242075271017</v>
      </c>
      <c r="AB146" s="90">
        <f t="shared" ca="1" si="30"/>
        <v>20598.067517310206</v>
      </c>
      <c r="AC146" s="90">
        <f t="shared" ca="1" si="30"/>
        <v>20807.892959349396</v>
      </c>
      <c r="AD146" s="90">
        <f t="shared" ca="1" si="30"/>
        <v>21017.718401388585</v>
      </c>
      <c r="AE146" s="90">
        <f t="shared" ca="1" si="30"/>
        <v>21227.543843427775</v>
      </c>
      <c r="AF146" s="90">
        <f t="shared" ca="1" si="30"/>
        <v>21437.369285466964</v>
      </c>
      <c r="AG146" s="90">
        <f t="shared" ca="1" si="30"/>
        <v>21647.194727506154</v>
      </c>
      <c r="AH146" s="90">
        <f t="shared" ca="1" si="30"/>
        <v>21857.020169545347</v>
      </c>
      <c r="AI146" s="90">
        <f t="shared" ca="1" si="30"/>
        <v>22066.845611584533</v>
      </c>
      <c r="AJ146" s="90">
        <f t="shared" ca="1" si="30"/>
        <v>22276.671053623726</v>
      </c>
      <c r="AK146" s="90">
        <f t="shared" ca="1" si="30"/>
        <v>22486.496495662912</v>
      </c>
      <c r="AL146" s="90">
        <f t="shared" ca="1" si="30"/>
        <v>22696.321937702105</v>
      </c>
      <c r="AM146" s="90">
        <f t="shared" ca="1" si="29"/>
        <v>22906.147379741298</v>
      </c>
      <c r="AN146" s="90">
        <f t="shared" ca="1" si="29"/>
        <v>23115.972821780484</v>
      </c>
      <c r="AO146" s="90">
        <f t="shared" ca="1" si="29"/>
        <v>23325.798263819677</v>
      </c>
      <c r="AP146">
        <f ca="1">V146*'Process Emissions Multipliers'!$E$45</f>
        <v>23535.623705858867</v>
      </c>
    </row>
    <row r="147" spans="1:42">
      <c r="A147" s="74">
        <v>95</v>
      </c>
      <c r="B147">
        <f ca="1">IF('Waste 2010'!$A155="MR",INDIRECT("'Waste 2010'!"&amp;'Country Selector'!$B$3&amp;ROW($A155))*10^12,0)</f>
        <v>78697704.484653741</v>
      </c>
      <c r="C147" s="90">
        <f t="shared" ca="1" si="27"/>
        <v>70844874.06962809</v>
      </c>
      <c r="D147" s="90">
        <f t="shared" ca="1" si="27"/>
        <v>62992043.654602438</v>
      </c>
      <c r="E147" s="90">
        <f t="shared" ca="1" si="27"/>
        <v>55139213.239576794</v>
      </c>
      <c r="F147" s="90">
        <f t="shared" ca="1" si="27"/>
        <v>47286382.824551135</v>
      </c>
      <c r="G147" s="90">
        <f t="shared" ca="1" si="27"/>
        <v>39433552.409525484</v>
      </c>
      <c r="H147" s="90">
        <f t="shared" ca="1" si="27"/>
        <v>31580721.994499832</v>
      </c>
      <c r="I147" s="90">
        <f t="shared" ca="1" si="27"/>
        <v>23727891.579474181</v>
      </c>
      <c r="J147" s="90">
        <f t="shared" ca="1" si="27"/>
        <v>15875061.164448528</v>
      </c>
      <c r="K147" s="90">
        <f t="shared" ca="1" si="27"/>
        <v>8022230.7494228752</v>
      </c>
      <c r="L147">
        <f ca="1">IF('Waste 2020'!$A155="MR",INDIRECT("'Waste 2020'!"&amp;'Country Selector'!$B$3&amp;ROW($A155))*10^12,0)*'Process Emissions Multipliers'!$B$45</f>
        <v>169400.33439722372</v>
      </c>
      <c r="M147" s="90">
        <f t="shared" ca="1" si="28"/>
        <v>198091.45989164614</v>
      </c>
      <c r="N147" s="90">
        <f t="shared" ca="1" si="28"/>
        <v>226782.58538606856</v>
      </c>
      <c r="O147" s="90">
        <f t="shared" ca="1" si="28"/>
        <v>255473.71088049095</v>
      </c>
      <c r="P147" s="90">
        <f t="shared" ca="1" si="28"/>
        <v>284164.8363749134</v>
      </c>
      <c r="Q147" s="90">
        <f t="shared" ca="1" si="28"/>
        <v>312855.96186933579</v>
      </c>
      <c r="R147" s="90">
        <f t="shared" ca="1" si="28"/>
        <v>341547.08736375824</v>
      </c>
      <c r="S147" s="90">
        <f t="shared" ca="1" si="28"/>
        <v>370238.21285818069</v>
      </c>
      <c r="T147" s="90">
        <f t="shared" ca="1" si="28"/>
        <v>398929.33835260308</v>
      </c>
      <c r="U147" s="90">
        <f t="shared" ca="1" si="28"/>
        <v>427620.46384702547</v>
      </c>
      <c r="V147">
        <f ca="1">IF('Waste 2030'!$A155="MR",INDIRECT("'Waste 2030'!"&amp;'Country Selector'!$B$3&amp;ROW($A155))*10^12,0)*'Process Emissions Multipliers'!$D$45</f>
        <v>456311.58934144792</v>
      </c>
      <c r="W147" s="90">
        <f t="shared" ca="1" si="30"/>
        <v>461262.4767842897</v>
      </c>
      <c r="X147" s="90">
        <f t="shared" ca="1" si="30"/>
        <v>466213.36422713142</v>
      </c>
      <c r="Y147" s="90">
        <f t="shared" ca="1" si="30"/>
        <v>471164.25166997325</v>
      </c>
      <c r="Z147" s="90">
        <f t="shared" ca="1" si="30"/>
        <v>476115.13911281503</v>
      </c>
      <c r="AA147" s="90">
        <f t="shared" ca="1" si="30"/>
        <v>481066.0265556568</v>
      </c>
      <c r="AB147" s="90">
        <f t="shared" ca="1" si="30"/>
        <v>486016.91399849858</v>
      </c>
      <c r="AC147" s="90">
        <f t="shared" ca="1" si="30"/>
        <v>490967.8014413403</v>
      </c>
      <c r="AD147" s="90">
        <f t="shared" ca="1" si="30"/>
        <v>495918.68888418208</v>
      </c>
      <c r="AE147" s="90">
        <f t="shared" ca="1" si="30"/>
        <v>500869.57632702391</v>
      </c>
      <c r="AF147" s="90">
        <f t="shared" ca="1" si="30"/>
        <v>505820.46376986557</v>
      </c>
      <c r="AG147" s="90">
        <f t="shared" ca="1" si="30"/>
        <v>510771.35121270735</v>
      </c>
      <c r="AH147" s="90">
        <f t="shared" ca="1" si="30"/>
        <v>515722.23865554924</v>
      </c>
      <c r="AI147" s="90">
        <f t="shared" ca="1" si="30"/>
        <v>520673.1260983909</v>
      </c>
      <c r="AJ147" s="90">
        <f t="shared" ca="1" si="30"/>
        <v>525624.01354123279</v>
      </c>
      <c r="AK147" s="90">
        <f t="shared" ca="1" si="30"/>
        <v>530574.90098407445</v>
      </c>
      <c r="AL147" s="90">
        <f t="shared" ca="1" si="30"/>
        <v>535525.78842691623</v>
      </c>
      <c r="AM147" s="90">
        <f t="shared" ca="1" si="29"/>
        <v>540476.67586975801</v>
      </c>
      <c r="AN147" s="90">
        <f t="shared" ca="1" si="29"/>
        <v>545427.56331259978</v>
      </c>
      <c r="AO147" s="90">
        <f t="shared" ca="1" si="29"/>
        <v>550378.45075544156</v>
      </c>
      <c r="AP147">
        <f ca="1">V147*'Process Emissions Multipliers'!$E$45</f>
        <v>555329.33819828334</v>
      </c>
    </row>
    <row r="148" spans="1:42">
      <c r="A148" s="74">
        <v>96</v>
      </c>
      <c r="B148">
        <f ca="1">IF('Waste 2010'!$A156="MR",INDIRECT("'Waste 2010'!"&amp;'Country Selector'!$B$3&amp;ROW($A156))*10^12,0)</f>
        <v>48413937.946634181</v>
      </c>
      <c r="C148" s="90">
        <f t="shared" ca="1" si="27"/>
        <v>43583447.381995119</v>
      </c>
      <c r="D148" s="90">
        <f t="shared" ca="1" si="27"/>
        <v>38752956.817356057</v>
      </c>
      <c r="E148" s="90">
        <f t="shared" ca="1" si="27"/>
        <v>33922466.252717003</v>
      </c>
      <c r="F148" s="90">
        <f t="shared" ca="1" si="27"/>
        <v>29091975.688077938</v>
      </c>
      <c r="G148" s="90">
        <f t="shared" ca="1" si="27"/>
        <v>24261485.123438876</v>
      </c>
      <c r="H148" s="90">
        <f t="shared" ca="1" si="27"/>
        <v>19430994.558799814</v>
      </c>
      <c r="I148" s="90">
        <f t="shared" ca="1" si="27"/>
        <v>14600503.994160755</v>
      </c>
      <c r="J148" s="90">
        <f t="shared" ca="1" si="27"/>
        <v>9770013.4295216929</v>
      </c>
      <c r="K148" s="90">
        <f t="shared" ca="1" si="27"/>
        <v>4939522.8648826322</v>
      </c>
      <c r="L148">
        <f ca="1">IF('Waste 2020'!$A156="MR",INDIRECT("'Waste 2020'!"&amp;'Country Selector'!$B$3&amp;ROW($A156))*10^12,0)*'Process Emissions Multipliers'!$B$45</f>
        <v>109032.3002435711</v>
      </c>
      <c r="M148" s="90">
        <f t="shared" ca="1" si="28"/>
        <v>139396.71322382989</v>
      </c>
      <c r="N148" s="90">
        <f t="shared" ca="1" si="28"/>
        <v>169761.12620408868</v>
      </c>
      <c r="O148" s="90">
        <f t="shared" ca="1" si="28"/>
        <v>200125.53918434746</v>
      </c>
      <c r="P148" s="90">
        <f t="shared" ca="1" si="28"/>
        <v>230489.95216460625</v>
      </c>
      <c r="Q148" s="90">
        <f t="shared" ca="1" si="28"/>
        <v>260854.36514486506</v>
      </c>
      <c r="R148" s="90">
        <f t="shared" ca="1" si="28"/>
        <v>291218.77812512382</v>
      </c>
      <c r="S148" s="90">
        <f t="shared" ca="1" si="28"/>
        <v>321583.19110538269</v>
      </c>
      <c r="T148" s="90">
        <f t="shared" ca="1" si="28"/>
        <v>351947.60408564145</v>
      </c>
      <c r="U148" s="90">
        <f t="shared" ca="1" si="28"/>
        <v>382312.0170659002</v>
      </c>
      <c r="V148">
        <f ca="1">IF('Waste 2030'!$A156="MR",INDIRECT("'Waste 2030'!"&amp;'Country Selector'!$B$3&amp;ROW($A156))*10^12,0)*'Process Emissions Multipliers'!$D$45</f>
        <v>412676.43004615902</v>
      </c>
      <c r="W148" s="90">
        <f t="shared" ca="1" si="30"/>
        <v>417153.88493267843</v>
      </c>
      <c r="X148" s="90">
        <f t="shared" ca="1" si="30"/>
        <v>421631.33981919783</v>
      </c>
      <c r="Y148" s="90">
        <f t="shared" ca="1" si="30"/>
        <v>426108.79470571724</v>
      </c>
      <c r="Z148" s="90">
        <f t="shared" ca="1" si="30"/>
        <v>430586.24959223659</v>
      </c>
      <c r="AA148" s="90">
        <f t="shared" ca="1" si="30"/>
        <v>435063.704478756</v>
      </c>
      <c r="AB148" s="90">
        <f t="shared" ca="1" si="30"/>
        <v>439541.15936527547</v>
      </c>
      <c r="AC148" s="90">
        <f t="shared" ca="1" si="30"/>
        <v>444018.61425179482</v>
      </c>
      <c r="AD148" s="90">
        <f t="shared" ca="1" si="30"/>
        <v>448496.06913831423</v>
      </c>
      <c r="AE148" s="90">
        <f t="shared" ca="1" si="30"/>
        <v>452973.52402483358</v>
      </c>
      <c r="AF148" s="90">
        <f t="shared" ca="1" si="30"/>
        <v>457450.97891135298</v>
      </c>
      <c r="AG148" s="90">
        <f t="shared" ca="1" si="30"/>
        <v>461928.43379787239</v>
      </c>
      <c r="AH148" s="90">
        <f t="shared" ca="1" si="30"/>
        <v>466405.88868439186</v>
      </c>
      <c r="AI148" s="90">
        <f t="shared" ca="1" si="30"/>
        <v>470883.34357091121</v>
      </c>
      <c r="AJ148" s="90">
        <f t="shared" ca="1" si="30"/>
        <v>475360.79845743068</v>
      </c>
      <c r="AK148" s="90">
        <f t="shared" ca="1" si="30"/>
        <v>479838.25334395003</v>
      </c>
      <c r="AL148" s="90">
        <f t="shared" ca="1" si="30"/>
        <v>484315.70823046943</v>
      </c>
      <c r="AM148" s="90">
        <f t="shared" ca="1" si="29"/>
        <v>488793.16311698878</v>
      </c>
      <c r="AN148" s="90">
        <f t="shared" ca="1" si="29"/>
        <v>493270.61800350819</v>
      </c>
      <c r="AO148" s="90">
        <f t="shared" ca="1" si="29"/>
        <v>497748.0728900276</v>
      </c>
      <c r="AP148">
        <f ca="1">V148*'Process Emissions Multipliers'!$E$45</f>
        <v>502225.52777654701</v>
      </c>
    </row>
    <row r="149" spans="1:42">
      <c r="A149" s="74">
        <v>97</v>
      </c>
      <c r="B149">
        <f ca="1">IF('Waste 2010'!$A157="MR",INDIRECT("'Waste 2010'!"&amp;'Country Selector'!$B$3&amp;ROW($A157))*10^12,0)</f>
        <v>41416298.312668689</v>
      </c>
      <c r="C149" s="90">
        <f t="shared" ca="1" si="27"/>
        <v>37321075.908041902</v>
      </c>
      <c r="D149" s="90">
        <f t="shared" ca="1" si="27"/>
        <v>33225853.503415123</v>
      </c>
      <c r="E149" s="90">
        <f t="shared" ca="1" si="27"/>
        <v>29130631.098788343</v>
      </c>
      <c r="F149" s="90">
        <f t="shared" ca="1" si="27"/>
        <v>25035408.69416156</v>
      </c>
      <c r="G149" s="90">
        <f t="shared" ca="1" si="27"/>
        <v>20940186.289534777</v>
      </c>
      <c r="H149" s="90">
        <f t="shared" ca="1" si="27"/>
        <v>16844963.884907994</v>
      </c>
      <c r="I149" s="90">
        <f t="shared" ca="1" si="27"/>
        <v>12749741.480281213</v>
      </c>
      <c r="J149" s="90">
        <f t="shared" ca="1" si="27"/>
        <v>8654519.0756544322</v>
      </c>
      <c r="K149" s="90">
        <f t="shared" ca="1" si="27"/>
        <v>4559296.6710276492</v>
      </c>
      <c r="L149">
        <f ca="1">IF('Waste 2020'!$A157="MR",INDIRECT("'Waste 2020'!"&amp;'Country Selector'!$B$3&amp;ROW($A157))*10^12,0)*'Process Emissions Multipliers'!$B$45</f>
        <v>464074.26640086703</v>
      </c>
      <c r="M149" s="90">
        <f t="shared" ca="1" si="28"/>
        <v>485961.49787018629</v>
      </c>
      <c r="N149" s="90">
        <f t="shared" ca="1" si="28"/>
        <v>507848.72933950555</v>
      </c>
      <c r="O149" s="90">
        <f t="shared" ca="1" si="28"/>
        <v>529735.96080882475</v>
      </c>
      <c r="P149" s="90">
        <f t="shared" ca="1" si="28"/>
        <v>551623.19227814407</v>
      </c>
      <c r="Q149" s="90">
        <f t="shared" ca="1" si="28"/>
        <v>573510.42374746338</v>
      </c>
      <c r="R149" s="90">
        <f t="shared" ca="1" si="28"/>
        <v>595397.65521678259</v>
      </c>
      <c r="S149" s="90">
        <f t="shared" ca="1" si="28"/>
        <v>617284.88668610179</v>
      </c>
      <c r="T149" s="90">
        <f t="shared" ca="1" si="28"/>
        <v>639172.11815542111</v>
      </c>
      <c r="U149" s="90">
        <f t="shared" ca="1" si="28"/>
        <v>661059.34962474043</v>
      </c>
      <c r="V149">
        <f ca="1">IF('Waste 2030'!$A157="MR",INDIRECT("'Waste 2030'!"&amp;'Country Selector'!$B$3&amp;ROW($A157))*10^12,0)*'Process Emissions Multipliers'!$D$45</f>
        <v>682946.58109405963</v>
      </c>
      <c r="W149" s="90">
        <f t="shared" ca="1" si="30"/>
        <v>690356.41185761755</v>
      </c>
      <c r="X149" s="90">
        <f t="shared" ca="1" si="30"/>
        <v>697766.24262117571</v>
      </c>
      <c r="Y149" s="90">
        <f t="shared" ca="1" si="30"/>
        <v>705176.07338473364</v>
      </c>
      <c r="Z149" s="90">
        <f t="shared" ca="1" si="30"/>
        <v>712585.90414829156</v>
      </c>
      <c r="AA149" s="90">
        <f t="shared" ca="1" si="30"/>
        <v>719995.73491184961</v>
      </c>
      <c r="AB149" s="90">
        <f t="shared" ca="1" si="30"/>
        <v>727405.56567540753</v>
      </c>
      <c r="AC149" s="90">
        <f t="shared" ca="1" si="30"/>
        <v>734815.39643896557</v>
      </c>
      <c r="AD149" s="90">
        <f t="shared" ca="1" si="30"/>
        <v>742225.2272025235</v>
      </c>
      <c r="AE149" s="90">
        <f t="shared" ca="1" si="30"/>
        <v>749635.05796608143</v>
      </c>
      <c r="AF149" s="90">
        <f t="shared" ca="1" si="30"/>
        <v>757044.88872963958</v>
      </c>
      <c r="AG149" s="90">
        <f t="shared" ca="1" si="30"/>
        <v>764454.71949319751</v>
      </c>
      <c r="AH149" s="90">
        <f t="shared" ca="1" si="30"/>
        <v>771864.55025675544</v>
      </c>
      <c r="AI149" s="90">
        <f t="shared" ca="1" si="30"/>
        <v>779274.38102031359</v>
      </c>
      <c r="AJ149" s="90">
        <f t="shared" ca="1" si="30"/>
        <v>786684.21178387152</v>
      </c>
      <c r="AK149" s="90">
        <f t="shared" ca="1" si="30"/>
        <v>794094.04254742956</v>
      </c>
      <c r="AL149" s="90">
        <f t="shared" ca="1" si="30"/>
        <v>801503.87331098749</v>
      </c>
      <c r="AM149" s="90">
        <f t="shared" ca="1" si="29"/>
        <v>808913.70407454541</v>
      </c>
      <c r="AN149" s="90">
        <f t="shared" ca="1" si="29"/>
        <v>816323.53483810346</v>
      </c>
      <c r="AO149" s="90">
        <f t="shared" ca="1" si="29"/>
        <v>823733.36560166138</v>
      </c>
      <c r="AP149">
        <f ca="1">V149*'Process Emissions Multipliers'!$E$45</f>
        <v>831143.19636521942</v>
      </c>
    </row>
    <row r="150" spans="1:42">
      <c r="A150" s="74">
        <v>98</v>
      </c>
      <c r="B150">
        <f ca="1">IF('Waste 2010'!$A158="MR",INDIRECT("'Waste 2010'!"&amp;'Country Selector'!$B$3&amp;ROW($A158))*10^12,0)</f>
        <v>152981713.97759575</v>
      </c>
      <c r="C150" s="90">
        <f t="shared" ca="1" si="27"/>
        <v>137689239.80215436</v>
      </c>
      <c r="D150" s="90">
        <f t="shared" ca="1" si="27"/>
        <v>122396765.62671295</v>
      </c>
      <c r="E150" s="90">
        <f t="shared" ca="1" si="27"/>
        <v>107104291.45127153</v>
      </c>
      <c r="F150" s="90">
        <f t="shared" ca="1" si="27"/>
        <v>91811817.27583015</v>
      </c>
      <c r="G150" s="90">
        <f t="shared" ca="1" si="27"/>
        <v>76519343.10038875</v>
      </c>
      <c r="H150" s="90">
        <f t="shared" ca="1" si="27"/>
        <v>61226868.924947351</v>
      </c>
      <c r="I150" s="90">
        <f t="shared" ca="1" si="27"/>
        <v>45934394.749505945</v>
      </c>
      <c r="J150" s="90">
        <f t="shared" ca="1" si="27"/>
        <v>30641920.574064549</v>
      </c>
      <c r="K150" s="90">
        <f t="shared" ca="1" si="27"/>
        <v>15349446.39862315</v>
      </c>
      <c r="L150">
        <f ca="1">IF('Waste 2020'!$A158="MR",INDIRECT("'Waste 2020'!"&amp;'Country Selector'!$B$3&amp;ROW($A158))*10^12,0)*'Process Emissions Multipliers'!$B$45</f>
        <v>56972.223181748959</v>
      </c>
      <c r="M150" s="90">
        <f t="shared" ca="1" si="28"/>
        <v>112209.79580659121</v>
      </c>
      <c r="N150" s="90">
        <f t="shared" ca="1" si="28"/>
        <v>167447.36843143345</v>
      </c>
      <c r="O150" s="90">
        <f t="shared" ca="1" si="28"/>
        <v>222684.94105627574</v>
      </c>
      <c r="P150" s="90">
        <f t="shared" ca="1" si="28"/>
        <v>277922.51368111797</v>
      </c>
      <c r="Q150" s="90">
        <f t="shared" ca="1" si="28"/>
        <v>333160.08630596026</v>
      </c>
      <c r="R150" s="90">
        <f t="shared" ca="1" si="28"/>
        <v>388397.65893080254</v>
      </c>
      <c r="S150" s="90">
        <f t="shared" ca="1" si="28"/>
        <v>443635.23155564477</v>
      </c>
      <c r="T150" s="90">
        <f t="shared" ca="1" si="28"/>
        <v>498872.804180487</v>
      </c>
      <c r="U150" s="90">
        <f t="shared" ca="1" si="28"/>
        <v>554110.37680532923</v>
      </c>
      <c r="V150">
        <f ca="1">IF('Waste 2030'!$A158="MR",INDIRECT("'Waste 2030'!"&amp;'Country Selector'!$B$3&amp;ROW($A158))*10^12,0)*'Process Emissions Multipliers'!$D$45</f>
        <v>609347.94943017152</v>
      </c>
      <c r="W150" s="90">
        <f t="shared" ca="1" si="30"/>
        <v>615959.25008880498</v>
      </c>
      <c r="X150" s="90">
        <f t="shared" ca="1" si="30"/>
        <v>622570.55074743857</v>
      </c>
      <c r="Y150" s="90">
        <f t="shared" ca="1" si="30"/>
        <v>629181.85140607203</v>
      </c>
      <c r="Z150" s="90">
        <f t="shared" ca="1" si="30"/>
        <v>635793.1520647055</v>
      </c>
      <c r="AA150" s="90">
        <f t="shared" ca="1" si="30"/>
        <v>642404.45272333908</v>
      </c>
      <c r="AB150" s="90">
        <f t="shared" ca="1" si="30"/>
        <v>649015.75338197267</v>
      </c>
      <c r="AC150" s="90">
        <f t="shared" ca="1" si="30"/>
        <v>655627.05404060613</v>
      </c>
      <c r="AD150" s="90">
        <f t="shared" ca="1" si="30"/>
        <v>662238.3546992396</v>
      </c>
      <c r="AE150" s="90">
        <f t="shared" ca="1" si="30"/>
        <v>668849.65535787307</v>
      </c>
      <c r="AF150" s="90">
        <f t="shared" ca="1" si="30"/>
        <v>675460.95601650665</v>
      </c>
      <c r="AG150" s="90">
        <f t="shared" ca="1" si="30"/>
        <v>682072.25667514012</v>
      </c>
      <c r="AH150" s="90">
        <f t="shared" ca="1" si="30"/>
        <v>688683.5573337737</v>
      </c>
      <c r="AI150" s="90">
        <f t="shared" ca="1" si="30"/>
        <v>695294.85799240717</v>
      </c>
      <c r="AJ150" s="90">
        <f t="shared" ca="1" si="30"/>
        <v>701906.15865104075</v>
      </c>
      <c r="AK150" s="90">
        <f t="shared" ca="1" si="30"/>
        <v>708517.4593096741</v>
      </c>
      <c r="AL150" s="90">
        <f t="shared" ca="1" si="30"/>
        <v>715128.75996830768</v>
      </c>
      <c r="AM150" s="90">
        <f t="shared" ca="1" si="29"/>
        <v>721740.06062694138</v>
      </c>
      <c r="AN150" s="90">
        <f t="shared" ca="1" si="29"/>
        <v>728351.36128557473</v>
      </c>
      <c r="AO150" s="90">
        <f t="shared" ca="1" si="29"/>
        <v>734962.66194420832</v>
      </c>
      <c r="AP150">
        <f ca="1">V150*'Process Emissions Multipliers'!$E$45</f>
        <v>741573.96260284178</v>
      </c>
    </row>
    <row r="151" spans="1:42">
      <c r="A151" s="74">
        <v>99</v>
      </c>
      <c r="B151">
        <f ca="1">IF('Waste 2010'!$A159="MR",INDIRECT("'Waste 2010'!"&amp;'Country Selector'!$B$3&amp;ROW($A159))*10^12,0)</f>
        <v>73777874.053604364</v>
      </c>
      <c r="C151" s="90">
        <f t="shared" ca="1" si="27"/>
        <v>66429897.73740951</v>
      </c>
      <c r="D151" s="90">
        <f t="shared" ca="1" si="27"/>
        <v>59081921.421214648</v>
      </c>
      <c r="E151" s="90">
        <f t="shared" ca="1" si="27"/>
        <v>51733945.1050198</v>
      </c>
      <c r="F151" s="90">
        <f t="shared" ca="1" si="27"/>
        <v>44385968.788824938</v>
      </c>
      <c r="G151" s="90">
        <f t="shared" ca="1" si="27"/>
        <v>37037992.472630084</v>
      </c>
      <c r="H151" s="90">
        <f t="shared" ca="1" si="27"/>
        <v>29690016.156435225</v>
      </c>
      <c r="I151" s="90">
        <f t="shared" ca="1" si="27"/>
        <v>22342039.84024037</v>
      </c>
      <c r="J151" s="90">
        <f t="shared" ca="1" si="27"/>
        <v>14994063.524045514</v>
      </c>
      <c r="K151" s="90">
        <f t="shared" ca="1" si="27"/>
        <v>7646087.2078506583</v>
      </c>
      <c r="L151">
        <f ca="1">IF('Waste 2020'!$A159="MR",INDIRECT("'Waste 2020'!"&amp;'Country Selector'!$B$3&amp;ROW($A159))*10^12,0)*'Process Emissions Multipliers'!$B$45</f>
        <v>298110.89165580261</v>
      </c>
      <c r="M151" s="90">
        <f t="shared" ca="1" si="28"/>
        <v>299594.18110133091</v>
      </c>
      <c r="N151" s="90">
        <f t="shared" ca="1" si="28"/>
        <v>301077.47054685914</v>
      </c>
      <c r="O151" s="90">
        <f t="shared" ca="1" si="28"/>
        <v>302560.75999238738</v>
      </c>
      <c r="P151" s="90">
        <f t="shared" ca="1" si="28"/>
        <v>304044.04943791567</v>
      </c>
      <c r="Q151" s="90">
        <f t="shared" ca="1" si="28"/>
        <v>305527.33888344391</v>
      </c>
      <c r="R151" s="90">
        <f t="shared" ca="1" si="28"/>
        <v>307010.62832897215</v>
      </c>
      <c r="S151" s="90">
        <f t="shared" ca="1" si="28"/>
        <v>308493.91777450044</v>
      </c>
      <c r="T151" s="90">
        <f t="shared" ca="1" si="28"/>
        <v>309977.20722002868</v>
      </c>
      <c r="U151" s="90">
        <f t="shared" ca="1" si="28"/>
        <v>311460.49666555697</v>
      </c>
      <c r="V151">
        <f ca="1">IF('Waste 2030'!$A159="MR",INDIRECT("'Waste 2030'!"&amp;'Country Selector'!$B$3&amp;ROW($A159))*10^12,0)*'Process Emissions Multipliers'!$D$45</f>
        <v>312943.78611108521</v>
      </c>
      <c r="W151" s="90">
        <f t="shared" ca="1" si="30"/>
        <v>316339.16220312961</v>
      </c>
      <c r="X151" s="90">
        <f t="shared" ca="1" si="30"/>
        <v>319734.53829517402</v>
      </c>
      <c r="Y151" s="90">
        <f t="shared" ca="1" si="30"/>
        <v>323129.91438721842</v>
      </c>
      <c r="Z151" s="90">
        <f t="shared" ca="1" si="30"/>
        <v>326525.29047926283</v>
      </c>
      <c r="AA151" s="90">
        <f t="shared" ca="1" si="30"/>
        <v>329920.66657130723</v>
      </c>
      <c r="AB151" s="90">
        <f t="shared" ca="1" si="30"/>
        <v>333316.04266335157</v>
      </c>
      <c r="AC151" s="90">
        <f t="shared" ca="1" si="30"/>
        <v>336711.41875539598</v>
      </c>
      <c r="AD151" s="90">
        <f t="shared" ca="1" si="30"/>
        <v>340106.79484744038</v>
      </c>
      <c r="AE151" s="90">
        <f t="shared" ca="1" si="30"/>
        <v>343502.17093948479</v>
      </c>
      <c r="AF151" s="90">
        <f t="shared" ca="1" si="30"/>
        <v>346897.54703152919</v>
      </c>
      <c r="AG151" s="90">
        <f t="shared" ca="1" si="30"/>
        <v>350292.92312357359</v>
      </c>
      <c r="AH151" s="90">
        <f t="shared" ca="1" si="30"/>
        <v>353688.29921561794</v>
      </c>
      <c r="AI151" s="90">
        <f t="shared" ca="1" si="30"/>
        <v>357083.6753076624</v>
      </c>
      <c r="AJ151" s="90">
        <f t="shared" ca="1" si="30"/>
        <v>360479.05139970675</v>
      </c>
      <c r="AK151" s="90">
        <f t="shared" ca="1" si="30"/>
        <v>363874.42749175121</v>
      </c>
      <c r="AL151" s="90">
        <f t="shared" ca="1" si="30"/>
        <v>367269.80358379555</v>
      </c>
      <c r="AM151" s="90">
        <f t="shared" ca="1" si="29"/>
        <v>370665.17967583996</v>
      </c>
      <c r="AN151" s="90">
        <f t="shared" ca="1" si="29"/>
        <v>374060.55576788436</v>
      </c>
      <c r="AO151" s="90">
        <f t="shared" ca="1" si="29"/>
        <v>377455.93185992877</v>
      </c>
      <c r="AP151">
        <f ca="1">V151*'Process Emissions Multipliers'!$E$45</f>
        <v>380851.30795197317</v>
      </c>
    </row>
    <row r="152" spans="1:42">
      <c r="A152" s="74">
        <v>100</v>
      </c>
      <c r="B152">
        <f ca="1">IF('Waste 2010'!$A160="MR",INDIRECT("'Waste 2010'!"&amp;'Country Selector'!$B$3&amp;ROW($A160))*10^12,0)</f>
        <v>30984599.43728926</v>
      </c>
      <c r="C152" s="90">
        <f t="shared" ca="1" si="27"/>
        <v>27936927.534247041</v>
      </c>
      <c r="D152" s="90">
        <f t="shared" ca="1" si="27"/>
        <v>24889255.631204829</v>
      </c>
      <c r="E152" s="90">
        <f t="shared" ca="1" si="27"/>
        <v>21841583.728162609</v>
      </c>
      <c r="F152" s="90">
        <f t="shared" ca="1" si="27"/>
        <v>18793911.825120389</v>
      </c>
      <c r="G152" s="90">
        <f t="shared" ca="1" si="27"/>
        <v>15746239.922078177</v>
      </c>
      <c r="H152" s="90">
        <f t="shared" ca="1" si="27"/>
        <v>12698568.01903596</v>
      </c>
      <c r="I152" s="90">
        <f t="shared" ca="1" si="27"/>
        <v>9650896.1159937419</v>
      </c>
      <c r="J152" s="90">
        <f t="shared" ca="1" si="27"/>
        <v>6603224.212951527</v>
      </c>
      <c r="K152" s="90">
        <f t="shared" ca="1" si="27"/>
        <v>3555552.3099093097</v>
      </c>
      <c r="L152">
        <f ca="1">IF('Waste 2020'!$A160="MR",INDIRECT("'Waste 2020'!"&amp;'Country Selector'!$B$3&amp;ROW($A160))*10^12,0)*'Process Emissions Multipliers'!$B$45</f>
        <v>507880.40686709288</v>
      </c>
      <c r="M152" s="90">
        <f t="shared" ca="1" si="28"/>
        <v>500232.85540164396</v>
      </c>
      <c r="N152" s="90">
        <f t="shared" ca="1" si="28"/>
        <v>492585.30393619504</v>
      </c>
      <c r="O152" s="90">
        <f t="shared" ca="1" si="28"/>
        <v>484937.75247074611</v>
      </c>
      <c r="P152" s="90">
        <f t="shared" ca="1" si="28"/>
        <v>477290.20100529713</v>
      </c>
      <c r="Q152" s="90">
        <f t="shared" ca="1" si="28"/>
        <v>469642.64953984821</v>
      </c>
      <c r="R152" s="90">
        <f t="shared" ca="1" si="28"/>
        <v>461995.09807439928</v>
      </c>
      <c r="S152" s="90">
        <f t="shared" ca="1" si="28"/>
        <v>454347.5466089503</v>
      </c>
      <c r="T152" s="90">
        <f t="shared" ca="1" si="28"/>
        <v>446699.99514350138</v>
      </c>
      <c r="U152" s="90">
        <f t="shared" ca="1" si="28"/>
        <v>439052.44367805246</v>
      </c>
      <c r="V152">
        <f ca="1">IF('Waste 2030'!$A160="MR",INDIRECT("'Waste 2030'!"&amp;'Country Selector'!$B$3&amp;ROW($A160))*10^12,0)*'Process Emissions Multipliers'!$D$45</f>
        <v>431404.89221260353</v>
      </c>
      <c r="W152" s="90">
        <f t="shared" ca="1" si="30"/>
        <v>436085.54708424147</v>
      </c>
      <c r="X152" s="90">
        <f t="shared" ca="1" si="30"/>
        <v>440766.20195587934</v>
      </c>
      <c r="Y152" s="90">
        <f t="shared" ca="1" si="30"/>
        <v>445446.85682751721</v>
      </c>
      <c r="Z152" s="90">
        <f t="shared" ca="1" si="30"/>
        <v>450127.51169915521</v>
      </c>
      <c r="AA152" s="90">
        <f t="shared" ca="1" si="30"/>
        <v>454808.16657079314</v>
      </c>
      <c r="AB152" s="90">
        <f t="shared" ca="1" si="30"/>
        <v>459488.82144243096</v>
      </c>
      <c r="AC152" s="90">
        <f t="shared" ca="1" si="30"/>
        <v>464169.47631406889</v>
      </c>
      <c r="AD152" s="90">
        <f t="shared" ca="1" si="30"/>
        <v>468850.13118570682</v>
      </c>
      <c r="AE152" s="90">
        <f t="shared" ca="1" si="30"/>
        <v>473530.78605734475</v>
      </c>
      <c r="AF152" s="90">
        <f t="shared" ca="1" si="30"/>
        <v>478211.44092898269</v>
      </c>
      <c r="AG152" s="90">
        <f t="shared" ca="1" si="30"/>
        <v>482892.09580062056</v>
      </c>
      <c r="AH152" s="90">
        <f t="shared" ca="1" si="30"/>
        <v>487572.75067225844</v>
      </c>
      <c r="AI152" s="90">
        <f t="shared" ca="1" si="30"/>
        <v>492253.40554389637</v>
      </c>
      <c r="AJ152" s="90">
        <f t="shared" ca="1" si="30"/>
        <v>496934.0604155343</v>
      </c>
      <c r="AK152" s="90">
        <f t="shared" ca="1" si="30"/>
        <v>501614.71528717218</v>
      </c>
      <c r="AL152" s="90">
        <f t="shared" ca="1" si="30"/>
        <v>506295.37015881017</v>
      </c>
      <c r="AM152" s="90">
        <f t="shared" ca="1" si="29"/>
        <v>510976.02503044804</v>
      </c>
      <c r="AN152" s="90">
        <f t="shared" ca="1" si="29"/>
        <v>515656.67990208598</v>
      </c>
      <c r="AO152" s="90">
        <f t="shared" ca="1" si="29"/>
        <v>520337.33477372385</v>
      </c>
      <c r="AP152">
        <f ca="1">V152*'Process Emissions Multipliers'!$E$45</f>
        <v>525017.98964536178</v>
      </c>
    </row>
    <row r="153" spans="1:42">
      <c r="A153" s="74">
        <v>150</v>
      </c>
      <c r="B153">
        <f ca="1">IF('Waste 2010'!$A161="MR",INDIRECT("'Waste 2010'!"&amp;'Country Selector'!$B$3&amp;ROW($A161))*10^12,0)</f>
        <v>3712540070106.3979</v>
      </c>
      <c r="C153" s="90">
        <f t="shared" ca="1" si="27"/>
        <v>3343795852054.436</v>
      </c>
      <c r="D153" s="90">
        <f t="shared" ca="1" si="27"/>
        <v>2975051634002.4736</v>
      </c>
      <c r="E153" s="90">
        <f t="shared" ca="1" si="27"/>
        <v>2606307415950.5117</v>
      </c>
      <c r="F153" s="90">
        <f t="shared" ca="1" si="27"/>
        <v>2237563197898.5493</v>
      </c>
      <c r="G153" s="90">
        <f t="shared" ca="1" si="27"/>
        <v>1868818979846.5872</v>
      </c>
      <c r="H153" s="90">
        <f t="shared" ca="1" si="27"/>
        <v>1500074761794.625</v>
      </c>
      <c r="I153" s="90">
        <f t="shared" ca="1" si="27"/>
        <v>1131330543742.6631</v>
      </c>
      <c r="J153" s="90">
        <f t="shared" ca="1" si="27"/>
        <v>762586325690.70081</v>
      </c>
      <c r="K153" s="90">
        <f t="shared" ca="1" si="27"/>
        <v>393842107638.73877</v>
      </c>
      <c r="L153">
        <f ca="1">IF('Waste 2020'!$A161="MR",INDIRECT("'Waste 2020'!"&amp;'Country Selector'!$B$3&amp;ROW($A161))*10^12,0)*'Process Emissions Multipliers'!$B$45</f>
        <v>25097889586.776642</v>
      </c>
      <c r="M153" s="90">
        <f t="shared" ca="1" si="28"/>
        <v>25566333188.365555</v>
      </c>
      <c r="N153" s="90">
        <f t="shared" ca="1" si="28"/>
        <v>26034776789.954468</v>
      </c>
      <c r="O153" s="90">
        <f t="shared" ca="1" si="28"/>
        <v>26503220391.543381</v>
      </c>
      <c r="P153" s="90">
        <f t="shared" ca="1" si="28"/>
        <v>26971663993.132294</v>
      </c>
      <c r="Q153" s="90">
        <f t="shared" ca="1" si="28"/>
        <v>27440107594.72121</v>
      </c>
      <c r="R153" s="90">
        <f t="shared" ca="1" si="28"/>
        <v>27908551196.31012</v>
      </c>
      <c r="S153" s="90">
        <f t="shared" ca="1" si="28"/>
        <v>28376994797.899036</v>
      </c>
      <c r="T153" s="90">
        <f t="shared" ca="1" si="28"/>
        <v>28845438399.487949</v>
      </c>
      <c r="U153" s="90">
        <f t="shared" ca="1" si="28"/>
        <v>29313882001.076862</v>
      </c>
      <c r="V153">
        <f ca="1">IF('Waste 2030'!$A161="MR",INDIRECT("'Waste 2030'!"&amp;'Country Selector'!$B$3&amp;ROW($A161))*10^12,0)*'Process Emissions Multipliers'!$D$45</f>
        <v>29782325602.665775</v>
      </c>
      <c r="W153" s="90">
        <f t="shared" ca="1" si="30"/>
        <v>30105457745.896378</v>
      </c>
      <c r="X153" s="90">
        <f t="shared" ca="1" si="30"/>
        <v>30428589889.126972</v>
      </c>
      <c r="Y153" s="90">
        <f t="shared" ca="1" si="30"/>
        <v>30751722032.357571</v>
      </c>
      <c r="Z153" s="90">
        <f t="shared" ca="1" si="30"/>
        <v>31074854175.588173</v>
      </c>
      <c r="AA153" s="90">
        <f t="shared" ca="1" si="30"/>
        <v>31397986318.818771</v>
      </c>
      <c r="AB153" s="90">
        <f t="shared" ca="1" si="30"/>
        <v>31721118462.04937</v>
      </c>
      <c r="AC153" s="90">
        <f t="shared" ca="1" si="30"/>
        <v>32044250605.279968</v>
      </c>
      <c r="AD153" s="90">
        <f t="shared" ca="1" si="30"/>
        <v>32367382748.510567</v>
      </c>
      <c r="AE153" s="90">
        <f t="shared" ca="1" si="30"/>
        <v>32690514891.741165</v>
      </c>
      <c r="AF153" s="90">
        <f t="shared" ca="1" si="30"/>
        <v>33013647034.971767</v>
      </c>
      <c r="AG153" s="90">
        <f t="shared" ca="1" si="30"/>
        <v>33336779178.202362</v>
      </c>
      <c r="AH153" s="90">
        <f t="shared" ca="1" si="30"/>
        <v>33659911321.432964</v>
      </c>
      <c r="AI153" s="90">
        <f t="shared" ca="1" si="30"/>
        <v>33983043464.663563</v>
      </c>
      <c r="AJ153" s="90">
        <f t="shared" ca="1" si="30"/>
        <v>34306175607.894161</v>
      </c>
      <c r="AK153" s="90">
        <f t="shared" ca="1" si="30"/>
        <v>34629307751.124763</v>
      </c>
      <c r="AL153" s="90">
        <f t="shared" ca="1" si="30"/>
        <v>34952439894.355362</v>
      </c>
      <c r="AM153" s="90">
        <f t="shared" ca="1" si="29"/>
        <v>35275572037.585953</v>
      </c>
      <c r="AN153" s="90">
        <f t="shared" ca="1" si="29"/>
        <v>35598704180.816559</v>
      </c>
      <c r="AO153" s="90">
        <f t="shared" ca="1" si="29"/>
        <v>35921836324.04715</v>
      </c>
      <c r="AP153">
        <f ca="1">V153*'Process Emissions Multipliers'!$E$45</f>
        <v>36244968467.277756</v>
      </c>
    </row>
    <row r="154" spans="1:42">
      <c r="A154" s="74">
        <v>200</v>
      </c>
      <c r="B154">
        <f ca="1">IF('Waste 2010'!$A162="MR",INDIRECT("'Waste 2010'!"&amp;'Country Selector'!$B$3&amp;ROW($A162))*10^12,0)</f>
        <v>518165852.52950633</v>
      </c>
      <c r="C154" s="90">
        <f t="shared" ca="1" si="27"/>
        <v>466650640.16203177</v>
      </c>
      <c r="D154" s="90">
        <f t="shared" ca="1" si="27"/>
        <v>415135427.79455715</v>
      </c>
      <c r="E154" s="90">
        <f t="shared" ca="1" si="27"/>
        <v>363620215.4270826</v>
      </c>
      <c r="F154" s="90">
        <f t="shared" ca="1" si="27"/>
        <v>312105003.0596081</v>
      </c>
      <c r="G154" s="90">
        <f t="shared" ca="1" si="27"/>
        <v>260589790.69213349</v>
      </c>
      <c r="H154" s="90">
        <f t="shared" ca="1" si="27"/>
        <v>209074578.3246589</v>
      </c>
      <c r="I154" s="90">
        <f t="shared" ca="1" si="27"/>
        <v>157559365.95718434</v>
      </c>
      <c r="J154" s="90">
        <f t="shared" ca="1" si="27"/>
        <v>106044153.58970976</v>
      </c>
      <c r="K154" s="90">
        <f t="shared" ca="1" si="27"/>
        <v>54528941.222235195</v>
      </c>
      <c r="L154">
        <f ca="1">IF('Waste 2020'!$A162="MR",INDIRECT("'Waste 2020'!"&amp;'Country Selector'!$B$3&amp;ROW($A162))*10^12,0)*'Process Emissions Multipliers'!$B$45</f>
        <v>3013728.8547606259</v>
      </c>
      <c r="M154" s="90">
        <f t="shared" ca="1" si="28"/>
        <v>3036040.7807651055</v>
      </c>
      <c r="N154" s="90">
        <f t="shared" ca="1" si="28"/>
        <v>3058352.7067695856</v>
      </c>
      <c r="O154" s="90">
        <f t="shared" ca="1" si="28"/>
        <v>3080664.6327740652</v>
      </c>
      <c r="P154" s="90">
        <f t="shared" ca="1" si="28"/>
        <v>3102976.5587785449</v>
      </c>
      <c r="Q154" s="90">
        <f t="shared" ca="1" si="28"/>
        <v>3125288.4847830245</v>
      </c>
      <c r="R154" s="90">
        <f t="shared" ca="1" si="28"/>
        <v>3147600.4107875042</v>
      </c>
      <c r="S154" s="90">
        <f t="shared" ca="1" si="28"/>
        <v>3169912.3367919833</v>
      </c>
      <c r="T154" s="90">
        <f t="shared" ca="1" si="28"/>
        <v>3192224.2627964634</v>
      </c>
      <c r="U154" s="90">
        <f t="shared" ca="1" si="28"/>
        <v>3214536.1888009431</v>
      </c>
      <c r="V154">
        <f ca="1">IF('Waste 2030'!$A162="MR",INDIRECT("'Waste 2030'!"&amp;'Country Selector'!$B$3&amp;ROW($A162))*10^12,0)*'Process Emissions Multipliers'!$D$45</f>
        <v>3236848.1148054227</v>
      </c>
      <c r="W154" s="90">
        <f t="shared" ca="1" si="30"/>
        <v>3271967.2550164</v>
      </c>
      <c r="X154" s="90">
        <f t="shared" ca="1" si="30"/>
        <v>3307086.3952273773</v>
      </c>
      <c r="Y154" s="90">
        <f t="shared" ca="1" si="30"/>
        <v>3342205.5354383546</v>
      </c>
      <c r="Z154" s="90">
        <f t="shared" ca="1" si="30"/>
        <v>3377324.6756493323</v>
      </c>
      <c r="AA154" s="90">
        <f t="shared" ca="1" si="30"/>
        <v>3412443.8158603096</v>
      </c>
      <c r="AB154" s="90">
        <f t="shared" ca="1" si="30"/>
        <v>3447562.9560712865</v>
      </c>
      <c r="AC154" s="90">
        <f t="shared" ca="1" si="30"/>
        <v>3482682.0962822642</v>
      </c>
      <c r="AD154" s="90">
        <f t="shared" ca="1" si="30"/>
        <v>3517801.2364932415</v>
      </c>
      <c r="AE154" s="90">
        <f t="shared" ca="1" si="30"/>
        <v>3552920.3767042188</v>
      </c>
      <c r="AF154" s="90">
        <f t="shared" ca="1" si="30"/>
        <v>3588039.5169151961</v>
      </c>
      <c r="AG154" s="90">
        <f t="shared" ca="1" si="30"/>
        <v>3623158.6571261734</v>
      </c>
      <c r="AH154" s="90">
        <f t="shared" ca="1" si="30"/>
        <v>3658277.7973371511</v>
      </c>
      <c r="AI154" s="90">
        <f t="shared" ca="1" si="30"/>
        <v>3693396.9375481284</v>
      </c>
      <c r="AJ154" s="90">
        <f t="shared" ca="1" si="30"/>
        <v>3728516.0777591057</v>
      </c>
      <c r="AK154" s="90">
        <f t="shared" ca="1" si="30"/>
        <v>3763635.2179700835</v>
      </c>
      <c r="AL154" s="90">
        <f t="shared" ca="1" si="30"/>
        <v>3798754.3581810603</v>
      </c>
      <c r="AM154" s="90">
        <f t="shared" ca="1" si="29"/>
        <v>3833873.4983920376</v>
      </c>
      <c r="AN154" s="90">
        <f t="shared" ca="1" si="29"/>
        <v>3868992.6386030153</v>
      </c>
      <c r="AO154" s="90">
        <f t="shared" ca="1" si="29"/>
        <v>3904111.7788139931</v>
      </c>
      <c r="AP154">
        <f ca="1">V154*'Process Emissions Multipliers'!$E$45</f>
        <v>3939230.9190249699</v>
      </c>
    </row>
    <row r="155" spans="1:42">
      <c r="A155" s="74">
        <v>250</v>
      </c>
      <c r="B155">
        <f ca="1">IF('Waste 2010'!$A163="MR",INDIRECT("'Waste 2010'!"&amp;'Country Selector'!$B$3&amp;ROW($A163))*10^12,0)</f>
        <v>1953415482224.8303</v>
      </c>
      <c r="C155" s="90">
        <f t="shared" ca="1" si="27"/>
        <v>1759394534633.8811</v>
      </c>
      <c r="D155" s="90">
        <f t="shared" ca="1" si="27"/>
        <v>1565373587042.9319</v>
      </c>
      <c r="E155" s="90">
        <f t="shared" ca="1" si="27"/>
        <v>1371352639451.9829</v>
      </c>
      <c r="F155" s="90">
        <f t="shared" ca="1" si="27"/>
        <v>1177331691861.0337</v>
      </c>
      <c r="G155" s="90">
        <f t="shared" ca="1" si="27"/>
        <v>983310744270.08459</v>
      </c>
      <c r="H155" s="90">
        <f t="shared" ca="1" si="27"/>
        <v>789289796679.13525</v>
      </c>
      <c r="I155" s="90">
        <f t="shared" ca="1" si="27"/>
        <v>595268849088.18604</v>
      </c>
      <c r="J155" s="90">
        <f t="shared" ca="1" si="27"/>
        <v>401247901497.23694</v>
      </c>
      <c r="K155" s="90">
        <f t="shared" ca="1" si="27"/>
        <v>207226953906.28772</v>
      </c>
      <c r="L155">
        <f ca="1">IF('Waste 2020'!$A163="MR",INDIRECT("'Waste 2020'!"&amp;'Country Selector'!$B$3&amp;ROW($A163))*10^12,0)*'Process Emissions Multipliers'!$B$45</f>
        <v>13206006315.338554</v>
      </c>
      <c r="M155" s="90">
        <f t="shared" ca="1" si="28"/>
        <v>13452558401.1026</v>
      </c>
      <c r="N155" s="90">
        <f t="shared" ca="1" si="28"/>
        <v>13699110486.866644</v>
      </c>
      <c r="O155" s="90">
        <f t="shared" ca="1" si="28"/>
        <v>13945662572.630688</v>
      </c>
      <c r="P155" s="90">
        <f t="shared" ca="1" si="28"/>
        <v>14192214658.394733</v>
      </c>
      <c r="Q155" s="90">
        <f t="shared" ca="1" si="28"/>
        <v>14438766744.158777</v>
      </c>
      <c r="R155" s="90">
        <f t="shared" ca="1" si="28"/>
        <v>14685318829.922823</v>
      </c>
      <c r="S155" s="90">
        <f t="shared" ca="1" si="28"/>
        <v>14931870915.686867</v>
      </c>
      <c r="T155" s="90">
        <f t="shared" ca="1" si="28"/>
        <v>15178423001.450912</v>
      </c>
      <c r="U155" s="90">
        <f t="shared" ca="1" si="28"/>
        <v>15424975087.214956</v>
      </c>
      <c r="V155">
        <f ca="1">IF('Waste 2030'!$A163="MR",INDIRECT("'Waste 2030'!"&amp;'Country Selector'!$B$3&amp;ROW($A163))*10^12,0)*'Process Emissions Multipliers'!$D$45</f>
        <v>15671527172.979002</v>
      </c>
      <c r="W155" s="90">
        <f t="shared" ca="1" si="30"/>
        <v>15841560038.466444</v>
      </c>
      <c r="X155" s="90">
        <f t="shared" ca="1" si="30"/>
        <v>16011592903.953886</v>
      </c>
      <c r="Y155" s="90">
        <f t="shared" ca="1" si="30"/>
        <v>16181625769.44133</v>
      </c>
      <c r="Z155" s="90">
        <f t="shared" ca="1" si="30"/>
        <v>16351658634.92877</v>
      </c>
      <c r="AA155" s="90">
        <f t="shared" ca="1" si="30"/>
        <v>16521691500.416212</v>
      </c>
      <c r="AB155" s="90">
        <f t="shared" ca="1" si="30"/>
        <v>16691724365.903654</v>
      </c>
      <c r="AC155" s="90">
        <f t="shared" ca="1" si="30"/>
        <v>16861757231.391098</v>
      </c>
      <c r="AD155" s="90">
        <f t="shared" ca="1" si="30"/>
        <v>17031790096.87854</v>
      </c>
      <c r="AE155" s="90">
        <f t="shared" ca="1" si="30"/>
        <v>17201822962.365982</v>
      </c>
      <c r="AF155" s="90">
        <f t="shared" ca="1" si="30"/>
        <v>17371855827.853424</v>
      </c>
      <c r="AG155" s="90">
        <f t="shared" ca="1" si="30"/>
        <v>17541888693.340866</v>
      </c>
      <c r="AH155" s="90">
        <f t="shared" ca="1" si="30"/>
        <v>17711921558.828308</v>
      </c>
      <c r="AI155" s="90">
        <f t="shared" ca="1" si="30"/>
        <v>17881954424.31575</v>
      </c>
      <c r="AJ155" s="90">
        <f t="shared" ca="1" si="30"/>
        <v>18051987289.803192</v>
      </c>
      <c r="AK155" s="90">
        <f t="shared" ca="1" si="30"/>
        <v>18222020155.290634</v>
      </c>
      <c r="AL155" s="90">
        <f t="shared" ca="1" si="30"/>
        <v>18392053020.778076</v>
      </c>
      <c r="AM155" s="90">
        <f t="shared" ca="1" si="29"/>
        <v>18562085886.265518</v>
      </c>
      <c r="AN155" s="90">
        <f t="shared" ca="1" si="29"/>
        <v>18732118751.75296</v>
      </c>
      <c r="AO155" s="90">
        <f t="shared" ca="1" si="29"/>
        <v>18902151617.240402</v>
      </c>
      <c r="AP155">
        <f ca="1">V155*'Process Emissions Multipliers'!$E$45</f>
        <v>19072184482.727844</v>
      </c>
    </row>
    <row r="156" spans="1:42">
      <c r="A156" s="74">
        <v>300</v>
      </c>
      <c r="B156">
        <f ca="1">IF('Waste 2010'!$A164="MR",INDIRECT("'Waste 2010'!"&amp;'Country Selector'!$B$3&amp;ROW($A164))*10^12,0)</f>
        <v>146581468.00883287</v>
      </c>
      <c r="C156" s="90">
        <f t="shared" ca="1" si="27"/>
        <v>132023542.68119511</v>
      </c>
      <c r="D156" s="90">
        <f t="shared" ca="1" si="27"/>
        <v>117465617.35355733</v>
      </c>
      <c r="E156" s="90">
        <f t="shared" ca="1" si="27"/>
        <v>102907692.02591956</v>
      </c>
      <c r="F156" s="90">
        <f t="shared" ref="D156:K177" ca="1" si="31">$B156*($L$1-F$1)/($L$1-$B$1)+$L156*(F$1-$B$1)/($L$1-$B$1)</f>
        <v>88349766.698281795</v>
      </c>
      <c r="G156" s="90">
        <f t="shared" ca="1" si="31"/>
        <v>73791841.370644018</v>
      </c>
      <c r="H156" s="90">
        <f t="shared" ca="1" si="31"/>
        <v>59233916.043006256</v>
      </c>
      <c r="I156" s="90">
        <f t="shared" ca="1" si="31"/>
        <v>44675990.715368487</v>
      </c>
      <c r="J156" s="90">
        <f t="shared" ca="1" si="31"/>
        <v>30118065.387730718</v>
      </c>
      <c r="K156" s="90">
        <f t="shared" ca="1" si="31"/>
        <v>15560140.060092947</v>
      </c>
      <c r="L156">
        <f ca="1">IF('Waste 2020'!$A164="MR",INDIRECT("'Waste 2020'!"&amp;'Country Selector'!$B$3&amp;ROW($A164))*10^12,0)*'Process Emissions Multipliers'!$B$45</f>
        <v>1002214.7324551761</v>
      </c>
      <c r="M156" s="90">
        <f t="shared" ca="1" si="28"/>
        <v>1017490.6842185281</v>
      </c>
      <c r="N156" s="90">
        <f t="shared" ca="1" si="28"/>
        <v>1032766.6359818804</v>
      </c>
      <c r="O156" s="90">
        <f t="shared" ca="1" si="28"/>
        <v>1048042.5877452324</v>
      </c>
      <c r="P156" s="90">
        <f t="shared" ref="N156:U177" ca="1" si="32">$L156*($V$1-P$1)/($V$1-$L$1)+$V156*(P$1-$L$1)/($V$1-$L$1)</f>
        <v>1063318.5395085844</v>
      </c>
      <c r="Q156" s="90">
        <f t="shared" ca="1" si="32"/>
        <v>1078594.4912719368</v>
      </c>
      <c r="R156" s="90">
        <f t="shared" ca="1" si="32"/>
        <v>1093870.4430352887</v>
      </c>
      <c r="S156" s="90">
        <f t="shared" ca="1" si="32"/>
        <v>1109146.3947986409</v>
      </c>
      <c r="T156" s="90">
        <f t="shared" ca="1" si="32"/>
        <v>1124422.346561993</v>
      </c>
      <c r="U156" s="90">
        <f t="shared" ca="1" si="32"/>
        <v>1139698.2983253452</v>
      </c>
      <c r="V156">
        <f ca="1">IF('Waste 2030'!$A164="MR",INDIRECT("'Waste 2030'!"&amp;'Country Selector'!$B$3&amp;ROW($A164))*10^12,0)*'Process Emissions Multipliers'!$D$45</f>
        <v>1154974.2500886973</v>
      </c>
      <c r="W156" s="90">
        <f t="shared" ca="1" si="30"/>
        <v>1167505.4845458851</v>
      </c>
      <c r="X156" s="90">
        <f t="shared" ca="1" si="30"/>
        <v>1180036.7190030732</v>
      </c>
      <c r="Y156" s="90">
        <f t="shared" ca="1" si="30"/>
        <v>1192567.953460261</v>
      </c>
      <c r="Z156" s="90">
        <f t="shared" ca="1" si="30"/>
        <v>1205099.1879174488</v>
      </c>
      <c r="AA156" s="90">
        <f t="shared" ca="1" si="30"/>
        <v>1217630.4223746366</v>
      </c>
      <c r="AB156" s="90">
        <f t="shared" ca="1" si="30"/>
        <v>1230161.6568318247</v>
      </c>
      <c r="AC156" s="90">
        <f t="shared" ca="1" si="30"/>
        <v>1242692.8912890125</v>
      </c>
      <c r="AD156" s="90">
        <f t="shared" ca="1" si="30"/>
        <v>1255224.1257462003</v>
      </c>
      <c r="AE156" s="90">
        <f t="shared" ca="1" si="30"/>
        <v>1267755.3602033884</v>
      </c>
      <c r="AF156" s="90">
        <f t="shared" ca="1" si="30"/>
        <v>1280286.5946605762</v>
      </c>
      <c r="AG156" s="90">
        <f t="shared" ca="1" si="30"/>
        <v>1292817.829117764</v>
      </c>
      <c r="AH156" s="90">
        <f t="shared" ca="1" si="30"/>
        <v>1305349.0635749518</v>
      </c>
      <c r="AI156" s="90">
        <f t="shared" ca="1" si="30"/>
        <v>1317880.2980321399</v>
      </c>
      <c r="AJ156" s="90">
        <f t="shared" ca="1" si="30"/>
        <v>1330411.5324893277</v>
      </c>
      <c r="AK156" s="90">
        <f t="shared" ca="1" si="30"/>
        <v>1342942.7669465158</v>
      </c>
      <c r="AL156" s="90">
        <f t="shared" ca="1" si="30"/>
        <v>1355474.0014037036</v>
      </c>
      <c r="AM156" s="90">
        <f t="shared" ca="1" si="29"/>
        <v>1368005.2358608914</v>
      </c>
      <c r="AN156" s="90">
        <f t="shared" ca="1" si="29"/>
        <v>1380536.4703180795</v>
      </c>
      <c r="AO156" s="90">
        <f t="shared" ca="1" si="29"/>
        <v>1393067.7047752673</v>
      </c>
      <c r="AP156">
        <f ca="1">V156*'Process Emissions Multipliers'!$E$45</f>
        <v>1405598.9392324551</v>
      </c>
    </row>
    <row r="157" spans="1:42">
      <c r="A157" s="74">
        <v>350</v>
      </c>
      <c r="B157">
        <f ca="1">IF('Waste 2010'!$A165="MR",INDIRECT("'Waste 2010'!"&amp;'Country Selector'!$B$3&amp;ROW($A165))*10^12,0)</f>
        <v>127711172.58125742</v>
      </c>
      <c r="C157" s="90">
        <f t="shared" ref="C157:C177" ca="1" si="33">$B157*($L$1-C$1)/($L$1-$B$1)+$L157*(C$1-$B$1)/($L$1-$B$1)</f>
        <v>115015423.97674866</v>
      </c>
      <c r="D157" s="90">
        <f t="shared" ca="1" si="31"/>
        <v>102319675.37223989</v>
      </c>
      <c r="E157" s="90">
        <f t="shared" ca="1" si="31"/>
        <v>89623926.76773113</v>
      </c>
      <c r="F157" s="90">
        <f t="shared" ca="1" si="31"/>
        <v>76928178.163222373</v>
      </c>
      <c r="G157" s="90">
        <f t="shared" ca="1" si="31"/>
        <v>64232429.558713607</v>
      </c>
      <c r="H157" s="90">
        <f t="shared" ca="1" si="31"/>
        <v>51536680.954204842</v>
      </c>
      <c r="I157" s="90">
        <f t="shared" ca="1" si="31"/>
        <v>38840932.349696085</v>
      </c>
      <c r="J157" s="90">
        <f t="shared" ca="1" si="31"/>
        <v>26145183.745187316</v>
      </c>
      <c r="K157" s="90">
        <f t="shared" ca="1" si="31"/>
        <v>13449435.140678557</v>
      </c>
      <c r="L157">
        <f ca="1">IF('Waste 2020'!$A165="MR",INDIRECT("'Waste 2020'!"&amp;'Country Selector'!$B$3&amp;ROW($A165))*10^12,0)*'Process Emissions Multipliers'!$B$45</f>
        <v>753686.53616979416</v>
      </c>
      <c r="M157" s="90">
        <f t="shared" ref="M157:M177" ca="1" si="34">$L157*($V$1-M$1)/($V$1-$L$1)+$V157*(M$1-$L$1)/($V$1-$L$1)</f>
        <v>770870.15464942984</v>
      </c>
      <c r="N157" s="90">
        <f t="shared" ca="1" si="32"/>
        <v>788053.77312906529</v>
      </c>
      <c r="O157" s="90">
        <f t="shared" ca="1" si="32"/>
        <v>805237.39160870109</v>
      </c>
      <c r="P157" s="90">
        <f t="shared" ca="1" si="32"/>
        <v>822421.01008833654</v>
      </c>
      <c r="Q157" s="90">
        <f t="shared" ca="1" si="32"/>
        <v>839604.62856797222</v>
      </c>
      <c r="R157" s="90">
        <f t="shared" ca="1" si="32"/>
        <v>856788.24704760779</v>
      </c>
      <c r="S157" s="90">
        <f t="shared" ca="1" si="32"/>
        <v>873971.86552724347</v>
      </c>
      <c r="T157" s="90">
        <f t="shared" ca="1" si="32"/>
        <v>891155.48400687904</v>
      </c>
      <c r="U157" s="90">
        <f t="shared" ca="1" si="32"/>
        <v>908339.1024865146</v>
      </c>
      <c r="V157">
        <f ca="1">IF('Waste 2030'!$A165="MR",INDIRECT("'Waste 2030'!"&amp;'Country Selector'!$B$3&amp;ROW($A165))*10^12,0)*'Process Emissions Multipliers'!$D$45</f>
        <v>925522.72096615029</v>
      </c>
      <c r="W157" s="90">
        <f t="shared" ca="1" si="30"/>
        <v>935564.45324805239</v>
      </c>
      <c r="X157" s="90">
        <f t="shared" ca="1" si="30"/>
        <v>945606.18552995438</v>
      </c>
      <c r="Y157" s="90">
        <f t="shared" ca="1" si="30"/>
        <v>955647.91781185661</v>
      </c>
      <c r="Z157" s="90">
        <f t="shared" ca="1" si="30"/>
        <v>965689.6500937586</v>
      </c>
      <c r="AA157" s="90">
        <f t="shared" ca="1" si="30"/>
        <v>975731.38237566059</v>
      </c>
      <c r="AB157" s="90">
        <f t="shared" ca="1" si="30"/>
        <v>985773.11465756281</v>
      </c>
      <c r="AC157" s="90">
        <f t="shared" ca="1" si="30"/>
        <v>995814.84693946491</v>
      </c>
      <c r="AD157" s="90">
        <f t="shared" ca="1" si="30"/>
        <v>1005856.5792213669</v>
      </c>
      <c r="AE157" s="90">
        <f t="shared" ca="1" si="30"/>
        <v>1015898.311503269</v>
      </c>
      <c r="AF157" s="90">
        <f t="shared" ca="1" si="30"/>
        <v>1025940.0437851711</v>
      </c>
      <c r="AG157" s="90">
        <f t="shared" ca="1" si="30"/>
        <v>1035981.7760670732</v>
      </c>
      <c r="AH157" s="90">
        <f t="shared" ca="1" si="30"/>
        <v>1046023.5083489752</v>
      </c>
      <c r="AI157" s="90">
        <f t="shared" ca="1" si="30"/>
        <v>1056065.2406308774</v>
      </c>
      <c r="AJ157" s="90">
        <f t="shared" ca="1" si="30"/>
        <v>1066106.9729127795</v>
      </c>
      <c r="AK157" s="90">
        <f t="shared" ca="1" si="30"/>
        <v>1076148.7051946817</v>
      </c>
      <c r="AL157" s="90">
        <f t="shared" ca="1" si="30"/>
        <v>1086190.4374765835</v>
      </c>
      <c r="AM157" s="90">
        <f t="shared" ca="1" si="29"/>
        <v>1096232.1697584856</v>
      </c>
      <c r="AN157" s="90">
        <f t="shared" ca="1" si="29"/>
        <v>1106273.9020403877</v>
      </c>
      <c r="AO157" s="90">
        <f t="shared" ca="1" si="29"/>
        <v>1116315.6343222896</v>
      </c>
      <c r="AP157">
        <f ca="1">V157*'Process Emissions Multipliers'!$E$45</f>
        <v>1126357.3666041919</v>
      </c>
    </row>
    <row r="158" spans="1:42">
      <c r="A158" s="74">
        <v>400</v>
      </c>
      <c r="B158">
        <f ca="1">IF('Waste 2010'!$A166="MR",INDIRECT("'Waste 2010'!"&amp;'Country Selector'!$B$3&amp;ROW($A166))*10^12,0)</f>
        <v>43740274.669801235</v>
      </c>
      <c r="C158" s="90">
        <f t="shared" ca="1" si="33"/>
        <v>39396692.605422236</v>
      </c>
      <c r="D158" s="90">
        <f t="shared" ca="1" si="31"/>
        <v>35053110.541043229</v>
      </c>
      <c r="E158" s="90">
        <f t="shared" ca="1" si="31"/>
        <v>30709528.476664223</v>
      </c>
      <c r="F158" s="90">
        <f t="shared" ca="1" si="31"/>
        <v>26365946.412285216</v>
      </c>
      <c r="G158" s="90">
        <f t="shared" ca="1" si="31"/>
        <v>22022364.347906213</v>
      </c>
      <c r="H158" s="90">
        <f t="shared" ca="1" si="31"/>
        <v>17678782.28352721</v>
      </c>
      <c r="I158" s="90">
        <f t="shared" ca="1" si="31"/>
        <v>13335200.219148204</v>
      </c>
      <c r="J158" s="90">
        <f t="shared" ca="1" si="31"/>
        <v>8991618.1547692008</v>
      </c>
      <c r="K158" s="90">
        <f t="shared" ca="1" si="31"/>
        <v>4648036.090390197</v>
      </c>
      <c r="L158">
        <f ca="1">IF('Waste 2020'!$A166="MR",INDIRECT("'Waste 2020'!"&amp;'Country Selector'!$B$3&amp;ROW($A166))*10^12,0)*'Process Emissions Multipliers'!$B$45</f>
        <v>304454.02601119207</v>
      </c>
      <c r="M158" s="90">
        <f t="shared" ca="1" si="34"/>
        <v>304738.33196637966</v>
      </c>
      <c r="N158" s="90">
        <f t="shared" ca="1" si="32"/>
        <v>305022.63792156719</v>
      </c>
      <c r="O158" s="90">
        <f t="shared" ca="1" si="32"/>
        <v>305306.94387675473</v>
      </c>
      <c r="P158" s="90">
        <f t="shared" ca="1" si="32"/>
        <v>305591.24983194226</v>
      </c>
      <c r="Q158" s="90">
        <f t="shared" ca="1" si="32"/>
        <v>305875.55578712979</v>
      </c>
      <c r="R158" s="90">
        <f t="shared" ca="1" si="32"/>
        <v>306159.86174231733</v>
      </c>
      <c r="S158" s="90">
        <f t="shared" ca="1" si="32"/>
        <v>306444.16769750492</v>
      </c>
      <c r="T158" s="90">
        <f t="shared" ca="1" si="32"/>
        <v>306728.47365269245</v>
      </c>
      <c r="U158" s="90">
        <f t="shared" ca="1" si="32"/>
        <v>307012.77960787993</v>
      </c>
      <c r="V158">
        <f ca="1">IF('Waste 2030'!$A166="MR",INDIRECT("'Waste 2030'!"&amp;'Country Selector'!$B$3&amp;ROW($A166))*10^12,0)*'Process Emissions Multipliers'!$D$45</f>
        <v>307297.08556306752</v>
      </c>
      <c r="W158" s="90">
        <f t="shared" ca="1" si="30"/>
        <v>310631.19610874041</v>
      </c>
      <c r="X158" s="90">
        <f t="shared" ca="1" si="30"/>
        <v>313965.30665441323</v>
      </c>
      <c r="Y158" s="90">
        <f t="shared" ca="1" si="30"/>
        <v>317299.41720008606</v>
      </c>
      <c r="Z158" s="90">
        <f t="shared" ca="1" si="30"/>
        <v>320633.527745759</v>
      </c>
      <c r="AA158" s="90">
        <f t="shared" ca="1" si="30"/>
        <v>323967.63829143182</v>
      </c>
      <c r="AB158" s="90">
        <f t="shared" ca="1" si="30"/>
        <v>327301.74883710471</v>
      </c>
      <c r="AC158" s="90">
        <f t="shared" ca="1" si="30"/>
        <v>330635.85938277759</v>
      </c>
      <c r="AD158" s="90">
        <f t="shared" ca="1" si="30"/>
        <v>333969.96992845042</v>
      </c>
      <c r="AE158" s="90">
        <f t="shared" ca="1" si="30"/>
        <v>337304.08047412324</v>
      </c>
      <c r="AF158" s="90">
        <f t="shared" ca="1" si="30"/>
        <v>340638.19101979613</v>
      </c>
      <c r="AG158" s="90">
        <f t="shared" ca="1" si="30"/>
        <v>343972.30156546901</v>
      </c>
      <c r="AH158" s="90">
        <f t="shared" ca="1" si="30"/>
        <v>347306.41211114184</v>
      </c>
      <c r="AI158" s="90">
        <f t="shared" ca="1" si="30"/>
        <v>350640.52265681478</v>
      </c>
      <c r="AJ158" s="90">
        <f t="shared" ca="1" si="30"/>
        <v>353974.6332024876</v>
      </c>
      <c r="AK158" s="90">
        <f t="shared" ca="1" si="30"/>
        <v>357308.74374816049</v>
      </c>
      <c r="AL158" s="90">
        <f t="shared" ref="AL158:AO173" ca="1" si="35">$V158*($AP$1-AL$1)/($AP$1-$V$1)+$AP158*(AL$1-$V$1)/($AP$1-$V$1)</f>
        <v>360642.85429383331</v>
      </c>
      <c r="AM158" s="90">
        <f t="shared" ca="1" si="35"/>
        <v>363976.96483950614</v>
      </c>
      <c r="AN158" s="90">
        <f t="shared" ca="1" si="35"/>
        <v>367311.07538517902</v>
      </c>
      <c r="AO158" s="90">
        <f t="shared" ca="1" si="35"/>
        <v>370645.18593085185</v>
      </c>
      <c r="AP158">
        <f ca="1">V158*'Process Emissions Multipliers'!$E$45</f>
        <v>373979.29647652473</v>
      </c>
    </row>
    <row r="159" spans="1:42">
      <c r="A159" s="74">
        <v>450</v>
      </c>
      <c r="B159">
        <f ca="1">IF('Waste 2010'!$A167="MR",INDIRECT("'Waste 2010'!"&amp;'Country Selector'!$B$3&amp;ROW($A167))*10^12,0)</f>
        <v>42409307.436486185</v>
      </c>
      <c r="C159" s="90">
        <f t="shared" ca="1" si="33"/>
        <v>38192945.776973665</v>
      </c>
      <c r="D159" s="90">
        <f t="shared" ca="1" si="31"/>
        <v>33976584.117461145</v>
      </c>
      <c r="E159" s="90">
        <f t="shared" ca="1" si="31"/>
        <v>29760222.457948629</v>
      </c>
      <c r="F159" s="90">
        <f t="shared" ca="1" si="31"/>
        <v>25543860.798436113</v>
      </c>
      <c r="G159" s="90">
        <f t="shared" ca="1" si="31"/>
        <v>21327499.138923593</v>
      </c>
      <c r="H159" s="90">
        <f t="shared" ca="1" si="31"/>
        <v>17111137.479411077</v>
      </c>
      <c r="I159" s="90">
        <f t="shared" ca="1" si="31"/>
        <v>12894775.819898559</v>
      </c>
      <c r="J159" s="90">
        <f t="shared" ca="1" si="31"/>
        <v>8678414.1603860408</v>
      </c>
      <c r="K159" s="90">
        <f t="shared" ca="1" si="31"/>
        <v>4462052.5008735228</v>
      </c>
      <c r="L159">
        <f ca="1">IF('Waste 2020'!$A167="MR",INDIRECT("'Waste 2020'!"&amp;'Country Selector'!$B$3&amp;ROW($A167))*10^12,0)*'Process Emissions Multipliers'!$B$45</f>
        <v>245690.84136100468</v>
      </c>
      <c r="M159" s="90">
        <f t="shared" ca="1" si="34"/>
        <v>248921.29304066388</v>
      </c>
      <c r="N159" s="90">
        <f t="shared" ca="1" si="32"/>
        <v>252151.74472032307</v>
      </c>
      <c r="O159" s="90">
        <f t="shared" ca="1" si="32"/>
        <v>255382.19639998226</v>
      </c>
      <c r="P159" s="90">
        <f t="shared" ca="1" si="32"/>
        <v>258612.64807964145</v>
      </c>
      <c r="Q159" s="90">
        <f t="shared" ca="1" si="32"/>
        <v>261843.09975930062</v>
      </c>
      <c r="R159" s="90">
        <f t="shared" ca="1" si="32"/>
        <v>265073.55143895978</v>
      </c>
      <c r="S159" s="90">
        <f t="shared" ca="1" si="32"/>
        <v>268304.00311861897</v>
      </c>
      <c r="T159" s="90">
        <f t="shared" ca="1" si="32"/>
        <v>271534.45479827817</v>
      </c>
      <c r="U159" s="90">
        <f t="shared" ca="1" si="32"/>
        <v>274764.90647793736</v>
      </c>
      <c r="V159">
        <f ca="1">IF('Waste 2030'!$A167="MR",INDIRECT("'Waste 2030'!"&amp;'Country Selector'!$B$3&amp;ROW($A167))*10^12,0)*'Process Emissions Multipliers'!$D$45</f>
        <v>277995.35815759655</v>
      </c>
      <c r="W159" s="90">
        <f t="shared" ref="W159:AL174" ca="1" si="36">$V159*($AP$1-W$1)/($AP$1-$V$1)+$AP159*(W$1-$V$1)/($AP$1-$V$1)</f>
        <v>281011.55095221102</v>
      </c>
      <c r="X159" s="90">
        <f t="shared" ca="1" si="36"/>
        <v>284027.74374682549</v>
      </c>
      <c r="Y159" s="90">
        <f t="shared" ca="1" si="36"/>
        <v>287043.93654143991</v>
      </c>
      <c r="Z159" s="90">
        <f t="shared" ca="1" si="36"/>
        <v>290060.12933605438</v>
      </c>
      <c r="AA159" s="90">
        <f t="shared" ca="1" si="36"/>
        <v>293076.32213066885</v>
      </c>
      <c r="AB159" s="90">
        <f t="shared" ca="1" si="36"/>
        <v>296092.51492528326</v>
      </c>
      <c r="AC159" s="90">
        <f t="shared" ca="1" si="36"/>
        <v>299108.70771989773</v>
      </c>
      <c r="AD159" s="90">
        <f t="shared" ca="1" si="36"/>
        <v>302124.90051451221</v>
      </c>
      <c r="AE159" s="90">
        <f t="shared" ca="1" si="36"/>
        <v>305141.09330912668</v>
      </c>
      <c r="AF159" s="90">
        <f t="shared" ca="1" si="36"/>
        <v>308157.28610374115</v>
      </c>
      <c r="AG159" s="90">
        <f t="shared" ca="1" si="36"/>
        <v>311173.47889835556</v>
      </c>
      <c r="AH159" s="90">
        <f t="shared" ca="1" si="36"/>
        <v>314189.67169297003</v>
      </c>
      <c r="AI159" s="90">
        <f t="shared" ca="1" si="36"/>
        <v>317205.86448758445</v>
      </c>
      <c r="AJ159" s="90">
        <f t="shared" ca="1" si="36"/>
        <v>320222.05728219898</v>
      </c>
      <c r="AK159" s="90">
        <f t="shared" ca="1" si="36"/>
        <v>323238.25007681339</v>
      </c>
      <c r="AL159" s="90">
        <f t="shared" ca="1" si="36"/>
        <v>326254.44287142786</v>
      </c>
      <c r="AM159" s="90">
        <f t="shared" ca="1" si="35"/>
        <v>329270.63566604233</v>
      </c>
      <c r="AN159" s="90">
        <f t="shared" ca="1" si="35"/>
        <v>332286.8284606568</v>
      </c>
      <c r="AO159" s="90">
        <f t="shared" ca="1" si="35"/>
        <v>335303.02125527122</v>
      </c>
      <c r="AP159">
        <f ca="1">V159*'Process Emissions Multipliers'!$E$45</f>
        <v>338319.21404988569</v>
      </c>
    </row>
    <row r="160" spans="1:42">
      <c r="A160" s="74">
        <v>500</v>
      </c>
      <c r="B160">
        <f ca="1">IF('Waste 2010'!$A168="MR",INDIRECT("'Waste 2010'!"&amp;'Country Selector'!$B$3&amp;ROW($A168))*10^12,0)</f>
        <v>11938669.906896848</v>
      </c>
      <c r="C160" s="90">
        <f t="shared" ca="1" si="33"/>
        <v>10752873.974197475</v>
      </c>
      <c r="D160" s="90">
        <f t="shared" ca="1" si="31"/>
        <v>9567078.0414981041</v>
      </c>
      <c r="E160" s="90">
        <f t="shared" ca="1" si="31"/>
        <v>8381282.1087987311</v>
      </c>
      <c r="F160" s="90">
        <f t="shared" ca="1" si="31"/>
        <v>7195486.1760993591</v>
      </c>
      <c r="G160" s="90">
        <f t="shared" ca="1" si="31"/>
        <v>6009690.2433999861</v>
      </c>
      <c r="H160" s="90">
        <f t="shared" ca="1" si="31"/>
        <v>4823894.3107006131</v>
      </c>
      <c r="I160" s="90">
        <f t="shared" ca="1" si="31"/>
        <v>3638098.378001241</v>
      </c>
      <c r="J160" s="90">
        <f t="shared" ca="1" si="31"/>
        <v>2452302.445301868</v>
      </c>
      <c r="K160" s="90">
        <f t="shared" ca="1" si="31"/>
        <v>1266506.5126024955</v>
      </c>
      <c r="L160">
        <f ca="1">IF('Waste 2020'!$A168="MR",INDIRECT("'Waste 2020'!"&amp;'Country Selector'!$B$3&amp;ROW($A168))*10^12,0)*'Process Emissions Multipliers'!$B$45</f>
        <v>80710.579903122984</v>
      </c>
      <c r="M160" s="90">
        <f t="shared" ca="1" si="34"/>
        <v>82217.394141612225</v>
      </c>
      <c r="N160" s="90">
        <f t="shared" ca="1" si="32"/>
        <v>83724.208380101481</v>
      </c>
      <c r="O160" s="90">
        <f t="shared" ca="1" si="32"/>
        <v>85231.022618590738</v>
      </c>
      <c r="P160" s="90">
        <f t="shared" ca="1" si="32"/>
        <v>86737.836857079994</v>
      </c>
      <c r="Q160" s="90">
        <f t="shared" ca="1" si="32"/>
        <v>88244.651095569236</v>
      </c>
      <c r="R160" s="90">
        <f t="shared" ca="1" si="32"/>
        <v>89751.465334058477</v>
      </c>
      <c r="S160" s="90">
        <f t="shared" ca="1" si="32"/>
        <v>91258.279572547734</v>
      </c>
      <c r="T160" s="90">
        <f t="shared" ca="1" si="32"/>
        <v>92765.09381103699</v>
      </c>
      <c r="U160" s="90">
        <f t="shared" ca="1" si="32"/>
        <v>94271.908049526246</v>
      </c>
      <c r="V160">
        <f ca="1">IF('Waste 2030'!$A168="MR",INDIRECT("'Waste 2030'!"&amp;'Country Selector'!$B$3&amp;ROW($A168))*10^12,0)*'Process Emissions Multipliers'!$D$45</f>
        <v>95778.722288015488</v>
      </c>
      <c r="W160" s="90">
        <f t="shared" ca="1" si="36"/>
        <v>96817.901841073763</v>
      </c>
      <c r="X160" s="90">
        <f t="shared" ca="1" si="36"/>
        <v>97857.081394132081</v>
      </c>
      <c r="Y160" s="90">
        <f t="shared" ca="1" si="36"/>
        <v>98896.260947190371</v>
      </c>
      <c r="Z160" s="90">
        <f t="shared" ca="1" si="36"/>
        <v>99935.44050024866</v>
      </c>
      <c r="AA160" s="90">
        <f t="shared" ca="1" si="36"/>
        <v>100974.62005330695</v>
      </c>
      <c r="AB160" s="90">
        <f t="shared" ca="1" si="36"/>
        <v>102013.79960636524</v>
      </c>
      <c r="AC160" s="90">
        <f t="shared" ca="1" si="36"/>
        <v>103052.97915942354</v>
      </c>
      <c r="AD160" s="90">
        <f t="shared" ca="1" si="36"/>
        <v>104092.15871248183</v>
      </c>
      <c r="AE160" s="90">
        <f t="shared" ca="1" si="36"/>
        <v>105131.33826554014</v>
      </c>
      <c r="AF160" s="90">
        <f t="shared" ca="1" si="36"/>
        <v>106170.51781859843</v>
      </c>
      <c r="AG160" s="90">
        <f t="shared" ca="1" si="36"/>
        <v>107209.69737165672</v>
      </c>
      <c r="AH160" s="90">
        <f t="shared" ca="1" si="36"/>
        <v>108248.876924715</v>
      </c>
      <c r="AI160" s="90">
        <f t="shared" ca="1" si="36"/>
        <v>109288.05647777329</v>
      </c>
      <c r="AJ160" s="90">
        <f t="shared" ca="1" si="36"/>
        <v>110327.23603083158</v>
      </c>
      <c r="AK160" s="90">
        <f t="shared" ca="1" si="36"/>
        <v>111366.41558388989</v>
      </c>
      <c r="AL160" s="90">
        <f t="shared" ca="1" si="36"/>
        <v>112405.59513694818</v>
      </c>
      <c r="AM160" s="90">
        <f t="shared" ca="1" si="35"/>
        <v>113444.77469000647</v>
      </c>
      <c r="AN160" s="90">
        <f t="shared" ca="1" si="35"/>
        <v>114483.95424306477</v>
      </c>
      <c r="AO160" s="90">
        <f t="shared" ca="1" si="35"/>
        <v>115523.13379612305</v>
      </c>
      <c r="AP160">
        <f ca="1">V160*'Process Emissions Multipliers'!$E$45</f>
        <v>116562.31334918135</v>
      </c>
    </row>
    <row r="161" spans="1:42">
      <c r="A161" s="74">
        <v>550</v>
      </c>
      <c r="B161">
        <f ca="1">IF('Waste 2010'!$A169="MR",INDIRECT("'Waste 2010'!"&amp;'Country Selector'!$B$3&amp;ROW($A169))*10^12,0)</f>
        <v>18468684.576333772</v>
      </c>
      <c r="C161" s="90">
        <f t="shared" ca="1" si="33"/>
        <v>16640911.678783594</v>
      </c>
      <c r="D161" s="90">
        <f t="shared" ca="1" si="31"/>
        <v>14813138.781233417</v>
      </c>
      <c r="E161" s="90">
        <f t="shared" ca="1" si="31"/>
        <v>12985365.883683238</v>
      </c>
      <c r="F161" s="90">
        <f t="shared" ca="1" si="31"/>
        <v>11157592.986133059</v>
      </c>
      <c r="G161" s="90">
        <f t="shared" ca="1" si="31"/>
        <v>9329820.0885828827</v>
      </c>
      <c r="H161" s="90">
        <f t="shared" ca="1" si="31"/>
        <v>7502047.1910327058</v>
      </c>
      <c r="I161" s="90">
        <f t="shared" ca="1" si="31"/>
        <v>5674274.2934825271</v>
      </c>
      <c r="J161" s="90">
        <f t="shared" ca="1" si="31"/>
        <v>3846501.3959323503</v>
      </c>
      <c r="K161" s="90">
        <f t="shared" ca="1" si="31"/>
        <v>2018728.4983821725</v>
      </c>
      <c r="L161">
        <f ca="1">IF('Waste 2020'!$A169="MR",INDIRECT("'Waste 2020'!"&amp;'Country Selector'!$B$3&amp;ROW($A169))*10^12,0)*'Process Emissions Multipliers'!$B$45</f>
        <v>190955.60083199464</v>
      </c>
      <c r="M161" s="90">
        <f t="shared" ca="1" si="34"/>
        <v>194520.61819182071</v>
      </c>
      <c r="N161" s="90">
        <f t="shared" ca="1" si="32"/>
        <v>198085.63555164676</v>
      </c>
      <c r="O161" s="90">
        <f t="shared" ca="1" si="32"/>
        <v>201650.65291147286</v>
      </c>
      <c r="P161" s="90">
        <f t="shared" ca="1" si="32"/>
        <v>205215.67027129891</v>
      </c>
      <c r="Q161" s="90">
        <f t="shared" ca="1" si="32"/>
        <v>208780.68763112498</v>
      </c>
      <c r="R161" s="90">
        <f t="shared" ca="1" si="32"/>
        <v>212345.70499095105</v>
      </c>
      <c r="S161" s="90">
        <f t="shared" ca="1" si="32"/>
        <v>215910.72235077707</v>
      </c>
      <c r="T161" s="90">
        <f t="shared" ca="1" si="32"/>
        <v>219475.73971060317</v>
      </c>
      <c r="U161" s="90">
        <f t="shared" ca="1" si="32"/>
        <v>223040.75707042924</v>
      </c>
      <c r="V161">
        <f ca="1">IF('Waste 2030'!$A169="MR",INDIRECT("'Waste 2030'!"&amp;'Country Selector'!$B$3&amp;ROW($A169))*10^12,0)*'Process Emissions Multipliers'!$D$45</f>
        <v>226605.77443025529</v>
      </c>
      <c r="W161" s="90">
        <f t="shared" ca="1" si="36"/>
        <v>229064.40074899798</v>
      </c>
      <c r="X161" s="90">
        <f t="shared" ca="1" si="36"/>
        <v>231523.02706774068</v>
      </c>
      <c r="Y161" s="90">
        <f t="shared" ca="1" si="36"/>
        <v>233981.65338648335</v>
      </c>
      <c r="Z161" s="90">
        <f t="shared" ca="1" si="36"/>
        <v>236440.27970522601</v>
      </c>
      <c r="AA161" s="90">
        <f t="shared" ca="1" si="36"/>
        <v>238898.90602396871</v>
      </c>
      <c r="AB161" s="90">
        <f t="shared" ca="1" si="36"/>
        <v>241357.53234271138</v>
      </c>
      <c r="AC161" s="90">
        <f t="shared" ca="1" si="36"/>
        <v>243816.15866145407</v>
      </c>
      <c r="AD161" s="90">
        <f t="shared" ca="1" si="36"/>
        <v>246274.78498019674</v>
      </c>
      <c r="AE161" s="90">
        <f t="shared" ca="1" si="36"/>
        <v>248733.41129893943</v>
      </c>
      <c r="AF161" s="90">
        <f t="shared" ca="1" si="36"/>
        <v>251192.03761768213</v>
      </c>
      <c r="AG161" s="90">
        <f t="shared" ca="1" si="36"/>
        <v>253650.66393642477</v>
      </c>
      <c r="AH161" s="90">
        <f t="shared" ca="1" si="36"/>
        <v>256109.29025516746</v>
      </c>
      <c r="AI161" s="90">
        <f t="shared" ca="1" si="36"/>
        <v>258567.91657391016</v>
      </c>
      <c r="AJ161" s="90">
        <f t="shared" ca="1" si="36"/>
        <v>261026.54289265283</v>
      </c>
      <c r="AK161" s="90">
        <f t="shared" ca="1" si="36"/>
        <v>263485.16921139549</v>
      </c>
      <c r="AL161" s="90">
        <f t="shared" ca="1" si="36"/>
        <v>265943.79553013819</v>
      </c>
      <c r="AM161" s="90">
        <f t="shared" ca="1" si="35"/>
        <v>268402.42184888088</v>
      </c>
      <c r="AN161" s="90">
        <f t="shared" ca="1" si="35"/>
        <v>270861.04816762358</v>
      </c>
      <c r="AO161" s="90">
        <f t="shared" ca="1" si="35"/>
        <v>273319.67448636622</v>
      </c>
      <c r="AP161">
        <f ca="1">V161*'Process Emissions Multipliers'!$E$45</f>
        <v>275778.30080510891</v>
      </c>
    </row>
    <row r="162" spans="1:42">
      <c r="A162" s="74">
        <v>600</v>
      </c>
      <c r="B162">
        <f ca="1">IF('Waste 2010'!$A170="MR",INDIRECT("'Waste 2010'!"&amp;'Country Selector'!$B$3&amp;ROW($A170))*10^12,0)</f>
        <v>29695245.288507976</v>
      </c>
      <c r="C162" s="90">
        <f t="shared" ca="1" si="33"/>
        <v>26741774.011467136</v>
      </c>
      <c r="D162" s="90">
        <f t="shared" ca="1" si="31"/>
        <v>23788302.734426297</v>
      </c>
      <c r="E162" s="90">
        <f t="shared" ca="1" si="31"/>
        <v>20834831.457385458</v>
      </c>
      <c r="F162" s="90">
        <f t="shared" ca="1" si="31"/>
        <v>17881360.180344623</v>
      </c>
      <c r="G162" s="90">
        <f t="shared" ca="1" si="31"/>
        <v>14927888.903303782</v>
      </c>
      <c r="H162" s="90">
        <f t="shared" ca="1" si="31"/>
        <v>11974417.626262944</v>
      </c>
      <c r="I162" s="90">
        <f t="shared" ca="1" si="31"/>
        <v>9020946.349222105</v>
      </c>
      <c r="J162" s="90">
        <f t="shared" ca="1" si="31"/>
        <v>6067475.0721812658</v>
      </c>
      <c r="K162" s="90">
        <f t="shared" ca="1" si="31"/>
        <v>3114003.7951404275</v>
      </c>
      <c r="L162">
        <f ca="1">IF('Waste 2020'!$A170="MR",INDIRECT("'Waste 2020'!"&amp;'Country Selector'!$B$3&amp;ROW($A170))*10^12,0)*'Process Emissions Multipliers'!$B$45</f>
        <v>160532.51809958892</v>
      </c>
      <c r="M162" s="90">
        <f t="shared" ca="1" si="34"/>
        <v>163529.55621590285</v>
      </c>
      <c r="N162" s="90">
        <f t="shared" ca="1" si="32"/>
        <v>166526.5943322168</v>
      </c>
      <c r="O162" s="90">
        <f t="shared" ca="1" si="32"/>
        <v>169523.63244853076</v>
      </c>
      <c r="P162" s="90">
        <f t="shared" ca="1" si="32"/>
        <v>172520.67056484468</v>
      </c>
      <c r="Q162" s="90">
        <f t="shared" ca="1" si="32"/>
        <v>175517.70868115861</v>
      </c>
      <c r="R162" s="90">
        <f t="shared" ca="1" si="32"/>
        <v>178514.74679747256</v>
      </c>
      <c r="S162" s="90">
        <f t="shared" ca="1" si="32"/>
        <v>181511.78491378648</v>
      </c>
      <c r="T162" s="90">
        <f t="shared" ca="1" si="32"/>
        <v>184508.82303010044</v>
      </c>
      <c r="U162" s="90">
        <f t="shared" ca="1" si="32"/>
        <v>187505.86114641439</v>
      </c>
      <c r="V162">
        <f ca="1">IF('Waste 2030'!$A170="MR",INDIRECT("'Waste 2030'!"&amp;'Country Selector'!$B$3&amp;ROW($A170))*10^12,0)*'Process Emissions Multipliers'!$D$45</f>
        <v>190502.89926272832</v>
      </c>
      <c r="W162" s="90">
        <f t="shared" ca="1" si="36"/>
        <v>192569.81676781725</v>
      </c>
      <c r="X162" s="90">
        <f t="shared" ca="1" si="36"/>
        <v>194636.73427290621</v>
      </c>
      <c r="Y162" s="90">
        <f t="shared" ca="1" si="36"/>
        <v>196703.65177799511</v>
      </c>
      <c r="Z162" s="90">
        <f t="shared" ca="1" si="36"/>
        <v>198770.56928308407</v>
      </c>
      <c r="AA162" s="90">
        <f t="shared" ca="1" si="36"/>
        <v>200837.486788173</v>
      </c>
      <c r="AB162" s="90">
        <f t="shared" ca="1" si="36"/>
        <v>202904.40429326193</v>
      </c>
      <c r="AC162" s="90">
        <f t="shared" ca="1" si="36"/>
        <v>204971.32179835087</v>
      </c>
      <c r="AD162" s="90">
        <f t="shared" ca="1" si="36"/>
        <v>207038.2393034398</v>
      </c>
      <c r="AE162" s="90">
        <f t="shared" ca="1" si="36"/>
        <v>209105.15680852876</v>
      </c>
      <c r="AF162" s="90">
        <f t="shared" ca="1" si="36"/>
        <v>211172.07431361766</v>
      </c>
      <c r="AG162" s="90">
        <f t="shared" ca="1" si="36"/>
        <v>213238.99181870662</v>
      </c>
      <c r="AH162" s="90">
        <f t="shared" ca="1" si="36"/>
        <v>215305.90932379555</v>
      </c>
      <c r="AI162" s="90">
        <f t="shared" ca="1" si="36"/>
        <v>217372.82682888448</v>
      </c>
      <c r="AJ162" s="90">
        <f t="shared" ca="1" si="36"/>
        <v>219439.74433397345</v>
      </c>
      <c r="AK162" s="90">
        <f t="shared" ca="1" si="36"/>
        <v>221506.66183906235</v>
      </c>
      <c r="AL162" s="90">
        <f t="shared" ca="1" si="36"/>
        <v>223573.57934415128</v>
      </c>
      <c r="AM162" s="90">
        <f t="shared" ca="1" si="35"/>
        <v>225640.49684924024</v>
      </c>
      <c r="AN162" s="90">
        <f t="shared" ca="1" si="35"/>
        <v>227707.41435432917</v>
      </c>
      <c r="AO162" s="90">
        <f t="shared" ca="1" si="35"/>
        <v>229774.3318594181</v>
      </c>
      <c r="AP162">
        <f ca="1">V162*'Process Emissions Multipliers'!$E$45</f>
        <v>231841.24936450704</v>
      </c>
    </row>
    <row r="163" spans="1:42">
      <c r="A163" s="74">
        <v>650</v>
      </c>
      <c r="B163">
        <f ca="1">IF('Waste 2010'!$A171="MR",INDIRECT("'Waste 2010'!"&amp;'Country Selector'!$B$3&amp;ROW($A171))*10^12,0)</f>
        <v>8028774.8467355864</v>
      </c>
      <c r="C163" s="90">
        <f t="shared" ca="1" si="33"/>
        <v>7228737.252594145</v>
      </c>
      <c r="D163" s="90">
        <f t="shared" ca="1" si="31"/>
        <v>6428699.6584527045</v>
      </c>
      <c r="E163" s="90">
        <f t="shared" ca="1" si="31"/>
        <v>5628662.0643112632</v>
      </c>
      <c r="F163" s="90">
        <f t="shared" ca="1" si="31"/>
        <v>4828624.4701698236</v>
      </c>
      <c r="G163" s="90">
        <f t="shared" ca="1" si="31"/>
        <v>4028586.8760283818</v>
      </c>
      <c r="H163" s="90">
        <f t="shared" ca="1" si="31"/>
        <v>3228549.2818869408</v>
      </c>
      <c r="I163" s="90">
        <f t="shared" ca="1" si="31"/>
        <v>2428511.6877455004</v>
      </c>
      <c r="J163" s="90">
        <f t="shared" ca="1" si="31"/>
        <v>1628474.093604059</v>
      </c>
      <c r="K163" s="90">
        <f t="shared" ca="1" si="31"/>
        <v>828436.49946261814</v>
      </c>
      <c r="L163">
        <f ca="1">IF('Waste 2020'!$A171="MR",INDIRECT("'Waste 2020'!"&amp;'Country Selector'!$B$3&amp;ROW($A171))*10^12,0)*'Process Emissions Multipliers'!$B$45</f>
        <v>28398.905321177259</v>
      </c>
      <c r="M163" s="90">
        <f t="shared" ca="1" si="34"/>
        <v>28929.094484615089</v>
      </c>
      <c r="N163" s="90">
        <f t="shared" ca="1" si="32"/>
        <v>29459.283648052922</v>
      </c>
      <c r="O163" s="90">
        <f t="shared" ca="1" si="32"/>
        <v>29989.472811490752</v>
      </c>
      <c r="P163" s="90">
        <f t="shared" ca="1" si="32"/>
        <v>30519.661974928586</v>
      </c>
      <c r="Q163" s="90">
        <f t="shared" ca="1" si="32"/>
        <v>31049.851138366415</v>
      </c>
      <c r="R163" s="90">
        <f t="shared" ca="1" si="32"/>
        <v>31580.040301804249</v>
      </c>
      <c r="S163" s="90">
        <f t="shared" ca="1" si="32"/>
        <v>32110.229465242079</v>
      </c>
      <c r="T163" s="90">
        <f t="shared" ca="1" si="32"/>
        <v>32640.418628679909</v>
      </c>
      <c r="U163" s="90">
        <f t="shared" ca="1" si="32"/>
        <v>33170.607792117735</v>
      </c>
      <c r="V163">
        <f ca="1">IF('Waste 2030'!$A171="MR",INDIRECT("'Waste 2030'!"&amp;'Country Selector'!$B$3&amp;ROW($A171))*10^12,0)*'Process Emissions Multipliers'!$D$45</f>
        <v>33700.796955555568</v>
      </c>
      <c r="W163" s="90">
        <f t="shared" ca="1" si="36"/>
        <v>34066.443711759632</v>
      </c>
      <c r="X163" s="90">
        <f t="shared" ca="1" si="36"/>
        <v>34432.090467963695</v>
      </c>
      <c r="Y163" s="90">
        <f t="shared" ca="1" si="36"/>
        <v>34797.737224167751</v>
      </c>
      <c r="Z163" s="90">
        <f t="shared" ca="1" si="36"/>
        <v>35163.383980371815</v>
      </c>
      <c r="AA163" s="90">
        <f t="shared" ca="1" si="36"/>
        <v>35529.030736575878</v>
      </c>
      <c r="AB163" s="90">
        <f t="shared" ca="1" si="36"/>
        <v>35894.677492779942</v>
      </c>
      <c r="AC163" s="90">
        <f t="shared" ca="1" si="36"/>
        <v>36260.324248984005</v>
      </c>
      <c r="AD163" s="90">
        <f t="shared" ca="1" si="36"/>
        <v>36625.971005188068</v>
      </c>
      <c r="AE163" s="90">
        <f t="shared" ca="1" si="36"/>
        <v>36991.617761392117</v>
      </c>
      <c r="AF163" s="90">
        <f t="shared" ca="1" si="36"/>
        <v>37357.264517596181</v>
      </c>
      <c r="AG163" s="90">
        <f t="shared" ca="1" si="36"/>
        <v>37722.911273800244</v>
      </c>
      <c r="AH163" s="90">
        <f t="shared" ca="1" si="36"/>
        <v>38088.558030004308</v>
      </c>
      <c r="AI163" s="90">
        <f t="shared" ca="1" si="36"/>
        <v>38454.204786208371</v>
      </c>
      <c r="AJ163" s="90">
        <f t="shared" ca="1" si="36"/>
        <v>38819.851542412434</v>
      </c>
      <c r="AK163" s="90">
        <f t="shared" ca="1" si="36"/>
        <v>39185.498298616491</v>
      </c>
      <c r="AL163" s="90">
        <f t="shared" ca="1" si="36"/>
        <v>39551.145054820554</v>
      </c>
      <c r="AM163" s="90">
        <f t="shared" ca="1" si="35"/>
        <v>39916.79181102461</v>
      </c>
      <c r="AN163" s="90">
        <f t="shared" ca="1" si="35"/>
        <v>40282.438567228673</v>
      </c>
      <c r="AO163" s="90">
        <f t="shared" ca="1" si="35"/>
        <v>40648.085323432737</v>
      </c>
      <c r="AP163">
        <f ca="1">V163*'Process Emissions Multipliers'!$E$45</f>
        <v>41013.7320796368</v>
      </c>
    </row>
    <row r="164" spans="1:42">
      <c r="A164" s="74">
        <v>700</v>
      </c>
      <c r="B164">
        <f ca="1">IF('Waste 2010'!$A172="MR",INDIRECT("'Waste 2010'!"&amp;'Country Selector'!$B$3&amp;ROW($A172))*10^12,0)</f>
        <v>9129825.6350569315</v>
      </c>
      <c r="C164" s="90">
        <f t="shared" ca="1" si="33"/>
        <v>8223015.2291457374</v>
      </c>
      <c r="D164" s="90">
        <f t="shared" ca="1" si="31"/>
        <v>7316204.8232345432</v>
      </c>
      <c r="E164" s="90">
        <f t="shared" ca="1" si="31"/>
        <v>6409394.41732335</v>
      </c>
      <c r="F164" s="90">
        <f t="shared" ca="1" si="31"/>
        <v>5502584.0114121567</v>
      </c>
      <c r="G164" s="90">
        <f t="shared" ca="1" si="31"/>
        <v>4595773.6055009626</v>
      </c>
      <c r="H164" s="90">
        <f t="shared" ca="1" si="31"/>
        <v>3688963.1995897684</v>
      </c>
      <c r="I164" s="90">
        <f t="shared" ca="1" si="31"/>
        <v>2782152.7936785747</v>
      </c>
      <c r="J164" s="90">
        <f t="shared" ca="1" si="31"/>
        <v>1875342.3877673808</v>
      </c>
      <c r="K164" s="90">
        <f t="shared" ca="1" si="31"/>
        <v>968531.98185618699</v>
      </c>
      <c r="L164">
        <f ca="1">IF('Waste 2020'!$A172="MR",INDIRECT("'Waste 2020'!"&amp;'Country Selector'!$B$3&amp;ROW($A172))*10^12,0)*'Process Emissions Multipliers'!$B$45</f>
        <v>61721.575944993252</v>
      </c>
      <c r="M164" s="90">
        <f t="shared" ca="1" si="34"/>
        <v>62873.877780665753</v>
      </c>
      <c r="N164" s="90">
        <f t="shared" ca="1" si="32"/>
        <v>64026.179616338253</v>
      </c>
      <c r="O164" s="90">
        <f t="shared" ca="1" si="32"/>
        <v>65178.481452010747</v>
      </c>
      <c r="P164" s="90">
        <f t="shared" ca="1" si="32"/>
        <v>66330.78328768324</v>
      </c>
      <c r="Q164" s="90">
        <f t="shared" ca="1" si="32"/>
        <v>67483.085123355733</v>
      </c>
      <c r="R164" s="90">
        <f t="shared" ca="1" si="32"/>
        <v>68635.386959028241</v>
      </c>
      <c r="S164" s="90">
        <f t="shared" ca="1" si="32"/>
        <v>69787.688794700749</v>
      </c>
      <c r="T164" s="90">
        <f t="shared" ca="1" si="32"/>
        <v>70939.990630373228</v>
      </c>
      <c r="U164" s="90">
        <f t="shared" ca="1" si="32"/>
        <v>72092.292466045736</v>
      </c>
      <c r="V164">
        <f ca="1">IF('Waste 2030'!$A172="MR",INDIRECT("'Waste 2030'!"&amp;'Country Selector'!$B$3&amp;ROW($A172))*10^12,0)*'Process Emissions Multipliers'!$D$45</f>
        <v>73244.594301718229</v>
      </c>
      <c r="W164" s="90">
        <f t="shared" ca="1" si="36"/>
        <v>74039.283173652788</v>
      </c>
      <c r="X164" s="90">
        <f t="shared" ca="1" si="36"/>
        <v>74833.972045587332</v>
      </c>
      <c r="Y164" s="90">
        <f t="shared" ca="1" si="36"/>
        <v>75628.660917521876</v>
      </c>
      <c r="Z164" s="90">
        <f t="shared" ca="1" si="36"/>
        <v>76423.349789456435</v>
      </c>
      <c r="AA164" s="90">
        <f t="shared" ca="1" si="36"/>
        <v>77218.03866139098</v>
      </c>
      <c r="AB164" s="90">
        <f t="shared" ca="1" si="36"/>
        <v>78012.727533325524</v>
      </c>
      <c r="AC164" s="90">
        <f t="shared" ca="1" si="36"/>
        <v>78807.416405260097</v>
      </c>
      <c r="AD164" s="90">
        <f t="shared" ca="1" si="36"/>
        <v>79602.105277194642</v>
      </c>
      <c r="AE164" s="90">
        <f t="shared" ca="1" si="36"/>
        <v>80396.794149129171</v>
      </c>
      <c r="AF164" s="90">
        <f t="shared" ca="1" si="36"/>
        <v>81191.48302106373</v>
      </c>
      <c r="AG164" s="90">
        <f t="shared" ca="1" si="36"/>
        <v>81986.171892998289</v>
      </c>
      <c r="AH164" s="90">
        <f t="shared" ca="1" si="36"/>
        <v>82780.860764932819</v>
      </c>
      <c r="AI164" s="90">
        <f t="shared" ca="1" si="36"/>
        <v>83575.549636867378</v>
      </c>
      <c r="AJ164" s="90">
        <f t="shared" ca="1" si="36"/>
        <v>84370.238508801936</v>
      </c>
      <c r="AK164" s="90">
        <f t="shared" ca="1" si="36"/>
        <v>85164.927380736481</v>
      </c>
      <c r="AL164" s="90">
        <f t="shared" ca="1" si="36"/>
        <v>85959.61625267104</v>
      </c>
      <c r="AM164" s="90">
        <f t="shared" ca="1" si="35"/>
        <v>86754.305124605584</v>
      </c>
      <c r="AN164" s="90">
        <f t="shared" ca="1" si="35"/>
        <v>87548.993996540114</v>
      </c>
      <c r="AO164" s="90">
        <f t="shared" ca="1" si="35"/>
        <v>88343.682868474687</v>
      </c>
      <c r="AP164">
        <f ca="1">V164*'Process Emissions Multipliers'!$E$45</f>
        <v>89138.371740409231</v>
      </c>
    </row>
    <row r="165" spans="1:42">
      <c r="A165" s="74">
        <v>750</v>
      </c>
      <c r="B165">
        <f ca="1">IF('Waste 2010'!$A173="MR",INDIRECT("'Waste 2010'!"&amp;'Country Selector'!$B$3&amp;ROW($A173))*10^12,0)</f>
        <v>2237232.2234787135</v>
      </c>
      <c r="C165" s="90">
        <f t="shared" ca="1" si="33"/>
        <v>2015021.467021754</v>
      </c>
      <c r="D165" s="90">
        <f t="shared" ca="1" si="31"/>
        <v>1792810.7105647945</v>
      </c>
      <c r="E165" s="90">
        <f t="shared" ca="1" si="31"/>
        <v>1570599.954107835</v>
      </c>
      <c r="F165" s="90">
        <f t="shared" ca="1" si="31"/>
        <v>1348389.1976508754</v>
      </c>
      <c r="G165" s="90">
        <f t="shared" ca="1" si="31"/>
        <v>1126178.4411939161</v>
      </c>
      <c r="H165" s="90">
        <f t="shared" ca="1" si="31"/>
        <v>903967.68473695649</v>
      </c>
      <c r="I165" s="90">
        <f t="shared" ca="1" si="31"/>
        <v>681756.92827999697</v>
      </c>
      <c r="J165" s="90">
        <f t="shared" ca="1" si="31"/>
        <v>459546.1718230375</v>
      </c>
      <c r="K165" s="90">
        <f t="shared" ca="1" si="31"/>
        <v>237335.41536607803</v>
      </c>
      <c r="L165">
        <f ca="1">IF('Waste 2020'!$A173="MR",INDIRECT("'Waste 2020'!"&amp;'Country Selector'!$B$3&amp;ROW($A173))*10^12,0)*'Process Emissions Multipliers'!$B$45</f>
        <v>15124.658909118527</v>
      </c>
      <c r="M165" s="90">
        <f t="shared" ca="1" si="34"/>
        <v>15407.026495589058</v>
      </c>
      <c r="N165" s="90">
        <f t="shared" ca="1" si="32"/>
        <v>15689.394082059585</v>
      </c>
      <c r="O165" s="90">
        <f t="shared" ca="1" si="32"/>
        <v>15971.761668530115</v>
      </c>
      <c r="P165" s="90">
        <f t="shared" ca="1" si="32"/>
        <v>16254.129255000644</v>
      </c>
      <c r="Q165" s="90">
        <f t="shared" ca="1" si="32"/>
        <v>16536.496841471177</v>
      </c>
      <c r="R165" s="90">
        <f t="shared" ca="1" si="32"/>
        <v>16818.864427941706</v>
      </c>
      <c r="S165" s="90">
        <f t="shared" ca="1" si="32"/>
        <v>17101.232014412235</v>
      </c>
      <c r="T165" s="90">
        <f t="shared" ca="1" si="32"/>
        <v>17383.599600882764</v>
      </c>
      <c r="U165" s="90">
        <f t="shared" ca="1" si="32"/>
        <v>17665.967187353293</v>
      </c>
      <c r="V165">
        <f ca="1">IF('Waste 2030'!$A173="MR",INDIRECT("'Waste 2030'!"&amp;'Country Selector'!$B$3&amp;ROW($A173))*10^12,0)*'Process Emissions Multipliers'!$D$45</f>
        <v>17948.334773823823</v>
      </c>
      <c r="W165" s="90">
        <f t="shared" ca="1" si="36"/>
        <v>18143.070536244162</v>
      </c>
      <c r="X165" s="90">
        <f t="shared" ca="1" si="36"/>
        <v>18337.806298664505</v>
      </c>
      <c r="Y165" s="90">
        <f t="shared" ca="1" si="36"/>
        <v>18532.542061084849</v>
      </c>
      <c r="Z165" s="90">
        <f t="shared" ca="1" si="36"/>
        <v>18727.277823505188</v>
      </c>
      <c r="AA165" s="90">
        <f t="shared" ca="1" si="36"/>
        <v>18922.013585925528</v>
      </c>
      <c r="AB165" s="90">
        <f t="shared" ca="1" si="36"/>
        <v>19116.749348345875</v>
      </c>
      <c r="AC165" s="90">
        <f t="shared" ca="1" si="36"/>
        <v>19311.485110766214</v>
      </c>
      <c r="AD165" s="90">
        <f t="shared" ca="1" si="36"/>
        <v>19506.220873186554</v>
      </c>
      <c r="AE165" s="90">
        <f t="shared" ca="1" si="36"/>
        <v>19700.956635606897</v>
      </c>
      <c r="AF165" s="90">
        <f t="shared" ca="1" si="36"/>
        <v>19895.69239802724</v>
      </c>
      <c r="AG165" s="90">
        <f t="shared" ca="1" si="36"/>
        <v>20090.42816044758</v>
      </c>
      <c r="AH165" s="90">
        <f t="shared" ca="1" si="36"/>
        <v>20285.16392286792</v>
      </c>
      <c r="AI165" s="90">
        <f t="shared" ca="1" si="36"/>
        <v>20479.899685288263</v>
      </c>
      <c r="AJ165" s="90">
        <f t="shared" ca="1" si="36"/>
        <v>20674.635447708606</v>
      </c>
      <c r="AK165" s="90">
        <f t="shared" ca="1" si="36"/>
        <v>20869.371210128946</v>
      </c>
      <c r="AL165" s="90">
        <f t="shared" ca="1" si="36"/>
        <v>21064.106972549289</v>
      </c>
      <c r="AM165" s="90">
        <f t="shared" ca="1" si="35"/>
        <v>21258.842734969632</v>
      </c>
      <c r="AN165" s="90">
        <f t="shared" ca="1" si="35"/>
        <v>21453.578497389972</v>
      </c>
      <c r="AO165" s="90">
        <f t="shared" ca="1" si="35"/>
        <v>21648.314259810311</v>
      </c>
      <c r="AP165">
        <f ca="1">V165*'Process Emissions Multipliers'!$E$45</f>
        <v>21843.050022230655</v>
      </c>
    </row>
    <row r="166" spans="1:42">
      <c r="A166" s="74">
        <v>800</v>
      </c>
      <c r="B166">
        <f ca="1">IF('Waste 2010'!$A174="MR",INDIRECT("'Waste 2010'!"&amp;'Country Selector'!$B$3&amp;ROW($A174))*10^12,0)</f>
        <v>3447325.0281052971</v>
      </c>
      <c r="C166" s="90">
        <f t="shared" ca="1" si="33"/>
        <v>3104923.0663392502</v>
      </c>
      <c r="D166" s="90">
        <f t="shared" ca="1" si="31"/>
        <v>2762521.1045732037</v>
      </c>
      <c r="E166" s="90">
        <f t="shared" ca="1" si="31"/>
        <v>2420119.1428071563</v>
      </c>
      <c r="F166" s="90">
        <f t="shared" ca="1" si="31"/>
        <v>2077717.1810411101</v>
      </c>
      <c r="G166" s="90">
        <f t="shared" ca="1" si="31"/>
        <v>1735315.2192750629</v>
      </c>
      <c r="H166" s="90">
        <f t="shared" ca="1" si="31"/>
        <v>1392913.2575090162</v>
      </c>
      <c r="I166" s="90">
        <f t="shared" ca="1" si="31"/>
        <v>1050511.2957429695</v>
      </c>
      <c r="J166" s="90">
        <f t="shared" ca="1" si="31"/>
        <v>708109.33397692244</v>
      </c>
      <c r="K166" s="90">
        <f t="shared" ca="1" si="31"/>
        <v>365707.37221087562</v>
      </c>
      <c r="L166">
        <f ca="1">IF('Waste 2020'!$A174="MR",INDIRECT("'Waste 2020'!"&amp;'Country Selector'!$B$3&amp;ROW($A174))*10^12,0)*'Process Emissions Multipliers'!$B$45</f>
        <v>23305.410444828787</v>
      </c>
      <c r="M166" s="90">
        <f t="shared" ca="1" si="34"/>
        <v>23740.507358754119</v>
      </c>
      <c r="N166" s="90">
        <f t="shared" ca="1" si="32"/>
        <v>24175.604272679448</v>
      </c>
      <c r="O166" s="90">
        <f t="shared" ca="1" si="32"/>
        <v>24610.701186604783</v>
      </c>
      <c r="P166" s="90">
        <f t="shared" ca="1" si="32"/>
        <v>25045.798100530115</v>
      </c>
      <c r="Q166" s="90">
        <f t="shared" ca="1" si="32"/>
        <v>25480.895014455447</v>
      </c>
      <c r="R166" s="90">
        <f t="shared" ca="1" si="32"/>
        <v>25915.991928380776</v>
      </c>
      <c r="S166" s="90">
        <f t="shared" ca="1" si="32"/>
        <v>26351.088842306108</v>
      </c>
      <c r="T166" s="90">
        <f t="shared" ca="1" si="32"/>
        <v>26786.18575623144</v>
      </c>
      <c r="U166" s="90">
        <f t="shared" ca="1" si="32"/>
        <v>27221.282670156772</v>
      </c>
      <c r="V166">
        <f ca="1">IF('Waste 2030'!$A174="MR",INDIRECT("'Waste 2030'!"&amp;'Country Selector'!$B$3&amp;ROW($A174))*10^12,0)*'Process Emissions Multipliers'!$D$45</f>
        <v>27656.379584082104</v>
      </c>
      <c r="W166" s="90">
        <f t="shared" ca="1" si="36"/>
        <v>27956.445647700835</v>
      </c>
      <c r="X166" s="90">
        <f t="shared" ca="1" si="36"/>
        <v>28256.511711319577</v>
      </c>
      <c r="Y166" s="90">
        <f t="shared" ca="1" si="36"/>
        <v>28556.577774938312</v>
      </c>
      <c r="Z166" s="90">
        <f t="shared" ca="1" si="36"/>
        <v>28856.643838557051</v>
      </c>
      <c r="AA166" s="90">
        <f t="shared" ca="1" si="36"/>
        <v>29156.709902175782</v>
      </c>
      <c r="AB166" s="90">
        <f t="shared" ca="1" si="36"/>
        <v>29456.775965794521</v>
      </c>
      <c r="AC166" s="90">
        <f t="shared" ca="1" si="36"/>
        <v>29756.842029413259</v>
      </c>
      <c r="AD166" s="90">
        <f t="shared" ca="1" si="36"/>
        <v>30056.908093031994</v>
      </c>
      <c r="AE166" s="90">
        <f t="shared" ca="1" si="36"/>
        <v>30356.974156650733</v>
      </c>
      <c r="AF166" s="90">
        <f t="shared" ca="1" si="36"/>
        <v>30657.040220269468</v>
      </c>
      <c r="AG166" s="90">
        <f t="shared" ca="1" si="36"/>
        <v>30957.106283888203</v>
      </c>
      <c r="AH166" s="90">
        <f t="shared" ca="1" si="36"/>
        <v>31257.172347506941</v>
      </c>
      <c r="AI166" s="90">
        <f t="shared" ca="1" si="36"/>
        <v>31557.238411125676</v>
      </c>
      <c r="AJ166" s="90">
        <f t="shared" ca="1" si="36"/>
        <v>31857.304474744415</v>
      </c>
      <c r="AK166" s="90">
        <f t="shared" ca="1" si="36"/>
        <v>32157.370538363153</v>
      </c>
      <c r="AL166" s="90">
        <f t="shared" ca="1" si="36"/>
        <v>32457.436601981884</v>
      </c>
      <c r="AM166" s="90">
        <f t="shared" ca="1" si="35"/>
        <v>32757.502665600623</v>
      </c>
      <c r="AN166" s="90">
        <f t="shared" ca="1" si="35"/>
        <v>33057.568729219362</v>
      </c>
      <c r="AO166" s="90">
        <f t="shared" ca="1" si="35"/>
        <v>33357.6347928381</v>
      </c>
      <c r="AP166">
        <f ca="1">V166*'Process Emissions Multipliers'!$E$45</f>
        <v>33657.700856456831</v>
      </c>
    </row>
    <row r="167" spans="1:42">
      <c r="A167" s="74">
        <v>850</v>
      </c>
      <c r="B167">
        <f ca="1">IF('Waste 2010'!$A175="MR",INDIRECT("'Waste 2010'!"&amp;'Country Selector'!$B$3&amp;ROW($A175))*10^12,0)</f>
        <v>794320.46362626355</v>
      </c>
      <c r="C167" s="90">
        <f t="shared" ca="1" si="33"/>
        <v>715425.41230407031</v>
      </c>
      <c r="D167" s="90">
        <f t="shared" ca="1" si="31"/>
        <v>636530.36098187708</v>
      </c>
      <c r="E167" s="90">
        <f t="shared" ca="1" si="31"/>
        <v>557635.30965968384</v>
      </c>
      <c r="F167" s="90">
        <f t="shared" ca="1" si="31"/>
        <v>478740.25833749055</v>
      </c>
      <c r="G167" s="90">
        <f t="shared" ca="1" si="31"/>
        <v>399845.20701529738</v>
      </c>
      <c r="H167" s="90">
        <f t="shared" ca="1" si="31"/>
        <v>320950.15569310408</v>
      </c>
      <c r="I167" s="90">
        <f t="shared" ca="1" si="31"/>
        <v>242055.10437091085</v>
      </c>
      <c r="J167" s="90">
        <f t="shared" ca="1" si="31"/>
        <v>163160.05304871764</v>
      </c>
      <c r="K167" s="90">
        <f t="shared" ca="1" si="31"/>
        <v>84265.001726524395</v>
      </c>
      <c r="L167">
        <f ca="1">IF('Waste 2020'!$A175="MR",INDIRECT("'Waste 2020'!"&amp;'Country Selector'!$B$3&amp;ROW($A175))*10^12,0)*'Process Emissions Multipliers'!$B$45</f>
        <v>5369.9504043311636</v>
      </c>
      <c r="M167" s="90">
        <f t="shared" ca="1" si="34"/>
        <v>5470.2038978829005</v>
      </c>
      <c r="N167" s="90">
        <f t="shared" ca="1" si="32"/>
        <v>5570.4573914346392</v>
      </c>
      <c r="O167" s="90">
        <f t="shared" ca="1" si="32"/>
        <v>5670.7108849863762</v>
      </c>
      <c r="P167" s="90">
        <f t="shared" ca="1" si="32"/>
        <v>5770.964378538114</v>
      </c>
      <c r="Q167" s="90">
        <f t="shared" ca="1" si="32"/>
        <v>5871.2178720898519</v>
      </c>
      <c r="R167" s="90">
        <f t="shared" ca="1" si="32"/>
        <v>5971.4713656415897</v>
      </c>
      <c r="S167" s="90">
        <f t="shared" ca="1" si="32"/>
        <v>6071.7248591933258</v>
      </c>
      <c r="T167" s="90">
        <f t="shared" ca="1" si="32"/>
        <v>6171.9783527450636</v>
      </c>
      <c r="U167" s="90">
        <f t="shared" ca="1" si="32"/>
        <v>6272.2318462968024</v>
      </c>
      <c r="V167">
        <f ca="1">IF('Waste 2030'!$A175="MR",INDIRECT("'Waste 2030'!"&amp;'Country Selector'!$B$3&amp;ROW($A175))*10^12,0)*'Process Emissions Multipliers'!$D$45</f>
        <v>6372.4853398485393</v>
      </c>
      <c r="W167" s="90">
        <f t="shared" ca="1" si="36"/>
        <v>6441.625502811049</v>
      </c>
      <c r="X167" s="90">
        <f t="shared" ca="1" si="36"/>
        <v>6510.7656657735588</v>
      </c>
      <c r="Y167" s="90">
        <f t="shared" ca="1" si="36"/>
        <v>6579.9058287360685</v>
      </c>
      <c r="Z167" s="90">
        <f t="shared" ca="1" si="36"/>
        <v>6649.0459916985765</v>
      </c>
      <c r="AA167" s="90">
        <f t="shared" ca="1" si="36"/>
        <v>6718.1861546610871</v>
      </c>
      <c r="AB167" s="90">
        <f t="shared" ca="1" si="36"/>
        <v>6787.326317623596</v>
      </c>
      <c r="AC167" s="90">
        <f t="shared" ca="1" si="36"/>
        <v>6856.4664805861066</v>
      </c>
      <c r="AD167" s="90">
        <f t="shared" ca="1" si="36"/>
        <v>6925.6066435486155</v>
      </c>
      <c r="AE167" s="90">
        <f t="shared" ca="1" si="36"/>
        <v>6994.7468065111243</v>
      </c>
      <c r="AF167" s="90">
        <f t="shared" ca="1" si="36"/>
        <v>7063.8869694736341</v>
      </c>
      <c r="AG167" s="90">
        <f t="shared" ca="1" si="36"/>
        <v>7133.0271324361438</v>
      </c>
      <c r="AH167" s="90">
        <f t="shared" ca="1" si="36"/>
        <v>7202.1672953986526</v>
      </c>
      <c r="AI167" s="90">
        <f t="shared" ca="1" si="36"/>
        <v>7271.3074583611624</v>
      </c>
      <c r="AJ167" s="90">
        <f t="shared" ca="1" si="36"/>
        <v>7340.4476213236721</v>
      </c>
      <c r="AK167" s="90">
        <f t="shared" ca="1" si="36"/>
        <v>7409.5877842861819</v>
      </c>
      <c r="AL167" s="90">
        <f t="shared" ca="1" si="36"/>
        <v>7478.7279472486907</v>
      </c>
      <c r="AM167" s="90">
        <f t="shared" ca="1" si="35"/>
        <v>7547.8681102112014</v>
      </c>
      <c r="AN167" s="90">
        <f t="shared" ca="1" si="35"/>
        <v>7617.0082731737093</v>
      </c>
      <c r="AO167" s="90">
        <f t="shared" ca="1" si="35"/>
        <v>7686.14843613622</v>
      </c>
      <c r="AP167">
        <f ca="1">V167*'Process Emissions Multipliers'!$E$45</f>
        <v>7755.2885990987288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2293476.4025706043</v>
      </c>
      <c r="C169" s="90">
        <f t="shared" ca="1" si="33"/>
        <v>2065598.3510402602</v>
      </c>
      <c r="D169" s="90">
        <f t="shared" ca="1" si="31"/>
        <v>1837720.299509916</v>
      </c>
      <c r="E169" s="90">
        <f t="shared" ca="1" si="31"/>
        <v>1609842.2479795716</v>
      </c>
      <c r="F169" s="90">
        <f t="shared" ca="1" si="31"/>
        <v>1381964.1964492274</v>
      </c>
      <c r="G169" s="90">
        <f t="shared" ca="1" si="31"/>
        <v>1154086.144918883</v>
      </c>
      <c r="H169" s="90">
        <f t="shared" ca="1" si="31"/>
        <v>926208.09338853881</v>
      </c>
      <c r="I169" s="90">
        <f t="shared" ca="1" si="31"/>
        <v>698330.04185819463</v>
      </c>
      <c r="J169" s="90">
        <f t="shared" ca="1" si="31"/>
        <v>470451.99032785033</v>
      </c>
      <c r="K169" s="90">
        <f t="shared" ca="1" si="31"/>
        <v>242573.93879750604</v>
      </c>
      <c r="L169">
        <f ca="1">IF('Waste 2020'!$A177="MR",INDIRECT("'Waste 2020'!"&amp;'Country Selector'!$B$3&amp;ROW($A177))*10^12,0)*'Process Emissions Multipliers'!$B$45</f>
        <v>14695.887267161779</v>
      </c>
      <c r="M169" s="90">
        <f t="shared" ca="1" si="34"/>
        <v>17012.957571529128</v>
      </c>
      <c r="N169" s="90">
        <f t="shared" ca="1" si="32"/>
        <v>19330.027875896481</v>
      </c>
      <c r="O169" s="90">
        <f t="shared" ca="1" si="32"/>
        <v>21647.098180263834</v>
      </c>
      <c r="P169" s="90">
        <f t="shared" ca="1" si="32"/>
        <v>23964.168484631184</v>
      </c>
      <c r="Q169" s="90">
        <f t="shared" ca="1" si="32"/>
        <v>26281.238788998533</v>
      </c>
      <c r="R169" s="90">
        <f t="shared" ca="1" si="32"/>
        <v>28598.309093365886</v>
      </c>
      <c r="S169" s="90">
        <f t="shared" ca="1" si="32"/>
        <v>30915.379397733235</v>
      </c>
      <c r="T169" s="90">
        <f t="shared" ca="1" si="32"/>
        <v>33232.449702100581</v>
      </c>
      <c r="U169" s="90">
        <f t="shared" ca="1" si="32"/>
        <v>35549.520006467937</v>
      </c>
      <c r="V169">
        <f ca="1">IF('Waste 2030'!$A177="MR",INDIRECT("'Waste 2030'!"&amp;'Country Selector'!$B$3&amp;ROW($A177))*10^12,0)*'Process Emissions Multipliers'!$D$45</f>
        <v>37866.590310835287</v>
      </c>
      <c r="W169" s="90">
        <f t="shared" ca="1" si="36"/>
        <v>38277.435073169094</v>
      </c>
      <c r="X169" s="90">
        <f t="shared" ca="1" si="36"/>
        <v>38688.279835502894</v>
      </c>
      <c r="Y169" s="90">
        <f t="shared" ca="1" si="36"/>
        <v>39099.124597836708</v>
      </c>
      <c r="Z169" s="90">
        <f t="shared" ca="1" si="36"/>
        <v>39509.969360170508</v>
      </c>
      <c r="AA169" s="90">
        <f t="shared" ca="1" si="36"/>
        <v>39920.814122504322</v>
      </c>
      <c r="AB169" s="90">
        <f t="shared" ca="1" si="36"/>
        <v>40331.658884838122</v>
      </c>
      <c r="AC169" s="90">
        <f t="shared" ca="1" si="36"/>
        <v>40742.503647171929</v>
      </c>
      <c r="AD169" s="90">
        <f t="shared" ca="1" si="36"/>
        <v>41153.348409505736</v>
      </c>
      <c r="AE169" s="90">
        <f t="shared" ca="1" si="36"/>
        <v>41564.193171839535</v>
      </c>
      <c r="AF169" s="90">
        <f t="shared" ca="1" si="36"/>
        <v>41975.03793417335</v>
      </c>
      <c r="AG169" s="90">
        <f t="shared" ca="1" si="36"/>
        <v>42385.882696507149</v>
      </c>
      <c r="AH169" s="90">
        <f t="shared" ca="1" si="36"/>
        <v>42796.727458840964</v>
      </c>
      <c r="AI169" s="90">
        <f t="shared" ca="1" si="36"/>
        <v>43207.572221174763</v>
      </c>
      <c r="AJ169" s="90">
        <f t="shared" ca="1" si="36"/>
        <v>43618.41698350857</v>
      </c>
      <c r="AK169" s="90">
        <f t="shared" ca="1" si="36"/>
        <v>44029.26174584237</v>
      </c>
      <c r="AL169" s="90">
        <f t="shared" ca="1" si="36"/>
        <v>44440.106508176177</v>
      </c>
      <c r="AM169" s="90">
        <f t="shared" ca="1" si="35"/>
        <v>44850.951270509991</v>
      </c>
      <c r="AN169" s="90">
        <f t="shared" ca="1" si="35"/>
        <v>45261.796032843791</v>
      </c>
      <c r="AO169" s="90">
        <f t="shared" ca="1" si="35"/>
        <v>45672.640795177598</v>
      </c>
      <c r="AP169">
        <f ca="1">V169*'Process Emissions Multipliers'!$E$45</f>
        <v>46083.485557511405</v>
      </c>
    </row>
    <row r="170" spans="1:42">
      <c r="A170" s="74">
        <v>1000</v>
      </c>
      <c r="B170">
        <f ca="1">IF('Waste 2010'!$A178="MR",INDIRECT("'Waste 2010'!"&amp;'Country Selector'!$B$3&amp;ROW($A178))*10^12,0)</f>
        <v>2426535.630206672</v>
      </c>
      <c r="C170" s="90">
        <f t="shared" ca="1" si="33"/>
        <v>2185603.4110484635</v>
      </c>
      <c r="D170" s="90">
        <f t="shared" ca="1" si="31"/>
        <v>1944671.191890256</v>
      </c>
      <c r="E170" s="90">
        <f t="shared" ca="1" si="31"/>
        <v>1703738.972732048</v>
      </c>
      <c r="F170" s="90">
        <f t="shared" ca="1" si="31"/>
        <v>1462806.7535738398</v>
      </c>
      <c r="G170" s="90">
        <f t="shared" ca="1" si="31"/>
        <v>1221874.5344156318</v>
      </c>
      <c r="H170" s="90">
        <f t="shared" ca="1" si="31"/>
        <v>980942.31525742379</v>
      </c>
      <c r="I170" s="90">
        <f t="shared" ca="1" si="31"/>
        <v>740010.09609921568</v>
      </c>
      <c r="J170" s="90">
        <f t="shared" ca="1" si="31"/>
        <v>499077.87694100774</v>
      </c>
      <c r="K170" s="90">
        <f t="shared" ca="1" si="31"/>
        <v>258145.65778279971</v>
      </c>
      <c r="L170">
        <f ca="1">IF('Waste 2020'!$A178="MR",INDIRECT("'Waste 2020'!"&amp;'Country Selector'!$B$3&amp;ROW($A178))*10^12,0)*'Process Emissions Multipliers'!$B$45</f>
        <v>17213.438624591683</v>
      </c>
      <c r="M170" s="90">
        <f t="shared" ca="1" si="34"/>
        <v>29117704.018456355</v>
      </c>
      <c r="N170" s="90">
        <f t="shared" ca="1" si="32"/>
        <v>58218194.598288119</v>
      </c>
      <c r="O170" s="90">
        <f t="shared" ca="1" si="32"/>
        <v>87318685.178119883</v>
      </c>
      <c r="P170" s="90">
        <f t="shared" ca="1" si="32"/>
        <v>116419175.75795165</v>
      </c>
      <c r="Q170" s="90">
        <f t="shared" ca="1" si="32"/>
        <v>145519666.33778343</v>
      </c>
      <c r="R170" s="90">
        <f t="shared" ca="1" si="32"/>
        <v>174620156.91761518</v>
      </c>
      <c r="S170" s="90">
        <f t="shared" ca="1" si="32"/>
        <v>203720647.49744695</v>
      </c>
      <c r="T170" s="90">
        <f t="shared" ca="1" si="32"/>
        <v>232821138.0772787</v>
      </c>
      <c r="U170" s="90">
        <f t="shared" ca="1" si="32"/>
        <v>261921628.65711048</v>
      </c>
      <c r="V170">
        <f ca="1">IF('Waste 2030'!$A178="MR",INDIRECT("'Waste 2030'!"&amp;'Country Selector'!$B$3&amp;ROW($A178))*10^12,0)*'Process Emissions Multipliers'!$D$45</f>
        <v>291022119.23694223</v>
      </c>
      <c r="W170" s="90">
        <f t="shared" ca="1" si="36"/>
        <v>294179649.7257005</v>
      </c>
      <c r="X170" s="90">
        <f t="shared" ca="1" si="36"/>
        <v>297337180.21445882</v>
      </c>
      <c r="Y170" s="90">
        <f t="shared" ca="1" si="36"/>
        <v>300494710.70321715</v>
      </c>
      <c r="Z170" s="90">
        <f t="shared" ca="1" si="36"/>
        <v>303652241.19197541</v>
      </c>
      <c r="AA170" s="90">
        <f t="shared" ca="1" si="36"/>
        <v>306809771.68073368</v>
      </c>
      <c r="AB170" s="90">
        <f t="shared" ca="1" si="36"/>
        <v>309967302.16949201</v>
      </c>
      <c r="AC170" s="90">
        <f t="shared" ca="1" si="36"/>
        <v>313124832.65825033</v>
      </c>
      <c r="AD170" s="90">
        <f t="shared" ca="1" si="36"/>
        <v>316282363.14700866</v>
      </c>
      <c r="AE170" s="90">
        <f t="shared" ca="1" si="36"/>
        <v>319439893.63576698</v>
      </c>
      <c r="AF170" s="90">
        <f t="shared" ca="1" si="36"/>
        <v>322597424.12452519</v>
      </c>
      <c r="AG170" s="90">
        <f t="shared" ca="1" si="36"/>
        <v>325754954.61328351</v>
      </c>
      <c r="AH170" s="90">
        <f t="shared" ca="1" si="36"/>
        <v>328912485.10204184</v>
      </c>
      <c r="AI170" s="90">
        <f t="shared" ca="1" si="36"/>
        <v>332070015.59080011</v>
      </c>
      <c r="AJ170" s="90">
        <f t="shared" ca="1" si="36"/>
        <v>335227546.07955837</v>
      </c>
      <c r="AK170" s="90">
        <f t="shared" ca="1" si="36"/>
        <v>338385076.56831676</v>
      </c>
      <c r="AL170" s="90">
        <f t="shared" ca="1" si="36"/>
        <v>341542607.05707502</v>
      </c>
      <c r="AM170" s="90">
        <f t="shared" ca="1" si="35"/>
        <v>344700137.54583329</v>
      </c>
      <c r="AN170" s="90">
        <f t="shared" ca="1" si="35"/>
        <v>347857668.03459167</v>
      </c>
      <c r="AO170" s="90">
        <f t="shared" ca="1" si="35"/>
        <v>351015198.52334994</v>
      </c>
      <c r="AP170">
        <f ca="1">V170*'Process Emissions Multipliers'!$E$45</f>
        <v>354172729.01210821</v>
      </c>
    </row>
    <row r="171" spans="1:42">
      <c r="A171" s="74">
        <v>1500</v>
      </c>
      <c r="B171">
        <f ca="1">IF('Waste 2010'!$A179="MR",INDIRECT("'Waste 2010'!"&amp;'Country Selector'!$B$3&amp;ROW($A179))*10^12,0)</f>
        <v>18145307759.301231</v>
      </c>
      <c r="C171" s="90">
        <f t="shared" ca="1" si="33"/>
        <v>16348664030.520634</v>
      </c>
      <c r="D171" s="90">
        <f t="shared" ca="1" si="31"/>
        <v>14552020301.740036</v>
      </c>
      <c r="E171" s="90">
        <f t="shared" ca="1" si="31"/>
        <v>12755376572.959436</v>
      </c>
      <c r="F171" s="90">
        <f t="shared" ca="1" si="31"/>
        <v>10958732844.178839</v>
      </c>
      <c r="G171" s="90">
        <f t="shared" ca="1" si="31"/>
        <v>9162089115.398241</v>
      </c>
      <c r="H171" s="90">
        <f t="shared" ca="1" si="31"/>
        <v>7365445386.6176434</v>
      </c>
      <c r="I171" s="90">
        <f t="shared" ca="1" si="31"/>
        <v>5568801657.8370457</v>
      </c>
      <c r="J171" s="90">
        <f t="shared" ca="1" si="31"/>
        <v>3772157929.0564475</v>
      </c>
      <c r="K171" s="90">
        <f t="shared" ca="1" si="31"/>
        <v>1975514200.2758496</v>
      </c>
      <c r="L171">
        <f ca="1">IF('Waste 2020'!$A179="MR",INDIRECT("'Waste 2020'!"&amp;'Country Selector'!$B$3&amp;ROW($A179))*10^12,0)*'Process Emissions Multipliers'!$B$45</f>
        <v>178870471.49525172</v>
      </c>
      <c r="M171" s="90">
        <f t="shared" ca="1" si="34"/>
        <v>161721535.48912975</v>
      </c>
      <c r="N171" s="90">
        <f t="shared" ca="1" si="32"/>
        <v>144572599.48300779</v>
      </c>
      <c r="O171" s="90">
        <f t="shared" ca="1" si="32"/>
        <v>127423663.47688583</v>
      </c>
      <c r="P171" s="90">
        <f t="shared" ca="1" si="32"/>
        <v>110274727.47076385</v>
      </c>
      <c r="Q171" s="90">
        <f t="shared" ca="1" si="32"/>
        <v>93125791.464641884</v>
      </c>
      <c r="R171" s="90">
        <f t="shared" ca="1" si="32"/>
        <v>75976855.458519936</v>
      </c>
      <c r="S171" s="90">
        <f t="shared" ca="1" si="32"/>
        <v>58827919.452397957</v>
      </c>
      <c r="T171" s="90">
        <f t="shared" ca="1" si="32"/>
        <v>41678983.446275994</v>
      </c>
      <c r="U171" s="90">
        <f t="shared" ca="1" si="32"/>
        <v>24530047.440154031</v>
      </c>
      <c r="V171">
        <f ca="1">IF('Waste 2030'!$A179="MR",INDIRECT("'Waste 2030'!"&amp;'Country Selector'!$B$3&amp;ROW($A179))*10^12,0)*'Process Emissions Multipliers'!$D$45</f>
        <v>7381111.4340320621</v>
      </c>
      <c r="W171" s="90">
        <f t="shared" ca="1" si="36"/>
        <v>7461194.9838838298</v>
      </c>
      <c r="X171" s="90">
        <f t="shared" ca="1" si="36"/>
        <v>7541278.5337355975</v>
      </c>
      <c r="Y171" s="90">
        <f t="shared" ca="1" si="36"/>
        <v>7621362.0835873652</v>
      </c>
      <c r="Z171" s="90">
        <f t="shared" ca="1" si="36"/>
        <v>7701445.6334391329</v>
      </c>
      <c r="AA171" s="90">
        <f t="shared" ca="1" si="36"/>
        <v>7781529.1832908997</v>
      </c>
      <c r="AB171" s="90">
        <f t="shared" ca="1" si="36"/>
        <v>7861612.7331426684</v>
      </c>
      <c r="AC171" s="90">
        <f t="shared" ca="1" si="36"/>
        <v>7941696.2829944352</v>
      </c>
      <c r="AD171" s="90">
        <f t="shared" ca="1" si="36"/>
        <v>8021779.8328462038</v>
      </c>
      <c r="AE171" s="90">
        <f t="shared" ca="1" si="36"/>
        <v>8101863.3826979697</v>
      </c>
      <c r="AF171" s="90">
        <f t="shared" ca="1" si="36"/>
        <v>8181946.9325497383</v>
      </c>
      <c r="AG171" s="90">
        <f t="shared" ca="1" si="36"/>
        <v>8262030.482401506</v>
      </c>
      <c r="AH171" s="90">
        <f t="shared" ca="1" si="36"/>
        <v>8342114.0322532738</v>
      </c>
      <c r="AI171" s="90">
        <f t="shared" ca="1" si="36"/>
        <v>8422197.5821050406</v>
      </c>
      <c r="AJ171" s="90">
        <f t="shared" ca="1" si="36"/>
        <v>8502281.1319568083</v>
      </c>
      <c r="AK171" s="90">
        <f t="shared" ca="1" si="36"/>
        <v>8582364.681808576</v>
      </c>
      <c r="AL171" s="90">
        <f t="shared" ca="1" si="36"/>
        <v>8662448.2316603437</v>
      </c>
      <c r="AM171" s="90">
        <f t="shared" ca="1" si="35"/>
        <v>8742531.7815121114</v>
      </c>
      <c r="AN171" s="90">
        <f t="shared" ca="1" si="35"/>
        <v>8822615.3313638791</v>
      </c>
      <c r="AO171" s="90">
        <f t="shared" ca="1" si="35"/>
        <v>8902698.8812156469</v>
      </c>
      <c r="AP171">
        <f ca="1">V171*'Process Emissions Multipliers'!$E$45</f>
        <v>8982782.4310674146</v>
      </c>
    </row>
    <row r="172" spans="1:42">
      <c r="A172" s="74">
        <v>2000</v>
      </c>
      <c r="B172">
        <f ca="1">IF('Waste 2010'!$A180="MR",INDIRECT("'Waste 2010'!"&amp;'Country Selector'!$B$3&amp;ROW($A180))*10^12,0)</f>
        <v>458841768.03667742</v>
      </c>
      <c r="C172" s="90">
        <f t="shared" ca="1" si="33"/>
        <v>422820692.02037787</v>
      </c>
      <c r="D172" s="90">
        <f t="shared" ca="1" si="31"/>
        <v>386799616.00407833</v>
      </c>
      <c r="E172" s="90">
        <f t="shared" ca="1" si="31"/>
        <v>350778539.98777878</v>
      </c>
      <c r="F172" s="90">
        <f t="shared" ca="1" si="31"/>
        <v>314757463.9714793</v>
      </c>
      <c r="G172" s="90">
        <f t="shared" ca="1" si="31"/>
        <v>278736387.95517975</v>
      </c>
      <c r="H172" s="90">
        <f t="shared" ca="1" si="31"/>
        <v>242715311.93888018</v>
      </c>
      <c r="I172" s="90">
        <f t="shared" ca="1" si="31"/>
        <v>206694235.92258066</v>
      </c>
      <c r="J172" s="90">
        <f t="shared" ca="1" si="31"/>
        <v>170673159.90628111</v>
      </c>
      <c r="K172" s="90">
        <f t="shared" ca="1" si="31"/>
        <v>134652083.88998157</v>
      </c>
      <c r="L172">
        <f ca="1">IF('Waste 2020'!$A180="MR",INDIRECT("'Waste 2020'!"&amp;'Country Selector'!$B$3&amp;ROW($A180))*10^12,0)*'Process Emissions Multipliers'!$B$45</f>
        <v>98631007.873682037</v>
      </c>
      <c r="M172" s="90">
        <f t="shared" ca="1" si="34"/>
        <v>104086953.87864159</v>
      </c>
      <c r="N172" s="90">
        <f t="shared" ca="1" si="32"/>
        <v>109542899.88360116</v>
      </c>
      <c r="O172" s="90">
        <f t="shared" ca="1" si="32"/>
        <v>114998845.8885607</v>
      </c>
      <c r="P172" s="90">
        <f t="shared" ca="1" si="32"/>
        <v>120454791.89352027</v>
      </c>
      <c r="Q172" s="90">
        <f t="shared" ca="1" si="32"/>
        <v>125910737.89847982</v>
      </c>
      <c r="R172" s="90">
        <f t="shared" ca="1" si="32"/>
        <v>131366683.90343936</v>
      </c>
      <c r="S172" s="90">
        <f t="shared" ca="1" si="32"/>
        <v>136822629.90839893</v>
      </c>
      <c r="T172" s="90">
        <f t="shared" ca="1" si="32"/>
        <v>142278575.91335848</v>
      </c>
      <c r="U172" s="90">
        <f t="shared" ca="1" si="32"/>
        <v>147734521.91831803</v>
      </c>
      <c r="V172">
        <f ca="1">IF('Waste 2030'!$A180="MR",INDIRECT("'Waste 2030'!"&amp;'Country Selector'!$B$3&amp;ROW($A180))*10^12,0)*'Process Emissions Multipliers'!$D$45</f>
        <v>153190467.92327759</v>
      </c>
      <c r="W172" s="90">
        <f t="shared" ca="1" si="36"/>
        <v>154852553.177564</v>
      </c>
      <c r="X172" s="90">
        <f t="shared" ca="1" si="36"/>
        <v>156514638.43185037</v>
      </c>
      <c r="Y172" s="90">
        <f t="shared" ca="1" si="36"/>
        <v>158176723.68613678</v>
      </c>
      <c r="Z172" s="90">
        <f t="shared" ca="1" si="36"/>
        <v>159838808.94042316</v>
      </c>
      <c r="AA172" s="90">
        <f t="shared" ca="1" si="36"/>
        <v>161500894.19470957</v>
      </c>
      <c r="AB172" s="90">
        <f t="shared" ca="1" si="36"/>
        <v>163162979.44899595</v>
      </c>
      <c r="AC172" s="90">
        <f t="shared" ca="1" si="36"/>
        <v>164825064.70328236</v>
      </c>
      <c r="AD172" s="90">
        <f t="shared" ca="1" si="36"/>
        <v>166487149.95756876</v>
      </c>
      <c r="AE172" s="90">
        <f t="shared" ca="1" si="36"/>
        <v>168149235.21185517</v>
      </c>
      <c r="AF172" s="90">
        <f t="shared" ca="1" si="36"/>
        <v>169811320.46614155</v>
      </c>
      <c r="AG172" s="90">
        <f t="shared" ca="1" si="36"/>
        <v>171473405.72042793</v>
      </c>
      <c r="AH172" s="90">
        <f t="shared" ca="1" si="36"/>
        <v>173135490.97471434</v>
      </c>
      <c r="AI172" s="90">
        <f t="shared" ca="1" si="36"/>
        <v>174797576.22900075</v>
      </c>
      <c r="AJ172" s="90">
        <f t="shared" ca="1" si="36"/>
        <v>176459661.48328713</v>
      </c>
      <c r="AK172" s="90">
        <f t="shared" ca="1" si="36"/>
        <v>178121746.73757353</v>
      </c>
      <c r="AL172" s="90">
        <f t="shared" ca="1" si="36"/>
        <v>179783831.99185994</v>
      </c>
      <c r="AM172" s="90">
        <f t="shared" ca="1" si="35"/>
        <v>181445917.24614632</v>
      </c>
      <c r="AN172" s="90">
        <f t="shared" ca="1" si="35"/>
        <v>183108002.50043273</v>
      </c>
      <c r="AO172" s="90">
        <f t="shared" ca="1" si="35"/>
        <v>184770087.75471914</v>
      </c>
      <c r="AP172">
        <f ca="1">V172*'Process Emissions Multipliers'!$E$45</f>
        <v>186432173.00900552</v>
      </c>
    </row>
    <row r="173" spans="1:42">
      <c r="A173" s="74">
        <v>3000</v>
      </c>
      <c r="B173">
        <f ca="1">IF('Waste 2010'!$A181="MR",INDIRECT("'Waste 2010'!"&amp;'Country Selector'!$B$3&amp;ROW($A181))*10^12,0)</f>
        <v>9550159353.6724281</v>
      </c>
      <c r="C173" s="90">
        <f t="shared" ca="1" si="33"/>
        <v>8595146113.1485424</v>
      </c>
      <c r="D173" s="90">
        <f t="shared" ca="1" si="31"/>
        <v>7640132872.6246557</v>
      </c>
      <c r="E173" s="90">
        <f t="shared" ca="1" si="31"/>
        <v>6685119632.10077</v>
      </c>
      <c r="F173" s="90">
        <f t="shared" ca="1" si="31"/>
        <v>5730106391.5768833</v>
      </c>
      <c r="G173" s="90">
        <f t="shared" ca="1" si="31"/>
        <v>4775093151.0529976</v>
      </c>
      <c r="H173" s="90">
        <f t="shared" ca="1" si="31"/>
        <v>3820079910.5291114</v>
      </c>
      <c r="I173" s="90">
        <f t="shared" ca="1" si="31"/>
        <v>2865066670.0052257</v>
      </c>
      <c r="J173" s="90">
        <f t="shared" ca="1" si="31"/>
        <v>1910053429.4813395</v>
      </c>
      <c r="K173" s="90">
        <f t="shared" ca="1" si="31"/>
        <v>955040188.95745337</v>
      </c>
      <c r="L173">
        <f ca="1">IF('Waste 2020'!$A181="MR",INDIRECT("'Waste 2020'!"&amp;'Country Selector'!$B$3&amp;ROW($A181))*10^12,0)*'Process Emissions Multipliers'!$B$45</f>
        <v>26948.433567251894</v>
      </c>
      <c r="M173" s="90">
        <f t="shared" ca="1" si="34"/>
        <v>3687606.6998637798</v>
      </c>
      <c r="N173" s="90">
        <f t="shared" ca="1" si="32"/>
        <v>7348264.9661603076</v>
      </c>
      <c r="O173" s="90">
        <f t="shared" ca="1" si="32"/>
        <v>11008923.232456835</v>
      </c>
      <c r="P173" s="90">
        <f t="shared" ca="1" si="32"/>
        <v>14669581.498753363</v>
      </c>
      <c r="Q173" s="90">
        <f t="shared" ca="1" si="32"/>
        <v>18330239.76504989</v>
      </c>
      <c r="R173" s="90">
        <f t="shared" ca="1" si="32"/>
        <v>21990898.031346418</v>
      </c>
      <c r="S173" s="90">
        <f t="shared" ca="1" si="32"/>
        <v>25651556.297642946</v>
      </c>
      <c r="T173" s="90">
        <f t="shared" ca="1" si="32"/>
        <v>29312214.563939475</v>
      </c>
      <c r="U173" s="90">
        <f t="shared" ca="1" si="32"/>
        <v>32972872.830236003</v>
      </c>
      <c r="V173">
        <f ca="1">IF('Waste 2030'!$A181="MR",INDIRECT("'Waste 2030'!"&amp;'Country Selector'!$B$3&amp;ROW($A181))*10^12,0)*'Process Emissions Multipliers'!$D$45</f>
        <v>36633531.096532531</v>
      </c>
      <c r="W173" s="90">
        <f t="shared" ca="1" si="36"/>
        <v>37030997.418513373</v>
      </c>
      <c r="X173" s="90">
        <f t="shared" ca="1" si="36"/>
        <v>37428463.740494207</v>
      </c>
      <c r="Y173" s="90">
        <f t="shared" ca="1" si="36"/>
        <v>37825930.062475048</v>
      </c>
      <c r="Z173" s="90">
        <f t="shared" ca="1" si="36"/>
        <v>38223396.384455889</v>
      </c>
      <c r="AA173" s="90">
        <f t="shared" ca="1" si="36"/>
        <v>38620862.706436723</v>
      </c>
      <c r="AB173" s="90">
        <f t="shared" ca="1" si="36"/>
        <v>39018329.028417565</v>
      </c>
      <c r="AC173" s="90">
        <f t="shared" ca="1" si="36"/>
        <v>39415795.350398406</v>
      </c>
      <c r="AD173" s="90">
        <f t="shared" ca="1" si="36"/>
        <v>39813261.67237924</v>
      </c>
      <c r="AE173" s="90">
        <f t="shared" ca="1" si="36"/>
        <v>40210727.994360082</v>
      </c>
      <c r="AF173" s="90">
        <f t="shared" ca="1" si="36"/>
        <v>40608194.316340923</v>
      </c>
      <c r="AG173" s="90">
        <f t="shared" ca="1" si="36"/>
        <v>41005660.638321765</v>
      </c>
      <c r="AH173" s="90">
        <f t="shared" ca="1" si="36"/>
        <v>41403126.960302599</v>
      </c>
      <c r="AI173" s="90">
        <f t="shared" ca="1" si="36"/>
        <v>41800593.28228344</v>
      </c>
      <c r="AJ173" s="90">
        <f t="shared" ca="1" si="36"/>
        <v>42198059.604264274</v>
      </c>
      <c r="AK173" s="90">
        <f t="shared" ca="1" si="36"/>
        <v>42595525.926245123</v>
      </c>
      <c r="AL173" s="90">
        <f t="shared" ca="1" si="36"/>
        <v>42992992.248225957</v>
      </c>
      <c r="AM173" s="90">
        <f t="shared" ca="1" si="35"/>
        <v>43390458.570206799</v>
      </c>
      <c r="AN173" s="90">
        <f t="shared" ca="1" si="35"/>
        <v>43787924.89218764</v>
      </c>
      <c r="AO173" s="90">
        <f t="shared" ca="1" si="35"/>
        <v>44185391.214168474</v>
      </c>
      <c r="AP173">
        <f ca="1">V173*'Process Emissions Multipliers'!$E$45</f>
        <v>44582857.536149316</v>
      </c>
    </row>
    <row r="174" spans="1:42">
      <c r="A174" s="74">
        <v>5000</v>
      </c>
      <c r="B174">
        <f ca="1">IF('Waste 2010'!$A182="MR",INDIRECT("'Waste 2010'!"&amp;'Country Selector'!$B$3&amp;ROW($A182))*10^12,0)</f>
        <v>2282079045.7203088</v>
      </c>
      <c r="C174" s="90">
        <f t="shared" ca="1" si="33"/>
        <v>2056120751.1989057</v>
      </c>
      <c r="D174" s="90">
        <f t="shared" ca="1" si="31"/>
        <v>1830162456.6775022</v>
      </c>
      <c r="E174" s="90">
        <f t="shared" ca="1" si="31"/>
        <v>1604204162.1560991</v>
      </c>
      <c r="F174" s="90">
        <f t="shared" ca="1" si="31"/>
        <v>1378245867.6346958</v>
      </c>
      <c r="G174" s="90">
        <f t="shared" ca="1" si="31"/>
        <v>1152287573.1132925</v>
      </c>
      <c r="H174" s="90">
        <f t="shared" ca="1" si="31"/>
        <v>926329278.59188914</v>
      </c>
      <c r="I174" s="90">
        <f t="shared" ca="1" si="31"/>
        <v>700370984.07048595</v>
      </c>
      <c r="J174" s="90">
        <f t="shared" ca="1" si="31"/>
        <v>474412689.54908264</v>
      </c>
      <c r="K174" s="90">
        <f t="shared" ca="1" si="31"/>
        <v>248454395.02767938</v>
      </c>
      <c r="L174">
        <f ca="1">IF('Waste 2020'!$A182="MR",INDIRECT("'Waste 2020'!"&amp;'Country Selector'!$B$3&amp;ROW($A182))*10^12,0)*'Process Emissions Multipliers'!$B$45</f>
        <v>22496100.506276112</v>
      </c>
      <c r="M174" s="90">
        <f t="shared" ca="1" si="34"/>
        <v>20247224.99393522</v>
      </c>
      <c r="N174" s="90">
        <f t="shared" ca="1" si="32"/>
        <v>17998349.481594324</v>
      </c>
      <c r="O174" s="90">
        <f t="shared" ca="1" si="32"/>
        <v>15749473.969253434</v>
      </c>
      <c r="P174" s="90">
        <f t="shared" ca="1" si="32"/>
        <v>13500598.45691254</v>
      </c>
      <c r="Q174" s="90">
        <f t="shared" ca="1" si="32"/>
        <v>11251722.944571648</v>
      </c>
      <c r="R174" s="90">
        <f t="shared" ca="1" si="32"/>
        <v>9002847.4322307538</v>
      </c>
      <c r="S174" s="90">
        <f t="shared" ca="1" si="32"/>
        <v>6753971.9198898617</v>
      </c>
      <c r="T174" s="90">
        <f t="shared" ca="1" si="32"/>
        <v>4505096.4075489696</v>
      </c>
      <c r="U174" s="90">
        <f t="shared" ca="1" si="32"/>
        <v>2256220.8952080766</v>
      </c>
      <c r="V174">
        <f ca="1">IF('Waste 2030'!$A182="MR",INDIRECT("'Waste 2030'!"&amp;'Country Selector'!$B$3&amp;ROW($A182))*10^12,0)*'Process Emissions Multipliers'!$D$45</f>
        <v>7345.3828671837373</v>
      </c>
      <c r="W174" s="90">
        <f t="shared" ca="1" si="36"/>
        <v>7425.0787693905795</v>
      </c>
      <c r="X174" s="90">
        <f t="shared" ca="1" si="36"/>
        <v>7504.7746715974226</v>
      </c>
      <c r="Y174" s="90">
        <f t="shared" ca="1" si="36"/>
        <v>7584.4705738042658</v>
      </c>
      <c r="Z174" s="90">
        <f t="shared" ca="1" si="36"/>
        <v>7664.166476011108</v>
      </c>
      <c r="AA174" s="90">
        <f t="shared" ca="1" si="36"/>
        <v>7743.8623782179511</v>
      </c>
      <c r="AB174" s="90">
        <f t="shared" ca="1" si="36"/>
        <v>7823.5582804247942</v>
      </c>
      <c r="AC174" s="90">
        <f t="shared" ca="1" si="36"/>
        <v>7903.2541826316374</v>
      </c>
      <c r="AD174" s="90">
        <f t="shared" ca="1" si="36"/>
        <v>7982.9500848384796</v>
      </c>
      <c r="AE174" s="90">
        <f t="shared" ca="1" si="36"/>
        <v>8062.6459870453218</v>
      </c>
      <c r="AF174" s="90">
        <f t="shared" ca="1" si="36"/>
        <v>8142.3418892521659</v>
      </c>
      <c r="AG174" s="90">
        <f t="shared" ca="1" si="36"/>
        <v>8222.0377914590081</v>
      </c>
      <c r="AH174" s="90">
        <f t="shared" ca="1" si="36"/>
        <v>8301.7336936658503</v>
      </c>
      <c r="AI174" s="90">
        <f t="shared" ca="1" si="36"/>
        <v>8381.4295958726943</v>
      </c>
      <c r="AJ174" s="90">
        <f t="shared" ca="1" si="36"/>
        <v>8461.1254980795366</v>
      </c>
      <c r="AK174" s="90">
        <f t="shared" ca="1" si="36"/>
        <v>8540.8214002863788</v>
      </c>
      <c r="AL174" s="90">
        <f t="shared" ref="AL174:AO177" ca="1" si="37">$V174*($AP$1-AL$1)/($AP$1-$V$1)+$AP174*(AL$1-$V$1)/($AP$1-$V$1)</f>
        <v>8620.5173024932228</v>
      </c>
      <c r="AM174" s="90">
        <f t="shared" ca="1" si="37"/>
        <v>8700.2132047000669</v>
      </c>
      <c r="AN174" s="90">
        <f t="shared" ca="1" si="37"/>
        <v>8779.9091069069073</v>
      </c>
      <c r="AO174" s="90">
        <f t="shared" ca="1" si="37"/>
        <v>8859.6050091137513</v>
      </c>
      <c r="AP174">
        <f ca="1">V174*'Process Emissions Multipliers'!$E$45</f>
        <v>8939.3009113205935</v>
      </c>
    </row>
    <row r="175" spans="1:42">
      <c r="A175" s="74">
        <v>10000</v>
      </c>
      <c r="B175">
        <f ca="1">IF('Waste 2010'!$A183="MR",INDIRECT("'Waste 2010'!"&amp;'Country Selector'!$B$3&amp;ROW($A183))*10^12,0)</f>
        <v>51326974902.327293</v>
      </c>
      <c r="C175" s="90">
        <f t="shared" ca="1" si="33"/>
        <v>46244880250.124428</v>
      </c>
      <c r="D175" s="90">
        <f t="shared" ca="1" si="31"/>
        <v>41162785597.92157</v>
      </c>
      <c r="E175" s="90">
        <f t="shared" ca="1" si="31"/>
        <v>36080690945.718712</v>
      </c>
      <c r="F175" s="90">
        <f t="shared" ca="1" si="31"/>
        <v>30998596293.51585</v>
      </c>
      <c r="G175" s="90">
        <f t="shared" ca="1" si="31"/>
        <v>25916501641.312992</v>
      </c>
      <c r="H175" s="90">
        <f t="shared" ca="1" si="31"/>
        <v>20834406989.110134</v>
      </c>
      <c r="I175" s="90">
        <f t="shared" ca="1" si="31"/>
        <v>15752312336.907272</v>
      </c>
      <c r="J175" s="90">
        <f t="shared" ca="1" si="31"/>
        <v>10670217684.704414</v>
      </c>
      <c r="K175" s="90">
        <f t="shared" ca="1" si="31"/>
        <v>5588123032.5015545</v>
      </c>
      <c r="L175">
        <f ca="1">IF('Waste 2020'!$A183="MR",INDIRECT("'Waste 2020'!"&amp;'Country Selector'!$B$3&amp;ROW($A183))*10^12,0)*'Process Emissions Multipliers'!$B$45</f>
        <v>506028380.29869449</v>
      </c>
      <c r="M175" s="90">
        <f t="shared" ca="1" si="34"/>
        <v>537779672.81903148</v>
      </c>
      <c r="N175" s="90">
        <f t="shared" ca="1" si="32"/>
        <v>569530965.33936834</v>
      </c>
      <c r="O175" s="90">
        <f t="shared" ca="1" si="32"/>
        <v>601282257.85970533</v>
      </c>
      <c r="P175" s="90">
        <f t="shared" ca="1" si="32"/>
        <v>633033550.38004231</v>
      </c>
      <c r="Q175" s="90">
        <f t="shared" ca="1" si="32"/>
        <v>664784842.90037918</v>
      </c>
      <c r="R175" s="90">
        <f t="shared" ca="1" si="32"/>
        <v>696536135.42071617</v>
      </c>
      <c r="S175" s="90">
        <f t="shared" ca="1" si="32"/>
        <v>728287427.94105303</v>
      </c>
      <c r="T175" s="90">
        <f t="shared" ca="1" si="32"/>
        <v>760038720.46139002</v>
      </c>
      <c r="U175" s="90">
        <f t="shared" ca="1" si="32"/>
        <v>791790012.98172688</v>
      </c>
      <c r="V175">
        <f ca="1">IF('Waste 2030'!$A183="MR",INDIRECT("'Waste 2030'!"&amp;'Country Selector'!$B$3&amp;ROW($A183))*10^12,0)*'Process Emissions Multipliers'!$D$45</f>
        <v>823541305.50206387</v>
      </c>
      <c r="W175" s="90">
        <f t="shared" ref="W175:AL177" ca="1" si="38">$V175*($AP$1-W$1)/($AP$1-$V$1)+$AP175*(W$1-$V$1)/($AP$1-$V$1)</f>
        <v>832476560.27820492</v>
      </c>
      <c r="X175" s="90">
        <f t="shared" ca="1" si="38"/>
        <v>841411815.05434597</v>
      </c>
      <c r="Y175" s="90">
        <f t="shared" ca="1" si="38"/>
        <v>850347069.83048701</v>
      </c>
      <c r="Z175" s="90">
        <f t="shared" ca="1" si="38"/>
        <v>859282324.60662818</v>
      </c>
      <c r="AA175" s="90">
        <f t="shared" ca="1" si="38"/>
        <v>868217579.38276911</v>
      </c>
      <c r="AB175" s="90">
        <f t="shared" ca="1" si="38"/>
        <v>877152834.15891016</v>
      </c>
      <c r="AC175" s="90">
        <f t="shared" ca="1" si="38"/>
        <v>886088088.9350512</v>
      </c>
      <c r="AD175" s="90">
        <f t="shared" ca="1" si="38"/>
        <v>895023343.71119237</v>
      </c>
      <c r="AE175" s="90">
        <f t="shared" ca="1" si="38"/>
        <v>903958598.4873333</v>
      </c>
      <c r="AF175" s="90">
        <f t="shared" ca="1" si="38"/>
        <v>912893853.26347446</v>
      </c>
      <c r="AG175" s="90">
        <f t="shared" ca="1" si="38"/>
        <v>921829108.03961539</v>
      </c>
      <c r="AH175" s="90">
        <f t="shared" ca="1" si="38"/>
        <v>930764362.81575644</v>
      </c>
      <c r="AI175" s="90">
        <f t="shared" ca="1" si="38"/>
        <v>939699617.59189749</v>
      </c>
      <c r="AJ175" s="90">
        <f t="shared" ca="1" si="38"/>
        <v>948634872.36803854</v>
      </c>
      <c r="AK175" s="90">
        <f t="shared" ca="1" si="38"/>
        <v>957570127.14417958</v>
      </c>
      <c r="AL175" s="90">
        <f t="shared" ca="1" si="38"/>
        <v>966505381.92032075</v>
      </c>
      <c r="AM175" s="90">
        <f t="shared" ca="1" si="37"/>
        <v>975440636.6964618</v>
      </c>
      <c r="AN175" s="90">
        <f t="shared" ca="1" si="37"/>
        <v>984375891.47260284</v>
      </c>
      <c r="AO175" s="90">
        <f t="shared" ca="1" si="37"/>
        <v>993311146.24874389</v>
      </c>
      <c r="AP175">
        <f ca="1">V175*'Process Emissions Multipliers'!$E$45</f>
        <v>1002246401.0248849</v>
      </c>
    </row>
    <row r="176" spans="1:42">
      <c r="A176" s="74">
        <v>100000</v>
      </c>
      <c r="B176">
        <f ca="1">IF('Waste 2010'!$A184="MR",INDIRECT("'Waste 2010'!"&amp;'Country Selector'!$B$3&amp;ROW($A184))*10^12,0)</f>
        <v>54656.709380651591</v>
      </c>
      <c r="C176" s="90">
        <f t="shared" ca="1" si="33"/>
        <v>49227.988745189272</v>
      </c>
      <c r="D176" s="90">
        <f t="shared" ca="1" si="31"/>
        <v>43799.26810972696</v>
      </c>
      <c r="E176" s="90">
        <f t="shared" ca="1" si="31"/>
        <v>38370.54747426464</v>
      </c>
      <c r="F176" s="90">
        <f t="shared" ca="1" si="31"/>
        <v>32941.826838802321</v>
      </c>
      <c r="G176" s="90">
        <f t="shared" ca="1" si="31"/>
        <v>27513.106203340005</v>
      </c>
      <c r="H176" s="90">
        <f t="shared" ca="1" si="31"/>
        <v>22084.385567877685</v>
      </c>
      <c r="I176" s="90">
        <f t="shared" ca="1" si="31"/>
        <v>16655.66493241537</v>
      </c>
      <c r="J176" s="90">
        <f t="shared" ca="1" si="31"/>
        <v>11226.944296953052</v>
      </c>
      <c r="K176" s="90">
        <f t="shared" ca="1" si="31"/>
        <v>5798.2236614907342</v>
      </c>
      <c r="L176">
        <f ca="1">IF('Waste 2020'!$A184="MR",INDIRECT("'Waste 2020'!"&amp;'Country Selector'!$B$3&amp;ROW($A184))*10^12,0)*'Process Emissions Multipliers'!$B$45</f>
        <v>369.50302602841691</v>
      </c>
      <c r="M176" s="90">
        <f t="shared" ca="1" si="34"/>
        <v>376.40140699296228</v>
      </c>
      <c r="N176" s="90">
        <f t="shared" ca="1" si="32"/>
        <v>383.2997879575077</v>
      </c>
      <c r="O176" s="90">
        <f t="shared" ca="1" si="32"/>
        <v>390.19816892205307</v>
      </c>
      <c r="P176" s="90">
        <f t="shared" ca="1" si="32"/>
        <v>397.0965498865985</v>
      </c>
      <c r="Q176" s="90">
        <f t="shared" ca="1" si="32"/>
        <v>403.99493085114386</v>
      </c>
      <c r="R176" s="90">
        <f t="shared" ca="1" si="32"/>
        <v>410.89331181568929</v>
      </c>
      <c r="S176" s="90">
        <f t="shared" ca="1" si="32"/>
        <v>417.79169278023471</v>
      </c>
      <c r="T176" s="90">
        <f t="shared" ca="1" si="32"/>
        <v>424.69007374478008</v>
      </c>
      <c r="U176" s="90">
        <f t="shared" ca="1" si="32"/>
        <v>431.5884547093255</v>
      </c>
      <c r="V176">
        <f ca="1">IF('Waste 2030'!$A184="MR",INDIRECT("'Waste 2030'!"&amp;'Country Selector'!$B$3&amp;ROW($A184))*10^12,0)*'Process Emissions Multipliers'!$D$45</f>
        <v>438.48683567387093</v>
      </c>
      <c r="W176" s="90">
        <f t="shared" ca="1" si="38"/>
        <v>443.24432818402664</v>
      </c>
      <c r="X176" s="90">
        <f t="shared" ca="1" si="38"/>
        <v>448.00182069418236</v>
      </c>
      <c r="Y176" s="90">
        <f t="shared" ca="1" si="38"/>
        <v>452.75931320433807</v>
      </c>
      <c r="Z176" s="90">
        <f t="shared" ca="1" si="38"/>
        <v>457.51680571449378</v>
      </c>
      <c r="AA176" s="90">
        <f t="shared" ca="1" si="38"/>
        <v>462.27429822464956</v>
      </c>
      <c r="AB176" s="90">
        <f t="shared" ca="1" si="38"/>
        <v>467.03179073480527</v>
      </c>
      <c r="AC176" s="90">
        <f t="shared" ca="1" si="38"/>
        <v>471.78928324496093</v>
      </c>
      <c r="AD176" s="90">
        <f t="shared" ca="1" si="38"/>
        <v>476.54677575511664</v>
      </c>
      <c r="AE176" s="90">
        <f t="shared" ca="1" si="38"/>
        <v>481.30426826527241</v>
      </c>
      <c r="AF176" s="90">
        <f t="shared" ca="1" si="38"/>
        <v>486.06176077542807</v>
      </c>
      <c r="AG176" s="90">
        <f t="shared" ca="1" si="38"/>
        <v>490.81925328558384</v>
      </c>
      <c r="AH176" s="90">
        <f t="shared" ca="1" si="38"/>
        <v>495.57674579573961</v>
      </c>
      <c r="AI176" s="90">
        <f t="shared" ca="1" si="38"/>
        <v>500.33423830589527</v>
      </c>
      <c r="AJ176" s="90">
        <f t="shared" ca="1" si="38"/>
        <v>505.09173081605098</v>
      </c>
      <c r="AK176" s="90">
        <f t="shared" ca="1" si="38"/>
        <v>509.84922332620675</v>
      </c>
      <c r="AL176" s="90">
        <f t="shared" ca="1" si="38"/>
        <v>514.60671583636247</v>
      </c>
      <c r="AM176" s="90">
        <f t="shared" ca="1" si="37"/>
        <v>519.36420834651813</v>
      </c>
      <c r="AN176" s="90">
        <f t="shared" ca="1" si="37"/>
        <v>524.1217008566739</v>
      </c>
      <c r="AO176" s="90">
        <f t="shared" ca="1" si="37"/>
        <v>528.87919336682955</v>
      </c>
      <c r="AP176">
        <f ca="1">V176*'Process Emissions Multipliers'!$E$45</f>
        <v>533.63668587698533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ColWidth="8.85546875"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Selector'!$B$3&amp;ROW($A39))*10^12,0)*'Process Emissions Multipliers'!$B$45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Multipliers'!$D$45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Multipliers'!$E$45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Selector'!$B$3&amp;ROW($A40))*10^12,0)*'Process Emissions Multipliers'!$B$45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Multipliers'!$D$45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Multipliers'!$E$45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Selector'!$B$3&amp;ROW($A41))*10^12,0)*'Process Emissions Multipliers'!$B$45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Multipliers'!$D$45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Multipliers'!$E$45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Selector'!$B$3&amp;ROW($A42))*10^12,0)*'Process Emissions Multipliers'!$B$45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Multipliers'!$D$45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Multipliers'!$E$45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Multipliers'!$D$45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Multipliers'!$E$45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Selector'!$B$3&amp;ROW($A44))*10^12,0)*'Process Emissions Multipliers'!$B$45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Multipliers'!$D$45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Multipliers'!$E$45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Selector'!$B$3&amp;ROW($A45))*10^12,0)*'Process Emissions Multipliers'!$B$45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Multipliers'!$D$45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Multipliers'!$E$45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Selector'!$B$3&amp;ROW($A46))*10^12,0)*'Process Emissions Multipliers'!$B$45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Multipliers'!$D$45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Multipliers'!$E$45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Selector'!$B$3&amp;ROW($A47))*10^12,0)*'Process Emissions Multipliers'!$B$45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Multipliers'!$D$45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Multipliers'!$E$45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Selector'!$B$3&amp;ROW($A48))*10^12,0)*'Process Emissions Multipliers'!$B$45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Multipliers'!$D$45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Multipliers'!$E$45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Selector'!$B$3&amp;ROW($A49))*10^12,0)*'Process Emissions Multipliers'!$B$45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Multipliers'!$D$45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Multipliers'!$E$45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Selector'!$B$3&amp;ROW($A50))*10^12,0)*'Process Emissions Multipliers'!$B$45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Multipliers'!$D$45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Multipliers'!$E$45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Selector'!$B$3&amp;ROW($A51))*10^12,0)*'Process Emissions Multipliers'!$B$45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Multipliers'!$D$45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Multipliers'!$E$45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Selector'!$B$3&amp;ROW($A52))*10^12,0)*'Process Emissions Multipliers'!$B$45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Multipliers'!$D$45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Multipliers'!$E$45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Selector'!$B$3&amp;ROW($A53))*10^12,0)*'Process Emissions Multipliers'!$B$45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Multipliers'!$D$45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Multipliers'!$E$45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Selector'!$B$3&amp;ROW($A54))*10^12,0)*'Process Emissions Multipliers'!$B$45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Multipliers'!$D$45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Multipliers'!$E$45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Selector'!$B$3&amp;ROW($A55))*10^12,0)*'Process Emissions Multipliers'!$B$45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Multipliers'!$D$45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Multipliers'!$E$45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Selector'!$B$3&amp;ROW($A56))*10^12,0)*'Process Emissions Multipliers'!$B$45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Multipliers'!$D$45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Multipliers'!$E$45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Selector'!$B$3&amp;ROW($A57))*10^12,0)*'Process Emissions Multipliers'!$B$45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Multipliers'!$D$45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Multipliers'!$E$45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Selector'!$B$3&amp;ROW($A58))*10^12,0)*'Process Emissions Multipliers'!$B$45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Multipliers'!$D$45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Multipliers'!$E$45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Selector'!$B$3&amp;ROW($A59))*10^12,0)*'Process Emissions Multipliers'!$B$45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Multipliers'!$D$45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Multipliers'!$E$45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Selector'!$B$3&amp;ROW($A60))*10^12,0)*'Process Emissions Multipliers'!$B$45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Multipliers'!$D$45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Multipliers'!$E$45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Selector'!$B$3&amp;ROW($A61))*10^12,0)*'Process Emissions Multipliers'!$B$45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Multipliers'!$D$45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Multipliers'!$E$45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Selector'!$B$3&amp;ROW($A62))*10^12,0)*'Process Emissions Multipliers'!$B$45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Multipliers'!$D$45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Multipliers'!$E$45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Selector'!$B$3&amp;ROW($A63))*10^12,0)*'Process Emissions Multipliers'!$B$45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Multipliers'!$D$45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Multipliers'!$E$45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Selector'!$B$3&amp;ROW($A64))*10^12,0)*'Process Emissions Multipliers'!$B$45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Multipliers'!$D$45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Multipliers'!$E$45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Selector'!$B$3&amp;ROW($A65))*10^12,0)*'Process Emissions Multipliers'!$B$45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Multipliers'!$D$45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Multipliers'!$E$45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568382353841.79651</v>
      </c>
      <c r="C58" s="90">
        <f t="shared" ca="1" si="9"/>
        <v>511912130385.90479</v>
      </c>
      <c r="D58" s="90">
        <f t="shared" ca="1" si="9"/>
        <v>455441906930.01306</v>
      </c>
      <c r="E58" s="90">
        <f t="shared" ca="1" si="9"/>
        <v>398971683474.12134</v>
      </c>
      <c r="F58" s="90">
        <f t="shared" ca="1" si="9"/>
        <v>342501460018.22961</v>
      </c>
      <c r="G58" s="90">
        <f t="shared" ca="1" si="9"/>
        <v>286031236562.33789</v>
      </c>
      <c r="H58" s="90">
        <f t="shared" ca="1" si="9"/>
        <v>229561013106.44614</v>
      </c>
      <c r="I58" s="90">
        <f t="shared" ca="1" si="9"/>
        <v>173090789650.55441</v>
      </c>
      <c r="J58" s="90">
        <f t="shared" ca="1" si="9"/>
        <v>116620566194.66267</v>
      </c>
      <c r="K58" s="90">
        <f t="shared" ca="1" si="9"/>
        <v>60150342738.770943</v>
      </c>
      <c r="L58">
        <f ca="1">IF('Waste 2020'!$A66="MD",INDIRECT("'Waste 2020'!"&amp;'Country Selector'!$B$3&amp;ROW($A66))*10^12,0)*'Process Emissions Multipliers'!$B$45</f>
        <v>3680119282.8792119</v>
      </c>
      <c r="M58" s="90">
        <f t="shared" ca="1" si="10"/>
        <v>3757960487.5210052</v>
      </c>
      <c r="N58" s="90">
        <f t="shared" ca="1" si="10"/>
        <v>3835801692.1627984</v>
      </c>
      <c r="O58" s="90">
        <f t="shared" ca="1" si="10"/>
        <v>3913642896.8045921</v>
      </c>
      <c r="P58" s="90">
        <f t="shared" ca="1" si="10"/>
        <v>3991484101.4463854</v>
      </c>
      <c r="Q58" s="90">
        <f t="shared" ca="1" si="10"/>
        <v>4069325306.0881786</v>
      </c>
      <c r="R58" s="90">
        <f t="shared" ca="1" si="10"/>
        <v>4147166510.7299714</v>
      </c>
      <c r="S58" s="90">
        <f t="shared" ca="1" si="10"/>
        <v>4225007715.3717651</v>
      </c>
      <c r="T58" s="90">
        <f t="shared" ca="1" si="10"/>
        <v>4302848920.0135584</v>
      </c>
      <c r="U58" s="90">
        <f t="shared" ca="1" si="10"/>
        <v>4380690124.6553516</v>
      </c>
      <c r="V58">
        <f ca="1">IF('Waste 2030'!$A66="MD",INDIRECT("'Waste 2030'!"&amp;'Country Selector'!$B$3&amp;ROW($A66))*10^12,0)*'Process Emissions Multipliers'!$D$45</f>
        <v>4458531329.2971449</v>
      </c>
      <c r="W58" s="90">
        <f t="shared" ca="1" si="8"/>
        <v>4506905482.5891771</v>
      </c>
      <c r="X58" s="90">
        <f t="shared" ca="1" si="8"/>
        <v>4555279635.8812084</v>
      </c>
      <c r="Y58" s="90">
        <f t="shared" ca="1" si="8"/>
        <v>4603653789.1732407</v>
      </c>
      <c r="Z58" s="90">
        <f t="shared" ca="1" si="8"/>
        <v>4652027942.4652719</v>
      </c>
      <c r="AA58" s="90">
        <f t="shared" ca="1" si="8"/>
        <v>4700402095.7573042</v>
      </c>
      <c r="AB58" s="90">
        <f t="shared" ca="1" si="8"/>
        <v>4748776249.0493355</v>
      </c>
      <c r="AC58" s="90">
        <f t="shared" ca="1" si="8"/>
        <v>4797150402.3413677</v>
      </c>
      <c r="AD58" s="90">
        <f t="shared" ca="1" si="8"/>
        <v>4845524555.633399</v>
      </c>
      <c r="AE58" s="90">
        <f t="shared" ca="1" si="8"/>
        <v>4893898708.9254303</v>
      </c>
      <c r="AF58" s="90">
        <f t="shared" ca="1" si="8"/>
        <v>4942272862.2174625</v>
      </c>
      <c r="AG58" s="90">
        <f t="shared" ca="1" si="8"/>
        <v>4990647015.5094948</v>
      </c>
      <c r="AH58" s="90">
        <f t="shared" ca="1" si="8"/>
        <v>5039021168.801527</v>
      </c>
      <c r="AI58" s="90">
        <f t="shared" ca="1" si="8"/>
        <v>5087395322.0935583</v>
      </c>
      <c r="AJ58" s="90">
        <f t="shared" ca="1" si="8"/>
        <v>5135769475.3855906</v>
      </c>
      <c r="AK58" s="90">
        <f t="shared" ca="1" si="8"/>
        <v>5184143628.6776218</v>
      </c>
      <c r="AL58" s="90">
        <f t="shared" ca="1" si="8"/>
        <v>5232517781.9696541</v>
      </c>
      <c r="AM58" s="90">
        <f t="shared" ca="1" si="11"/>
        <v>5280891935.2616854</v>
      </c>
      <c r="AN58" s="90">
        <f t="shared" ca="1" si="11"/>
        <v>5329266088.5537167</v>
      </c>
      <c r="AO58" s="90">
        <f t="shared" ca="1" si="11"/>
        <v>5377640241.8457489</v>
      </c>
      <c r="AP58">
        <f ca="1">V58*'Process Emissions Multipliers'!$E$45</f>
        <v>5426014395.1377811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Selector'!$B$3&amp;ROW($A67))*10^12,0)*'Process Emissions Multipliers'!$B$45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Multipliers'!$D$45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Multipliers'!$E$45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Selector'!$B$3&amp;ROW($A68))*10^12,0)*'Process Emissions Multipliers'!$B$45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Multipliers'!$D$45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Multipliers'!$E$45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Selector'!$B$3&amp;ROW($A69))*10^12,0)*'Process Emissions Multipliers'!$B$45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Multipliers'!$D$45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Multipliers'!$E$45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Selector'!$B$3&amp;ROW($A70))*10^12,0)*'Process Emissions Multipliers'!$B$45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Multipliers'!$D$45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Multipliers'!$E$45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Selector'!$B$3&amp;ROW($A71))*10^12,0)*'Process Emissions Multipliers'!$B$45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Multipliers'!$D$45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Multipliers'!$E$45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Selector'!$B$3&amp;ROW($A72))*10^12,0)*'Process Emissions Multipliers'!$B$45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Multipliers'!$D$45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Multipliers'!$E$45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Selector'!$B$3&amp;ROW($A73))*10^12,0)*'Process Emissions Multipliers'!$B$45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Multipliers'!$D$45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Multipliers'!$E$45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Selector'!$B$3&amp;ROW($A74))*10^12,0)*'Process Emissions Multipliers'!$B$45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Multipliers'!$D$45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Multipliers'!$E$45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Selector'!$B$3&amp;ROW($A75))*10^12,0)*'Process Emissions Multipliers'!$B$45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Multipliers'!$D$45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Multipliers'!$E$45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Selector'!$B$3&amp;ROW($A76))*10^12,0)*'Process Emissions Multipliers'!$B$45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Multipliers'!$D$45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Multipliers'!$E$45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Selector'!$B$3&amp;ROW($A77))*10^12,0)*'Process Emissions Multipliers'!$B$45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Multipliers'!$D$45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Multipliers'!$E$45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Selector'!$B$3&amp;ROW($A78))*10^12,0)*'Process Emissions Multipliers'!$B$45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Multipliers'!$D$45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Multipliers'!$E$45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Selector'!$B$3&amp;ROW($A79))*10^12,0)*'Process Emissions Multipliers'!$B$45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Multipliers'!$D$45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Multipliers'!$E$45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Selector'!$B$3&amp;ROW($A80))*10^12,0)*'Process Emissions Multipliers'!$B$45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Multipliers'!$D$45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Multipliers'!$E$45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Selector'!$B$3&amp;ROW($A81))*10^12,0)*'Process Emissions Multipliers'!$B$45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Multipliers'!$D$45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Multipliers'!$E$45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Selector'!$B$3&amp;ROW($A82))*10^12,0)*'Process Emissions Multipliers'!$B$45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Multipliers'!$D$45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Multipliers'!$E$45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Selector'!$B$3&amp;ROW($A83))*10^12,0)*'Process Emissions Multipliers'!$B$45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Multipliers'!$D$45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Multipliers'!$E$45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Selector'!$B$3&amp;ROW($A84))*10^12,0)*'Process Emissions Multipliers'!$B$45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Multipliers'!$D$45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Multipliers'!$E$45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Selector'!$B$3&amp;ROW($A85))*10^12,0)*'Process Emissions Multipliers'!$B$45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Multipliers'!$D$45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Multipliers'!$E$45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Selector'!$B$3&amp;ROW($A86))*10^12,0)*'Process Emissions Multipliers'!$B$45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Multipliers'!$D$45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Multipliers'!$E$45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Selector'!$B$3&amp;ROW($A87))*10^12,0)*'Process Emissions Multipliers'!$B$45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Multipliers'!$D$45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Multipliers'!$E$45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Selector'!$B$3&amp;ROW($A88))*10^12,0)*'Process Emissions Multipliers'!$B$45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Multipliers'!$D$45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Multipliers'!$E$45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Selector'!$B$3&amp;ROW($A89))*10^12,0)*'Process Emissions Multipliers'!$B$45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Multipliers'!$D$45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Multipliers'!$E$45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Selector'!$B$3&amp;ROW($A90))*10^12,0)*'Process Emissions Multipliers'!$B$45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Multipliers'!$D$45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Multipliers'!$E$45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Selector'!$B$3&amp;ROW($A91))*10^12,0)*'Process Emissions Multipliers'!$B$45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Multipliers'!$D$45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Multipliers'!$E$45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Selector'!$B$3&amp;ROW($A92))*10^12,0)*'Process Emissions Multipliers'!$B$45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Multipliers'!$D$45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Multipliers'!$E$45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Selector'!$B$3&amp;ROW($A93))*10^12,0)*'Process Emissions Multipliers'!$B$45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Multipliers'!$D$45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Multipliers'!$E$45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Selector'!$B$3&amp;ROW($A94))*10^12,0)*'Process Emissions Multipliers'!$B$45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Multipliers'!$D$45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Multipliers'!$E$45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Selector'!$B$3&amp;ROW($A95))*10^12,0)*'Process Emissions Multipliers'!$B$45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Multipliers'!$D$45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Multipliers'!$E$45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Selector'!$B$3&amp;ROW($A96))*10^12,0)*'Process Emissions Multipliers'!$B$45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Multipliers'!$D$45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Multipliers'!$E$45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Selector'!$B$3&amp;ROW($A97))*10^12,0)*'Process Emissions Multipliers'!$B$45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Multipliers'!$D$45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Multipliers'!$E$45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Selector'!$B$3&amp;ROW($A98))*10^12,0)*'Process Emissions Multipliers'!$B$45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Multipliers'!$D$45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Multipliers'!$E$45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Selector'!$B$3&amp;ROW($A99))*10^12,0)*'Process Emissions Multipliers'!$B$45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Multipliers'!$D$45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Multipliers'!$E$45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Selector'!$B$3&amp;ROW($A100))*10^12,0)*'Process Emissions Multipliers'!$B$45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Multipliers'!$D$45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Multipliers'!$E$45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Selector'!$B$3&amp;ROW($A101))*10^12,0)*'Process Emissions Multipliers'!$B$45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Multipliers'!$D$45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Multipliers'!$E$45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Selector'!$B$3&amp;ROW($A102))*10^12,0)*'Process Emissions Multipliers'!$B$45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Multipliers'!$D$45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Multipliers'!$E$45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Selector'!$B$3&amp;ROW($A103))*10^12,0)*'Process Emissions Multipliers'!$B$45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Multipliers'!$D$45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Multipliers'!$E$45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Selector'!$B$3&amp;ROW($A104))*10^12,0)*'Process Emissions Multipliers'!$B$45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Multipliers'!$D$45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Multipliers'!$E$45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Selector'!$B$3&amp;ROW($A105))*10^12,0)*'Process Emissions Multipliers'!$B$45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Multipliers'!$D$45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Multipliers'!$E$45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Selector'!$B$3&amp;ROW($A106))*10^12,0)*'Process Emissions Multipliers'!$B$45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Multipliers'!$D$45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Multipliers'!$E$45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Selector'!$B$3&amp;ROW($A107))*10^12,0)*'Process Emissions Multipliers'!$B$45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Multipliers'!$D$45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Multipliers'!$E$45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Selector'!$B$3&amp;ROW($A108))*10^12,0)*'Process Emissions Multipliers'!$B$45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Multipliers'!$D$45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Multipliers'!$E$45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Selector'!$B$3&amp;ROW($A109))*10^12,0)*'Process Emissions Multipliers'!$B$45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Multipliers'!$D$45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Multipliers'!$E$45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Selector'!$B$3&amp;ROW($A110))*10^12,0)*'Process Emissions Multipliers'!$B$45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Multipliers'!$D$45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Multipliers'!$E$45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Selector'!$B$3&amp;ROW($A111))*10^12,0)*'Process Emissions Multipliers'!$B$45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Multipliers'!$D$45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Multipliers'!$E$45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Selector'!$B$3&amp;ROW($A112))*10^12,0)*'Process Emissions Multipliers'!$B$45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Multipliers'!$D$45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Multipliers'!$E$45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Selector'!$B$3&amp;ROW($A113))*10^12,0)*'Process Emissions Multipliers'!$B$45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Multipliers'!$D$45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Multipliers'!$E$45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Selector'!$B$3&amp;ROW($A114))*10^12,0)*'Process Emissions Multipliers'!$B$45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Multipliers'!$D$45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Multipliers'!$E$45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Selector'!$B$3&amp;ROW($A115))*10^12,0)*'Process Emissions Multipliers'!$B$45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Multipliers'!$D$45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Multipliers'!$E$45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Selector'!$B$3&amp;ROW($A116))*10^12,0)*'Process Emissions Multipliers'!$B$45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Multipliers'!$D$45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Multipliers'!$E$45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Selector'!$B$3&amp;ROW($A117))*10^12,0)*'Process Emissions Multipliers'!$B$45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Multipliers'!$D$45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Multipliers'!$E$45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Selector'!$B$3&amp;ROW($A118))*10^12,0)*'Process Emissions Multipliers'!$B$45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Multipliers'!$D$45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Multipliers'!$E$45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Selector'!$B$3&amp;ROW($A119))*10^12,0)*'Process Emissions Multipliers'!$B$45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Multipliers'!$D$45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Multipliers'!$E$45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Selector'!$B$3&amp;ROW($A120))*10^12,0)*'Process Emissions Multipliers'!$B$45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Multipliers'!$D$45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Multipliers'!$E$45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Selector'!$B$3&amp;ROW($A121))*10^12,0)*'Process Emissions Multipliers'!$B$45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Multipliers'!$D$45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Multipliers'!$E$45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Selector'!$B$3&amp;ROW($A122))*10^12,0)*'Process Emissions Multipliers'!$B$45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Multipliers'!$D$45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Multipliers'!$E$45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Selector'!$B$3&amp;ROW($A123))*10^12,0)*'Process Emissions Multipliers'!$B$45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Multipliers'!$D$45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Multipliers'!$E$45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Selector'!$B$3&amp;ROW($A124))*10^12,0)*'Process Emissions Multipliers'!$B$45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Multipliers'!$D$45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Multipliers'!$E$45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Selector'!$B$3&amp;ROW($A125))*10^12,0)*'Process Emissions Multipliers'!$B$45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Multipliers'!$D$45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Multipliers'!$E$45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Selector'!$B$3&amp;ROW($A126))*10^12,0)*'Process Emissions Multipliers'!$B$45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Multipliers'!$D$45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Multipliers'!$E$45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Selector'!$B$3&amp;ROW($A127))*10^12,0)*'Process Emissions Multipliers'!$B$45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Multipliers'!$D$45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Multipliers'!$E$45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Selector'!$B$3&amp;ROW($A128))*10^12,0)*'Process Emissions Multipliers'!$B$45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Multipliers'!$D$45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Multipliers'!$E$45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Selector'!$B$3&amp;ROW($A129))*10^12,0)*'Process Emissions Multipliers'!$B$45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Multipliers'!$D$45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Multipliers'!$E$45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Selector'!$B$3&amp;ROW($A130))*10^12,0)*'Process Emissions Multipliers'!$B$45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Multipliers'!$D$45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Multipliers'!$E$45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Selector'!$B$3&amp;ROW($A131))*10^12,0)*'Process Emissions Multipliers'!$B$45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Multipliers'!$D$45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Multipliers'!$E$45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Selector'!$B$3&amp;ROW($A132))*10^12,0)*'Process Emissions Multipliers'!$B$45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Multipliers'!$D$45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Multipliers'!$E$45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Selector'!$B$3&amp;ROW($A133))*10^12,0)*'Process Emissions Multipliers'!$B$45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Multipliers'!$D$45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Multipliers'!$E$45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Selector'!$B$3&amp;ROW($A134))*10^12,0)*'Process Emissions Multipliers'!$B$45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Multipliers'!$D$45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Multipliers'!$E$45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Selector'!$B$3&amp;ROW($A135))*10^12,0)*'Process Emissions Multipliers'!$B$45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Multipliers'!$D$45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Multipliers'!$E$45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Selector'!$B$3&amp;ROW($A136))*10^12,0)*'Process Emissions Multipliers'!$B$45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Multipliers'!$D$45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Multipliers'!$E$45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Selector'!$B$3&amp;ROW($A137))*10^12,0)*'Process Emissions Multipliers'!$B$45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Multipliers'!$D$45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Multipliers'!$E$45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Selector'!$B$3&amp;ROW($A138))*10^12,0)*'Process Emissions Multipliers'!$B$45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Multipliers'!$D$45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Multipliers'!$E$45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Selector'!$B$3&amp;ROW($A139))*10^12,0)*'Process Emissions Multipliers'!$B$45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Multipliers'!$D$45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Multipliers'!$E$45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Selector'!$B$3&amp;ROW($A140))*10^12,0)*'Process Emissions Multipliers'!$B$45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Multipliers'!$D$45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Multipliers'!$E$45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Selector'!$B$3&amp;ROW($A141))*10^12,0)*'Process Emissions Multipliers'!$B$45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Multipliers'!$D$45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Multipliers'!$E$45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Selector'!$B$3&amp;ROW($A142))*10^12,0)*'Process Emissions Multipliers'!$B$45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Multipliers'!$D$45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Multipliers'!$E$45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Selector'!$B$3&amp;ROW($A143))*10^12,0)*'Process Emissions Multipliers'!$B$45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Multipliers'!$D$45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Multipliers'!$E$45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Selector'!$B$3&amp;ROW($A144))*10^12,0)*'Process Emissions Multipliers'!$B$45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Multipliers'!$D$45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Multipliers'!$E$45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Selector'!$B$3&amp;ROW($A145))*10^12,0)*'Process Emissions Multipliers'!$B$45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Multipliers'!$D$45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Multipliers'!$E$45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Selector'!$B$3&amp;ROW($A146))*10^12,0)*'Process Emissions Multipliers'!$B$45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Multipliers'!$D$45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Multipliers'!$E$45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Selector'!$B$3&amp;ROW($A147))*10^12,0)*'Process Emissions Multipliers'!$B$45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Multipliers'!$D$45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Multipliers'!$E$45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Selector'!$B$3&amp;ROW($A148))*10^12,0)*'Process Emissions Multipliers'!$B$45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Selector'!$B$3&amp;ROW($A149))*10^12,0)*'Process Emissions Multipliers'!$B$45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Multipliers'!$D$45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Multipliers'!$E$45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Selector'!$B$3&amp;ROW($A150))*10^12,0)*'Process Emissions Multipliers'!$B$45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Multipliers'!$D$45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Multipliers'!$E$45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Selector'!$B$3&amp;ROW($A151))*10^12,0)*'Process Emissions Multipliers'!$B$45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Multipliers'!$D$45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Multipliers'!$E$45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Selector'!$B$3&amp;ROW($A152))*10^12,0)*'Process Emissions Multipliers'!$B$45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Multipliers'!$D$45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Multipliers'!$E$45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Selector'!$B$3&amp;ROW($A153))*10^12,0)*'Process Emissions Multipliers'!$B$45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Multipliers'!$D$45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Multipliers'!$E$45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Selector'!$B$3&amp;ROW($A154))*10^12,0)*'Process Emissions Multipliers'!$B$45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Multipliers'!$D$45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Multipliers'!$E$45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Selector'!$B$3&amp;ROW($A155))*10^12,0)*'Process Emissions Multipliers'!$B$45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Multipliers'!$D$45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Multipliers'!$E$45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Selector'!$B$3&amp;ROW($A156))*10^12,0)*'Process Emissions Multipliers'!$B$45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Multipliers'!$D$45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Multipliers'!$E$45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Selector'!$B$3&amp;ROW($A157))*10^12,0)*'Process Emissions Multipliers'!$B$45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Multipliers'!$D$45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Multipliers'!$E$45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Selector'!$B$3&amp;ROW($A158))*10^12,0)*'Process Emissions Multipliers'!$B$45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Multipliers'!$D$45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Multipliers'!$E$45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Selector'!$B$3&amp;ROW($A159))*10^12,0)*'Process Emissions Multipliers'!$B$45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Multipliers'!$D$45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Multipliers'!$E$45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Selector'!$B$3&amp;ROW($A160))*10^12,0)*'Process Emissions Multipliers'!$B$45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Multipliers'!$D$45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Multipliers'!$E$45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Selector'!$B$3&amp;ROW($A161))*10^12,0)*'Process Emissions Multipliers'!$B$45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Multipliers'!$D$45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Multipliers'!$E$45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Selector'!$B$3&amp;ROW($A162))*10^12,0)*'Process Emissions Multipliers'!$B$45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Multipliers'!$D$45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Multipliers'!$E$45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Selector'!$B$3&amp;ROW($A163))*10^12,0)*'Process Emissions Multipliers'!$B$45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Multipliers'!$D$45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Multipliers'!$E$45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Selector'!$B$3&amp;ROW($A164))*10^12,0)*'Process Emissions Multipliers'!$B$45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Multipliers'!$D$45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Multipliers'!$E$45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Selector'!$B$3&amp;ROW($A165))*10^12,0)*'Process Emissions Multipliers'!$B$45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Multipliers'!$D$45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Multipliers'!$E$45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Selector'!$B$3&amp;ROW($A166))*10^12,0)*'Process Emissions Multipliers'!$B$45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Multipliers'!$D$45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Multipliers'!$E$45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Selector'!$B$3&amp;ROW($A167))*10^12,0)*'Process Emissions Multipliers'!$B$45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Multipliers'!$D$45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Multipliers'!$E$45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Selector'!$B$3&amp;ROW($A168))*10^12,0)*'Process Emissions Multipliers'!$B$45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Multipliers'!$D$45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Multipliers'!$E$45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Selector'!$B$3&amp;ROW($A169))*10^12,0)*'Process Emissions Multipliers'!$B$45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Multipliers'!$D$45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Multipliers'!$E$45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Selector'!$B$3&amp;ROW($A170))*10^12,0)*'Process Emissions Multipliers'!$B$45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Multipliers'!$D$45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Multipliers'!$E$45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Selector'!$B$3&amp;ROW($A171))*10^12,0)*'Process Emissions Multipliers'!$B$45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Multipliers'!$D$45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Multipliers'!$E$45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Selector'!$B$3&amp;ROW($A172))*10^12,0)*'Process Emissions Multipliers'!$B$45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Multipliers'!$D$45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Multipliers'!$E$45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Selector'!$B$3&amp;ROW($A173))*10^12,0)*'Process Emissions Multipliers'!$B$45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Multipliers'!$D$45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Multipliers'!$E$45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Selector'!$B$3&amp;ROW($A174))*10^12,0)*'Process Emissions Multipliers'!$B$45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Multipliers'!$D$45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Multipliers'!$E$45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Selector'!$B$3&amp;ROW($A175))*10^12,0)*'Process Emissions Multipliers'!$B$45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Multipliers'!$D$45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Multipliers'!$E$45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Selector'!$B$3&amp;ROW($A177))*10^12,0)*'Process Emissions Multipliers'!$B$45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Multipliers'!$D$45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Multipliers'!$E$45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Selector'!$B$3&amp;ROW($A178))*10^12,0)*'Process Emissions Multipliers'!$B$45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Selector'!$B$3&amp;ROW($A179))*10^12,0)*'Process Emissions Multipliers'!$B$45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Multipliers'!$D$45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Multipliers'!$E$45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Selector'!$B$3&amp;ROW($A180))*10^12,0)*'Process Emissions Multipliers'!$B$45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Multipliers'!$D$45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Multipliers'!$E$45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Selector'!$B$3&amp;ROW($A181))*10^12,0)*'Process Emissions Multipliers'!$B$45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Multipliers'!$D$45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Multipliers'!$E$45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Selector'!$B$3&amp;ROW($A182))*10^12,0)*'Process Emissions Multipliers'!$B$45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Multipliers'!$D$45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Multipliers'!$E$45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Selector'!$B$3&amp;ROW($A183))*10^12,0)*'Process Emissions Multipliers'!$B$45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Multipliers'!$D$45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Multipliers'!$E$45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Selector'!$B$3&amp;ROW($A184))*10^12,0)*'Process Emissions Multipliers'!$B$45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Multipliers'!$D$45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Multipliers'!$E$45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O1" workbookViewId="0">
      <selection activeCell="V2" sqref="V2"/>
    </sheetView>
  </sheetViews>
  <sheetFormatPr defaultColWidth="8.85546875" defaultRowHeight="15"/>
  <cols>
    <col min="1" max="1" width="28.85546875" customWidth="1"/>
    <col min="2" max="2" width="11" bestFit="1" customWidth="1"/>
    <col min="12" max="12" width="9.140625" customWidth="1"/>
    <col min="22" max="22" width="10.85546875" customWidth="1"/>
    <col min="42" max="42" width="10.2851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295698342580.84235</v>
      </c>
      <c r="C2" s="90">
        <f ca="1">$B2*($L$1-C$1)/($L$1-$B$1)+$L2*(C$1-$B$1)/($L$1-$B$1)</f>
        <v>291894790206.85437</v>
      </c>
      <c r="D2" s="90">
        <f t="shared" ref="D2:K17" ca="1" si="0">$B2*($L$1-D$1)/($L$1-$B$1)+$L2*(D$1-$B$1)/($L$1-$B$1)</f>
        <v>288091237832.86639</v>
      </c>
      <c r="E2" s="90">
        <f t="shared" ca="1" si="0"/>
        <v>284287685458.87842</v>
      </c>
      <c r="F2" s="90">
        <f t="shared" ca="1" si="0"/>
        <v>280484133084.89038</v>
      </c>
      <c r="G2" s="90">
        <f t="shared" ca="1" si="0"/>
        <v>276680580710.9024</v>
      </c>
      <c r="H2" s="90">
        <f t="shared" ca="1" si="0"/>
        <v>272877028336.91443</v>
      </c>
      <c r="I2" s="90">
        <f t="shared" ca="1" si="0"/>
        <v>269073475962.92645</v>
      </c>
      <c r="J2" s="90">
        <f t="shared" ca="1" si="0"/>
        <v>265269923588.93842</v>
      </c>
      <c r="K2" s="90">
        <f t="shared" ca="1" si="0"/>
        <v>261466371214.95044</v>
      </c>
      <c r="L2">
        <f ca="1">IF('Soil 2020'!$A10="CM",INDIRECT("'Soil 2020'!"&amp;'Country Selector'!$B$3&amp;ROW($A10))*10^12,0)*'Process Emissions Multipliers'!$B$57</f>
        <v>257662818840.96246</v>
      </c>
      <c r="M2" s="90">
        <f ca="1">$L2*($V$1-M$1)/($V$1-$L$1)+$V2*(M$1-$L$1)/($V$1-$L$1)</f>
        <v>255137523773.80695</v>
      </c>
      <c r="N2" s="90">
        <f t="shared" ref="N2:U17" ca="1" si="1">$L2*($V$1-N$1)/($V$1-$L$1)+$V2*(N$1-$L$1)/($V$1-$L$1)</f>
        <v>252612228706.65143</v>
      </c>
      <c r="O2" s="90">
        <f t="shared" ca="1" si="1"/>
        <v>250086933639.49597</v>
      </c>
      <c r="P2" s="90">
        <f t="shared" ca="1" si="1"/>
        <v>247561638572.34045</v>
      </c>
      <c r="Q2" s="90">
        <f t="shared" ca="1" si="1"/>
        <v>245036343505.18494</v>
      </c>
      <c r="R2" s="90">
        <f t="shared" ca="1" si="1"/>
        <v>242511048438.02945</v>
      </c>
      <c r="S2" s="90">
        <f t="shared" ca="1" si="1"/>
        <v>239985753370.87396</v>
      </c>
      <c r="T2" s="90">
        <f t="shared" ca="1" si="1"/>
        <v>237460458303.71844</v>
      </c>
      <c r="U2" s="90">
        <f t="shared" ca="1" si="1"/>
        <v>234935163236.56296</v>
      </c>
      <c r="V2">
        <f ca="1">IF('Soil 2030'!$A10="CM",INDIRECT("'Soil 2030'!"&amp;'Country Selector'!$B$3&amp;ROW($A10))*10^12,0)*'Process Emissions Multipliers'!$D$57</f>
        <v>232409868169.40744</v>
      </c>
      <c r="W2" s="90">
        <f ca="1">$V2*($AP$1-W$1)/($AP$1-$V$1)+$AP2*(W$1-$V$1)/($AP$1-$V$1)</f>
        <v>236834117856.46783</v>
      </c>
      <c r="X2" s="90">
        <f t="shared" ref="X2:AO16" ca="1" si="2">$V2*($AP$1-X$1)/($AP$1-$V$1)+$AP2*(X$1-$V$1)/($AP$1-$V$1)</f>
        <v>241258367543.52826</v>
      </c>
      <c r="Y2" s="90">
        <f t="shared" ca="1" si="2"/>
        <v>245682617230.58862</v>
      </c>
      <c r="Z2" s="90">
        <f t="shared" ca="1" si="2"/>
        <v>250106866917.64902</v>
      </c>
      <c r="AA2" s="90">
        <f t="shared" ca="1" si="2"/>
        <v>254531116604.70947</v>
      </c>
      <c r="AB2" s="90">
        <f t="shared" ca="1" si="2"/>
        <v>258955366291.76984</v>
      </c>
      <c r="AC2" s="90">
        <f t="shared" ca="1" si="2"/>
        <v>263379615978.83026</v>
      </c>
      <c r="AD2" s="90">
        <f t="shared" ca="1" si="2"/>
        <v>267803865665.89063</v>
      </c>
      <c r="AE2" s="90">
        <f t="shared" ca="1" si="2"/>
        <v>272228115352.95102</v>
      </c>
      <c r="AF2" s="90">
        <f t="shared" ca="1" si="2"/>
        <v>276652365040.01141</v>
      </c>
      <c r="AG2" s="90">
        <f t="shared" ca="1" si="2"/>
        <v>281076614727.07184</v>
      </c>
      <c r="AH2" s="90">
        <f t="shared" ca="1" si="2"/>
        <v>285500864414.1322</v>
      </c>
      <c r="AI2" s="90">
        <f t="shared" ca="1" si="2"/>
        <v>289925114101.19263</v>
      </c>
      <c r="AJ2" s="90">
        <f t="shared" ca="1" si="2"/>
        <v>294349363788.25305</v>
      </c>
      <c r="AK2" s="90">
        <f t="shared" ca="1" si="2"/>
        <v>298773613475.31342</v>
      </c>
      <c r="AL2" s="90">
        <f t="shared" ca="1" si="2"/>
        <v>303197863162.37384</v>
      </c>
      <c r="AM2" s="90">
        <f t="shared" ca="1" si="2"/>
        <v>307622112849.4342</v>
      </c>
      <c r="AN2" s="90">
        <f t="shared" ca="1" si="2"/>
        <v>312046362536.49457</v>
      </c>
      <c r="AO2" s="90">
        <f t="shared" ca="1" si="2"/>
        <v>316470612223.55505</v>
      </c>
      <c r="AP2">
        <f ca="1">V2*'Process Emissions Multipliers'!$E$57</f>
        <v>320894861910.61542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191">
        <f ca="1">IF('Soil 2020'!$A11="CM",INDIRECT("'Soil 2020'!"&amp;'Country Selector'!$B$3&amp;ROW($A11))*10^12,0)*'Process Emissions Multipliers'!$B$57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191">
        <f ca="1">IF('Soil 2030'!$A11="CM",INDIRECT("'Soil 2030'!"&amp;'Country Selector'!$B$3&amp;ROW($A11))*10^12,0)*'Process Emissions Multipliers'!$D$57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191">
        <f ca="1">V3*'Process Emissions Multipliers'!$E$57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191">
        <f ca="1">IF('Soil 2020'!$A12="CM",INDIRECT("'Soil 2020'!"&amp;'Country Selector'!$B$3&amp;ROW($A12))*10^12,0)*'Process Emissions Multipliers'!$B$57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191">
        <f ca="1">IF('Soil 2030'!$A12="CM",INDIRECT("'Soil 2030'!"&amp;'Country Selector'!$B$3&amp;ROW($A12))*10^12,0)*'Process Emissions Multipliers'!$D$57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191">
        <f ca="1">V4*'Process Emissions Multipliers'!$E$57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191">
        <f ca="1">IF('Soil 2020'!$A13="CM",INDIRECT("'Soil 2020'!"&amp;'Country Selector'!$B$3&amp;ROW($A13))*10^12,0)*'Process Emissions Multipliers'!$B$57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191">
        <f ca="1">IF('Soil 2030'!$A13="CM",INDIRECT("'Soil 2030'!"&amp;'Country Selector'!$B$3&amp;ROW($A13))*10^12,0)*'Process Emissions Multipliers'!$D$57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191">
        <f ca="1">V5*'Process Emissions Multipliers'!$E$57</f>
        <v>0</v>
      </c>
    </row>
    <row r="6" spans="1:42">
      <c r="A6" s="74">
        <v>-46</v>
      </c>
      <c r="B6">
        <f ca="1">IF('Soil 2010'!$A14="CM",INDIRECT("'Soil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191">
        <f ca="1">IF('Soil 2020'!$A14="CM",INDIRECT("'Soil 2020'!"&amp;'Country Selector'!$B$3&amp;ROW($A14))*10^12,0)*'Process Emissions Multipliers'!$B$57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191">
        <f ca="1">IF('Soil 2030'!$A14="CM",INDIRECT("'Soil 2030'!"&amp;'Country Selector'!$B$3&amp;ROW($A14))*10^12,0)*'Process Emissions Multipliers'!$D$57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191">
        <f ca="1">V6*'Process Emissions Multipliers'!$E$57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191">
        <f ca="1">IF('Soil 2020'!$A15="CM",INDIRECT("'Soil 2020'!"&amp;'Country Selector'!$B$3&amp;ROW($A15))*10^12,0)*'Process Emissions Multipliers'!$B$57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191">
        <f ca="1">IF('Soil 2030'!$A15="CM",INDIRECT("'Soil 2030'!"&amp;'Country Selector'!$B$3&amp;ROW($A15))*10^12,0)*'Process Emissions Multipliers'!$D$57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191">
        <f ca="1">V7*'Process Emissions Multipliers'!$E$57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191">
        <f ca="1">IF('Soil 2020'!$A16="CM",INDIRECT("'Soil 2020'!"&amp;'Country Selector'!$B$3&amp;ROW($A16))*10^12,0)*'Process Emissions Multipliers'!$B$57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191">
        <f ca="1">IF('Soil 2030'!$A16="CM",INDIRECT("'Soil 2030'!"&amp;'Country Selector'!$B$3&amp;ROW($A16))*10^12,0)*'Process Emissions Multipliers'!$D$57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191">
        <f ca="1">V8*'Process Emissions Multipliers'!$E$57</f>
        <v>0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191">
        <f ca="1">IF('Soil 2020'!$A17="CM",INDIRECT("'Soil 2020'!"&amp;'Country Selector'!$B$3&amp;ROW($A17))*10^12,0)*'Process Emissions Multipliers'!$B$57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191">
        <f ca="1">IF('Soil 2030'!$A17="CM",INDIRECT("'Soil 2030'!"&amp;'Country Selector'!$B$3&amp;ROW($A17))*10^12,0)*'Process Emissions Multipliers'!$D$57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191">
        <f ca="1">V9*'Process Emissions Multipliers'!$E$57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191">
        <f ca="1">IF('Soil 2020'!$A18="CM",INDIRECT("'Soil 2020'!"&amp;'Country Selector'!$B$3&amp;ROW($A18))*10^12,0)*'Process Emissions Multipliers'!$B$57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191">
        <f ca="1">IF('Soil 2030'!$A18="CM",INDIRECT("'Soil 2030'!"&amp;'Country Selector'!$B$3&amp;ROW($A18))*10^12,0)*'Process Emissions Multipliers'!$D$57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191">
        <f ca="1">V10*'Process Emissions Multipliers'!$E$57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191">
        <f ca="1">IF('Soil 2020'!$A19="CM",INDIRECT("'Soil 2020'!"&amp;'Country Selector'!$B$3&amp;ROW($A19))*10^12,0)*'Process Emissions Multipliers'!$B$57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191">
        <f ca="1">IF('Soil 2030'!$A19="CM",INDIRECT("'Soil 2030'!"&amp;'Country Selector'!$B$3&amp;ROW($A19))*10^12,0)*'Process Emissions Multipliers'!$D$57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191">
        <f ca="1">V11*'Process Emissions Multipliers'!$E$57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191">
        <f ca="1">IF('Soil 2020'!$A20="CM",INDIRECT("'Soil 2020'!"&amp;'Country Selector'!$B$3&amp;ROW($A20))*10^12,0)*'Process Emissions Multipliers'!$B$57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191">
        <f ca="1">IF('Soil 2030'!$A20="CM",INDIRECT("'Soil 2030'!"&amp;'Country Selector'!$B$3&amp;ROW($A20))*10^12,0)*'Process Emissions Multipliers'!$D$57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191">
        <f ca="1">V12*'Process Emissions Multipliers'!$E$57</f>
        <v>0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191">
        <f ca="1">IF('Soil 2020'!$A21="CM",INDIRECT("'Soil 2020'!"&amp;'Country Selector'!$B$3&amp;ROW($A21))*10^12,0)*'Process Emissions Multipliers'!$B$57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191">
        <f ca="1">IF('Soil 2030'!$A21="CM",INDIRECT("'Soil 2030'!"&amp;'Country Selector'!$B$3&amp;ROW($A21))*10^12,0)*'Process Emissions Multipliers'!$D$57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191">
        <f ca="1">V13*'Process Emissions Multipliers'!$E$57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191">
        <f ca="1">IF('Soil 2020'!$A22="CM",INDIRECT("'Soil 2020'!"&amp;'Country Selector'!$B$3&amp;ROW($A22))*10^12,0)*'Process Emissions Multipliers'!$B$57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191">
        <f ca="1">IF('Soil 2030'!$A22="CM",INDIRECT("'Soil 2030'!"&amp;'Country Selector'!$B$3&amp;ROW($A22))*10^12,0)*'Process Emissions Multipliers'!$D$57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191">
        <f ca="1">V14*'Process Emissions Multipliers'!$E$57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191">
        <f ca="1">IF('Soil 2020'!$A23="CM",INDIRECT("'Soil 2020'!"&amp;'Country Selector'!$B$3&amp;ROW($A23))*10^12,0)*'Process Emissions Multipliers'!$B$57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191">
        <f ca="1">IF('Soil 2030'!$A23="CM",INDIRECT("'Soil 2030'!"&amp;'Country Selector'!$B$3&amp;ROW($A23))*10^12,0)*'Process Emissions Multipliers'!$D$57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191">
        <f ca="1">V15*'Process Emissions Multipliers'!$E$57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191">
        <f ca="1">IF('Soil 2020'!$A24="CM",INDIRECT("'Soil 2020'!"&amp;'Country Selector'!$B$3&amp;ROW($A24))*10^12,0)*'Process Emissions Multipliers'!$B$57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191">
        <f ca="1">IF('Soil 2030'!$A24="CM",INDIRECT("'Soil 2030'!"&amp;'Country Selector'!$B$3&amp;ROW($A24))*10^12,0)*'Process Emissions Multipliers'!$D$57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191">
        <f ca="1">V16*'Process Emissions Multipliers'!$E$57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191">
        <f ca="1">IF('Soil 2020'!$A25="CM",INDIRECT("'Soil 2020'!"&amp;'Country Selector'!$B$3&amp;ROW($A25))*10^12,0)*'Process Emissions Multipliers'!$B$57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191">
        <f ca="1">IF('Soil 2030'!$A25="CM",INDIRECT("'Soil 2030'!"&amp;'Country Selector'!$B$3&amp;ROW($A25))*10^12,0)*'Process Emissions Multipliers'!$D$57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191">
        <f ca="1">V17*'Process Emissions Multipliers'!$E$57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191">
        <f ca="1">IF('Soil 2020'!$A26="CM",INDIRECT("'Soil 2020'!"&amp;'Country Selector'!$B$3&amp;ROW($A26))*10^12,0)*'Process Emissions Multipliers'!$B$57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191">
        <f ca="1">IF('Soil 2030'!$A26="CM",INDIRECT("'Soil 2030'!"&amp;'Country Selector'!$B$3&amp;ROW($A26))*10^12,0)*'Process Emissions Multipliers'!$D$57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191">
        <f ca="1">V18*'Process Emissions Multipliers'!$E$57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1056225093.3117135</v>
      </c>
      <c r="C19" s="90">
        <f t="shared" ca="1" si="3"/>
        <v>950602583.98054218</v>
      </c>
      <c r="D19" s="90">
        <f t="shared" ca="1" si="3"/>
        <v>844980074.64937079</v>
      </c>
      <c r="E19" s="90">
        <f t="shared" ca="1" si="3"/>
        <v>739357565.3181994</v>
      </c>
      <c r="F19" s="90">
        <f t="shared" ca="1" si="3"/>
        <v>633735055.98702812</v>
      </c>
      <c r="G19" s="90">
        <f t="shared" ca="1" si="3"/>
        <v>528112546.65585673</v>
      </c>
      <c r="H19" s="90">
        <f t="shared" ca="1" si="3"/>
        <v>422490037.32468539</v>
      </c>
      <c r="I19" s="90">
        <f t="shared" ca="1" si="3"/>
        <v>316867527.99351406</v>
      </c>
      <c r="J19" s="90">
        <f t="shared" ca="1" si="3"/>
        <v>211245018.6623427</v>
      </c>
      <c r="K19" s="90">
        <f t="shared" ca="1" si="3"/>
        <v>105622509.33117135</v>
      </c>
      <c r="L19" s="191">
        <f ca="1">IF('Soil 2020'!$A27="CM",INDIRECT("'Soil 2020'!"&amp;'Country Selector'!$B$3&amp;ROW($A27))*10^12,0)*'Process Emissions Multipliers'!$B$57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191">
        <f ca="1">IF('Soil 2030'!$A27="CM",INDIRECT("'Soil 2030'!"&amp;'Country Selector'!$B$3&amp;ROW($A27))*10^12,0)*'Process Emissions Multipliers'!$D$57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191">
        <f ca="1">V19*'Process Emissions Multipliers'!$E$57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191">
        <f ca="1">IF('Soil 2020'!$A28="CM",INDIRECT("'Soil 2020'!"&amp;'Country Selector'!$B$3&amp;ROW($A28))*10^12,0)*'Process Emissions Multipliers'!$B$57</f>
        <v>0</v>
      </c>
      <c r="M20" s="90">
        <f t="shared" ca="1" si="4"/>
        <v>2811323001.5406876</v>
      </c>
      <c r="N20" s="90">
        <f t="shared" ca="1" si="4"/>
        <v>5622646003.0813751</v>
      </c>
      <c r="O20" s="90">
        <f t="shared" ca="1" si="4"/>
        <v>8433969004.6220627</v>
      </c>
      <c r="P20" s="90">
        <f t="shared" ca="1" si="4"/>
        <v>11245292006.16275</v>
      </c>
      <c r="Q20" s="90">
        <f t="shared" ca="1" si="4"/>
        <v>14056615007.703436</v>
      </c>
      <c r="R20" s="90">
        <f t="shared" ca="1" si="4"/>
        <v>16867938009.244125</v>
      </c>
      <c r="S20" s="90">
        <f t="shared" ca="1" si="4"/>
        <v>19679261010.784813</v>
      </c>
      <c r="T20" s="90">
        <f t="shared" ca="1" si="4"/>
        <v>22490584012.3255</v>
      </c>
      <c r="U20" s="90">
        <f t="shared" ca="1" si="4"/>
        <v>25301907013.866188</v>
      </c>
      <c r="V20" s="191">
        <f ca="1">IF('Soil 2030'!$A28="CM",INDIRECT("'Soil 2030'!"&amp;'Country Selector'!$B$3&amp;ROW($A28))*10^12,0)*'Process Emissions Multipliers'!$D$57</f>
        <v>28113230015.406876</v>
      </c>
      <c r="W20" s="90">
        <f t="shared" ca="1" si="5"/>
        <v>28648405006.372658</v>
      </c>
      <c r="X20" s="90">
        <f t="shared" ca="1" si="5"/>
        <v>29183579997.338436</v>
      </c>
      <c r="Y20" s="90">
        <f t="shared" ca="1" si="5"/>
        <v>29718754988.304218</v>
      </c>
      <c r="Z20" s="90">
        <f t="shared" ca="1" si="5"/>
        <v>30253929979.269997</v>
      </c>
      <c r="AA20" s="90">
        <f t="shared" ca="1" si="5"/>
        <v>30789104970.235779</v>
      </c>
      <c r="AB20" s="90">
        <f t="shared" ca="1" si="5"/>
        <v>31324279961.201561</v>
      </c>
      <c r="AC20" s="90">
        <f t="shared" ca="1" si="5"/>
        <v>31859454952.167343</v>
      </c>
      <c r="AD20" s="90">
        <f t="shared" ca="1" si="5"/>
        <v>32394629943.133121</v>
      </c>
      <c r="AE20" s="90">
        <f t="shared" ca="1" si="5"/>
        <v>32929804934.0989</v>
      </c>
      <c r="AF20" s="90">
        <f t="shared" ca="1" si="5"/>
        <v>33464979925.064682</v>
      </c>
      <c r="AG20" s="90">
        <f t="shared" ca="1" si="5"/>
        <v>34000154916.030464</v>
      </c>
      <c r="AH20" s="90">
        <f t="shared" ca="1" si="5"/>
        <v>34535329906.996246</v>
      </c>
      <c r="AI20" s="90">
        <f t="shared" ca="1" si="5"/>
        <v>35070504897.962021</v>
      </c>
      <c r="AJ20" s="90">
        <f t="shared" ca="1" si="5"/>
        <v>35605679888.927811</v>
      </c>
      <c r="AK20" s="90">
        <f t="shared" ca="1" si="5"/>
        <v>36140854879.893578</v>
      </c>
      <c r="AL20" s="90">
        <f t="shared" ca="1" si="5"/>
        <v>36676029870.859367</v>
      </c>
      <c r="AM20" s="90">
        <f t="shared" ca="1" si="6"/>
        <v>37211204861.82515</v>
      </c>
      <c r="AN20" s="90">
        <f t="shared" ca="1" si="6"/>
        <v>37746379852.790924</v>
      </c>
      <c r="AO20" s="90">
        <f t="shared" ca="1" si="6"/>
        <v>38281554843.756714</v>
      </c>
      <c r="AP20" s="191">
        <f ca="1">V20*'Process Emissions Multipliers'!$E$57</f>
        <v>38816729834.722488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191">
        <f ca="1">IF('Soil 2020'!$A29="CM",INDIRECT("'Soil 2020'!"&amp;'Country Selector'!$B$3&amp;ROW($A29))*10^12,0)*'Process Emissions Multipliers'!$B$57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191">
        <f ca="1">IF('Soil 2030'!$A29="CM",INDIRECT("'Soil 2030'!"&amp;'Country Selector'!$B$3&amp;ROW($A29))*10^12,0)*'Process Emissions Multipliers'!$D$57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191">
        <f ca="1">V21*'Process Emissions Multipliers'!$E$57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191">
        <f ca="1">IF('Soil 2020'!$A30="CM",INDIRECT("'Soil 2020'!"&amp;'Country Selector'!$B$3&amp;ROW($A30))*10^12,0)*'Process Emissions Multipliers'!$B$57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191">
        <f ca="1">IF('Soil 2030'!$A30="CM",INDIRECT("'Soil 2030'!"&amp;'Country Selector'!$B$3&amp;ROW($A30))*10^12,0)*'Process Emissions Multipliers'!$D$57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191">
        <f ca="1">V22*'Process Emissions Multipliers'!$E$57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191">
        <f ca="1">IF('Soil 2020'!$A31="CM",INDIRECT("'Soil 2020'!"&amp;'Country Selector'!$B$3&amp;ROW($A31))*10^12,0)*'Process Emissions Multipliers'!$B$57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191">
        <f ca="1">IF('Soil 2030'!$A31="CM",INDIRECT("'Soil 2030'!"&amp;'Country Selector'!$B$3&amp;ROW($A31))*10^12,0)*'Process Emissions Multipliers'!$D$57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191">
        <f ca="1">V23*'Process Emissions Multipliers'!$E$57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191">
        <f ca="1">IF('Soil 2020'!$A32="CM",INDIRECT("'Soil 2020'!"&amp;'Country Selector'!$B$3&amp;ROW($A32))*10^12,0)*'Process Emissions Multipliers'!$B$57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191">
        <f ca="1">IF('Soil 2030'!$A32="CM",INDIRECT("'Soil 2030'!"&amp;'Country Selector'!$B$3&amp;ROW($A32))*10^12,0)*'Process Emissions Multipliers'!$D$57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191">
        <f ca="1">V24*'Process Emissions Multipliers'!$E$57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191">
        <f ca="1">IF('Soil 2020'!$A33="CM",INDIRECT("'Soil 2020'!"&amp;'Country Selector'!$B$3&amp;ROW($A33))*10^12,0)*'Process Emissions Multipliers'!$B$57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191">
        <f ca="1">IF('Soil 2030'!$A33="CM",INDIRECT("'Soil 2030'!"&amp;'Country Selector'!$B$3&amp;ROW($A33))*10^12,0)*'Process Emissions Multipliers'!$D$57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191">
        <f ca="1">V25*'Process Emissions Multipliers'!$E$57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41632393712.038422</v>
      </c>
      <c r="C26" s="90">
        <f t="shared" ca="1" si="3"/>
        <v>37469154340.834579</v>
      </c>
      <c r="D26" s="90">
        <f t="shared" ca="1" si="3"/>
        <v>33305914969.630737</v>
      </c>
      <c r="E26" s="90">
        <f t="shared" ca="1" si="3"/>
        <v>29142675598.426891</v>
      </c>
      <c r="F26" s="90">
        <f t="shared" ca="1" si="3"/>
        <v>24979436227.223053</v>
      </c>
      <c r="G26" s="90">
        <f t="shared" ca="1" si="3"/>
        <v>20816196856.019211</v>
      </c>
      <c r="H26" s="90">
        <f t="shared" ca="1" si="3"/>
        <v>16652957484.815369</v>
      </c>
      <c r="I26" s="90">
        <f t="shared" ca="1" si="3"/>
        <v>12489718113.611526</v>
      </c>
      <c r="J26" s="90">
        <f t="shared" ca="1" si="3"/>
        <v>8326478742.4076843</v>
      </c>
      <c r="K26" s="90">
        <f t="shared" ca="1" si="3"/>
        <v>4163239371.2038422</v>
      </c>
      <c r="L26" s="191">
        <f ca="1">IF('Soil 2020'!$A34="CM",INDIRECT("'Soil 2020'!"&amp;'Country Selector'!$B$3&amp;ROW($A34))*10^12,0)*'Process Emissions Multipliers'!$B$57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191">
        <f ca="1">IF('Soil 2030'!$A34="CM",INDIRECT("'Soil 2030'!"&amp;'Country Selector'!$B$3&amp;ROW($A34))*10^12,0)*'Process Emissions Multipliers'!$D$57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191">
        <f ca="1">V26*'Process Emissions Multipliers'!$E$57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191">
        <f ca="1">IF('Soil 2020'!$A35="CM",INDIRECT("'Soil 2020'!"&amp;'Country Selector'!$B$3&amp;ROW($A35))*10^12,0)*'Process Emissions Multipliers'!$B$57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191">
        <f ca="1">IF('Soil 2030'!$A35="CM",INDIRECT("'Soil 2030'!"&amp;'Country Selector'!$B$3&amp;ROW($A35))*10^12,0)*'Process Emissions Multipliers'!$D$57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191">
        <f ca="1">V27*'Process Emissions Multipliers'!$E$57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191">
        <f ca="1">IF('Soil 2020'!$A36="CM",INDIRECT("'Soil 2020'!"&amp;'Country Selector'!$B$3&amp;ROW($A36))*10^12,0)*'Process Emissions Multipliers'!$B$57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191">
        <f ca="1">IF('Soil 2030'!$A36="CM",INDIRECT("'Soil 2030'!"&amp;'Country Selector'!$B$3&amp;ROW($A36))*10^12,0)*'Process Emissions Multipliers'!$D$57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191">
        <f ca="1">V28*'Process Emissions Multipliers'!$E$57</f>
        <v>0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191">
        <f ca="1">IF('Soil 2020'!$A37="CM",INDIRECT("'Soil 2020'!"&amp;'Country Selector'!$B$3&amp;ROW($A37))*10^12,0)*'Process Emissions Multipliers'!$B$57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191">
        <f ca="1">IF('Soil 2030'!$A37="CM",INDIRECT("'Soil 2030'!"&amp;'Country Selector'!$B$3&amp;ROW($A37))*10^12,0)*'Process Emissions Multipliers'!$D$57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191">
        <f ca="1">V29*'Process Emissions Multipliers'!$E$57</f>
        <v>0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191">
        <f ca="1">IF('Soil 2020'!$A38="CM",INDIRECT("'Soil 2020'!"&amp;'Country Selector'!$B$3&amp;ROW($A38))*10^12,0)*'Process Emissions Multipliers'!$B$57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191">
        <f ca="1">IF('Soil 2030'!$A38="CM",INDIRECT("'Soil 2030'!"&amp;'Country Selector'!$B$3&amp;ROW($A38))*10^12,0)*'Process Emissions Multipliers'!$D$57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191">
        <f ca="1">V30*'Process Emissions Multipliers'!$E$57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191">
        <f ca="1">IF('Soil 2020'!$A39="CM",INDIRECT("'Soil 2020'!"&amp;'Country Selector'!$B$3&amp;ROW($A39))*10^12,0)*'Process Emissions Multipliers'!$B$57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191">
        <f ca="1">IF('Soil 2030'!$A39="CM",INDIRECT("'Soil 2030'!"&amp;'Country Selector'!$B$3&amp;ROW($A39))*10^12,0)*'Process Emissions Multipliers'!$D$57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191">
        <f ca="1">V31*'Process Emissions Multipliers'!$E$57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191">
        <f ca="1">IF('Soil 2020'!$A40="CM",INDIRECT("'Soil 2020'!"&amp;'Country Selector'!$B$3&amp;ROW($A40))*10^12,0)*'Process Emissions Multipliers'!$B$57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191">
        <f ca="1">IF('Soil 2030'!$A40="CM",INDIRECT("'Soil 2030'!"&amp;'Country Selector'!$B$3&amp;ROW($A40))*10^12,0)*'Process Emissions Multipliers'!$D$57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191">
        <f ca="1">V32*'Process Emissions Multipliers'!$E$57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191">
        <f ca="1">IF('Soil 2020'!$A41="CM",INDIRECT("'Soil 2020'!"&amp;'Country Selector'!$B$3&amp;ROW($A41))*10^12,0)*'Process Emissions Multipliers'!$B$57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191">
        <f ca="1">IF('Soil 2030'!$A41="CM",INDIRECT("'Soil 2030'!"&amp;'Country Selector'!$B$3&amp;ROW($A41))*10^12,0)*'Process Emissions Multipliers'!$D$57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191">
        <f ca="1">V33*'Process Emissions Multipliers'!$E$57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191">
        <f ca="1">IF('Soil 2020'!$A42="CM",INDIRECT("'Soil 2020'!"&amp;'Country Selector'!$B$3&amp;ROW($A42))*10^12,0)*'Process Emissions Multipliers'!$B$57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191">
        <f ca="1">IF('Soil 2030'!$A42="CM",INDIRECT("'Soil 2030'!"&amp;'Country Selector'!$B$3&amp;ROW($A42))*10^12,0)*'Process Emissions Multipliers'!$D$57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191">
        <f ca="1">V34*'Process Emissions Multipliers'!$E$57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191">
        <f ca="1">IF('Soil 2020'!$A43="CM",INDIRECT("'Soil 2020'!"&amp;'Country Selector'!$B$3&amp;ROW($A43))*10^12,0)*'Process Emissions Multipliers'!$B$57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191">
        <f ca="1">IF('Soil 2030'!$A43="CM",INDIRECT("'Soil 2030'!"&amp;'Country Selector'!$B$3&amp;ROW($A43))*10^12,0)*'Process Emissions Multipliers'!$D$57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191">
        <f ca="1">V35*'Process Emissions Multipliers'!$E$57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171012262581.60358</v>
      </c>
      <c r="C36" s="90">
        <f t="shared" ca="1" si="9"/>
        <v>153911036323.44321</v>
      </c>
      <c r="D36" s="90">
        <f t="shared" ca="1" si="9"/>
        <v>136809810065.28287</v>
      </c>
      <c r="E36" s="90">
        <f t="shared" ca="1" si="9"/>
        <v>119708583807.12251</v>
      </c>
      <c r="F36" s="90">
        <f t="shared" ca="1" si="9"/>
        <v>102607357548.96214</v>
      </c>
      <c r="G36" s="90">
        <f t="shared" ca="1" si="9"/>
        <v>85506131290.801788</v>
      </c>
      <c r="H36" s="90">
        <f t="shared" ca="1" si="9"/>
        <v>68404905032.641434</v>
      </c>
      <c r="I36" s="90">
        <f t="shared" ca="1" si="9"/>
        <v>51303678774.481071</v>
      </c>
      <c r="J36" s="90">
        <f t="shared" ca="1" si="9"/>
        <v>34202452516.320717</v>
      </c>
      <c r="K36" s="90">
        <f t="shared" ca="1" si="9"/>
        <v>17101226258.160358</v>
      </c>
      <c r="L36" s="191">
        <f ca="1">IF('Soil 2020'!$A44="CM",INDIRECT("'Soil 2020'!"&amp;'Country Selector'!$B$3&amp;ROW($A44))*10^12,0)*'Process Emissions Multipliers'!$B$57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191">
        <f ca="1">IF('Soil 2030'!$A44="CM",INDIRECT("'Soil 2030'!"&amp;'Country Selector'!$B$3&amp;ROW($A44))*10^12,0)*'Process Emissions Multipliers'!$D$57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191">
        <f ca="1">V36*'Process Emissions Multipliers'!$E$57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167810302505.45959</v>
      </c>
      <c r="C37" s="90">
        <f t="shared" ca="1" si="9"/>
        <v>151029272254.91364</v>
      </c>
      <c r="D37" s="90">
        <f t="shared" ca="1" si="9"/>
        <v>134248242004.36768</v>
      </c>
      <c r="E37" s="90">
        <f t="shared" ca="1" si="9"/>
        <v>117467211753.82173</v>
      </c>
      <c r="F37" s="90">
        <f t="shared" ca="1" si="9"/>
        <v>100686181503.27576</v>
      </c>
      <c r="G37" s="90">
        <f t="shared" ca="1" si="9"/>
        <v>83905151252.729797</v>
      </c>
      <c r="H37" s="90">
        <f t="shared" ca="1" si="9"/>
        <v>67124121002.183838</v>
      </c>
      <c r="I37" s="90">
        <f t="shared" ca="1" si="9"/>
        <v>50343090751.637878</v>
      </c>
      <c r="J37" s="90">
        <f t="shared" ca="1" si="9"/>
        <v>33562060501.091919</v>
      </c>
      <c r="K37" s="90">
        <f t="shared" ca="1" si="9"/>
        <v>16781030250.545959</v>
      </c>
      <c r="L37" s="191">
        <f ca="1">IF('Soil 2020'!$A45="CM",INDIRECT("'Soil 2020'!"&amp;'Country Selector'!$B$3&amp;ROW($A45))*10^12,0)*'Process Emissions Multipliers'!$B$57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191">
        <f ca="1">IF('Soil 2030'!$A45="CM",INDIRECT("'Soil 2030'!"&amp;'Country Selector'!$B$3&amp;ROW($A45))*10^12,0)*'Process Emissions Multipliers'!$D$57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191">
        <f ca="1">V37*'Process Emissions Multipliers'!$E$57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191">
        <f ca="1">IF('Soil 2020'!$A46="CM",INDIRECT("'Soil 2020'!"&amp;'Country Selector'!$B$3&amp;ROW($A46))*10^12,0)*'Process Emissions Multipliers'!$B$57</f>
        <v>0</v>
      </c>
      <c r="M38" s="90">
        <f t="shared" ca="1" si="10"/>
        <v>7532110865.3708172</v>
      </c>
      <c r="N38" s="90">
        <f t="shared" ca="1" si="10"/>
        <v>15064221730.741634</v>
      </c>
      <c r="O38" s="90">
        <f t="shared" ca="1" si="10"/>
        <v>22596332596.11245</v>
      </c>
      <c r="P38" s="90">
        <f t="shared" ca="1" si="10"/>
        <v>30128443461.483269</v>
      </c>
      <c r="Q38" s="90">
        <f t="shared" ca="1" si="10"/>
        <v>37660554326.854088</v>
      </c>
      <c r="R38" s="90">
        <f t="shared" ca="1" si="10"/>
        <v>45192665192.224899</v>
      </c>
      <c r="S38" s="90">
        <f t="shared" ca="1" si="10"/>
        <v>52724776057.595718</v>
      </c>
      <c r="T38" s="90">
        <f t="shared" ca="1" si="10"/>
        <v>60256886922.966537</v>
      </c>
      <c r="U38" s="90">
        <f t="shared" ca="1" si="10"/>
        <v>67788997788.337357</v>
      </c>
      <c r="V38" s="191">
        <f ca="1">IF('Soil 2030'!$A46="CM",INDIRECT("'Soil 2030'!"&amp;'Country Selector'!$B$3&amp;ROW($A46))*10^12,0)*'Process Emissions Multipliers'!$D$57</f>
        <v>75321108653.708176</v>
      </c>
      <c r="W38" s="90">
        <f t="shared" ca="1" si="8"/>
        <v>76754952207.835175</v>
      </c>
      <c r="X38" s="90">
        <f t="shared" ca="1" si="7"/>
        <v>78188795761.962173</v>
      </c>
      <c r="Y38" s="90">
        <f t="shared" ca="1" si="7"/>
        <v>79622639316.089188</v>
      </c>
      <c r="Z38" s="90">
        <f t="shared" ca="1" si="7"/>
        <v>81056482870.216171</v>
      </c>
      <c r="AA38" s="90">
        <f t="shared" ca="1" si="7"/>
        <v>82490326424.34317</v>
      </c>
      <c r="AB38" s="90">
        <f t="shared" ca="1" si="7"/>
        <v>83924169978.470184</v>
      </c>
      <c r="AC38" s="90">
        <f t="shared" ca="1" si="7"/>
        <v>85358013532.597183</v>
      </c>
      <c r="AD38" s="90">
        <f t="shared" ca="1" si="7"/>
        <v>86791857086.724182</v>
      </c>
      <c r="AE38" s="90">
        <f t="shared" ca="1" si="7"/>
        <v>88225700640.851181</v>
      </c>
      <c r="AF38" s="90">
        <f t="shared" ca="1" si="7"/>
        <v>89659544194.97818</v>
      </c>
      <c r="AG38" s="90">
        <f t="shared" ca="1" si="7"/>
        <v>91093387749.105179</v>
      </c>
      <c r="AH38" s="90">
        <f t="shared" ca="1" si="7"/>
        <v>92527231303.232178</v>
      </c>
      <c r="AI38" s="90">
        <f t="shared" ca="1" si="7"/>
        <v>93961074857.359177</v>
      </c>
      <c r="AJ38" s="90">
        <f t="shared" ca="1" si="7"/>
        <v>95394918411.486176</v>
      </c>
      <c r="AK38" s="90">
        <f t="shared" ca="1" si="7"/>
        <v>96828761965.613174</v>
      </c>
      <c r="AL38" s="90">
        <f t="shared" ca="1" si="7"/>
        <v>98262605519.740189</v>
      </c>
      <c r="AM38" s="90">
        <f t="shared" ca="1" si="7"/>
        <v>99696449073.867188</v>
      </c>
      <c r="AN38" s="90">
        <f t="shared" ca="1" si="6"/>
        <v>101130292627.99419</v>
      </c>
      <c r="AO38" s="90">
        <f t="shared" ca="1" si="6"/>
        <v>102564136182.12119</v>
      </c>
      <c r="AP38" s="191">
        <f ca="1">V38*'Process Emissions Multipliers'!$E$57</f>
        <v>103997979736.24818</v>
      </c>
    </row>
    <row r="39" spans="1:42">
      <c r="A39" s="74">
        <v>-13</v>
      </c>
      <c r="B39">
        <f ca="1">IF('Soil 2010'!$A47="CM",INDIRECT("'Soil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191">
        <f ca="1">IF('Soil 2020'!$A47="CM",INDIRECT("'Soil 2020'!"&amp;'Country Selector'!$B$3&amp;ROW($A47))*10^12,0)*'Process Emissions Multipliers'!$B$57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191">
        <f ca="1">IF('Soil 2030'!$A47="CM",INDIRECT("'Soil 2030'!"&amp;'Country Selector'!$B$3&amp;ROW($A47))*10^12,0)*'Process Emissions Multipliers'!$D$57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191">
        <f ca="1">V39*'Process Emissions Multipliers'!$E$57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191">
        <f ca="1">IF('Soil 2020'!$A48="CM",INDIRECT("'Soil 2020'!"&amp;'Country Selector'!$B$3&amp;ROW($A48))*10^12,0)*'Process Emissions Multipliers'!$B$57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191">
        <f ca="1">IF('Soil 2030'!$A48="CM",INDIRECT("'Soil 2030'!"&amp;'Country Selector'!$B$3&amp;ROW($A48))*10^12,0)*'Process Emissions Multipliers'!$D$57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191">
        <f ca="1">V40*'Process Emissions Multipliers'!$E$57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191">
        <f ca="1">IF('Soil 2020'!$A49="CM",INDIRECT("'Soil 2020'!"&amp;'Country Selector'!$B$3&amp;ROW($A49))*10^12,0)*'Process Emissions Multipliers'!$B$57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191">
        <f ca="1">IF('Soil 2030'!$A49="CM",INDIRECT("'Soil 2030'!"&amp;'Country Selector'!$B$3&amp;ROW($A49))*10^12,0)*'Process Emissions Multipliers'!$D$57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191">
        <f ca="1">V41*'Process Emissions Multipliers'!$E$57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191">
        <f ca="1">IF('Soil 2020'!$A50="CM",INDIRECT("'Soil 2020'!"&amp;'Country Selector'!$B$3&amp;ROW($A50))*10^12,0)*'Process Emissions Multipliers'!$B$57</f>
        <v>0</v>
      </c>
      <c r="M42" s="90">
        <f t="shared" ca="1" si="10"/>
        <v>88367966.55768463</v>
      </c>
      <c r="N42" s="90">
        <f t="shared" ca="1" si="10"/>
        <v>176735933.11536926</v>
      </c>
      <c r="O42" s="90">
        <f t="shared" ca="1" si="10"/>
        <v>265103899.67305392</v>
      </c>
      <c r="P42" s="90">
        <f t="shared" ca="1" si="10"/>
        <v>353471866.23073852</v>
      </c>
      <c r="Q42" s="90">
        <f t="shared" ca="1" si="10"/>
        <v>441839832.78842318</v>
      </c>
      <c r="R42" s="90">
        <f t="shared" ca="1" si="10"/>
        <v>530207799.34610784</v>
      </c>
      <c r="S42" s="90">
        <f t="shared" ca="1" si="10"/>
        <v>618575765.9037925</v>
      </c>
      <c r="T42" s="90">
        <f t="shared" ca="1" si="10"/>
        <v>706943732.46147704</v>
      </c>
      <c r="U42" s="90">
        <f t="shared" ca="1" si="10"/>
        <v>795311699.0191617</v>
      </c>
      <c r="V42" s="191">
        <f ca="1">IF('Soil 2030'!$A50="CM",INDIRECT("'Soil 2030'!"&amp;'Country Selector'!$B$3&amp;ROW($A50))*10^12,0)*'Process Emissions Multipliers'!$D$57</f>
        <v>883679665.57684636</v>
      </c>
      <c r="W42" s="90">
        <f t="shared" ca="1" si="8"/>
        <v>900501754.56422198</v>
      </c>
      <c r="X42" s="90">
        <f t="shared" ca="1" si="7"/>
        <v>917323843.55159748</v>
      </c>
      <c r="Y42" s="90">
        <f t="shared" ca="1" si="7"/>
        <v>934145932.53897321</v>
      </c>
      <c r="Z42" s="90">
        <f t="shared" ca="1" si="7"/>
        <v>950968021.52634859</v>
      </c>
      <c r="AA42" s="90">
        <f t="shared" ca="1" si="7"/>
        <v>967790110.51372421</v>
      </c>
      <c r="AB42" s="90">
        <f t="shared" ca="1" si="7"/>
        <v>984612199.50109982</v>
      </c>
      <c r="AC42" s="90">
        <f t="shared" ca="1" si="7"/>
        <v>1001434288.4884754</v>
      </c>
      <c r="AD42" s="90">
        <f t="shared" ca="1" si="7"/>
        <v>1018256377.4758511</v>
      </c>
      <c r="AE42" s="90">
        <f t="shared" ca="1" si="7"/>
        <v>1035078466.4632266</v>
      </c>
      <c r="AF42" s="90">
        <f t="shared" ca="1" si="7"/>
        <v>1051900555.4506022</v>
      </c>
      <c r="AG42" s="90">
        <f t="shared" ca="1" si="7"/>
        <v>1068722644.4379778</v>
      </c>
      <c r="AH42" s="90">
        <f t="shared" ca="1" si="7"/>
        <v>1085544733.4253533</v>
      </c>
      <c r="AI42" s="90">
        <f t="shared" ca="1" si="7"/>
        <v>1102366822.412729</v>
      </c>
      <c r="AJ42" s="90">
        <f t="shared" ca="1" si="7"/>
        <v>1119188911.4001045</v>
      </c>
      <c r="AK42" s="90">
        <f t="shared" ca="1" si="7"/>
        <v>1136011000.3874803</v>
      </c>
      <c r="AL42" s="90">
        <f t="shared" ca="1" si="7"/>
        <v>1152833089.3748558</v>
      </c>
      <c r="AM42" s="90">
        <f t="shared" ca="1" si="7"/>
        <v>1169655178.362231</v>
      </c>
      <c r="AN42" s="90">
        <f t="shared" ca="1" si="6"/>
        <v>1186477267.3496068</v>
      </c>
      <c r="AO42" s="90">
        <f t="shared" ca="1" si="6"/>
        <v>1203299356.3369825</v>
      </c>
      <c r="AP42" s="191">
        <f ca="1">V42*'Process Emissions Multipliers'!$E$57</f>
        <v>1220121445.324358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191">
        <f ca="1">IF('Soil 2020'!$A51="CM",INDIRECT("'Soil 2020'!"&amp;'Country Selector'!$B$3&amp;ROW($A51))*10^12,0)*'Process Emissions Multipliers'!$B$57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 s="191">
        <f ca="1">IF('Soil 2030'!$A51="CM",INDIRECT("'Soil 2030'!"&amp;'Country Selector'!$B$3&amp;ROW($A51))*10^12,0)*'Process Emissions Multipliers'!$D$57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191">
        <f ca="1">V43*'Process Emissions Multipliers'!$E$57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191">
        <f ca="1">IF('Soil 2020'!$A52="CM",INDIRECT("'Soil 2020'!"&amp;'Country Selector'!$B$3&amp;ROW($A52))*10^12,0)*'Process Emissions Multipliers'!$B$57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191">
        <f ca="1">IF('Soil 2030'!$A52="CM",INDIRECT("'Soil 2030'!"&amp;'Country Selector'!$B$3&amp;ROW($A52))*10^12,0)*'Process Emissions Multipliers'!$D$57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191">
        <f ca="1">V44*'Process Emissions Multipliers'!$E$57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2005232995.0837057</v>
      </c>
      <c r="C45" s="90">
        <f t="shared" ca="1" si="9"/>
        <v>1804709695.575335</v>
      </c>
      <c r="D45" s="90">
        <f t="shared" ca="1" si="9"/>
        <v>1604186396.0669646</v>
      </c>
      <c r="E45" s="90">
        <f t="shared" ca="1" si="9"/>
        <v>1403663096.558594</v>
      </c>
      <c r="F45" s="90">
        <f t="shared" ca="1" si="9"/>
        <v>1203139797.0502234</v>
      </c>
      <c r="G45" s="90">
        <f t="shared" ca="1" si="9"/>
        <v>1002616497.5418527</v>
      </c>
      <c r="H45" s="90">
        <f t="shared" ca="1" si="9"/>
        <v>802093198.03348231</v>
      </c>
      <c r="I45" s="90">
        <f t="shared" ca="1" si="9"/>
        <v>601569898.52511168</v>
      </c>
      <c r="J45" s="90">
        <f t="shared" ca="1" si="9"/>
        <v>401046599.01674116</v>
      </c>
      <c r="K45" s="90">
        <f t="shared" ca="1" si="9"/>
        <v>200523299.50837058</v>
      </c>
      <c r="L45" s="191">
        <f ca="1">IF('Soil 2020'!$A53="CM",INDIRECT("'Soil 2020'!"&amp;'Country Selector'!$B$3&amp;ROW($A53))*10^12,0)*'Process Emissions Multipliers'!$B$57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191">
        <f ca="1">IF('Soil 2030'!$A53="CM",INDIRECT("'Soil 2030'!"&amp;'Country Selector'!$B$3&amp;ROW($A53))*10^12,0)*'Process Emissions Multipliers'!$D$57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191">
        <f ca="1">V45*'Process Emissions Multipliers'!$E$57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5420484042.8346834</v>
      </c>
      <c r="C46" s="90">
        <f t="shared" ca="1" si="9"/>
        <v>4878435638.5512152</v>
      </c>
      <c r="D46" s="90">
        <f t="shared" ca="1" si="9"/>
        <v>4336387234.2677469</v>
      </c>
      <c r="E46" s="90">
        <f t="shared" ca="1" si="9"/>
        <v>3794338829.9842782</v>
      </c>
      <c r="F46" s="90">
        <f t="shared" ca="1" si="9"/>
        <v>3252290425.7008104</v>
      </c>
      <c r="G46" s="90">
        <f t="shared" ca="1" si="9"/>
        <v>2710242021.4173417</v>
      </c>
      <c r="H46" s="90">
        <f t="shared" ca="1" si="9"/>
        <v>2168193617.1338735</v>
      </c>
      <c r="I46" s="90">
        <f t="shared" ca="1" si="9"/>
        <v>1626145212.8504052</v>
      </c>
      <c r="J46" s="90">
        <f t="shared" ca="1" si="9"/>
        <v>1084096808.5669367</v>
      </c>
      <c r="K46" s="90">
        <f t="shared" ca="1" si="9"/>
        <v>542048404.28346837</v>
      </c>
      <c r="L46" s="191">
        <f ca="1">IF('Soil 2020'!$A54="CM",INDIRECT("'Soil 2020'!"&amp;'Country Selector'!$B$3&amp;ROW($A54))*10^12,0)*'Process Emissions Multipliers'!$B$57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191">
        <f ca="1">IF('Soil 2030'!$A54="CM",INDIRECT("'Soil 2030'!"&amp;'Country Selector'!$B$3&amp;ROW($A54))*10^12,0)*'Process Emissions Multipliers'!$D$57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191">
        <f ca="1">V46*'Process Emissions Multipliers'!$E$57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191">
        <f ca="1">IF('Soil 2020'!$A55="CM",INDIRECT("'Soil 2020'!"&amp;'Country Selector'!$B$3&amp;ROW($A55))*10^12,0)*'Process Emissions Multipliers'!$B$57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191">
        <f ca="1">IF('Soil 2030'!$A55="CM",INDIRECT("'Soil 2030'!"&amp;'Country Selector'!$B$3&amp;ROW($A55))*10^12,0)*'Process Emissions Multipliers'!$D$57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191">
        <f ca="1">V47*'Process Emissions Multipliers'!$E$57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191">
        <f ca="1">IF('Soil 2020'!$A56="CM",INDIRECT("'Soil 2020'!"&amp;'Country Selector'!$B$3&amp;ROW($A56))*10^12,0)*'Process Emissions Multipliers'!$B$57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191">
        <f ca="1">IF('Soil 2030'!$A56="CM",INDIRECT("'Soil 2030'!"&amp;'Country Selector'!$B$3&amp;ROW($A56))*10^12,0)*'Process Emissions Multipliers'!$D$57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191">
        <f ca="1">V48*'Process Emissions Multipliers'!$E$57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9"/>
        <v>123439988.85553364</v>
      </c>
      <c r="D49" s="90">
        <f t="shared" ca="1" si="9"/>
        <v>246879977.71106729</v>
      </c>
      <c r="E49" s="90">
        <f t="shared" ca="1" si="9"/>
        <v>370319966.56660092</v>
      </c>
      <c r="F49" s="90">
        <f t="shared" ca="1" si="9"/>
        <v>493759955.42213458</v>
      </c>
      <c r="G49" s="90">
        <f t="shared" ca="1" si="9"/>
        <v>617199944.27766824</v>
      </c>
      <c r="H49" s="90">
        <f t="shared" ca="1" si="9"/>
        <v>740639933.13320184</v>
      </c>
      <c r="I49" s="90">
        <f t="shared" ca="1" si="9"/>
        <v>864079921.98873556</v>
      </c>
      <c r="J49" s="90">
        <f t="shared" ca="1" si="9"/>
        <v>987519910.84426916</v>
      </c>
      <c r="K49" s="90">
        <f t="shared" ca="1" si="9"/>
        <v>1110959899.6998029</v>
      </c>
      <c r="L49" s="191">
        <f ca="1">IF('Soil 2020'!$A57="CM",INDIRECT("'Soil 2020'!"&amp;'Country Selector'!$B$3&amp;ROW($A57))*10^12,0)*'Process Emissions Multipliers'!$B$57</f>
        <v>1234399888.5553365</v>
      </c>
      <c r="M49" s="90">
        <f t="shared" ca="1" si="10"/>
        <v>1110959899.6998029</v>
      </c>
      <c r="N49" s="90">
        <f t="shared" ca="1" si="10"/>
        <v>987519910.84426916</v>
      </c>
      <c r="O49" s="90">
        <f t="shared" ca="1" si="10"/>
        <v>864079921.98873556</v>
      </c>
      <c r="P49" s="90">
        <f t="shared" ca="1" si="10"/>
        <v>740639933.13320184</v>
      </c>
      <c r="Q49" s="90">
        <f t="shared" ca="1" si="10"/>
        <v>617199944.27766824</v>
      </c>
      <c r="R49" s="90">
        <f t="shared" ca="1" si="10"/>
        <v>493759955.42213458</v>
      </c>
      <c r="S49" s="90">
        <f t="shared" ca="1" si="10"/>
        <v>370319966.56660092</v>
      </c>
      <c r="T49" s="90">
        <f t="shared" ca="1" si="10"/>
        <v>246879977.71106729</v>
      </c>
      <c r="U49" s="90">
        <f t="shared" ca="1" si="10"/>
        <v>123439988.85553364</v>
      </c>
      <c r="V49" s="191">
        <f ca="1">IF('Soil 2030'!$A57="CM",INDIRECT("'Soil 2030'!"&amp;'Country Selector'!$B$3&amp;ROW($A57))*10^12,0)*'Process Emissions Multipliers'!$D$57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191">
        <f ca="1">V49*'Process Emissions Multipliers'!$E$57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9556240132.7512188</v>
      </c>
      <c r="D50" s="90">
        <f t="shared" ca="1" si="9"/>
        <v>19112480265.502438</v>
      </c>
      <c r="E50" s="90">
        <f t="shared" ca="1" si="9"/>
        <v>28668720398.253654</v>
      </c>
      <c r="F50" s="90">
        <f t="shared" ca="1" si="9"/>
        <v>38224960531.004875</v>
      </c>
      <c r="G50" s="90">
        <f t="shared" ca="1" si="9"/>
        <v>47781200663.756096</v>
      </c>
      <c r="H50" s="90">
        <f t="shared" ca="1" si="9"/>
        <v>57337440796.507309</v>
      </c>
      <c r="I50" s="90">
        <f t="shared" ca="1" si="9"/>
        <v>66893680929.25853</v>
      </c>
      <c r="J50" s="90">
        <f t="shared" ca="1" si="9"/>
        <v>76449921062.00975</v>
      </c>
      <c r="K50" s="90">
        <f t="shared" ca="1" si="9"/>
        <v>86006161194.760971</v>
      </c>
      <c r="L50" s="191">
        <f ca="1">IF('Soil 2020'!$A58="CM",INDIRECT("'Soil 2020'!"&amp;'Country Selector'!$B$3&amp;ROW($A58))*10^12,0)*'Process Emissions Multipliers'!$B$57</f>
        <v>95562401327.512192</v>
      </c>
      <c r="M50" s="90">
        <f t="shared" ca="1" si="10"/>
        <v>86006161194.760971</v>
      </c>
      <c r="N50" s="90">
        <f t="shared" ca="1" si="10"/>
        <v>76449921062.00975</v>
      </c>
      <c r="O50" s="90">
        <f t="shared" ca="1" si="10"/>
        <v>66893680929.25853</v>
      </c>
      <c r="P50" s="90">
        <f t="shared" ca="1" si="10"/>
        <v>57337440796.507309</v>
      </c>
      <c r="Q50" s="90">
        <f t="shared" ca="1" si="10"/>
        <v>47781200663.756096</v>
      </c>
      <c r="R50" s="90">
        <f t="shared" ca="1" si="10"/>
        <v>38224960531.004875</v>
      </c>
      <c r="S50" s="90">
        <f t="shared" ca="1" si="10"/>
        <v>28668720398.253654</v>
      </c>
      <c r="T50" s="90">
        <f t="shared" ca="1" si="10"/>
        <v>19112480265.502438</v>
      </c>
      <c r="U50" s="90">
        <f t="shared" ca="1" si="10"/>
        <v>9556240132.7512188</v>
      </c>
      <c r="V50" s="191">
        <f ca="1">IF('Soil 2030'!$A58="CM",INDIRECT("'Soil 2030'!"&amp;'Country Selector'!$B$3&amp;ROW($A58))*10^12,0)*'Process Emissions Multipliers'!$D$57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191">
        <f ca="1">V50*'Process Emissions Multipliers'!$E$57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191">
        <f ca="1">IF('Soil 2020'!$A59="CM",INDIRECT("'Soil 2020'!"&amp;'Country Selector'!$B$3&amp;ROW($A59))*10^12,0)*'Process Emissions Multipliers'!$B$57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191">
        <f ca="1">IF('Soil 2030'!$A59="CM",INDIRECT("'Soil 2030'!"&amp;'Country Selector'!$B$3&amp;ROW($A59))*10^12,0)*'Process Emissions Multipliers'!$D$57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191">
        <f ca="1">V51*'Process Emissions Multipliers'!$E$57</f>
        <v>0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191">
        <f ca="1">IF('Soil 2020'!$A60="CM",INDIRECT("'Soil 2020'!"&amp;'Country Selector'!$B$3&amp;ROW($A60))*10^12,0)*'Process Emissions Multipliers'!$B$57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191">
        <f ca="1">IF('Soil 2030'!$A60="CM",INDIRECT("'Soil 2030'!"&amp;'Country Selector'!$B$3&amp;ROW($A60))*10^12,0)*'Process Emissions Multipliers'!$D$57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191">
        <f ca="1">V52*'Process Emissions Multipliers'!$E$57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191">
        <f ca="1">IF('Soil 2020'!$A61="CM",INDIRECT("'Soil 2020'!"&amp;'Country Selector'!$B$3&amp;ROW($A61))*10^12,0)*'Process Emissions Multipliers'!$B$57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191">
        <f ca="1">IF('Soil 2030'!$A61="CM",INDIRECT("'Soil 2030'!"&amp;'Country Selector'!$B$3&amp;ROW($A61))*10^12,0)*'Process Emissions Multipliers'!$D$57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191">
        <f ca="1">V53*'Process Emissions Multipliers'!$E$57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191">
        <f ca="1">IF('Soil 2020'!$A62="CM",INDIRECT("'Soil 2020'!"&amp;'Country Selector'!$B$3&amp;ROW($A62))*10^12,0)*'Process Emissions Multipliers'!$B$57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191">
        <f ca="1">IF('Soil 2030'!$A62="CM",INDIRECT("'Soil 2030'!"&amp;'Country Selector'!$B$3&amp;ROW($A62))*10^12,0)*'Process Emissions Multipliers'!$D$57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191">
        <f ca="1">V54*'Process Emissions Multipliers'!$E$57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191">
        <f ca="1">IF('Soil 2020'!$A63="CM",INDIRECT("'Soil 2020'!"&amp;'Country Selector'!$B$3&amp;ROW($A63))*10^12,0)*'Process Emissions Multipliers'!$B$57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191">
        <f ca="1">IF('Soil 2030'!$A63="CM",INDIRECT("'Soil 2030'!"&amp;'Country Selector'!$B$3&amp;ROW($A63))*10^12,0)*'Process Emissions Multipliers'!$D$57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191">
        <f ca="1">V55*'Process Emissions Multipliers'!$E$57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191">
        <f ca="1">IF('Soil 2020'!$A64="CM",INDIRECT("'Soil 2020'!"&amp;'Country Selector'!$B$3&amp;ROW($A64))*10^12,0)*'Process Emissions Multipliers'!$B$57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 s="191">
        <f ca="1">IF('Soil 2030'!$A64="CM",INDIRECT("'Soil 2030'!"&amp;'Country Selector'!$B$3&amp;ROW($A64))*10^12,0)*'Process Emissions Multipliers'!$D$57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191">
        <f ca="1">V56*'Process Emissions Multipliers'!$E$57</f>
        <v>0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191">
        <f ca="1">IF('Soil 2020'!$A65="CM",INDIRECT("'Soil 2020'!"&amp;'Country Selector'!$B$3&amp;ROW($A65))*10^12,0)*'Process Emissions Multipliers'!$B$57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191">
        <f ca="1">IF('Soil 2030'!$A65="CM",INDIRECT("'Soil 2030'!"&amp;'Country Selector'!$B$3&amp;ROW($A65))*10^12,0)*'Process Emissions Multipliers'!$D$57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191">
        <f ca="1">V57*'Process Emissions Multipliers'!$E$57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 s="191">
        <f ca="1">IF('Soil 2020'!$A66="CM",INDIRECT("'Soil 2020'!"&amp;'Country Selector'!$B$3&amp;ROW($A66))*10^12,0)*'Process Emissions Multipliers'!$B$57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 s="191">
        <f ca="1">IF('Soil 2030'!$A66="CM",INDIRECT("'Soil 2030'!"&amp;'Country Selector'!$B$3&amp;ROW($A66))*10^12,0)*'Process Emissions Multipliers'!$D$57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191">
        <f ca="1">V58*'Process Emissions Multipliers'!$E$57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191">
        <f ca="1">IF('Soil 2020'!$A67="CM",INDIRECT("'Soil 2020'!"&amp;'Country Selector'!$B$3&amp;ROW($A67))*10^12,0)*'Process Emissions Multipliers'!$B$57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191">
        <f ca="1">IF('Soil 2030'!$A67="CM",INDIRECT("'Soil 2030'!"&amp;'Country Selector'!$B$3&amp;ROW($A67))*10^12,0)*'Process Emissions Multipliers'!$D$57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191">
        <f ca="1">V59*'Process Emissions Multipliers'!$E$57</f>
        <v>0</v>
      </c>
    </row>
    <row r="60" spans="1:42">
      <c r="A60" s="74">
        <v>8</v>
      </c>
      <c r="B60">
        <f ca="1">IF('Soil 2010'!$A68="CM",INDIRECT("'Soil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191">
        <f ca="1">IF('Soil 2020'!$A68="CM",INDIRECT("'Soil 2020'!"&amp;'Country Selector'!$B$3&amp;ROW($A68))*10^12,0)*'Process Emissions Multipliers'!$B$57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191">
        <f ca="1">IF('Soil 2030'!$A68="CM",INDIRECT("'Soil 2030'!"&amp;'Country Selector'!$B$3&amp;ROW($A68))*10^12,0)*'Process Emissions Multipliers'!$D$57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191">
        <f ca="1">V60*'Process Emissions Multipliers'!$E$57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191">
        <f ca="1">IF('Soil 2020'!$A69="CM",INDIRECT("'Soil 2020'!"&amp;'Country Selector'!$B$3&amp;ROW($A69))*10^12,0)*'Process Emissions Multipliers'!$B$57</f>
        <v>0</v>
      </c>
      <c r="M61" s="90">
        <f t="shared" ca="1" si="10"/>
        <v>22654774964.264019</v>
      </c>
      <c r="N61" s="90">
        <f t="shared" ca="1" si="10"/>
        <v>45309549928.528038</v>
      </c>
      <c r="O61" s="90">
        <f t="shared" ca="1" si="10"/>
        <v>67964324892.792068</v>
      </c>
      <c r="P61" s="90">
        <f t="shared" ca="1" si="10"/>
        <v>90619099857.056076</v>
      </c>
      <c r="Q61" s="90">
        <f t="shared" ca="1" si="10"/>
        <v>113273874821.3201</v>
      </c>
      <c r="R61" s="90">
        <f t="shared" ca="1" si="10"/>
        <v>135928649785.58414</v>
      </c>
      <c r="S61" s="90">
        <f t="shared" ca="1" si="10"/>
        <v>158583424749.84814</v>
      </c>
      <c r="T61" s="90">
        <f t="shared" ca="1" si="10"/>
        <v>181238199714.11215</v>
      </c>
      <c r="U61" s="90">
        <f t="shared" ca="1" si="10"/>
        <v>203892974678.37616</v>
      </c>
      <c r="V61" s="191">
        <f ca="1">IF('Soil 2030'!$A69="CM",INDIRECT("'Soil 2030'!"&amp;'Country Selector'!$B$3&amp;ROW($A69))*10^12,0)*'Process Emissions Multipliers'!$D$57</f>
        <v>226547749642.6402</v>
      </c>
      <c r="W61" s="90">
        <f t="shared" ca="1" si="8"/>
        <v>230860405634.20975</v>
      </c>
      <c r="X61" s="90">
        <f t="shared" ca="1" si="8"/>
        <v>235173061625.77933</v>
      </c>
      <c r="Y61" s="90">
        <f t="shared" ca="1" si="8"/>
        <v>239485717617.34891</v>
      </c>
      <c r="Z61" s="90">
        <f t="shared" ca="1" si="8"/>
        <v>243798373608.91846</v>
      </c>
      <c r="AA61" s="90">
        <f t="shared" ca="1" si="8"/>
        <v>248111029600.48804</v>
      </c>
      <c r="AB61" s="90">
        <f t="shared" ca="1" si="8"/>
        <v>252423685592.05762</v>
      </c>
      <c r="AC61" s="90">
        <f t="shared" ca="1" si="8"/>
        <v>256736341583.62717</v>
      </c>
      <c r="AD61" s="90">
        <f t="shared" ca="1" si="8"/>
        <v>261048997575.19678</v>
      </c>
      <c r="AE61" s="90">
        <f t="shared" ca="1" si="8"/>
        <v>265361653566.7663</v>
      </c>
      <c r="AF61" s="90">
        <f t="shared" ca="1" si="8"/>
        <v>269674309558.33588</v>
      </c>
      <c r="AG61" s="90">
        <f t="shared" ca="1" si="8"/>
        <v>273986965549.90543</v>
      </c>
      <c r="AH61" s="90">
        <f t="shared" ca="1" si="8"/>
        <v>278299621541.47504</v>
      </c>
      <c r="AI61" s="90">
        <f t="shared" ca="1" si="8"/>
        <v>282612277533.04456</v>
      </c>
      <c r="AJ61" s="90">
        <f t="shared" ca="1" si="8"/>
        <v>286924933524.61414</v>
      </c>
      <c r="AK61" s="90">
        <f t="shared" ca="1" si="8"/>
        <v>291237589516.18372</v>
      </c>
      <c r="AL61" s="90">
        <f t="shared" ca="1" si="8"/>
        <v>295550245507.7533</v>
      </c>
      <c r="AM61" s="90">
        <f t="shared" ca="1" si="11"/>
        <v>299862901499.32288</v>
      </c>
      <c r="AN61" s="90">
        <f t="shared" ca="1" si="11"/>
        <v>304175557490.89246</v>
      </c>
      <c r="AO61" s="90">
        <f t="shared" ca="1" si="11"/>
        <v>308488213482.46198</v>
      </c>
      <c r="AP61" s="191">
        <f ca="1">V61*'Process Emissions Multipliers'!$E$57</f>
        <v>312800869474.03156</v>
      </c>
    </row>
    <row r="62" spans="1:42">
      <c r="A62" s="74">
        <v>10</v>
      </c>
      <c r="B62">
        <f ca="1">IF('Soil 2010'!$A70="CM",INDIRECT("'Soil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 s="191">
        <f ca="1">IF('Soil 2020'!$A70="CM",INDIRECT("'Soil 2020'!"&amp;'Country Selector'!$B$3&amp;ROW($A70))*10^12,0)*'Process Emissions Multipliers'!$B$57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191">
        <f ca="1">IF('Soil 2030'!$A70="CM",INDIRECT("'Soil 2030'!"&amp;'Country Selector'!$B$3&amp;ROW($A70))*10^12,0)*'Process Emissions Multipliers'!$D$57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191">
        <f ca="1">V62*'Process Emissions Multipliers'!$E$57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191">
        <f ca="1">IF('Soil 2020'!$A71="CM",INDIRECT("'Soil 2020'!"&amp;'Country Selector'!$B$3&amp;ROW($A71))*10^12,0)*'Process Emissions Multipliers'!$B$57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191">
        <f ca="1">IF('Soil 2030'!$A71="CM",INDIRECT("'Soil 2030'!"&amp;'Country Selector'!$B$3&amp;ROW($A71))*10^12,0)*'Process Emissions Multipliers'!$D$57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191">
        <f ca="1">V63*'Process Emissions Multipliers'!$E$57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23857038377.685417</v>
      </c>
      <c r="D64" s="90">
        <f t="shared" ca="1" si="12"/>
        <v>47714076755.370834</v>
      </c>
      <c r="E64" s="90">
        <f t="shared" ca="1" si="12"/>
        <v>71571115133.056244</v>
      </c>
      <c r="F64" s="90">
        <f t="shared" ca="1" si="12"/>
        <v>95428153510.741669</v>
      </c>
      <c r="G64" s="90">
        <f t="shared" ca="1" si="12"/>
        <v>119285191888.42709</v>
      </c>
      <c r="H64" s="90">
        <f t="shared" ca="1" si="12"/>
        <v>143142230266.11249</v>
      </c>
      <c r="I64" s="90">
        <f t="shared" ca="1" si="12"/>
        <v>166999268643.79791</v>
      </c>
      <c r="J64" s="90">
        <f t="shared" ca="1" si="12"/>
        <v>190856307021.48334</v>
      </c>
      <c r="K64" s="90">
        <f t="shared" ca="1" si="12"/>
        <v>214713345399.16876</v>
      </c>
      <c r="L64" s="191">
        <f ca="1">IF('Soil 2020'!$A72="CM",INDIRECT("'Soil 2020'!"&amp;'Country Selector'!$B$3&amp;ROW($A72))*10^12,0)*'Process Emissions Multipliers'!$B$57</f>
        <v>238570383776.85419</v>
      </c>
      <c r="M64" s="90">
        <f t="shared" ref="M64:U127" ca="1" si="16">$L64*($V$1-M$1)/($V$1-$L$1)+$V64*(M$1-$L$1)/($V$1-$L$1)</f>
        <v>214713345399.16876</v>
      </c>
      <c r="N64" s="90">
        <f t="shared" ca="1" si="13"/>
        <v>190856307021.48334</v>
      </c>
      <c r="O64" s="90">
        <f t="shared" ca="1" si="13"/>
        <v>166999268643.79791</v>
      </c>
      <c r="P64" s="90">
        <f t="shared" ca="1" si="13"/>
        <v>143142230266.11249</v>
      </c>
      <c r="Q64" s="90">
        <f t="shared" ca="1" si="13"/>
        <v>119285191888.42709</v>
      </c>
      <c r="R64" s="90">
        <f t="shared" ca="1" si="13"/>
        <v>95428153510.741669</v>
      </c>
      <c r="S64" s="90">
        <f t="shared" ca="1" si="13"/>
        <v>71571115133.056244</v>
      </c>
      <c r="T64" s="90">
        <f t="shared" ca="1" si="13"/>
        <v>47714076755.370834</v>
      </c>
      <c r="U64" s="90">
        <f t="shared" ca="1" si="13"/>
        <v>23857038377.685417</v>
      </c>
      <c r="V64" s="191">
        <f ca="1">IF('Soil 2030'!$A72="CM",INDIRECT("'Soil 2030'!"&amp;'Country Selector'!$B$3&amp;ROW($A72))*10^12,0)*'Process Emissions Multipliers'!$D$57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191">
        <f ca="1">V64*'Process Emissions Multipliers'!$E$57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191">
        <f ca="1">IF('Soil 2020'!$A73="CM",INDIRECT("'Soil 2020'!"&amp;'Country Selector'!$B$3&amp;ROW($A73))*10^12,0)*'Process Emissions Multipliers'!$B$57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191">
        <f ca="1">IF('Soil 2030'!$A73="CM",INDIRECT("'Soil 2030'!"&amp;'Country Selector'!$B$3&amp;ROW($A73))*10^12,0)*'Process Emissions Multipliers'!$D$57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191">
        <f ca="1">V65*'Process Emissions Multipliers'!$E$57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191">
        <f ca="1">IF('Soil 2020'!$A74="CM",INDIRECT("'Soil 2020'!"&amp;'Country Selector'!$B$3&amp;ROW($A74))*10^12,0)*'Process Emissions Multipliers'!$B$57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191">
        <f ca="1">IF('Soil 2030'!$A74="CM",INDIRECT("'Soil 2030'!"&amp;'Country Selector'!$B$3&amp;ROW($A74))*10^12,0)*'Process Emissions Multipliers'!$D$57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191">
        <f ca="1">V66*'Process Emissions Multipliers'!$E$57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191">
        <f ca="1">IF('Soil 2020'!$A75="CM",INDIRECT("'Soil 2020'!"&amp;'Country Selector'!$B$3&amp;ROW($A75))*10^12,0)*'Process Emissions Multipliers'!$B$57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191">
        <f ca="1">IF('Soil 2030'!$A75="CM",INDIRECT("'Soil 2030'!"&amp;'Country Selector'!$B$3&amp;ROW($A75))*10^12,0)*'Process Emissions Multipliers'!$D$57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191">
        <f ca="1">V67*'Process Emissions Multipliers'!$E$57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1437645828.5612071</v>
      </c>
      <c r="C68" s="90">
        <f t="shared" ca="1" si="15"/>
        <v>1293881245.7050862</v>
      </c>
      <c r="D68" s="90">
        <f t="shared" ca="1" si="12"/>
        <v>1150116662.8489656</v>
      </c>
      <c r="E68" s="90">
        <f t="shared" ca="1" si="12"/>
        <v>1006352079.9928449</v>
      </c>
      <c r="F68" s="90">
        <f t="shared" ca="1" si="12"/>
        <v>862587497.13672423</v>
      </c>
      <c r="G68" s="90">
        <f t="shared" ca="1" si="12"/>
        <v>718822914.28060353</v>
      </c>
      <c r="H68" s="90">
        <f t="shared" ca="1" si="12"/>
        <v>575058331.42448282</v>
      </c>
      <c r="I68" s="90">
        <f t="shared" ca="1" si="12"/>
        <v>431293748.56836212</v>
      </c>
      <c r="J68" s="90">
        <f t="shared" ca="1" si="12"/>
        <v>287529165.71224141</v>
      </c>
      <c r="K68" s="90">
        <f t="shared" ca="1" si="12"/>
        <v>143764582.85612071</v>
      </c>
      <c r="L68" s="191">
        <f ca="1">IF('Soil 2020'!$A76="CM",INDIRECT("'Soil 2020'!"&amp;'Country Selector'!$B$3&amp;ROW($A76))*10^12,0)*'Process Emissions Multipliers'!$B$57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191">
        <f ca="1">IF('Soil 2030'!$A76="CM",INDIRECT("'Soil 2030'!"&amp;'Country Selector'!$B$3&amp;ROW($A76))*10^12,0)*'Process Emissions Multipliers'!$D$57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191">
        <f ca="1">V68*'Process Emissions Multipliers'!$E$57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191">
        <f ca="1">IF('Soil 2020'!$A77="CM",INDIRECT("'Soil 2020'!"&amp;'Country Selector'!$B$3&amp;ROW($A77))*10^12,0)*'Process Emissions Multipliers'!$B$57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191">
        <f ca="1">IF('Soil 2030'!$A77="CM",INDIRECT("'Soil 2030'!"&amp;'Country Selector'!$B$3&amp;ROW($A77))*10^12,0)*'Process Emissions Multipliers'!$D$57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191">
        <f ca="1">V69*'Process Emissions Multipliers'!$E$57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191">
        <f ca="1">IF('Soil 2020'!$A78="CM",INDIRECT("'Soil 2020'!"&amp;'Country Selector'!$B$3&amp;ROW($A78))*10^12,0)*'Process Emissions Multipliers'!$B$57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191">
        <f ca="1">IF('Soil 2030'!$A78="CM",INDIRECT("'Soil 2030'!"&amp;'Country Selector'!$B$3&amp;ROW($A78))*10^12,0)*'Process Emissions Multipliers'!$D$57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191">
        <f ca="1">V70*'Process Emissions Multipliers'!$E$57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191">
        <f ca="1">IF('Soil 2020'!$A79="CM",INDIRECT("'Soil 2020'!"&amp;'Country Selector'!$B$3&amp;ROW($A79))*10^12,0)*'Process Emissions Multipliers'!$B$57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191">
        <f ca="1">IF('Soil 2030'!$A79="CM",INDIRECT("'Soil 2030'!"&amp;'Country Selector'!$B$3&amp;ROW($A79))*10^12,0)*'Process Emissions Multipliers'!$D$57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191">
        <f ca="1">V71*'Process Emissions Multipliers'!$E$57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191">
        <f ca="1">IF('Soil 2020'!$A80="CM",INDIRECT("'Soil 2020'!"&amp;'Country Selector'!$B$3&amp;ROW($A80))*10^12,0)*'Process Emissions Multipliers'!$B$57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191">
        <f ca="1">IF('Soil 2030'!$A80="CM",INDIRECT("'Soil 2030'!"&amp;'Country Selector'!$B$3&amp;ROW($A80))*10^12,0)*'Process Emissions Multipliers'!$D$57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191">
        <f ca="1">V72*'Process Emissions Multipliers'!$E$57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191">
        <f ca="1">IF('Soil 2020'!$A81="CM",INDIRECT("'Soil 2020'!"&amp;'Country Selector'!$B$3&amp;ROW($A81))*10^12,0)*'Process Emissions Multipliers'!$B$57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191">
        <f ca="1">IF('Soil 2030'!$A81="CM",INDIRECT("'Soil 2030'!"&amp;'Country Selector'!$B$3&amp;ROW($A81))*10^12,0)*'Process Emissions Multipliers'!$D$57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191">
        <f ca="1">V73*'Process Emissions Multipliers'!$E$57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191">
        <f ca="1">IF('Soil 2020'!$A82="CM",INDIRECT("'Soil 2020'!"&amp;'Country Selector'!$B$3&amp;ROW($A82))*10^12,0)*'Process Emissions Multipliers'!$B$57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191">
        <f ca="1">IF('Soil 2030'!$A82="CM",INDIRECT("'Soil 2030'!"&amp;'Country Selector'!$B$3&amp;ROW($A82))*10^12,0)*'Process Emissions Multipliers'!$D$57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191">
        <f ca="1">V74*'Process Emissions Multipliers'!$E$57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191">
        <f ca="1">IF('Soil 2020'!$A83="CM",INDIRECT("'Soil 2020'!"&amp;'Country Selector'!$B$3&amp;ROW($A83))*10^12,0)*'Process Emissions Multipliers'!$B$57</f>
        <v>0</v>
      </c>
      <c r="M75" s="90">
        <f t="shared" ca="1" si="16"/>
        <v>245267467.02124482</v>
      </c>
      <c r="N75" s="90">
        <f t="shared" ca="1" si="13"/>
        <v>490534934.04248965</v>
      </c>
      <c r="O75" s="90">
        <f t="shared" ca="1" si="13"/>
        <v>735802401.06373441</v>
      </c>
      <c r="P75" s="90">
        <f t="shared" ca="1" si="13"/>
        <v>981069868.0849793</v>
      </c>
      <c r="Q75" s="90">
        <f t="shared" ca="1" si="13"/>
        <v>1226337335.1062241</v>
      </c>
      <c r="R75" s="90">
        <f t="shared" ca="1" si="13"/>
        <v>1471604802.1274688</v>
      </c>
      <c r="S75" s="90">
        <f t="shared" ca="1" si="13"/>
        <v>1716872269.1487136</v>
      </c>
      <c r="T75" s="90">
        <f t="shared" ca="1" si="13"/>
        <v>1962139736.1699586</v>
      </c>
      <c r="U75" s="90">
        <f t="shared" ca="1" si="13"/>
        <v>2207407203.1912031</v>
      </c>
      <c r="V75" s="191">
        <f ca="1">IF('Soil 2030'!$A83="CM",INDIRECT("'Soil 2030'!"&amp;'Country Selector'!$B$3&amp;ROW($A83))*10^12,0)*'Process Emissions Multipliers'!$D$57</f>
        <v>2452674670.2124481</v>
      </c>
      <c r="W75" s="90">
        <f t="shared" ca="1" si="14"/>
        <v>2499364792.3988209</v>
      </c>
      <c r="X75" s="90">
        <f t="shared" ca="1" si="14"/>
        <v>2546054914.5851932</v>
      </c>
      <c r="Y75" s="90">
        <f t="shared" ca="1" si="14"/>
        <v>2592745036.7715659</v>
      </c>
      <c r="Z75" s="90">
        <f t="shared" ca="1" si="14"/>
        <v>2639435158.9579387</v>
      </c>
      <c r="AA75" s="90">
        <f t="shared" ca="1" si="14"/>
        <v>2686125281.1443114</v>
      </c>
      <c r="AB75" s="90">
        <f t="shared" ca="1" si="14"/>
        <v>2732815403.3306837</v>
      </c>
      <c r="AC75" s="90">
        <f t="shared" ca="1" si="14"/>
        <v>2779505525.5170565</v>
      </c>
      <c r="AD75" s="90">
        <f t="shared" ca="1" si="14"/>
        <v>2826195647.7034292</v>
      </c>
      <c r="AE75" s="90">
        <f t="shared" ca="1" si="14"/>
        <v>2872885769.889802</v>
      </c>
      <c r="AF75" s="90">
        <f t="shared" ca="1" si="14"/>
        <v>2919575892.0761747</v>
      </c>
      <c r="AG75" s="90">
        <f t="shared" ca="1" si="14"/>
        <v>2966266014.2625475</v>
      </c>
      <c r="AH75" s="90">
        <f t="shared" ca="1" si="14"/>
        <v>3012956136.4489198</v>
      </c>
      <c r="AI75" s="90">
        <f t="shared" ca="1" si="14"/>
        <v>3059646258.6352921</v>
      </c>
      <c r="AJ75" s="90">
        <f t="shared" ca="1" si="14"/>
        <v>3106336380.8216653</v>
      </c>
      <c r="AK75" s="90">
        <f t="shared" ca="1" si="14"/>
        <v>3153026503.0080376</v>
      </c>
      <c r="AL75" s="90">
        <f t="shared" ca="1" si="14"/>
        <v>3199716625.1944103</v>
      </c>
      <c r="AM75" s="90">
        <f t="shared" ca="1" si="11"/>
        <v>3246406747.3807831</v>
      </c>
      <c r="AN75" s="90">
        <f t="shared" ca="1" si="11"/>
        <v>3293096869.5671558</v>
      </c>
      <c r="AO75" s="90">
        <f t="shared" ca="1" si="11"/>
        <v>3339786991.7535281</v>
      </c>
      <c r="AP75" s="191">
        <f ca="1">V75*'Process Emissions Multipliers'!$E$57</f>
        <v>3386477113.9399009</v>
      </c>
    </row>
    <row r="76" spans="1:42">
      <c r="A76" s="74">
        <v>24</v>
      </c>
      <c r="B76">
        <f ca="1">IF('Soil 2010'!$A84="CM",INDIRECT("'Soil 2010'!"&amp;'Country Selector'!$B$3&amp;ROW($A84))*10^12,0)</f>
        <v>128495598708.21237</v>
      </c>
      <c r="C76" s="90">
        <f t="shared" ca="1" si="15"/>
        <v>115646038837.39114</v>
      </c>
      <c r="D76" s="90">
        <f t="shared" ca="1" si="12"/>
        <v>102796478966.5699</v>
      </c>
      <c r="E76" s="90">
        <f t="shared" ca="1" si="12"/>
        <v>89946919095.748657</v>
      </c>
      <c r="F76" s="90">
        <f t="shared" ca="1" si="12"/>
        <v>77097359224.927414</v>
      </c>
      <c r="G76" s="90">
        <f t="shared" ca="1" si="12"/>
        <v>64247799354.106186</v>
      </c>
      <c r="H76" s="90">
        <f t="shared" ca="1" si="12"/>
        <v>51398239483.28495</v>
      </c>
      <c r="I76" s="90">
        <f t="shared" ca="1" si="12"/>
        <v>38548679612.463707</v>
      </c>
      <c r="J76" s="90">
        <f t="shared" ca="1" si="12"/>
        <v>25699119741.642475</v>
      </c>
      <c r="K76" s="90">
        <f t="shared" ca="1" si="12"/>
        <v>12849559870.821238</v>
      </c>
      <c r="L76" s="191">
        <f ca="1">IF('Soil 2020'!$A84="CM",INDIRECT("'Soil 2020'!"&amp;'Country Selector'!$B$3&amp;ROW($A84))*10^12,0)*'Process Emissions Multipliers'!$B$57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191">
        <f ca="1">IF('Soil 2030'!$A84="CM",INDIRECT("'Soil 2030'!"&amp;'Country Selector'!$B$3&amp;ROW($A84))*10^12,0)*'Process Emissions Multipliers'!$D$57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191">
        <f ca="1">V76*'Process Emissions Multipliers'!$E$57</f>
        <v>0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191">
        <f ca="1">IF('Soil 2020'!$A85="CM",INDIRECT("'Soil 2020'!"&amp;'Country Selector'!$B$3&amp;ROW($A85))*10^12,0)*'Process Emissions Multipliers'!$B$57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191">
        <f ca="1">IF('Soil 2030'!$A85="CM",INDIRECT("'Soil 2030'!"&amp;'Country Selector'!$B$3&amp;ROW($A85))*10^12,0)*'Process Emissions Multipliers'!$D$57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191">
        <f ca="1">V77*'Process Emissions Multipliers'!$E$57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191">
        <f ca="1">IF('Soil 2020'!$A86="CM",INDIRECT("'Soil 2020'!"&amp;'Country Selector'!$B$3&amp;ROW($A86))*10^12,0)*'Process Emissions Multipliers'!$B$57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191">
        <f ca="1">IF('Soil 2030'!$A86="CM",INDIRECT("'Soil 2030'!"&amp;'Country Selector'!$B$3&amp;ROW($A86))*10^12,0)*'Process Emissions Multipliers'!$D$57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191">
        <f ca="1">V78*'Process Emissions Multipliers'!$E$57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191">
        <f ca="1">IF('Soil 2020'!$A87="CM",INDIRECT("'Soil 2020'!"&amp;'Country Selector'!$B$3&amp;ROW($A87))*10^12,0)*'Process Emissions Multipliers'!$B$57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191">
        <f ca="1">IF('Soil 2030'!$A87="CM",INDIRECT("'Soil 2030'!"&amp;'Country Selector'!$B$3&amp;ROW($A87))*10^12,0)*'Process Emissions Multipliers'!$D$57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191">
        <f ca="1">V79*'Process Emissions Multipliers'!$E$57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191">
        <f ca="1">IF('Soil 2020'!$A88="CM",INDIRECT("'Soil 2020'!"&amp;'Country Selector'!$B$3&amp;ROW($A88))*10^12,0)*'Process Emissions Multipliers'!$B$57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191">
        <f ca="1">IF('Soil 2030'!$A88="CM",INDIRECT("'Soil 2030'!"&amp;'Country Selector'!$B$3&amp;ROW($A88))*10^12,0)*'Process Emissions Multipliers'!$D$57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191">
        <f ca="1">V80*'Process Emissions Multipliers'!$E$57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76761470.671413824</v>
      </c>
      <c r="D81" s="90">
        <f t="shared" ca="1" si="12"/>
        <v>153522941.34282765</v>
      </c>
      <c r="E81" s="90">
        <f t="shared" ca="1" si="12"/>
        <v>230284412.01424152</v>
      </c>
      <c r="F81" s="90">
        <f t="shared" ca="1" si="12"/>
        <v>307045882.6856553</v>
      </c>
      <c r="G81" s="90">
        <f t="shared" ca="1" si="12"/>
        <v>383807353.35706913</v>
      </c>
      <c r="H81" s="90">
        <f t="shared" ca="1" si="12"/>
        <v>460568824.02848303</v>
      </c>
      <c r="I81" s="90">
        <f t="shared" ca="1" si="12"/>
        <v>537330294.69989681</v>
      </c>
      <c r="J81" s="90">
        <f t="shared" ca="1" si="12"/>
        <v>614091765.37131059</v>
      </c>
      <c r="K81" s="90">
        <f t="shared" ca="1" si="12"/>
        <v>690853236.04272437</v>
      </c>
      <c r="L81" s="191">
        <f ca="1">IF('Soil 2020'!$A89="CM",INDIRECT("'Soil 2020'!"&amp;'Country Selector'!$B$3&amp;ROW($A89))*10^12,0)*'Process Emissions Multipliers'!$B$57</f>
        <v>767614706.71413827</v>
      </c>
      <c r="M81" s="90">
        <f t="shared" ca="1" si="16"/>
        <v>690853236.04272437</v>
      </c>
      <c r="N81" s="90">
        <f t="shared" ca="1" si="13"/>
        <v>614091765.37131059</v>
      </c>
      <c r="O81" s="90">
        <f t="shared" ca="1" si="13"/>
        <v>537330294.69989681</v>
      </c>
      <c r="P81" s="90">
        <f t="shared" ca="1" si="13"/>
        <v>460568824.02848303</v>
      </c>
      <c r="Q81" s="90">
        <f t="shared" ca="1" si="13"/>
        <v>383807353.35706913</v>
      </c>
      <c r="R81" s="90">
        <f t="shared" ca="1" si="13"/>
        <v>307045882.6856553</v>
      </c>
      <c r="S81" s="90">
        <f t="shared" ca="1" si="13"/>
        <v>230284412.01424152</v>
      </c>
      <c r="T81" s="90">
        <f t="shared" ca="1" si="13"/>
        <v>153522941.34282765</v>
      </c>
      <c r="U81" s="90">
        <f t="shared" ca="1" si="13"/>
        <v>76761470.671413824</v>
      </c>
      <c r="V81" s="191">
        <f ca="1">IF('Soil 2030'!$A89="CM",INDIRECT("'Soil 2030'!"&amp;'Country Selector'!$B$3&amp;ROW($A89))*10^12,0)*'Process Emissions Multipliers'!$D$57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191">
        <f ca="1">V81*'Process Emissions Multipliers'!$E$57</f>
        <v>0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191">
        <f ca="1">IF('Soil 2020'!$A90="CM",INDIRECT("'Soil 2020'!"&amp;'Country Selector'!$B$3&amp;ROW($A90))*10^12,0)*'Process Emissions Multipliers'!$B$57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191">
        <f ca="1">IF('Soil 2030'!$A90="CM",INDIRECT("'Soil 2030'!"&amp;'Country Selector'!$B$3&amp;ROW($A90))*10^12,0)*'Process Emissions Multipliers'!$D$57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191">
        <f ca="1">V82*'Process Emissions Multipliers'!$E$57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191">
        <f ca="1">IF('Soil 2020'!$A91="CM",INDIRECT("'Soil 2020'!"&amp;'Country Selector'!$B$3&amp;ROW($A91))*10^12,0)*'Process Emissions Multipliers'!$B$57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191">
        <f ca="1">IF('Soil 2030'!$A91="CM",INDIRECT("'Soil 2030'!"&amp;'Country Selector'!$B$3&amp;ROW($A91))*10^12,0)*'Process Emissions Multipliers'!$D$57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191">
        <f ca="1">V83*'Process Emissions Multipliers'!$E$57</f>
        <v>0</v>
      </c>
    </row>
    <row r="84" spans="1:42">
      <c r="A84" s="74">
        <v>32</v>
      </c>
      <c r="B84">
        <f ca="1">IF('Soil 2010'!$A92="CM",INDIRECT("'Soil 2010'!"&amp;'Country Selector'!$B$3&amp;ROW($A92))*10^12,0)</f>
        <v>80847309403.884521</v>
      </c>
      <c r="C84" s="90">
        <f t="shared" ca="1" si="15"/>
        <v>72762578463.496063</v>
      </c>
      <c r="D84" s="90">
        <f t="shared" ca="1" si="12"/>
        <v>64677847523.10762</v>
      </c>
      <c r="E84" s="90">
        <f t="shared" ca="1" si="12"/>
        <v>56593116582.719162</v>
      </c>
      <c r="F84" s="90">
        <f t="shared" ca="1" si="12"/>
        <v>48508385642.330711</v>
      </c>
      <c r="G84" s="90">
        <f t="shared" ca="1" si="12"/>
        <v>40423654701.942261</v>
      </c>
      <c r="H84" s="90">
        <f t="shared" ca="1" si="12"/>
        <v>32338923761.55381</v>
      </c>
      <c r="I84" s="90">
        <f t="shared" ca="1" si="12"/>
        <v>24254192821.165356</v>
      </c>
      <c r="J84" s="90">
        <f t="shared" ca="1" si="12"/>
        <v>16169461880.776905</v>
      </c>
      <c r="K84" s="90">
        <f t="shared" ca="1" si="12"/>
        <v>8084730940.3884525</v>
      </c>
      <c r="L84" s="191">
        <f ca="1">IF('Soil 2020'!$A92="CM",INDIRECT("'Soil 2020'!"&amp;'Country Selector'!$B$3&amp;ROW($A92))*10^12,0)*'Process Emissions Multipliers'!$B$57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191">
        <f ca="1">IF('Soil 2030'!$A92="CM",INDIRECT("'Soil 2030'!"&amp;'Country Selector'!$B$3&amp;ROW($A92))*10^12,0)*'Process Emissions Multipliers'!$D$57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191">
        <f ca="1">V84*'Process Emissions Multipliers'!$E$57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191">
        <f ca="1">IF('Soil 2020'!$A93="CM",INDIRECT("'Soil 2020'!"&amp;'Country Selector'!$B$3&amp;ROW($A93))*10^12,0)*'Process Emissions Multipliers'!$B$57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191">
        <f ca="1">IF('Soil 2030'!$A93="CM",INDIRECT("'Soil 2030'!"&amp;'Country Selector'!$B$3&amp;ROW($A93))*10^12,0)*'Process Emissions Multipliers'!$D$57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191">
        <f ca="1">V85*'Process Emissions Multipliers'!$E$57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191">
        <f ca="1">IF('Soil 2020'!$A94="CM",INDIRECT("'Soil 2020'!"&amp;'Country Selector'!$B$3&amp;ROW($A94))*10^12,0)*'Process Emissions Multipliers'!$B$57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191">
        <f ca="1">IF('Soil 2030'!$A94="CM",INDIRECT("'Soil 2030'!"&amp;'Country Selector'!$B$3&amp;ROW($A94))*10^12,0)*'Process Emissions Multipliers'!$D$57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191">
        <f ca="1">V86*'Process Emissions Multipliers'!$E$57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191">
        <f ca="1">IF('Soil 2020'!$A95="CM",INDIRECT("'Soil 2020'!"&amp;'Country Selector'!$B$3&amp;ROW($A95))*10^12,0)*'Process Emissions Multipliers'!$B$57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191">
        <f ca="1">IF('Soil 2030'!$A95="CM",INDIRECT("'Soil 2030'!"&amp;'Country Selector'!$B$3&amp;ROW($A95))*10^12,0)*'Process Emissions Multipliers'!$D$57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191">
        <f ca="1">V87*'Process Emissions Multipliers'!$E$57</f>
        <v>0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191">
        <f ca="1">IF('Soil 2020'!$A96="CM",INDIRECT("'Soil 2020'!"&amp;'Country Selector'!$B$3&amp;ROW($A96))*10^12,0)*'Process Emissions Multipliers'!$B$57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191">
        <f ca="1">IF('Soil 2030'!$A96="CM",INDIRECT("'Soil 2030'!"&amp;'Country Selector'!$B$3&amp;ROW($A96))*10^12,0)*'Process Emissions Multipliers'!$D$57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191">
        <f ca="1">V88*'Process Emissions Multipliers'!$E$57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191">
        <f ca="1">IF('Soil 2020'!$A97="CM",INDIRECT("'Soil 2020'!"&amp;'Country Selector'!$B$3&amp;ROW($A97))*10^12,0)*'Process Emissions Multipliers'!$B$57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191">
        <f ca="1">IF('Soil 2030'!$A97="CM",INDIRECT("'Soil 2030'!"&amp;'Country Selector'!$B$3&amp;ROW($A97))*10^12,0)*'Process Emissions Multipliers'!$D$57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191">
        <f ca="1">V89*'Process Emissions Multipliers'!$E$57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191">
        <f ca="1">IF('Soil 2020'!$A98="CM",INDIRECT("'Soil 2020'!"&amp;'Country Selector'!$B$3&amp;ROW($A98))*10^12,0)*'Process Emissions Multipliers'!$B$57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191">
        <f ca="1">IF('Soil 2030'!$A98="CM",INDIRECT("'Soil 2030'!"&amp;'Country Selector'!$B$3&amp;ROW($A98))*10^12,0)*'Process Emissions Multipliers'!$D$57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191">
        <f ca="1">V90*'Process Emissions Multipliers'!$E$57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191">
        <f ca="1">IF('Soil 2020'!$A99="CM",INDIRECT("'Soil 2020'!"&amp;'Country Selector'!$B$3&amp;ROW($A99))*10^12,0)*'Process Emissions Multipliers'!$B$57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191">
        <f ca="1">IF('Soil 2030'!$A99="CM",INDIRECT("'Soil 2030'!"&amp;'Country Selector'!$B$3&amp;ROW($A99))*10^12,0)*'Process Emissions Multipliers'!$D$57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191">
        <f ca="1">V91*'Process Emissions Multipliers'!$E$57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191">
        <f ca="1">IF('Soil 2020'!$A100="CM",INDIRECT("'Soil 2020'!"&amp;'Country Selector'!$B$3&amp;ROW($A100))*10^12,0)*'Process Emissions Multipliers'!$B$57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191">
        <f ca="1">IF('Soil 2030'!$A100="CM",INDIRECT("'Soil 2030'!"&amp;'Country Selector'!$B$3&amp;ROW($A100))*10^12,0)*'Process Emissions Multipliers'!$D$57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191">
        <f ca="1">V92*'Process Emissions Multipliers'!$E$57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1324795518.8631089</v>
      </c>
      <c r="C93" s="90">
        <f t="shared" ca="1" si="15"/>
        <v>1525670933.4055536</v>
      </c>
      <c r="D93" s="90">
        <f t="shared" ca="1" si="12"/>
        <v>1726546347.947998</v>
      </c>
      <c r="E93" s="90">
        <f t="shared" ca="1" si="12"/>
        <v>1927421762.4904428</v>
      </c>
      <c r="F93" s="90">
        <f t="shared" ca="1" si="12"/>
        <v>2128297177.0328875</v>
      </c>
      <c r="G93" s="90">
        <f t="shared" ca="1" si="12"/>
        <v>2329172591.5753322</v>
      </c>
      <c r="H93" s="90">
        <f t="shared" ca="1" si="12"/>
        <v>2530048006.1177769</v>
      </c>
      <c r="I93" s="90">
        <f t="shared" ca="1" si="12"/>
        <v>2730923420.6602211</v>
      </c>
      <c r="J93" s="90">
        <f t="shared" ca="1" si="12"/>
        <v>2931798835.2026658</v>
      </c>
      <c r="K93" s="90">
        <f t="shared" ca="1" si="12"/>
        <v>3132674249.745111</v>
      </c>
      <c r="L93" s="191">
        <f ca="1">IF('Soil 2020'!$A101="CM",INDIRECT("'Soil 2020'!"&amp;'Country Selector'!$B$3&amp;ROW($A101))*10^12,0)*'Process Emissions Multipliers'!$B$57</f>
        <v>3333549664.2875552</v>
      </c>
      <c r="M93" s="90">
        <f t="shared" ca="1" si="16"/>
        <v>3000194697.8587999</v>
      </c>
      <c r="N93" s="90">
        <f t="shared" ca="1" si="13"/>
        <v>2666839731.4300442</v>
      </c>
      <c r="O93" s="90">
        <f t="shared" ca="1" si="13"/>
        <v>2333484765.0012884</v>
      </c>
      <c r="P93" s="90">
        <f t="shared" ca="1" si="13"/>
        <v>2000129798.5725331</v>
      </c>
      <c r="Q93" s="90">
        <f t="shared" ca="1" si="13"/>
        <v>1666774832.1437776</v>
      </c>
      <c r="R93" s="90">
        <f t="shared" ca="1" si="13"/>
        <v>1333419865.7150221</v>
      </c>
      <c r="S93" s="90">
        <f t="shared" ca="1" si="13"/>
        <v>1000064899.2862666</v>
      </c>
      <c r="T93" s="90">
        <f t="shared" ca="1" si="13"/>
        <v>666709932.85751104</v>
      </c>
      <c r="U93" s="90">
        <f t="shared" ca="1" si="13"/>
        <v>333354966.42875552</v>
      </c>
      <c r="V93" s="191">
        <f ca="1">IF('Soil 2030'!$A101="CM",INDIRECT("'Soil 2030'!"&amp;'Country Selector'!$B$3&amp;ROW($A101))*10^12,0)*'Process Emissions Multipliers'!$D$57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191">
        <f ca="1">V93*'Process Emissions Multipliers'!$E$57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191">
        <f ca="1">IF('Soil 2020'!$A102="CM",INDIRECT("'Soil 2020'!"&amp;'Country Selector'!$B$3&amp;ROW($A102))*10^12,0)*'Process Emissions Multipliers'!$B$57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191">
        <f ca="1">IF('Soil 2030'!$A102="CM",INDIRECT("'Soil 2030'!"&amp;'Country Selector'!$B$3&amp;ROW($A102))*10^12,0)*'Process Emissions Multipliers'!$D$57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191">
        <f ca="1">V94*'Process Emissions Multipliers'!$E$57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191">
        <f ca="1">IF('Soil 2020'!$A103="CM",INDIRECT("'Soil 2020'!"&amp;'Country Selector'!$B$3&amp;ROW($A103))*10^12,0)*'Process Emissions Multipliers'!$B$57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191">
        <f ca="1">IF('Soil 2030'!$A103="CM",INDIRECT("'Soil 2030'!"&amp;'Country Selector'!$B$3&amp;ROW($A103))*10^12,0)*'Process Emissions Multipliers'!$D$57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191">
        <f ca="1">V95*'Process Emissions Multipliers'!$E$57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191">
        <f ca="1">IF('Soil 2020'!$A104="CM",INDIRECT("'Soil 2020'!"&amp;'Country Selector'!$B$3&amp;ROW($A104))*10^12,0)*'Process Emissions Multipliers'!$B$57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191">
        <f ca="1">IF('Soil 2030'!$A104="CM",INDIRECT("'Soil 2030'!"&amp;'Country Selector'!$B$3&amp;ROW($A104))*10^12,0)*'Process Emissions Multipliers'!$D$57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191">
        <f ca="1">V96*'Process Emissions Multipliers'!$E$57</f>
        <v>0</v>
      </c>
    </row>
    <row r="97" spans="1:42">
      <c r="A97" s="74">
        <v>45</v>
      </c>
      <c r="B97">
        <f ca="1">IF('Soil 2010'!$A105="CM",INDIRECT("'Soil 2010'!"&amp;'Country Selector'!$B$3&amp;ROW($A105))*10^12,0)</f>
        <v>2052368379.5591331</v>
      </c>
      <c r="C97" s="90">
        <f t="shared" ca="1" si="15"/>
        <v>1847131541.6032195</v>
      </c>
      <c r="D97" s="90">
        <f t="shared" ca="1" si="20"/>
        <v>1641894703.6473064</v>
      </c>
      <c r="E97" s="90">
        <f t="shared" ca="1" si="20"/>
        <v>1436657865.6913931</v>
      </c>
      <c r="F97" s="90">
        <f t="shared" ca="1" si="20"/>
        <v>1231421027.7354798</v>
      </c>
      <c r="G97" s="90">
        <f t="shared" ca="1" si="20"/>
        <v>1026184189.7795665</v>
      </c>
      <c r="H97" s="90">
        <f t="shared" ca="1" si="20"/>
        <v>820947351.82365322</v>
      </c>
      <c r="I97" s="90">
        <f t="shared" ca="1" si="20"/>
        <v>615710513.86773992</v>
      </c>
      <c r="J97" s="90">
        <f t="shared" ca="1" si="20"/>
        <v>410473675.91182661</v>
      </c>
      <c r="K97" s="90">
        <f t="shared" ca="1" si="20"/>
        <v>205236837.95591331</v>
      </c>
      <c r="L97" s="191">
        <f ca="1">IF('Soil 2020'!$A105="CM",INDIRECT("'Soil 2020'!"&amp;'Country Selector'!$B$3&amp;ROW($A105))*10^12,0)*'Process Emissions Multipliers'!$B$57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191">
        <f ca="1">IF('Soil 2030'!$A105="CM",INDIRECT("'Soil 2030'!"&amp;'Country Selector'!$B$3&amp;ROW($A105))*10^12,0)*'Process Emissions Multipliers'!$D$57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191">
        <f ca="1">V97*'Process Emissions Multipliers'!$E$57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191">
        <f ca="1">IF('Soil 2020'!$A106="CM",INDIRECT("'Soil 2020'!"&amp;'Country Selector'!$B$3&amp;ROW($A106))*10^12,0)*'Process Emissions Multipliers'!$B$57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191">
        <f ca="1">IF('Soil 2030'!$A106="CM",INDIRECT("'Soil 2030'!"&amp;'Country Selector'!$B$3&amp;ROW($A106))*10^12,0)*'Process Emissions Multipliers'!$D$57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191">
        <f ca="1">V98*'Process Emissions Multipliers'!$E$57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191">
        <f ca="1">IF('Soil 2020'!$A107="CM",INDIRECT("'Soil 2020'!"&amp;'Country Selector'!$B$3&amp;ROW($A107))*10^12,0)*'Process Emissions Multipliers'!$B$57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191">
        <f ca="1">IF('Soil 2030'!$A107="CM",INDIRECT("'Soil 2030'!"&amp;'Country Selector'!$B$3&amp;ROW($A107))*10^12,0)*'Process Emissions Multipliers'!$D$57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191">
        <f ca="1">V99*'Process Emissions Multipliers'!$E$57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10727127927.48768</v>
      </c>
      <c r="D100" s="90">
        <f t="shared" ca="1" si="20"/>
        <v>21454255854.975361</v>
      </c>
      <c r="E100" s="90">
        <f t="shared" ca="1" si="20"/>
        <v>32181383782.463036</v>
      </c>
      <c r="F100" s="90">
        <f t="shared" ca="1" si="20"/>
        <v>42908511709.950722</v>
      </c>
      <c r="G100" s="90">
        <f t="shared" ca="1" si="20"/>
        <v>53635639637.4384</v>
      </c>
      <c r="H100" s="90">
        <f t="shared" ca="1" si="20"/>
        <v>64362767564.926071</v>
      </c>
      <c r="I100" s="90">
        <f t="shared" ca="1" si="20"/>
        <v>75089895492.413757</v>
      </c>
      <c r="J100" s="90">
        <f t="shared" ca="1" si="20"/>
        <v>85817023419.901443</v>
      </c>
      <c r="K100" s="90">
        <f t="shared" ca="1" si="20"/>
        <v>96544151347.38913</v>
      </c>
      <c r="L100" s="191">
        <f ca="1">IF('Soil 2020'!$A108="CM",INDIRECT("'Soil 2020'!"&amp;'Country Selector'!$B$3&amp;ROW($A108))*10^12,0)*'Process Emissions Multipliers'!$B$57</f>
        <v>107271279274.8768</v>
      </c>
      <c r="M100" s="90">
        <f t="shared" ca="1" si="16"/>
        <v>96544151347.38913</v>
      </c>
      <c r="N100" s="90">
        <f t="shared" ca="1" si="21"/>
        <v>85817023419.901443</v>
      </c>
      <c r="O100" s="90">
        <f t="shared" ca="1" si="21"/>
        <v>75089895492.413757</v>
      </c>
      <c r="P100" s="90">
        <f t="shared" ca="1" si="21"/>
        <v>64362767564.926071</v>
      </c>
      <c r="Q100" s="90">
        <f t="shared" ca="1" si="21"/>
        <v>53635639637.4384</v>
      </c>
      <c r="R100" s="90">
        <f t="shared" ca="1" si="21"/>
        <v>42908511709.950722</v>
      </c>
      <c r="S100" s="90">
        <f t="shared" ca="1" si="21"/>
        <v>32181383782.463036</v>
      </c>
      <c r="T100" s="90">
        <f t="shared" ca="1" si="21"/>
        <v>21454255854.975361</v>
      </c>
      <c r="U100" s="90">
        <f t="shared" ca="1" si="21"/>
        <v>10727127927.48768</v>
      </c>
      <c r="V100" s="191">
        <f ca="1">IF('Soil 2030'!$A108="CM",INDIRECT("'Soil 2030'!"&amp;'Country Selector'!$B$3&amp;ROW($A108))*10^12,0)*'Process Emissions Multipliers'!$D$57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191">
        <f ca="1">V100*'Process Emissions Multipliers'!$E$57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191">
        <f ca="1">IF('Soil 2020'!$A109="CM",INDIRECT("'Soil 2020'!"&amp;'Country Selector'!$B$3&amp;ROW($A109))*10^12,0)*'Process Emissions Multipliers'!$B$57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191">
        <f ca="1">IF('Soil 2030'!$A109="CM",INDIRECT("'Soil 2030'!"&amp;'Country Selector'!$B$3&amp;ROW($A109))*10^12,0)*'Process Emissions Multipliers'!$D$57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191">
        <f ca="1">V101*'Process Emissions Multipliers'!$E$57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191">
        <f ca="1">IF('Soil 2020'!$A110="CM",INDIRECT("'Soil 2020'!"&amp;'Country Selector'!$B$3&amp;ROW($A110))*10^12,0)*'Process Emissions Multipliers'!$B$57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191">
        <f ca="1">IF('Soil 2030'!$A110="CM",INDIRECT("'Soil 2030'!"&amp;'Country Selector'!$B$3&amp;ROW($A110))*10^12,0)*'Process Emissions Multipliers'!$D$57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191">
        <f ca="1">V102*'Process Emissions Multipliers'!$E$57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191">
        <f ca="1">IF('Soil 2020'!$A111="CM",INDIRECT("'Soil 2020'!"&amp;'Country Selector'!$B$3&amp;ROW($A111))*10^12,0)*'Process Emissions Multipliers'!$B$57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191">
        <f ca="1">IF('Soil 2030'!$A111="CM",INDIRECT("'Soil 2030'!"&amp;'Country Selector'!$B$3&amp;ROW($A111))*10^12,0)*'Process Emissions Multipliers'!$D$57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191">
        <f ca="1">V103*'Process Emissions Multipliers'!$E$57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191">
        <f ca="1">IF('Soil 2020'!$A112="CM",INDIRECT("'Soil 2020'!"&amp;'Country Selector'!$B$3&amp;ROW($A112))*10^12,0)*'Process Emissions Multipliers'!$B$57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191">
        <f ca="1">IF('Soil 2030'!$A112="CM",INDIRECT("'Soil 2030'!"&amp;'Country Selector'!$B$3&amp;ROW($A112))*10^12,0)*'Process Emissions Multipliers'!$D$57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191">
        <f ca="1">V104*'Process Emissions Multipliers'!$E$57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191">
        <f ca="1">IF('Soil 2020'!$A113="CM",INDIRECT("'Soil 2020'!"&amp;'Country Selector'!$B$3&amp;ROW($A113))*10^12,0)*'Process Emissions Multipliers'!$B$57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191">
        <f ca="1">IF('Soil 2030'!$A113="CM",INDIRECT("'Soil 2030'!"&amp;'Country Selector'!$B$3&amp;ROW($A113))*10^12,0)*'Process Emissions Multipliers'!$D$57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191">
        <f ca="1">V105*'Process Emissions Multipliers'!$E$57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191">
        <f ca="1">IF('Soil 2020'!$A114="CM",INDIRECT("'Soil 2020'!"&amp;'Country Selector'!$B$3&amp;ROW($A114))*10^12,0)*'Process Emissions Multipliers'!$B$57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191">
        <f ca="1">IF('Soil 2030'!$A114="CM",INDIRECT("'Soil 2030'!"&amp;'Country Selector'!$B$3&amp;ROW($A114))*10^12,0)*'Process Emissions Multipliers'!$D$57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191">
        <f ca="1">V106*'Process Emissions Multipliers'!$E$57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191">
        <f ca="1">IF('Soil 2020'!$A115="CM",INDIRECT("'Soil 2020'!"&amp;'Country Selector'!$B$3&amp;ROW($A115))*10^12,0)*'Process Emissions Multipliers'!$B$57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191">
        <f ca="1">IF('Soil 2030'!$A115="CM",INDIRECT("'Soil 2030'!"&amp;'Country Selector'!$B$3&amp;ROW($A115))*10^12,0)*'Process Emissions Multipliers'!$D$57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191">
        <f ca="1">V107*'Process Emissions Multipliers'!$E$57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191">
        <f ca="1">IF('Soil 2020'!$A116="CM",INDIRECT("'Soil 2020'!"&amp;'Country Selector'!$B$3&amp;ROW($A116))*10^12,0)*'Process Emissions Multipliers'!$B$57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191">
        <f ca="1">IF('Soil 2030'!$A116="CM",INDIRECT("'Soil 2030'!"&amp;'Country Selector'!$B$3&amp;ROW($A116))*10^12,0)*'Process Emissions Multipliers'!$D$57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191">
        <f ca="1">V108*'Process Emissions Multipliers'!$E$57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191">
        <f ca="1">IF('Soil 2020'!$A117="CM",INDIRECT("'Soil 2020'!"&amp;'Country Selector'!$B$3&amp;ROW($A117))*10^12,0)*'Process Emissions Multipliers'!$B$57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191">
        <f ca="1">IF('Soil 2030'!$A117="CM",INDIRECT("'Soil 2030'!"&amp;'Country Selector'!$B$3&amp;ROW($A117))*10^12,0)*'Process Emissions Multipliers'!$D$57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191">
        <f ca="1">V109*'Process Emissions Multipliers'!$E$57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7185138.9991106633</v>
      </c>
      <c r="C110" s="90">
        <f t="shared" ca="1" si="15"/>
        <v>6466625.0991995968</v>
      </c>
      <c r="D110" s="90">
        <f t="shared" ca="1" si="20"/>
        <v>5748111.1992885303</v>
      </c>
      <c r="E110" s="90">
        <f t="shared" ca="1" si="20"/>
        <v>5029597.2993774647</v>
      </c>
      <c r="F110" s="90">
        <f t="shared" ca="1" si="20"/>
        <v>4311083.3994663982</v>
      </c>
      <c r="G110" s="90">
        <f t="shared" ca="1" si="20"/>
        <v>3592569.4995553317</v>
      </c>
      <c r="H110" s="90">
        <f t="shared" ca="1" si="20"/>
        <v>2874055.5996442651</v>
      </c>
      <c r="I110" s="90">
        <f t="shared" ca="1" si="20"/>
        <v>2155541.6997331991</v>
      </c>
      <c r="J110" s="90">
        <f t="shared" ca="1" si="20"/>
        <v>1437027.7998221326</v>
      </c>
      <c r="K110" s="90">
        <f t="shared" ca="1" si="20"/>
        <v>718513.89991106628</v>
      </c>
      <c r="L110" s="191">
        <f ca="1">IF('Soil 2020'!$A118="CM",INDIRECT("'Soil 2020'!"&amp;'Country Selector'!$B$3&amp;ROW($A118))*10^12,0)*'Process Emissions Multipliers'!$B$57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191">
        <f ca="1">IF('Soil 2030'!$A118="CM",INDIRECT("'Soil 2030'!"&amp;'Country Selector'!$B$3&amp;ROW($A118))*10^12,0)*'Process Emissions Multipliers'!$D$57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191">
        <f ca="1">V110*'Process Emissions Multipliers'!$E$57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191">
        <f ca="1">IF('Soil 2020'!$A119="CM",INDIRECT("'Soil 2020'!"&amp;'Country Selector'!$B$3&amp;ROW($A119))*10^12,0)*'Process Emissions Multipliers'!$B$57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191">
        <f ca="1">IF('Soil 2030'!$A119="CM",INDIRECT("'Soil 2030'!"&amp;'Country Selector'!$B$3&amp;ROW($A119))*10^12,0)*'Process Emissions Multipliers'!$D$57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191">
        <f ca="1">V111*'Process Emissions Multipliers'!$E$57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191">
        <f ca="1">IF('Soil 2020'!$A120="CM",INDIRECT("'Soil 2020'!"&amp;'Country Selector'!$B$3&amp;ROW($A120))*10^12,0)*'Process Emissions Multipliers'!$B$57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191">
        <f ca="1">IF('Soil 2030'!$A120="CM",INDIRECT("'Soil 2030'!"&amp;'Country Selector'!$B$3&amp;ROW($A120))*10^12,0)*'Process Emissions Multipliers'!$D$57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191">
        <f ca="1">V112*'Process Emissions Multipliers'!$E$57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191">
        <f ca="1">IF('Soil 2020'!$A121="CM",INDIRECT("'Soil 2020'!"&amp;'Country Selector'!$B$3&amp;ROW($A121))*10^12,0)*'Process Emissions Multipliers'!$B$57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191">
        <f ca="1">IF('Soil 2030'!$A121="CM",INDIRECT("'Soil 2030'!"&amp;'Country Selector'!$B$3&amp;ROW($A121))*10^12,0)*'Process Emissions Multipliers'!$D$57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191">
        <f ca="1">V113*'Process Emissions Multipliers'!$E$57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191">
        <f ca="1">IF('Soil 2020'!$A122="CM",INDIRECT("'Soil 2020'!"&amp;'Country Selector'!$B$3&amp;ROW($A122))*10^12,0)*'Process Emissions Multipliers'!$B$57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191">
        <f ca="1">IF('Soil 2030'!$A122="CM",INDIRECT("'Soil 2030'!"&amp;'Country Selector'!$B$3&amp;ROW($A122))*10^12,0)*'Process Emissions Multipliers'!$D$57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191">
        <f ca="1">V114*'Process Emissions Multipliers'!$E$57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191">
        <f ca="1">IF('Soil 2020'!$A123="CM",INDIRECT("'Soil 2020'!"&amp;'Country Selector'!$B$3&amp;ROW($A123))*10^12,0)*'Process Emissions Multipliers'!$B$57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191">
        <f ca="1">IF('Soil 2030'!$A123="CM",INDIRECT("'Soil 2030'!"&amp;'Country Selector'!$B$3&amp;ROW($A123))*10^12,0)*'Process Emissions Multipliers'!$D$57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191">
        <f ca="1">V115*'Process Emissions Multipliers'!$E$57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191">
        <f ca="1">IF('Soil 2020'!$A124="CM",INDIRECT("'Soil 2020'!"&amp;'Country Selector'!$B$3&amp;ROW($A124))*10^12,0)*'Process Emissions Multipliers'!$B$57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191">
        <f ca="1">IF('Soil 2030'!$A124="CM",INDIRECT("'Soil 2030'!"&amp;'Country Selector'!$B$3&amp;ROW($A124))*10^12,0)*'Process Emissions Multipliers'!$D$57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191">
        <f ca="1">V116*'Process Emissions Multipliers'!$E$57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443221005197.51581</v>
      </c>
      <c r="C117" s="90">
        <f t="shared" ca="1" si="15"/>
        <v>398898904677.76422</v>
      </c>
      <c r="D117" s="90">
        <f t="shared" ca="1" si="20"/>
        <v>354576804158.01263</v>
      </c>
      <c r="E117" s="90">
        <f t="shared" ca="1" si="20"/>
        <v>310254703638.26111</v>
      </c>
      <c r="F117" s="90">
        <f t="shared" ca="1" si="20"/>
        <v>265932603118.50946</v>
      </c>
      <c r="G117" s="90">
        <f t="shared" ca="1" si="20"/>
        <v>221610502598.7579</v>
      </c>
      <c r="H117" s="90">
        <f t="shared" ca="1" si="20"/>
        <v>177288402079.00632</v>
      </c>
      <c r="I117" s="90">
        <f t="shared" ca="1" si="20"/>
        <v>132966301559.25473</v>
      </c>
      <c r="J117" s="90">
        <f t="shared" ca="1" si="20"/>
        <v>88644201039.503159</v>
      </c>
      <c r="K117" s="90">
        <f t="shared" ca="1" si="20"/>
        <v>44322100519.751579</v>
      </c>
      <c r="L117" s="191">
        <f ca="1">IF('Soil 2020'!$A125="CM",INDIRECT("'Soil 2020'!"&amp;'Country Selector'!$B$3&amp;ROW($A125))*10^12,0)*'Process Emissions Multipliers'!$B$57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191">
        <f ca="1">IF('Soil 2030'!$A125="CM",INDIRECT("'Soil 2030'!"&amp;'Country Selector'!$B$3&amp;ROW($A125))*10^12,0)*'Process Emissions Multipliers'!$D$57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191">
        <f ca="1">V117*'Process Emissions Multipliers'!$E$57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191">
        <f ca="1">IF('Soil 2020'!$A126="CM",INDIRECT("'Soil 2020'!"&amp;'Country Selector'!$B$3&amp;ROW($A126))*10^12,0)*'Process Emissions Multipliers'!$B$57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191">
        <f ca="1">IF('Soil 2030'!$A126="CM",INDIRECT("'Soil 2030'!"&amp;'Country Selector'!$B$3&amp;ROW($A126))*10^12,0)*'Process Emissions Multipliers'!$D$57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191">
        <f ca="1">V118*'Process Emissions Multipliers'!$E$57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191">
        <f ca="1">IF('Soil 2020'!$A127="CM",INDIRECT("'Soil 2020'!"&amp;'Country Selector'!$B$3&amp;ROW($A127))*10^12,0)*'Process Emissions Multipliers'!$B$57</f>
        <v>0</v>
      </c>
      <c r="M119" s="90">
        <f t="shared" ca="1" si="16"/>
        <v>9558383832.8701706</v>
      </c>
      <c r="N119" s="90">
        <f t="shared" ca="1" si="21"/>
        <v>19116767665.740341</v>
      </c>
      <c r="O119" s="90">
        <f t="shared" ca="1" si="21"/>
        <v>28675151498.610512</v>
      </c>
      <c r="P119" s="90">
        <f t="shared" ca="1" si="21"/>
        <v>38233535331.480682</v>
      </c>
      <c r="Q119" s="90">
        <f t="shared" ca="1" si="21"/>
        <v>47791919164.350853</v>
      </c>
      <c r="R119" s="90">
        <f t="shared" ca="1" si="21"/>
        <v>57350302997.221024</v>
      </c>
      <c r="S119" s="90">
        <f t="shared" ca="1" si="21"/>
        <v>66908686830.091202</v>
      </c>
      <c r="T119" s="90">
        <f t="shared" ca="1" si="21"/>
        <v>76467070662.961365</v>
      </c>
      <c r="U119" s="90">
        <f t="shared" ca="1" si="21"/>
        <v>86025454495.831528</v>
      </c>
      <c r="V119" s="191">
        <f ca="1">IF('Soil 2030'!$A127="CM",INDIRECT("'Soil 2030'!"&amp;'Country Selector'!$B$3&amp;ROW($A127))*10^12,0)*'Process Emissions Multipliers'!$D$57</f>
        <v>95583838328.701706</v>
      </c>
      <c r="W119" s="90">
        <f t="shared" ca="1" si="24"/>
        <v>97403411525.591705</v>
      </c>
      <c r="X119" s="90">
        <f t="shared" ca="1" si="24"/>
        <v>99222984722.481689</v>
      </c>
      <c r="Y119" s="90">
        <f t="shared" ca="1" si="24"/>
        <v>101042557919.37169</v>
      </c>
      <c r="Z119" s="90">
        <f t="shared" ca="1" si="24"/>
        <v>102862131116.26167</v>
      </c>
      <c r="AA119" s="90">
        <f t="shared" ca="1" si="24"/>
        <v>104681704313.15166</v>
      </c>
      <c r="AB119" s="90">
        <f t="shared" ca="1" si="24"/>
        <v>106501277510.04166</v>
      </c>
      <c r="AC119" s="90">
        <f t="shared" ca="1" si="24"/>
        <v>108320850706.93164</v>
      </c>
      <c r="AD119" s="90">
        <f t="shared" ca="1" si="24"/>
        <v>110140423903.82164</v>
      </c>
      <c r="AE119" s="90">
        <f t="shared" ca="1" si="24"/>
        <v>111959997100.71164</v>
      </c>
      <c r="AF119" s="90">
        <f t="shared" ca="1" si="24"/>
        <v>113779570297.60162</v>
      </c>
      <c r="AG119" s="90">
        <f t="shared" ca="1" si="24"/>
        <v>115599143494.49161</v>
      </c>
      <c r="AH119" s="90">
        <f t="shared" ca="1" si="24"/>
        <v>117418716691.38161</v>
      </c>
      <c r="AI119" s="90">
        <f t="shared" ca="1" si="24"/>
        <v>119238289888.27161</v>
      </c>
      <c r="AJ119" s="90">
        <f t="shared" ca="1" si="24"/>
        <v>121057863085.16159</v>
      </c>
      <c r="AK119" s="90">
        <f t="shared" ca="1" si="24"/>
        <v>122877436282.05159</v>
      </c>
      <c r="AL119" s="90">
        <f t="shared" ca="1" si="24"/>
        <v>124697009478.94157</v>
      </c>
      <c r="AM119" s="90">
        <f t="shared" ca="1" si="23"/>
        <v>126516582675.83157</v>
      </c>
      <c r="AN119" s="90">
        <f t="shared" ca="1" si="23"/>
        <v>128336155872.72156</v>
      </c>
      <c r="AO119" s="90">
        <f t="shared" ca="1" si="23"/>
        <v>130155729069.61156</v>
      </c>
      <c r="AP119" s="191">
        <f ca="1">V119*'Process Emissions Multipliers'!$E$57</f>
        <v>131975302266.50154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191">
        <f ca="1">IF('Soil 2020'!$A128="CM",INDIRECT("'Soil 2020'!"&amp;'Country Selector'!$B$3&amp;ROW($A128))*10^12,0)*'Process Emissions Multipliers'!$B$57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191">
        <f ca="1">IF('Soil 2030'!$A128="CM",INDIRECT("'Soil 2030'!"&amp;'Country Selector'!$B$3&amp;ROW($A128))*10^12,0)*'Process Emissions Multipliers'!$D$57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191">
        <f ca="1">V120*'Process Emissions Multipliers'!$E$57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191">
        <f ca="1">IF('Soil 2020'!$A129="CM",INDIRECT("'Soil 2020'!"&amp;'Country Selector'!$B$3&amp;ROW($A129))*10^12,0)*'Process Emissions Multipliers'!$B$57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191">
        <f ca="1">IF('Soil 2030'!$A129="CM",INDIRECT("'Soil 2030'!"&amp;'Country Selector'!$B$3&amp;ROW($A129))*10^12,0)*'Process Emissions Multipliers'!$D$57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191">
        <f ca="1">V121*'Process Emissions Multipliers'!$E$57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191">
        <f ca="1">IF('Soil 2020'!$A130="CM",INDIRECT("'Soil 2020'!"&amp;'Country Selector'!$B$3&amp;ROW($A130))*10^12,0)*'Process Emissions Multipliers'!$B$57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191">
        <f ca="1">IF('Soil 2030'!$A130="CM",INDIRECT("'Soil 2030'!"&amp;'Country Selector'!$B$3&amp;ROW($A130))*10^12,0)*'Process Emissions Multipliers'!$D$57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191">
        <f ca="1">V122*'Process Emissions Multipliers'!$E$57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191">
        <f ca="1">IF('Soil 2020'!$A131="CM",INDIRECT("'Soil 2020'!"&amp;'Country Selector'!$B$3&amp;ROW($A131))*10^12,0)*'Process Emissions Multipliers'!$B$57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191">
        <f ca="1">IF('Soil 2030'!$A131="CM",INDIRECT("'Soil 2030'!"&amp;'Country Selector'!$B$3&amp;ROW($A131))*10^12,0)*'Process Emissions Multipliers'!$D$57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191">
        <f ca="1">V123*'Process Emissions Multipliers'!$E$57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191">
        <f ca="1">IF('Soil 2020'!$A132="CM",INDIRECT("'Soil 2020'!"&amp;'Country Selector'!$B$3&amp;ROW($A132))*10^12,0)*'Process Emissions Multipliers'!$B$57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191">
        <f ca="1">IF('Soil 2030'!$A132="CM",INDIRECT("'Soil 2030'!"&amp;'Country Selector'!$B$3&amp;ROW($A132))*10^12,0)*'Process Emissions Multipliers'!$D$57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191">
        <f ca="1">V124*'Process Emissions Multipliers'!$E$57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191">
        <f ca="1">IF('Soil 2020'!$A133="CM",INDIRECT("'Soil 2020'!"&amp;'Country Selector'!$B$3&amp;ROW($A133))*10^12,0)*'Process Emissions Multipliers'!$B$57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191">
        <f ca="1">IF('Soil 2030'!$A133="CM",INDIRECT("'Soil 2030'!"&amp;'Country Selector'!$B$3&amp;ROW($A133))*10^12,0)*'Process Emissions Multipliers'!$D$57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191">
        <f ca="1">V125*'Process Emissions Multipliers'!$E$57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191">
        <f ca="1">IF('Soil 2020'!$A134="CM",INDIRECT("'Soil 2020'!"&amp;'Country Selector'!$B$3&amp;ROW($A134))*10^12,0)*'Process Emissions Multipliers'!$B$57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191">
        <f ca="1">IF('Soil 2030'!$A134="CM",INDIRECT("'Soil 2030'!"&amp;'Country Selector'!$B$3&amp;ROW($A134))*10^12,0)*'Process Emissions Multipliers'!$D$57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191">
        <f ca="1">V126*'Process Emissions Multipliers'!$E$57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191">
        <f ca="1">IF('Soil 2020'!$A135="CM",INDIRECT("'Soil 2020'!"&amp;'Country Selector'!$B$3&amp;ROW($A135))*10^12,0)*'Process Emissions Multipliers'!$B$57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191">
        <f ca="1">IF('Soil 2030'!$A135="CM",INDIRECT("'Soil 2030'!"&amp;'Country Selector'!$B$3&amp;ROW($A135))*10^12,0)*'Process Emissions Multipliers'!$D$57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191">
        <f ca="1">V127*'Process Emissions Multipliers'!$E$57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191">
        <f ca="1">IF('Soil 2020'!$A136="CM",INDIRECT("'Soil 2020'!"&amp;'Country Selector'!$B$3&amp;ROW($A136))*10^12,0)*'Process Emissions Multipliers'!$B$57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191">
        <f ca="1">IF('Soil 2030'!$A136="CM",INDIRECT("'Soil 2030'!"&amp;'Country Selector'!$B$3&amp;ROW($A136))*10^12,0)*'Process Emissions Multipliers'!$D$57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191">
        <f ca="1">V128*'Process Emissions Multipliers'!$E$57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191">
        <f ca="1">IF('Soil 2020'!$A137="CM",INDIRECT("'Soil 2020'!"&amp;'Country Selector'!$B$3&amp;ROW($A137))*10^12,0)*'Process Emissions Multipliers'!$B$57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191">
        <f ca="1">IF('Soil 2030'!$A137="CM",INDIRECT("'Soil 2030'!"&amp;'Country Selector'!$B$3&amp;ROW($A137))*10^12,0)*'Process Emissions Multipliers'!$D$57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191">
        <f ca="1">V129*'Process Emissions Multipliers'!$E$57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3741077367.5536914</v>
      </c>
      <c r="C130" s="90">
        <f t="shared" ca="1" si="27"/>
        <v>3366969630.7983222</v>
      </c>
      <c r="D130" s="90">
        <f t="shared" ca="1" si="27"/>
        <v>2992861894.042953</v>
      </c>
      <c r="E130" s="90">
        <f t="shared" ca="1" si="27"/>
        <v>2618754157.2875838</v>
      </c>
      <c r="F130" s="90">
        <f t="shared" ca="1" si="27"/>
        <v>2244646420.5322146</v>
      </c>
      <c r="G130" s="90">
        <f t="shared" ca="1" si="27"/>
        <v>1870538683.7768455</v>
      </c>
      <c r="H130" s="90">
        <f t="shared" ca="1" si="27"/>
        <v>1496430947.0214765</v>
      </c>
      <c r="I130" s="90">
        <f t="shared" ca="1" si="27"/>
        <v>1122323210.2661073</v>
      </c>
      <c r="J130" s="90">
        <f t="shared" ca="1" si="27"/>
        <v>748215473.51073825</v>
      </c>
      <c r="K130" s="90">
        <f t="shared" ca="1" si="27"/>
        <v>374107736.75536913</v>
      </c>
      <c r="L130" s="191">
        <f ca="1">IF('Soil 2020'!$A138="CM",INDIRECT("'Soil 2020'!"&amp;'Country Selector'!$B$3&amp;ROW($A138))*10^12,0)*'Process Emissions Multipliers'!$B$57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191">
        <f ca="1">IF('Soil 2030'!$A138="CM",INDIRECT("'Soil 2030'!"&amp;'Country Selector'!$B$3&amp;ROW($A138))*10^12,0)*'Process Emissions Multipliers'!$D$57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191">
        <f ca="1">V130*'Process Emissions Multipliers'!$E$57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191">
        <f ca="1">IF('Soil 2020'!$A139="CM",INDIRECT("'Soil 2020'!"&amp;'Country Selector'!$B$3&amp;ROW($A139))*10^12,0)*'Process Emissions Multipliers'!$B$57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191">
        <f ca="1">IF('Soil 2030'!$A139="CM",INDIRECT("'Soil 2030'!"&amp;'Country Selector'!$B$3&amp;ROW($A139))*10^12,0)*'Process Emissions Multipliers'!$D$57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191">
        <f ca="1">V131*'Process Emissions Multipliers'!$E$57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191">
        <f ca="1">IF('Soil 2020'!$A140="CM",INDIRECT("'Soil 2020'!"&amp;'Country Selector'!$B$3&amp;ROW($A140))*10^12,0)*'Process Emissions Multipliers'!$B$57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191">
        <f ca="1">IF('Soil 2030'!$A140="CM",INDIRECT("'Soil 2030'!"&amp;'Country Selector'!$B$3&amp;ROW($A140))*10^12,0)*'Process Emissions Multipliers'!$D$57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191">
        <f ca="1">V132*'Process Emissions Multipliers'!$E$57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191">
        <f ca="1">IF('Soil 2020'!$A141="CM",INDIRECT("'Soil 2020'!"&amp;'Country Selector'!$B$3&amp;ROW($A141))*10^12,0)*'Process Emissions Multipliers'!$B$57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191">
        <f ca="1">IF('Soil 2030'!$A141="CM",INDIRECT("'Soil 2030'!"&amp;'Country Selector'!$B$3&amp;ROW($A141))*10^12,0)*'Process Emissions Multipliers'!$D$57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191">
        <f ca="1">V133*'Process Emissions Multipliers'!$E$57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191">
        <f ca="1">IF('Soil 2020'!$A142="CM",INDIRECT("'Soil 2020'!"&amp;'Country Selector'!$B$3&amp;ROW($A142))*10^12,0)*'Process Emissions Multipliers'!$B$57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191">
        <f ca="1">IF('Soil 2030'!$A142="CM",INDIRECT("'Soil 2030'!"&amp;'Country Selector'!$B$3&amp;ROW($A142))*10^12,0)*'Process Emissions Multipliers'!$D$57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191">
        <f ca="1">V134*'Process Emissions Multipliers'!$E$57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191">
        <f ca="1">IF('Soil 2020'!$A143="CM",INDIRECT("'Soil 2020'!"&amp;'Country Selector'!$B$3&amp;ROW($A143))*10^12,0)*'Process Emissions Multipliers'!$B$57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191">
        <f ca="1">IF('Soil 2030'!$A143="CM",INDIRECT("'Soil 2030'!"&amp;'Country Selector'!$B$3&amp;ROW($A143))*10^12,0)*'Process Emissions Multipliers'!$D$57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191">
        <f ca="1">V135*'Process Emissions Multipliers'!$E$57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191">
        <f ca="1">IF('Soil 2020'!$A144="CM",INDIRECT("'Soil 2020'!"&amp;'Country Selector'!$B$3&amp;ROW($A144))*10^12,0)*'Process Emissions Multipliers'!$B$57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191">
        <f ca="1">IF('Soil 2030'!$A144="CM",INDIRECT("'Soil 2030'!"&amp;'Country Selector'!$B$3&amp;ROW($A144))*10^12,0)*'Process Emissions Multipliers'!$D$57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191">
        <f ca="1">V136*'Process Emissions Multipliers'!$E$57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191">
        <f ca="1">IF('Soil 2020'!$A145="CM",INDIRECT("'Soil 2020'!"&amp;'Country Selector'!$B$3&amp;ROW($A145))*10^12,0)*'Process Emissions Multipliers'!$B$57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191">
        <f ca="1">IF('Soil 2030'!$A145="CM",INDIRECT("'Soil 2030'!"&amp;'Country Selector'!$B$3&amp;ROW($A145))*10^12,0)*'Process Emissions Multipliers'!$D$57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191">
        <f ca="1">V137*'Process Emissions Multipliers'!$E$57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191">
        <f ca="1">IF('Soil 2020'!$A146="CM",INDIRECT("'Soil 2020'!"&amp;'Country Selector'!$B$3&amp;ROW($A146))*10^12,0)*'Process Emissions Multipliers'!$B$57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191">
        <f ca="1">IF('Soil 2030'!$A146="CM",INDIRECT("'Soil 2030'!"&amp;'Country Selector'!$B$3&amp;ROW($A146))*10^12,0)*'Process Emissions Multipliers'!$D$57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191">
        <f ca="1">V138*'Process Emissions Multipliers'!$E$57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191">
        <f ca="1">IF('Soil 2020'!$A147="CM",INDIRECT("'Soil 2020'!"&amp;'Country Selector'!$B$3&amp;ROW($A147))*10^12,0)*'Process Emissions Multipliers'!$B$57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191">
        <f ca="1">IF('Soil 2030'!$A147="CM",INDIRECT("'Soil 2030'!"&amp;'Country Selector'!$B$3&amp;ROW($A147))*10^12,0)*'Process Emissions Multipliers'!$D$57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191">
        <f ca="1">V139*'Process Emissions Multipliers'!$E$57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191">
        <f ca="1">IF('Soil 2020'!$A148="CM",INDIRECT("'Soil 2020'!"&amp;'Country Selector'!$B$3&amp;ROW($A148))*10^12,0)*'Process Emissions Multipliers'!$B$57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191">
        <f ca="1">IF('Soil 2030'!$A148="CM",INDIRECT("'Soil 2030'!"&amp;'Country Selector'!$B$3&amp;ROW($A148))*10^12,0)*'Process Emissions Multipliers'!$D$57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191">
        <f ca="1">V140*'Process Emissions Multipliers'!$E$57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191">
        <f ca="1">IF('Soil 2020'!$A149="CM",INDIRECT("'Soil 2020'!"&amp;'Country Selector'!$B$3&amp;ROW($A149))*10^12,0)*'Process Emissions Multipliers'!$B$57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191">
        <f ca="1">IF('Soil 2030'!$A149="CM",INDIRECT("'Soil 2030'!"&amp;'Country Selector'!$B$3&amp;ROW($A149))*10^12,0)*'Process Emissions Multipliers'!$D$57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191">
        <f ca="1">V141*'Process Emissions Multipliers'!$E$57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191">
        <f ca="1">IF('Soil 2020'!$A150="CM",INDIRECT("'Soil 2020'!"&amp;'Country Selector'!$B$3&amp;ROW($A150))*10^12,0)*'Process Emissions Multipliers'!$B$57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191">
        <f ca="1">IF('Soil 2030'!$A150="CM",INDIRECT("'Soil 2030'!"&amp;'Country Selector'!$B$3&amp;ROW($A150))*10^12,0)*'Process Emissions Multipliers'!$D$57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191">
        <f ca="1">V142*'Process Emissions Multipliers'!$E$57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191">
        <f ca="1">IF('Soil 2020'!$A151="CM",INDIRECT("'Soil 2020'!"&amp;'Country Selector'!$B$3&amp;ROW($A151))*10^12,0)*'Process Emissions Multipliers'!$B$57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191">
        <f ca="1">IF('Soil 2030'!$A151="CM",INDIRECT("'Soil 2030'!"&amp;'Country Selector'!$B$3&amp;ROW($A151))*10^12,0)*'Process Emissions Multipliers'!$D$57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191">
        <f ca="1">V143*'Process Emissions Multipliers'!$E$57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191">
        <f ca="1">IF('Soil 2020'!$A152="CM",INDIRECT("'Soil 2020'!"&amp;'Country Selector'!$B$3&amp;ROW($A152))*10^12,0)*'Process Emissions Multipliers'!$B$57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191">
        <f ca="1">IF('Soil 2030'!$A152="CM",INDIRECT("'Soil 2030'!"&amp;'Country Selector'!$B$3&amp;ROW($A152))*10^12,0)*'Process Emissions Multipliers'!$D$57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191">
        <f ca="1">V144*'Process Emissions Multipliers'!$E$57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191">
        <f ca="1">IF('Soil 2020'!$A153="CM",INDIRECT("'Soil 2020'!"&amp;'Country Selector'!$B$3&amp;ROW($A153))*10^12,0)*'Process Emissions Multipliers'!$B$57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191">
        <f ca="1">IF('Soil 2030'!$A153="CM",INDIRECT("'Soil 2030'!"&amp;'Country Selector'!$B$3&amp;ROW($A153))*10^12,0)*'Process Emissions Multipliers'!$D$57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191">
        <f ca="1">V145*'Process Emissions Multipliers'!$E$57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191">
        <f ca="1">IF('Soil 2020'!$A154="CM",INDIRECT("'Soil 2020'!"&amp;'Country Selector'!$B$3&amp;ROW($A154))*10^12,0)*'Process Emissions Multipliers'!$B$57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191">
        <f ca="1">IF('Soil 2030'!$A154="CM",INDIRECT("'Soil 2030'!"&amp;'Country Selector'!$B$3&amp;ROW($A154))*10^12,0)*'Process Emissions Multipliers'!$D$57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191">
        <f ca="1">V146*'Process Emissions Multipliers'!$E$57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191">
        <f ca="1">IF('Soil 2020'!$A155="CM",INDIRECT("'Soil 2020'!"&amp;'Country Selector'!$B$3&amp;ROW($A155))*10^12,0)*'Process Emissions Multipliers'!$B$57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191">
        <f ca="1">IF('Soil 2030'!$A155="CM",INDIRECT("'Soil 2030'!"&amp;'Country Selector'!$B$3&amp;ROW($A155))*10^12,0)*'Process Emissions Multipliers'!$D$57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191">
        <f ca="1">V147*'Process Emissions Multipliers'!$E$57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191">
        <f ca="1">IF('Soil 2020'!$A156="CM",INDIRECT("'Soil 2020'!"&amp;'Country Selector'!$B$3&amp;ROW($A156))*10^12,0)*'Process Emissions Multipliers'!$B$57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191">
        <f ca="1">IF('Soil 2030'!$A156="CM",INDIRECT("'Soil 2030'!"&amp;'Country Selector'!$B$3&amp;ROW($A156))*10^12,0)*'Process Emissions Multipliers'!$D$57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191">
        <f ca="1">V148*'Process Emissions Multipliers'!$E$57</f>
        <v>0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191">
        <f ca="1">IF('Soil 2020'!$A157="CM",INDIRECT("'Soil 2020'!"&amp;'Country Selector'!$B$3&amp;ROW($A157))*10^12,0)*'Process Emissions Multipliers'!$B$57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191">
        <f ca="1">IF('Soil 2030'!$A157="CM",INDIRECT("'Soil 2030'!"&amp;'Country Selector'!$B$3&amp;ROW($A157))*10^12,0)*'Process Emissions Multipliers'!$D$57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191">
        <f ca="1">V149*'Process Emissions Multipliers'!$E$57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191">
        <f ca="1">IF('Soil 2020'!$A158="CM",INDIRECT("'Soil 2020'!"&amp;'Country Selector'!$B$3&amp;ROW($A158))*10^12,0)*'Process Emissions Multipliers'!$B$57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191">
        <f ca="1">IF('Soil 2030'!$A158="CM",INDIRECT("'Soil 2030'!"&amp;'Country Selector'!$B$3&amp;ROW($A158))*10^12,0)*'Process Emissions Multipliers'!$D$57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191">
        <f ca="1">V150*'Process Emissions Multipliers'!$E$57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191">
        <f ca="1">IF('Soil 2020'!$A159="CM",INDIRECT("'Soil 2020'!"&amp;'Country Selector'!$B$3&amp;ROW($A159))*10^12,0)*'Process Emissions Multipliers'!$B$57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191">
        <f ca="1">IF('Soil 2030'!$A159="CM",INDIRECT("'Soil 2030'!"&amp;'Country Selector'!$B$3&amp;ROW($A159))*10^12,0)*'Process Emissions Multipliers'!$D$57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191">
        <f ca="1">V151*'Process Emissions Multipliers'!$E$57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191">
        <f ca="1">IF('Soil 2020'!$A160="CM",INDIRECT("'Soil 2020'!"&amp;'Country Selector'!$B$3&amp;ROW($A160))*10^12,0)*'Process Emissions Multipliers'!$B$57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191">
        <f ca="1">IF('Soil 2030'!$A160="CM",INDIRECT("'Soil 2030'!"&amp;'Country Selector'!$B$3&amp;ROW($A160))*10^12,0)*'Process Emissions Multipliers'!$D$57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191">
        <f ca="1">V152*'Process Emissions Multipliers'!$E$57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0</v>
      </c>
      <c r="C153" s="90">
        <f t="shared" ca="1" si="27"/>
        <v>49908465304.916656</v>
      </c>
      <c r="D153" s="90">
        <f t="shared" ca="1" si="27"/>
        <v>99816930609.833313</v>
      </c>
      <c r="E153" s="90">
        <f t="shared" ca="1" si="27"/>
        <v>149725395914.74997</v>
      </c>
      <c r="F153" s="90">
        <f t="shared" ca="1" si="27"/>
        <v>199633861219.66663</v>
      </c>
      <c r="G153" s="90">
        <f t="shared" ca="1" si="27"/>
        <v>249542326524.58331</v>
      </c>
      <c r="H153" s="90">
        <f t="shared" ca="1" si="27"/>
        <v>299450791829.49994</v>
      </c>
      <c r="I153" s="90">
        <f t="shared" ca="1" si="27"/>
        <v>349359257134.41663</v>
      </c>
      <c r="J153" s="90">
        <f t="shared" ca="1" si="27"/>
        <v>399267722439.33325</v>
      </c>
      <c r="K153" s="90">
        <f t="shared" ca="1" si="27"/>
        <v>449176187744.24988</v>
      </c>
      <c r="L153" s="191">
        <f ca="1">IF('Soil 2020'!$A161="CM",INDIRECT("'Soil 2020'!"&amp;'Country Selector'!$B$3&amp;ROW($A161))*10^12,0)*'Process Emissions Multipliers'!$B$57</f>
        <v>499084653049.16656</v>
      </c>
      <c r="M153" s="90">
        <f t="shared" ca="1" si="28"/>
        <v>499801644714.91693</v>
      </c>
      <c r="N153" s="90">
        <f t="shared" ca="1" si="28"/>
        <v>500518636380.66736</v>
      </c>
      <c r="O153" s="90">
        <f t="shared" ca="1" si="28"/>
        <v>501235628046.41779</v>
      </c>
      <c r="P153" s="90">
        <f t="shared" ca="1" si="28"/>
        <v>501952619712.16821</v>
      </c>
      <c r="Q153" s="90">
        <f t="shared" ca="1" si="28"/>
        <v>502669611377.91858</v>
      </c>
      <c r="R153" s="90">
        <f t="shared" ca="1" si="28"/>
        <v>503386603043.66895</v>
      </c>
      <c r="S153" s="90">
        <f t="shared" ca="1" si="28"/>
        <v>504103594709.41943</v>
      </c>
      <c r="T153" s="90">
        <f t="shared" ca="1" si="28"/>
        <v>504820586375.1698</v>
      </c>
      <c r="U153" s="90">
        <f t="shared" ca="1" si="28"/>
        <v>505537578040.92017</v>
      </c>
      <c r="V153" s="191">
        <f ca="1">IF('Soil 2030'!$A161="CM",INDIRECT("'Soil 2030'!"&amp;'Country Selector'!$B$3&amp;ROW($A161))*10^12,0)*'Process Emissions Multipliers'!$D$57</f>
        <v>506254569706.67059</v>
      </c>
      <c r="W153" s="90">
        <f t="shared" ca="1" si="30"/>
        <v>515891839583.54614</v>
      </c>
      <c r="X153" s="90">
        <f t="shared" ca="1" si="30"/>
        <v>525529109460.42157</v>
      </c>
      <c r="Y153" s="90">
        <f t="shared" ca="1" si="30"/>
        <v>535166379337.29712</v>
      </c>
      <c r="Z153" s="90">
        <f t="shared" ca="1" si="30"/>
        <v>544803649214.17261</v>
      </c>
      <c r="AA153" s="90">
        <f t="shared" ca="1" si="30"/>
        <v>554440919091.0481</v>
      </c>
      <c r="AB153" s="90">
        <f t="shared" ca="1" si="30"/>
        <v>564078188967.92358</v>
      </c>
      <c r="AC153" s="90">
        <f t="shared" ca="1" si="30"/>
        <v>573715458844.79907</v>
      </c>
      <c r="AD153" s="90">
        <f t="shared" ca="1" si="30"/>
        <v>583352728721.67456</v>
      </c>
      <c r="AE153" s="90">
        <f t="shared" ca="1" si="30"/>
        <v>592989998598.55005</v>
      </c>
      <c r="AF153" s="90">
        <f t="shared" ca="1" si="30"/>
        <v>602627268475.42554</v>
      </c>
      <c r="AG153" s="90">
        <f t="shared" ca="1" si="30"/>
        <v>612264538352.30103</v>
      </c>
      <c r="AH153" s="90">
        <f t="shared" ca="1" si="30"/>
        <v>621901808229.17651</v>
      </c>
      <c r="AI153" s="90">
        <f t="shared" ca="1" si="30"/>
        <v>631539078106.052</v>
      </c>
      <c r="AJ153" s="90">
        <f t="shared" ca="1" si="30"/>
        <v>641176347982.92749</v>
      </c>
      <c r="AK153" s="90">
        <f t="shared" ca="1" si="30"/>
        <v>650813617859.80298</v>
      </c>
      <c r="AL153" s="90">
        <f t="shared" ca="1" si="30"/>
        <v>660450887736.67847</v>
      </c>
      <c r="AM153" s="90">
        <f t="shared" ca="1" si="29"/>
        <v>670088157613.55396</v>
      </c>
      <c r="AN153" s="90">
        <f t="shared" ca="1" si="29"/>
        <v>679725427490.42957</v>
      </c>
      <c r="AO153" s="90">
        <f t="shared" ca="1" si="29"/>
        <v>689362697367.30493</v>
      </c>
      <c r="AP153" s="191">
        <f ca="1">V153*'Process Emissions Multipliers'!$E$57</f>
        <v>698999967244.18042</v>
      </c>
    </row>
    <row r="154" spans="1:42">
      <c r="A154" s="74">
        <v>200</v>
      </c>
      <c r="B154">
        <f ca="1">IF('Soil 2010'!$A162="CM",INDIRECT("'Soil 2010'!"&amp;'Country Selector'!$B$3&amp;ROW($A162))*10^12,0)</f>
        <v>0</v>
      </c>
      <c r="C154" s="90">
        <f t="shared" ca="1" si="27"/>
        <v>3340220334.0821009</v>
      </c>
      <c r="D154" s="90">
        <f t="shared" ca="1" si="27"/>
        <v>6680440668.1642017</v>
      </c>
      <c r="E154" s="90">
        <f t="shared" ca="1" si="27"/>
        <v>10020661002.246302</v>
      </c>
      <c r="F154" s="90">
        <f t="shared" ca="1" si="27"/>
        <v>13360881336.328403</v>
      </c>
      <c r="G154" s="90">
        <f t="shared" ca="1" si="27"/>
        <v>16701101670.410503</v>
      </c>
      <c r="H154" s="90">
        <f t="shared" ca="1" si="27"/>
        <v>20041322004.492603</v>
      </c>
      <c r="I154" s="90">
        <f t="shared" ca="1" si="27"/>
        <v>23381542338.574703</v>
      </c>
      <c r="J154" s="90">
        <f t="shared" ca="1" si="27"/>
        <v>26721762672.656807</v>
      </c>
      <c r="K154" s="90">
        <f t="shared" ca="1" si="27"/>
        <v>30061983006.738903</v>
      </c>
      <c r="L154" s="191">
        <f ca="1">IF('Soil 2020'!$A162="CM",INDIRECT("'Soil 2020'!"&amp;'Country Selector'!$B$3&amp;ROW($A162))*10^12,0)*'Process Emissions Multipliers'!$B$57</f>
        <v>33402203340.821007</v>
      </c>
      <c r="M154" s="90">
        <f t="shared" ca="1" si="28"/>
        <v>30062591166.119556</v>
      </c>
      <c r="N154" s="90">
        <f t="shared" ca="1" si="28"/>
        <v>26722978991.418114</v>
      </c>
      <c r="O154" s="90">
        <f t="shared" ca="1" si="28"/>
        <v>23383366816.716663</v>
      </c>
      <c r="P154" s="90">
        <f t="shared" ca="1" si="28"/>
        <v>20043754642.015217</v>
      </c>
      <c r="Q154" s="90">
        <f t="shared" ca="1" si="28"/>
        <v>16704142467.313772</v>
      </c>
      <c r="R154" s="90">
        <f t="shared" ca="1" si="28"/>
        <v>13364530292.612326</v>
      </c>
      <c r="S154" s="90">
        <f t="shared" ca="1" si="28"/>
        <v>10024918117.910877</v>
      </c>
      <c r="T154" s="90">
        <f t="shared" ca="1" si="28"/>
        <v>6685305943.2094307</v>
      </c>
      <c r="U154" s="90">
        <f t="shared" ca="1" si="28"/>
        <v>3345693768.5079837</v>
      </c>
      <c r="V154" s="191">
        <f ca="1">IF('Soil 2030'!$A162="CM",INDIRECT("'Soil 2030'!"&amp;'Country Selector'!$B$3&amp;ROW($A162))*10^12,0)*'Process Emissions Multipliers'!$D$57</f>
        <v>6081593.8065362014</v>
      </c>
      <c r="W154" s="90">
        <f t="shared" ca="1" si="30"/>
        <v>6197365.5235778531</v>
      </c>
      <c r="X154" s="90">
        <f t="shared" ca="1" si="30"/>
        <v>6313137.2406195048</v>
      </c>
      <c r="Y154" s="90">
        <f t="shared" ca="1" si="30"/>
        <v>6428908.9576611565</v>
      </c>
      <c r="Z154" s="90">
        <f t="shared" ca="1" si="30"/>
        <v>6544680.6747028083</v>
      </c>
      <c r="AA154" s="90">
        <f t="shared" ca="1" si="30"/>
        <v>6660452.3917444609</v>
      </c>
      <c r="AB154" s="90">
        <f t="shared" ca="1" si="30"/>
        <v>6776224.1087861136</v>
      </c>
      <c r="AC154" s="90">
        <f t="shared" ca="1" si="30"/>
        <v>6891995.8258277643</v>
      </c>
      <c r="AD154" s="90">
        <f t="shared" ca="1" si="30"/>
        <v>7007767.542869417</v>
      </c>
      <c r="AE154" s="90">
        <f t="shared" ca="1" si="30"/>
        <v>7123539.2599110687</v>
      </c>
      <c r="AF154" s="90">
        <f t="shared" ca="1" si="30"/>
        <v>7239310.9769527204</v>
      </c>
      <c r="AG154" s="90">
        <f t="shared" ca="1" si="30"/>
        <v>7355082.6939943731</v>
      </c>
      <c r="AH154" s="90">
        <f t="shared" ca="1" si="30"/>
        <v>7470854.4110360239</v>
      </c>
      <c r="AI154" s="90">
        <f t="shared" ca="1" si="30"/>
        <v>7586626.1280776765</v>
      </c>
      <c r="AJ154" s="90">
        <f t="shared" ca="1" si="30"/>
        <v>7702397.8451193282</v>
      </c>
      <c r="AK154" s="90">
        <f t="shared" ca="1" si="30"/>
        <v>7818169.56216098</v>
      </c>
      <c r="AL154" s="90">
        <f t="shared" ca="1" si="30"/>
        <v>7933941.2792026317</v>
      </c>
      <c r="AM154" s="90">
        <f t="shared" ca="1" si="29"/>
        <v>8049712.9962442843</v>
      </c>
      <c r="AN154" s="90">
        <f t="shared" ca="1" si="29"/>
        <v>8165484.7132859351</v>
      </c>
      <c r="AO154" s="90">
        <f t="shared" ca="1" si="29"/>
        <v>8281256.4303275868</v>
      </c>
      <c r="AP154" s="191">
        <f ca="1">V154*'Process Emissions Multipliers'!$E$57</f>
        <v>8397028.1473692395</v>
      </c>
    </row>
    <row r="155" spans="1:42">
      <c r="A155" s="74">
        <v>250</v>
      </c>
      <c r="B155">
        <f ca="1">IF('Soil 2010'!$A163="CM",INDIRECT("'Soil 2010'!"&amp;'Country Selector'!$B$3&amp;ROW($A163))*10^12,0)</f>
        <v>31797078795.614109</v>
      </c>
      <c r="C155" s="90">
        <f t="shared" ca="1" si="27"/>
        <v>28617370916.052696</v>
      </c>
      <c r="D155" s="90">
        <f t="shared" ca="1" si="27"/>
        <v>25437663036.491287</v>
      </c>
      <c r="E155" s="90">
        <f t="shared" ca="1" si="27"/>
        <v>22257955156.929878</v>
      </c>
      <c r="F155" s="90">
        <f t="shared" ca="1" si="27"/>
        <v>19078247277.368465</v>
      </c>
      <c r="G155" s="90">
        <f t="shared" ca="1" si="27"/>
        <v>15898539397.807056</v>
      </c>
      <c r="H155" s="90">
        <f t="shared" ca="1" si="27"/>
        <v>12718831518.245644</v>
      </c>
      <c r="I155" s="90">
        <f t="shared" ca="1" si="27"/>
        <v>9539123638.6842327</v>
      </c>
      <c r="J155" s="90">
        <f t="shared" ca="1" si="27"/>
        <v>6359415759.1228218</v>
      </c>
      <c r="K155" s="90">
        <f t="shared" ca="1" si="27"/>
        <v>3179707879.5614109</v>
      </c>
      <c r="L155" s="191">
        <f ca="1">IF('Soil 2020'!$A163="CM",INDIRECT("'Soil 2020'!"&amp;'Country Selector'!$B$3&amp;ROW($A163))*10^12,0)*'Process Emissions Multipliers'!$B$57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191">
        <f ca="1">IF('Soil 2030'!$A163="CM",INDIRECT("'Soil 2030'!"&amp;'Country Selector'!$B$3&amp;ROW($A163))*10^12,0)*'Process Emissions Multipliers'!$D$57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191">
        <f ca="1">V155*'Process Emissions Multipliers'!$E$57</f>
        <v>0</v>
      </c>
    </row>
    <row r="156" spans="1:42">
      <c r="A156" s="74">
        <v>300</v>
      </c>
      <c r="B156">
        <f ca="1">IF('Soil 2010'!$A164="CM",INDIRECT("'Soil 2010'!"&amp;'Country Selector'!$B$3&amp;ROW($A164))*10^12,0)</f>
        <v>980618818.20821202</v>
      </c>
      <c r="C156" s="90">
        <f t="shared" ca="1" si="27"/>
        <v>882556936.38739085</v>
      </c>
      <c r="D156" s="90">
        <f t="shared" ca="1" si="27"/>
        <v>784495054.56656957</v>
      </c>
      <c r="E156" s="90">
        <f t="shared" ca="1" si="27"/>
        <v>686433172.7457484</v>
      </c>
      <c r="F156" s="90">
        <f t="shared" ref="D156:K177" ca="1" si="31">$B156*($L$1-F$1)/($L$1-$B$1)+$L156*(F$1-$B$1)/($L$1-$B$1)</f>
        <v>588371290.92492723</v>
      </c>
      <c r="G156" s="90">
        <f t="shared" ca="1" si="31"/>
        <v>490309409.10410607</v>
      </c>
      <c r="H156" s="90">
        <f t="shared" ca="1" si="31"/>
        <v>392247527.28328478</v>
      </c>
      <c r="I156" s="90">
        <f t="shared" ca="1" si="31"/>
        <v>294185645.46246362</v>
      </c>
      <c r="J156" s="90">
        <f t="shared" ca="1" si="31"/>
        <v>196123763.64164239</v>
      </c>
      <c r="K156" s="90">
        <f t="shared" ca="1" si="31"/>
        <v>98061881.820821196</v>
      </c>
      <c r="L156" s="191">
        <f ca="1">IF('Soil 2020'!$A164="CM",INDIRECT("'Soil 2020'!"&amp;'Country Selector'!$B$3&amp;ROW($A164))*10^12,0)*'Process Emissions Multipliers'!$B$57</f>
        <v>0</v>
      </c>
      <c r="M156" s="90">
        <f t="shared" ca="1" si="28"/>
        <v>1220320224.5491023</v>
      </c>
      <c r="N156" s="90">
        <f t="shared" ca="1" si="28"/>
        <v>2440640449.0982046</v>
      </c>
      <c r="O156" s="90">
        <f t="shared" ca="1" si="28"/>
        <v>3660960673.6473069</v>
      </c>
      <c r="P156" s="90">
        <f t="shared" ref="N156:U177" ca="1" si="32">$L156*($V$1-P$1)/($V$1-$L$1)+$V156*(P$1-$L$1)/($V$1-$L$1)</f>
        <v>4881280898.1964092</v>
      </c>
      <c r="Q156" s="90">
        <f t="shared" ca="1" si="32"/>
        <v>6101601122.745512</v>
      </c>
      <c r="R156" s="90">
        <f t="shared" ca="1" si="32"/>
        <v>7321921347.2946138</v>
      </c>
      <c r="S156" s="90">
        <f t="shared" ca="1" si="32"/>
        <v>8542241571.8437166</v>
      </c>
      <c r="T156" s="90">
        <f t="shared" ca="1" si="32"/>
        <v>9762561796.3928185</v>
      </c>
      <c r="U156" s="90">
        <f t="shared" ca="1" si="32"/>
        <v>10982882020.941921</v>
      </c>
      <c r="V156" s="191">
        <f ca="1">IF('Soil 2030'!$A164="CM",INDIRECT("'Soil 2030'!"&amp;'Country Selector'!$B$3&amp;ROW($A164))*10^12,0)*'Process Emissions Multipliers'!$D$57</f>
        <v>12203202245.491024</v>
      </c>
      <c r="W156" s="90">
        <f t="shared" ca="1" si="30"/>
        <v>12435507414.548622</v>
      </c>
      <c r="X156" s="90">
        <f t="shared" ca="1" si="30"/>
        <v>12667812583.60622</v>
      </c>
      <c r="Y156" s="90">
        <f t="shared" ca="1" si="30"/>
        <v>12900117752.663818</v>
      </c>
      <c r="Z156" s="90">
        <f t="shared" ca="1" si="30"/>
        <v>13132422921.721418</v>
      </c>
      <c r="AA156" s="90">
        <f t="shared" ca="1" si="30"/>
        <v>13364728090.779016</v>
      </c>
      <c r="AB156" s="90">
        <f t="shared" ca="1" si="30"/>
        <v>13597033259.836617</v>
      </c>
      <c r="AC156" s="90">
        <f t="shared" ca="1" si="30"/>
        <v>13829338428.894215</v>
      </c>
      <c r="AD156" s="90">
        <f t="shared" ca="1" si="30"/>
        <v>14061643597.951813</v>
      </c>
      <c r="AE156" s="90">
        <f t="shared" ca="1" si="30"/>
        <v>14293948767.009413</v>
      </c>
      <c r="AF156" s="90">
        <f t="shared" ca="1" si="30"/>
        <v>14526253936.067013</v>
      </c>
      <c r="AG156" s="90">
        <f t="shared" ca="1" si="30"/>
        <v>14758559105.124609</v>
      </c>
      <c r="AH156" s="90">
        <f t="shared" ca="1" si="30"/>
        <v>14990864274.182207</v>
      </c>
      <c r="AI156" s="90">
        <f t="shared" ca="1" si="30"/>
        <v>15223169443.239807</v>
      </c>
      <c r="AJ156" s="90">
        <f t="shared" ca="1" si="30"/>
        <v>15455474612.297403</v>
      </c>
      <c r="AK156" s="90">
        <f t="shared" ca="1" si="30"/>
        <v>15687779781.355003</v>
      </c>
      <c r="AL156" s="90">
        <f t="shared" ca="1" si="30"/>
        <v>15920084950.412601</v>
      </c>
      <c r="AM156" s="90">
        <f t="shared" ca="1" si="29"/>
        <v>16152390119.470203</v>
      </c>
      <c r="AN156" s="90">
        <f t="shared" ca="1" si="29"/>
        <v>16384695288.527802</v>
      </c>
      <c r="AO156" s="90">
        <f t="shared" ca="1" si="29"/>
        <v>16617000457.5854</v>
      </c>
      <c r="AP156" s="191">
        <f ca="1">V156*'Process Emissions Multipliers'!$E$57</f>
        <v>16849305626.642998</v>
      </c>
    </row>
    <row r="157" spans="1:42">
      <c r="A157" s="74">
        <v>350</v>
      </c>
      <c r="B157">
        <f ca="1">IF('Soil 2010'!$A165="CM",INDIRECT("'Soil 2010'!"&amp;'Country Selector'!$B$3&amp;ROW($A165))*10^12,0)</f>
        <v>16985164.011051878</v>
      </c>
      <c r="C157" s="90">
        <f t="shared" ref="C157:C177" ca="1" si="33">$B157*($L$1-C$1)/($L$1-$B$1)+$L157*(C$1-$B$1)/($L$1-$B$1)</f>
        <v>2209443834.1910615</v>
      </c>
      <c r="D157" s="90">
        <f t="shared" ca="1" si="31"/>
        <v>4401902504.3710709</v>
      </c>
      <c r="E157" s="90">
        <f t="shared" ca="1" si="31"/>
        <v>6594361174.5510807</v>
      </c>
      <c r="F157" s="90">
        <f t="shared" ca="1" si="31"/>
        <v>8786819844.7310905</v>
      </c>
      <c r="G157" s="90">
        <f t="shared" ca="1" si="31"/>
        <v>10979278514.911098</v>
      </c>
      <c r="H157" s="90">
        <f t="shared" ca="1" si="31"/>
        <v>13171737185.09111</v>
      </c>
      <c r="I157" s="90">
        <f t="shared" ca="1" si="31"/>
        <v>15364195855.271116</v>
      </c>
      <c r="J157" s="90">
        <f t="shared" ca="1" si="31"/>
        <v>17556654525.45113</v>
      </c>
      <c r="K157" s="90">
        <f t="shared" ca="1" si="31"/>
        <v>19749113195.631138</v>
      </c>
      <c r="L157" s="191">
        <f ca="1">IF('Soil 2020'!$A165="CM",INDIRECT("'Soil 2020'!"&amp;'Country Selector'!$B$3&amp;ROW($A165))*10^12,0)*'Process Emissions Multipliers'!$B$57</f>
        <v>21941571865.811146</v>
      </c>
      <c r="M157" s="90">
        <f t="shared" ref="M157:M177" ca="1" si="34">$L157*($V$1-M$1)/($V$1-$L$1)+$V157*(M$1-$L$1)/($V$1-$L$1)</f>
        <v>20153928237.941948</v>
      </c>
      <c r="N157" s="90">
        <f t="shared" ca="1" si="32"/>
        <v>18366284610.072742</v>
      </c>
      <c r="O157" s="90">
        <f t="shared" ca="1" si="32"/>
        <v>16578640982.203539</v>
      </c>
      <c r="P157" s="90">
        <f t="shared" ca="1" si="32"/>
        <v>14790997354.334339</v>
      </c>
      <c r="Q157" s="90">
        <f t="shared" ca="1" si="32"/>
        <v>13003353726.465137</v>
      </c>
      <c r="R157" s="90">
        <f t="shared" ca="1" si="32"/>
        <v>11215710098.595936</v>
      </c>
      <c r="S157" s="90">
        <f t="shared" ca="1" si="32"/>
        <v>9428066470.7267342</v>
      </c>
      <c r="T157" s="90">
        <f t="shared" ca="1" si="32"/>
        <v>7640422842.8575325</v>
      </c>
      <c r="U157" s="90">
        <f t="shared" ca="1" si="32"/>
        <v>5852779214.9883299</v>
      </c>
      <c r="V157" s="191">
        <f ca="1">IF('Soil 2030'!$A165="CM",INDIRECT("'Soil 2030'!"&amp;'Country Selector'!$B$3&amp;ROW($A165))*10^12,0)*'Process Emissions Multipliers'!$D$57</f>
        <v>4065135587.1191282</v>
      </c>
      <c r="W157" s="90">
        <f t="shared" ca="1" si="30"/>
        <v>4142521177.4592953</v>
      </c>
      <c r="X157" s="90">
        <f t="shared" ca="1" si="30"/>
        <v>4219906767.7994614</v>
      </c>
      <c r="Y157" s="90">
        <f t="shared" ca="1" si="30"/>
        <v>4297292358.1396284</v>
      </c>
      <c r="Z157" s="90">
        <f t="shared" ca="1" si="30"/>
        <v>4374677948.4797945</v>
      </c>
      <c r="AA157" s="90">
        <f t="shared" ca="1" si="30"/>
        <v>4452063538.8199615</v>
      </c>
      <c r="AB157" s="90">
        <f t="shared" ca="1" si="30"/>
        <v>4529449129.1601276</v>
      </c>
      <c r="AC157" s="90">
        <f t="shared" ca="1" si="30"/>
        <v>4606834719.5002947</v>
      </c>
      <c r="AD157" s="90">
        <f t="shared" ca="1" si="30"/>
        <v>4684220309.8404608</v>
      </c>
      <c r="AE157" s="90">
        <f t="shared" ca="1" si="30"/>
        <v>4761605900.1806278</v>
      </c>
      <c r="AF157" s="90">
        <f t="shared" ca="1" si="30"/>
        <v>4838991490.5207939</v>
      </c>
      <c r="AG157" s="90">
        <f t="shared" ca="1" si="30"/>
        <v>4916377080.860961</v>
      </c>
      <c r="AH157" s="90">
        <f t="shared" ca="1" si="30"/>
        <v>4993762671.201128</v>
      </c>
      <c r="AI157" s="90">
        <f t="shared" ca="1" si="30"/>
        <v>5071148261.5412941</v>
      </c>
      <c r="AJ157" s="90">
        <f t="shared" ca="1" si="30"/>
        <v>5148533851.8814602</v>
      </c>
      <c r="AK157" s="90">
        <f t="shared" ca="1" si="30"/>
        <v>5225919442.2216282</v>
      </c>
      <c r="AL157" s="90">
        <f t="shared" ca="1" si="30"/>
        <v>5303305032.5617933</v>
      </c>
      <c r="AM157" s="90">
        <f t="shared" ca="1" si="29"/>
        <v>5380690622.9019604</v>
      </c>
      <c r="AN157" s="90">
        <f t="shared" ca="1" si="29"/>
        <v>5458076213.2421274</v>
      </c>
      <c r="AO157" s="90">
        <f t="shared" ca="1" si="29"/>
        <v>5535461803.5822935</v>
      </c>
      <c r="AP157" s="191">
        <f ca="1">V157*'Process Emissions Multipliers'!$E$57</f>
        <v>5612847393.9224606</v>
      </c>
    </row>
    <row r="158" spans="1:42">
      <c r="A158" s="74">
        <v>400</v>
      </c>
      <c r="B158">
        <f ca="1">IF('Soil 2010'!$A166="CM",INDIRECT("'Soil 2010'!"&amp;'Country Selector'!$B$3&amp;ROW($A166))*10^12,0)</f>
        <v>7132137052.486165</v>
      </c>
      <c r="C158" s="90">
        <f t="shared" ca="1" si="33"/>
        <v>8005141175.5283213</v>
      </c>
      <c r="D158" s="90">
        <f t="shared" ca="1" si="31"/>
        <v>8878145298.5704765</v>
      </c>
      <c r="E158" s="90">
        <f t="shared" ca="1" si="31"/>
        <v>9751149421.6126328</v>
      </c>
      <c r="F158" s="90">
        <f t="shared" ca="1" si="31"/>
        <v>10624153544.654789</v>
      </c>
      <c r="G158" s="90">
        <f t="shared" ca="1" si="31"/>
        <v>11497157667.696945</v>
      </c>
      <c r="H158" s="90">
        <f t="shared" ca="1" si="31"/>
        <v>12370161790.739101</v>
      </c>
      <c r="I158" s="90">
        <f t="shared" ca="1" si="31"/>
        <v>13243165913.781258</v>
      </c>
      <c r="J158" s="90">
        <f t="shared" ca="1" si="31"/>
        <v>14116170036.823414</v>
      </c>
      <c r="K158" s="90">
        <f t="shared" ca="1" si="31"/>
        <v>14989174159.86557</v>
      </c>
      <c r="L158" s="191">
        <f ca="1">IF('Soil 2020'!$A166="CM",INDIRECT("'Soil 2020'!"&amp;'Country Selector'!$B$3&amp;ROW($A166))*10^12,0)*'Process Emissions Multipliers'!$B$57</f>
        <v>15862178282.907726</v>
      </c>
      <c r="M158" s="90">
        <f t="shared" ca="1" si="34"/>
        <v>16888613200.25478</v>
      </c>
      <c r="N158" s="90">
        <f t="shared" ca="1" si="32"/>
        <v>17915048117.601833</v>
      </c>
      <c r="O158" s="90">
        <f t="shared" ca="1" si="32"/>
        <v>18941483034.948883</v>
      </c>
      <c r="P158" s="90">
        <f t="shared" ca="1" si="32"/>
        <v>19967917952.295937</v>
      </c>
      <c r="Q158" s="90">
        <f t="shared" ca="1" si="32"/>
        <v>20994352869.64299</v>
      </c>
      <c r="R158" s="90">
        <f t="shared" ca="1" si="32"/>
        <v>22020787786.990044</v>
      </c>
      <c r="S158" s="90">
        <f t="shared" ca="1" si="32"/>
        <v>23047222704.337097</v>
      </c>
      <c r="T158" s="90">
        <f t="shared" ca="1" si="32"/>
        <v>24073657621.684155</v>
      </c>
      <c r="U158" s="90">
        <f t="shared" ca="1" si="32"/>
        <v>25100092539.031204</v>
      </c>
      <c r="V158" s="191">
        <f ca="1">IF('Soil 2030'!$A166="CM",INDIRECT("'Soil 2030'!"&amp;'Country Selector'!$B$3&amp;ROW($A166))*10^12,0)*'Process Emissions Multipliers'!$D$57</f>
        <v>26126527456.378258</v>
      </c>
      <c r="W158" s="90">
        <f t="shared" ca="1" si="30"/>
        <v>26623882761.612549</v>
      </c>
      <c r="X158" s="90">
        <f t="shared" ca="1" si="30"/>
        <v>27121238066.846836</v>
      </c>
      <c r="Y158" s="90">
        <f t="shared" ca="1" si="30"/>
        <v>27618593372.081123</v>
      </c>
      <c r="Z158" s="90">
        <f t="shared" ca="1" si="30"/>
        <v>28115948677.315414</v>
      </c>
      <c r="AA158" s="90">
        <f t="shared" ca="1" si="30"/>
        <v>28613303982.549706</v>
      </c>
      <c r="AB158" s="90">
        <f t="shared" ca="1" si="30"/>
        <v>29110659287.783989</v>
      </c>
      <c r="AC158" s="90">
        <f t="shared" ca="1" si="30"/>
        <v>29608014593.01828</v>
      </c>
      <c r="AD158" s="90">
        <f t="shared" ca="1" si="30"/>
        <v>30105369898.252567</v>
      </c>
      <c r="AE158" s="90">
        <f t="shared" ca="1" si="30"/>
        <v>30602725203.486855</v>
      </c>
      <c r="AF158" s="90">
        <f t="shared" ca="1" si="30"/>
        <v>31100080508.721146</v>
      </c>
      <c r="AG158" s="90">
        <f t="shared" ca="1" si="30"/>
        <v>31597435813.955433</v>
      </c>
      <c r="AH158" s="90">
        <f t="shared" ca="1" si="30"/>
        <v>32094791119.189724</v>
      </c>
      <c r="AI158" s="90">
        <f t="shared" ca="1" si="30"/>
        <v>32592146424.424011</v>
      </c>
      <c r="AJ158" s="90">
        <f t="shared" ca="1" si="30"/>
        <v>33089501729.658302</v>
      </c>
      <c r="AK158" s="90">
        <f t="shared" ca="1" si="30"/>
        <v>33586857034.892593</v>
      </c>
      <c r="AL158" s="90">
        <f t="shared" ref="AL158:AO173" ca="1" si="35">$V158*($AP$1-AL$1)/($AP$1-$V$1)+$AP158*(AL$1-$V$1)/($AP$1-$V$1)</f>
        <v>34084212340.126877</v>
      </c>
      <c r="AM158" s="90">
        <f t="shared" ca="1" si="35"/>
        <v>34581567645.361168</v>
      </c>
      <c r="AN158" s="90">
        <f t="shared" ca="1" si="35"/>
        <v>35078922950.595459</v>
      </c>
      <c r="AO158" s="90">
        <f t="shared" ca="1" si="35"/>
        <v>35576278255.82975</v>
      </c>
      <c r="AP158" s="191">
        <f ca="1">V158*'Process Emissions Multipliers'!$E$57</f>
        <v>36073633561.064034</v>
      </c>
    </row>
    <row r="159" spans="1:42">
      <c r="A159" s="74">
        <v>450</v>
      </c>
      <c r="B159">
        <f ca="1">IF('Soil 2010'!$A167="CM",INDIRECT("'Soil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191">
        <f ca="1">IF('Soil 2020'!$A167="CM",INDIRECT("'Soil 2020'!"&amp;'Country Selector'!$B$3&amp;ROW($A167))*10^12,0)*'Process Emissions Multipliers'!$B$57</f>
        <v>0</v>
      </c>
      <c r="M159" s="90">
        <f t="shared" ca="1" si="34"/>
        <v>253502521.75277859</v>
      </c>
      <c r="N159" s="90">
        <f t="shared" ca="1" si="32"/>
        <v>507005043.50555718</v>
      </c>
      <c r="O159" s="90">
        <f t="shared" ca="1" si="32"/>
        <v>760507565.25833571</v>
      </c>
      <c r="P159" s="90">
        <f t="shared" ca="1" si="32"/>
        <v>1014010087.0111144</v>
      </c>
      <c r="Q159" s="90">
        <f t="shared" ca="1" si="32"/>
        <v>1267512608.7638929</v>
      </c>
      <c r="R159" s="90">
        <f t="shared" ca="1" si="32"/>
        <v>1521015130.5166714</v>
      </c>
      <c r="S159" s="90">
        <f t="shared" ca="1" si="32"/>
        <v>1774517652.2694499</v>
      </c>
      <c r="T159" s="90">
        <f t="shared" ca="1" si="32"/>
        <v>2028020174.0222287</v>
      </c>
      <c r="U159" s="90">
        <f t="shared" ca="1" si="32"/>
        <v>2281522695.7750072</v>
      </c>
      <c r="V159" s="191">
        <f ca="1">IF('Soil 2030'!$A167="CM",INDIRECT("'Soil 2030'!"&amp;'Country Selector'!$B$3&amp;ROW($A167))*10^12,0)*'Process Emissions Multipliers'!$D$57</f>
        <v>2535025217.5277858</v>
      </c>
      <c r="W159" s="90">
        <f t="shared" ref="W159:AL174" ca="1" si="36">$V159*($AP$1-W$1)/($AP$1-$V$1)+$AP159*(W$1-$V$1)/($AP$1-$V$1)</f>
        <v>2583282998.549211</v>
      </c>
      <c r="X159" s="90">
        <f t="shared" ca="1" si="36"/>
        <v>2631540779.5706358</v>
      </c>
      <c r="Y159" s="90">
        <f t="shared" ca="1" si="36"/>
        <v>2679798560.5920606</v>
      </c>
      <c r="Z159" s="90">
        <f t="shared" ca="1" si="36"/>
        <v>2728056341.6134863</v>
      </c>
      <c r="AA159" s="90">
        <f t="shared" ca="1" si="36"/>
        <v>2776314122.6349106</v>
      </c>
      <c r="AB159" s="90">
        <f t="shared" ca="1" si="36"/>
        <v>2824571903.6563358</v>
      </c>
      <c r="AC159" s="90">
        <f t="shared" ca="1" si="36"/>
        <v>2872829684.6777611</v>
      </c>
      <c r="AD159" s="90">
        <f t="shared" ca="1" si="36"/>
        <v>2921087465.6991863</v>
      </c>
      <c r="AE159" s="90">
        <f t="shared" ca="1" si="36"/>
        <v>2969345246.7206111</v>
      </c>
      <c r="AF159" s="90">
        <f t="shared" ca="1" si="36"/>
        <v>3017603027.7420359</v>
      </c>
      <c r="AG159" s="90">
        <f t="shared" ca="1" si="36"/>
        <v>3065860808.7634611</v>
      </c>
      <c r="AH159" s="90">
        <f t="shared" ca="1" si="36"/>
        <v>3114118589.7848864</v>
      </c>
      <c r="AI159" s="90">
        <f t="shared" ca="1" si="36"/>
        <v>3162376370.8063111</v>
      </c>
      <c r="AJ159" s="90">
        <f t="shared" ca="1" si="36"/>
        <v>3210634151.8277359</v>
      </c>
      <c r="AK159" s="90">
        <f t="shared" ca="1" si="36"/>
        <v>3258891932.8491616</v>
      </c>
      <c r="AL159" s="90">
        <f t="shared" ca="1" si="36"/>
        <v>3307149713.8705864</v>
      </c>
      <c r="AM159" s="90">
        <f t="shared" ca="1" si="35"/>
        <v>3355407494.8920112</v>
      </c>
      <c r="AN159" s="90">
        <f t="shared" ca="1" si="35"/>
        <v>3403665275.9134364</v>
      </c>
      <c r="AO159" s="90">
        <f t="shared" ca="1" si="35"/>
        <v>3451923056.9348617</v>
      </c>
      <c r="AP159" s="191">
        <f ca="1">V159*'Process Emissions Multipliers'!$E$57</f>
        <v>3500180837.9562864</v>
      </c>
    </row>
    <row r="160" spans="1:42">
      <c r="A160" s="74">
        <v>500</v>
      </c>
      <c r="B160">
        <f ca="1">IF('Soil 2010'!$A168="CM",INDIRECT("'Soil 2010'!"&amp;'Country Selector'!$B$3&amp;ROW($A168))*10^12,0)</f>
        <v>27819246903.565632</v>
      </c>
      <c r="C160" s="90">
        <f t="shared" ca="1" si="33"/>
        <v>25047185908.146912</v>
      </c>
      <c r="D160" s="90">
        <f t="shared" ca="1" si="31"/>
        <v>22275124912.728195</v>
      </c>
      <c r="E160" s="90">
        <f t="shared" ca="1" si="31"/>
        <v>19503063917.309475</v>
      </c>
      <c r="F160" s="90">
        <f t="shared" ca="1" si="31"/>
        <v>16731002921.89076</v>
      </c>
      <c r="G160" s="90">
        <f t="shared" ca="1" si="31"/>
        <v>13958941926.472042</v>
      </c>
      <c r="H160" s="90">
        <f t="shared" ca="1" si="31"/>
        <v>11186880931.053324</v>
      </c>
      <c r="I160" s="90">
        <f t="shared" ca="1" si="31"/>
        <v>8414819935.6346064</v>
      </c>
      <c r="J160" s="90">
        <f t="shared" ca="1" si="31"/>
        <v>5642758940.215888</v>
      </c>
      <c r="K160" s="90">
        <f t="shared" ca="1" si="31"/>
        <v>2870697944.7971697</v>
      </c>
      <c r="L160" s="191">
        <f ca="1">IF('Soil 2020'!$A168="CM",INDIRECT("'Soil 2020'!"&amp;'Country Selector'!$B$3&amp;ROW($A168))*10^12,0)*'Process Emissions Multipliers'!$B$57</f>
        <v>98636949.378451839</v>
      </c>
      <c r="M160" s="90">
        <f t="shared" ca="1" si="34"/>
        <v>181832727.72443685</v>
      </c>
      <c r="N160" s="90">
        <f t="shared" ca="1" si="32"/>
        <v>265028506.07042187</v>
      </c>
      <c r="O160" s="90">
        <f t="shared" ca="1" si="32"/>
        <v>348224284.41640687</v>
      </c>
      <c r="P160" s="90">
        <f t="shared" ca="1" si="32"/>
        <v>431420062.76239187</v>
      </c>
      <c r="Q160" s="90">
        <f t="shared" ca="1" si="32"/>
        <v>514615841.10837686</v>
      </c>
      <c r="R160" s="90">
        <f t="shared" ca="1" si="32"/>
        <v>597811619.45436192</v>
      </c>
      <c r="S160" s="90">
        <f t="shared" ca="1" si="32"/>
        <v>681007397.80034697</v>
      </c>
      <c r="T160" s="90">
        <f t="shared" ca="1" si="32"/>
        <v>764203176.14633191</v>
      </c>
      <c r="U160" s="90">
        <f t="shared" ca="1" si="32"/>
        <v>847398954.49231696</v>
      </c>
      <c r="V160" s="191">
        <f ca="1">IF('Soil 2030'!$A168="CM",INDIRECT("'Soil 2030'!"&amp;'Country Selector'!$B$3&amp;ROW($A168))*10^12,0)*'Process Emissions Multipliers'!$D$57</f>
        <v>930594732.8383019</v>
      </c>
      <c r="W160" s="90">
        <f t="shared" ca="1" si="36"/>
        <v>948309916.31122911</v>
      </c>
      <c r="X160" s="90">
        <f t="shared" ca="1" si="36"/>
        <v>966025099.78415668</v>
      </c>
      <c r="Y160" s="90">
        <f t="shared" ca="1" si="36"/>
        <v>983740283.25708401</v>
      </c>
      <c r="Z160" s="90">
        <f t="shared" ca="1" si="36"/>
        <v>1001455466.7300113</v>
      </c>
      <c r="AA160" s="90">
        <f t="shared" ca="1" si="36"/>
        <v>1019170650.2029386</v>
      </c>
      <c r="AB160" s="90">
        <f t="shared" ca="1" si="36"/>
        <v>1036885833.6758661</v>
      </c>
      <c r="AC160" s="90">
        <f t="shared" ca="1" si="36"/>
        <v>1054601017.1487935</v>
      </c>
      <c r="AD160" s="90">
        <f t="shared" ca="1" si="36"/>
        <v>1072316200.6217208</v>
      </c>
      <c r="AE160" s="90">
        <f t="shared" ca="1" si="36"/>
        <v>1090031384.0946479</v>
      </c>
      <c r="AF160" s="90">
        <f t="shared" ca="1" si="36"/>
        <v>1107746567.5675755</v>
      </c>
      <c r="AG160" s="90">
        <f t="shared" ca="1" si="36"/>
        <v>1125461751.0405028</v>
      </c>
      <c r="AH160" s="90">
        <f t="shared" ca="1" si="36"/>
        <v>1143176934.5134301</v>
      </c>
      <c r="AI160" s="90">
        <f t="shared" ca="1" si="36"/>
        <v>1160892117.9863577</v>
      </c>
      <c r="AJ160" s="90">
        <f t="shared" ca="1" si="36"/>
        <v>1178607301.459285</v>
      </c>
      <c r="AK160" s="90">
        <f t="shared" ca="1" si="36"/>
        <v>1196322484.9322124</v>
      </c>
      <c r="AL160" s="90">
        <f t="shared" ca="1" si="36"/>
        <v>1214037668.4051397</v>
      </c>
      <c r="AM160" s="90">
        <f t="shared" ca="1" si="35"/>
        <v>1231752851.8780668</v>
      </c>
      <c r="AN160" s="90">
        <f t="shared" ca="1" si="35"/>
        <v>1249468035.3509941</v>
      </c>
      <c r="AO160" s="90">
        <f t="shared" ca="1" si="35"/>
        <v>1267183218.8239217</v>
      </c>
      <c r="AP160" s="191">
        <f ca="1">V160*'Process Emissions Multipliers'!$E$57</f>
        <v>1284898402.296849</v>
      </c>
    </row>
    <row r="161" spans="1:42">
      <c r="A161" s="74">
        <v>550</v>
      </c>
      <c r="B161">
        <f ca="1">IF('Soil 2010'!$A169="CM",INDIRECT("'Soil 2010'!"&amp;'Country Selector'!$B$3&amp;ROW($A169))*10^12,0)</f>
        <v>0</v>
      </c>
      <c r="C161" s="90">
        <f t="shared" ca="1" si="33"/>
        <v>71664717.537780389</v>
      </c>
      <c r="D161" s="90">
        <f t="shared" ca="1" si="31"/>
        <v>143329435.07556078</v>
      </c>
      <c r="E161" s="90">
        <f t="shared" ca="1" si="31"/>
        <v>214994152.61334118</v>
      </c>
      <c r="F161" s="90">
        <f t="shared" ca="1" si="31"/>
        <v>286658870.15112156</v>
      </c>
      <c r="G161" s="90">
        <f t="shared" ca="1" si="31"/>
        <v>358323587.68890196</v>
      </c>
      <c r="H161" s="90">
        <f t="shared" ca="1" si="31"/>
        <v>429988305.22668236</v>
      </c>
      <c r="I161" s="90">
        <f t="shared" ca="1" si="31"/>
        <v>501653022.76446277</v>
      </c>
      <c r="J161" s="90">
        <f t="shared" ca="1" si="31"/>
        <v>573317740.30224311</v>
      </c>
      <c r="K161" s="90">
        <f t="shared" ca="1" si="31"/>
        <v>644982457.84002352</v>
      </c>
      <c r="L161" s="191">
        <f ca="1">IF('Soil 2020'!$A169="CM",INDIRECT("'Soil 2020'!"&amp;'Country Selector'!$B$3&amp;ROW($A169))*10^12,0)*'Process Emissions Multipliers'!$B$57</f>
        <v>716647175.37780392</v>
      </c>
      <c r="M161" s="90">
        <f t="shared" ca="1" si="34"/>
        <v>644982457.84002352</v>
      </c>
      <c r="N161" s="90">
        <f t="shared" ca="1" si="32"/>
        <v>573317740.30224311</v>
      </c>
      <c r="O161" s="90">
        <f t="shared" ca="1" si="32"/>
        <v>501653022.76446277</v>
      </c>
      <c r="P161" s="90">
        <f t="shared" ca="1" si="32"/>
        <v>429988305.22668236</v>
      </c>
      <c r="Q161" s="90">
        <f t="shared" ca="1" si="32"/>
        <v>358323587.68890196</v>
      </c>
      <c r="R161" s="90">
        <f t="shared" ca="1" si="32"/>
        <v>286658870.15112156</v>
      </c>
      <c r="S161" s="90">
        <f t="shared" ca="1" si="32"/>
        <v>214994152.61334118</v>
      </c>
      <c r="T161" s="90">
        <f t="shared" ca="1" si="32"/>
        <v>143329435.07556078</v>
      </c>
      <c r="U161" s="90">
        <f t="shared" ca="1" si="32"/>
        <v>71664717.537780389</v>
      </c>
      <c r="V161" s="191">
        <f ca="1">IF('Soil 2030'!$A169="CM",INDIRECT("'Soil 2030'!"&amp;'Country Selector'!$B$3&amp;ROW($A169))*10^12,0)*'Process Emissions Multipliers'!$D$57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191">
        <f ca="1">V161*'Process Emissions Multipliers'!$E$57</f>
        <v>0</v>
      </c>
    </row>
    <row r="162" spans="1:42">
      <c r="A162" s="74">
        <v>600</v>
      </c>
      <c r="B162">
        <f ca="1">IF('Soil 2010'!$A170="CM",INDIRECT("'Soil 2010'!"&amp;'Country Selector'!$B$3&amp;ROW($A170))*10^12,0)</f>
        <v>281144033.84238428</v>
      </c>
      <c r="C162" s="90">
        <f t="shared" ca="1" si="33"/>
        <v>2293752747.9681845</v>
      </c>
      <c r="D162" s="90">
        <f t="shared" ca="1" si="31"/>
        <v>4306361462.0939856</v>
      </c>
      <c r="E162" s="90">
        <f t="shared" ca="1" si="31"/>
        <v>6318970176.2197847</v>
      </c>
      <c r="F162" s="90">
        <f t="shared" ca="1" si="31"/>
        <v>8331578890.3455858</v>
      </c>
      <c r="G162" s="90">
        <f t="shared" ca="1" si="31"/>
        <v>10344187604.471386</v>
      </c>
      <c r="H162" s="90">
        <f t="shared" ca="1" si="31"/>
        <v>12356796318.597185</v>
      </c>
      <c r="I162" s="90">
        <f t="shared" ca="1" si="31"/>
        <v>14369405032.722986</v>
      </c>
      <c r="J162" s="90">
        <f t="shared" ca="1" si="31"/>
        <v>16382013746.848787</v>
      </c>
      <c r="K162" s="90">
        <f t="shared" ca="1" si="31"/>
        <v>18394622460.97459</v>
      </c>
      <c r="L162" s="191">
        <f ca="1">IF('Soil 2020'!$A170="CM",INDIRECT("'Soil 2020'!"&amp;'Country Selector'!$B$3&amp;ROW($A170))*10^12,0)*'Process Emissions Multipliers'!$B$57</f>
        <v>20407231175.100388</v>
      </c>
      <c r="M162" s="90">
        <f t="shared" ca="1" si="34"/>
        <v>21290052647.532974</v>
      </c>
      <c r="N162" s="90">
        <f t="shared" ca="1" si="32"/>
        <v>22172874119.965553</v>
      </c>
      <c r="O162" s="90">
        <f t="shared" ca="1" si="32"/>
        <v>23055695592.398136</v>
      </c>
      <c r="P162" s="90">
        <f t="shared" ca="1" si="32"/>
        <v>23938517064.830719</v>
      </c>
      <c r="Q162" s="90">
        <f t="shared" ca="1" si="32"/>
        <v>24821338537.263302</v>
      </c>
      <c r="R162" s="90">
        <f t="shared" ca="1" si="32"/>
        <v>25704160009.695885</v>
      </c>
      <c r="S162" s="90">
        <f t="shared" ca="1" si="32"/>
        <v>26586981482.128468</v>
      </c>
      <c r="T162" s="90">
        <f t="shared" ca="1" si="32"/>
        <v>27469802954.56105</v>
      </c>
      <c r="U162" s="90">
        <f t="shared" ca="1" si="32"/>
        <v>28352624426.993633</v>
      </c>
      <c r="V162" s="191">
        <f ca="1">IF('Soil 2030'!$A170="CM",INDIRECT("'Soil 2030'!"&amp;'Country Selector'!$B$3&amp;ROW($A170))*10^12,0)*'Process Emissions Multipliers'!$D$57</f>
        <v>29235445899.426216</v>
      </c>
      <c r="W162" s="90">
        <f t="shared" ca="1" si="36"/>
        <v>29791983852.78595</v>
      </c>
      <c r="X162" s="90">
        <f t="shared" ca="1" si="36"/>
        <v>30348521806.145683</v>
      </c>
      <c r="Y162" s="90">
        <f t="shared" ca="1" si="36"/>
        <v>30905059759.505417</v>
      </c>
      <c r="Z162" s="90">
        <f t="shared" ca="1" si="36"/>
        <v>31461597712.865154</v>
      </c>
      <c r="AA162" s="90">
        <f t="shared" ca="1" si="36"/>
        <v>32018135666.224892</v>
      </c>
      <c r="AB162" s="90">
        <f t="shared" ca="1" si="36"/>
        <v>32574673619.584621</v>
      </c>
      <c r="AC162" s="90">
        <f t="shared" ca="1" si="36"/>
        <v>33131211572.944359</v>
      </c>
      <c r="AD162" s="90">
        <f t="shared" ca="1" si="36"/>
        <v>33687749526.304092</v>
      </c>
      <c r="AE162" s="90">
        <f t="shared" ca="1" si="36"/>
        <v>34244287479.663826</v>
      </c>
      <c r="AF162" s="90">
        <f t="shared" ca="1" si="36"/>
        <v>34800825433.02356</v>
      </c>
      <c r="AG162" s="90">
        <f t="shared" ca="1" si="36"/>
        <v>35357363386.383293</v>
      </c>
      <c r="AH162" s="90">
        <f t="shared" ca="1" si="36"/>
        <v>35913901339.743027</v>
      </c>
      <c r="AI162" s="90">
        <f t="shared" ca="1" si="36"/>
        <v>36470439293.10276</v>
      </c>
      <c r="AJ162" s="90">
        <f t="shared" ca="1" si="36"/>
        <v>37026977246.462494</v>
      </c>
      <c r="AK162" s="90">
        <f t="shared" ca="1" si="36"/>
        <v>37583515199.822235</v>
      </c>
      <c r="AL162" s="90">
        <f t="shared" ca="1" si="36"/>
        <v>38140053153.181969</v>
      </c>
      <c r="AM162" s="90">
        <f t="shared" ca="1" si="35"/>
        <v>38696591106.541702</v>
      </c>
      <c r="AN162" s="90">
        <f t="shared" ca="1" si="35"/>
        <v>39253129059.901436</v>
      </c>
      <c r="AO162" s="90">
        <f t="shared" ca="1" si="35"/>
        <v>39809667013.261169</v>
      </c>
      <c r="AP162" s="191">
        <f ca="1">V162*'Process Emissions Multipliers'!$E$57</f>
        <v>40366204966.620903</v>
      </c>
    </row>
    <row r="163" spans="1:42">
      <c r="A163" s="74">
        <v>650</v>
      </c>
      <c r="B163">
        <f ca="1">IF('Soil 2010'!$A171="CM",INDIRECT("'Soil 2010'!"&amp;'Country Selector'!$B$3&amp;ROW($A171))*10^12,0)</f>
        <v>0</v>
      </c>
      <c r="C163" s="90">
        <f t="shared" ca="1" si="33"/>
        <v>869777784.4213587</v>
      </c>
      <c r="D163" s="90">
        <f t="shared" ca="1" si="31"/>
        <v>1739555568.8427174</v>
      </c>
      <c r="E163" s="90">
        <f t="shared" ca="1" si="31"/>
        <v>2609333353.2640762</v>
      </c>
      <c r="F163" s="90">
        <f t="shared" ca="1" si="31"/>
        <v>3479111137.6854348</v>
      </c>
      <c r="G163" s="90">
        <f t="shared" ca="1" si="31"/>
        <v>4348888922.1067934</v>
      </c>
      <c r="H163" s="90">
        <f t="shared" ca="1" si="31"/>
        <v>5218666706.5281525</v>
      </c>
      <c r="I163" s="90">
        <f t="shared" ca="1" si="31"/>
        <v>6088444490.9495106</v>
      </c>
      <c r="J163" s="90">
        <f t="shared" ca="1" si="31"/>
        <v>6958222275.3708696</v>
      </c>
      <c r="K163" s="90">
        <f t="shared" ca="1" si="31"/>
        <v>7828000059.7922287</v>
      </c>
      <c r="L163" s="191">
        <f ca="1">IF('Soil 2020'!$A171="CM",INDIRECT("'Soil 2020'!"&amp;'Country Selector'!$B$3&amp;ROW($A171))*10^12,0)*'Process Emissions Multipliers'!$B$57</f>
        <v>8697777844.2135868</v>
      </c>
      <c r="M163" s="90">
        <f t="shared" ca="1" si="34"/>
        <v>15683376982.960133</v>
      </c>
      <c r="N163" s="90">
        <f t="shared" ca="1" si="32"/>
        <v>22668976121.706676</v>
      </c>
      <c r="O163" s="90">
        <f t="shared" ca="1" si="32"/>
        <v>29654575260.453224</v>
      </c>
      <c r="P163" s="90">
        <f t="shared" ca="1" si="32"/>
        <v>36640174399.199768</v>
      </c>
      <c r="Q163" s="90">
        <f t="shared" ca="1" si="32"/>
        <v>43625773537.946312</v>
      </c>
      <c r="R163" s="90">
        <f t="shared" ca="1" si="32"/>
        <v>50611372676.692856</v>
      </c>
      <c r="S163" s="90">
        <f t="shared" ca="1" si="32"/>
        <v>57596971815.439392</v>
      </c>
      <c r="T163" s="90">
        <f t="shared" ca="1" si="32"/>
        <v>64582570954.185944</v>
      </c>
      <c r="U163" s="90">
        <f t="shared" ca="1" si="32"/>
        <v>71568170092.932495</v>
      </c>
      <c r="V163" s="191">
        <f ca="1">IF('Soil 2030'!$A171="CM",INDIRECT("'Soil 2030'!"&amp;'Country Selector'!$B$3&amp;ROW($A171))*10^12,0)*'Process Emissions Multipliers'!$D$57</f>
        <v>78553769231.679031</v>
      </c>
      <c r="W163" s="90">
        <f t="shared" ca="1" si="36"/>
        <v>80049151040.025238</v>
      </c>
      <c r="X163" s="90">
        <f t="shared" ca="1" si="36"/>
        <v>81544532848.371445</v>
      </c>
      <c r="Y163" s="90">
        <f t="shared" ca="1" si="36"/>
        <v>83039914656.717636</v>
      </c>
      <c r="Z163" s="90">
        <f t="shared" ca="1" si="36"/>
        <v>84535296465.063843</v>
      </c>
      <c r="AA163" s="90">
        <f t="shared" ca="1" si="36"/>
        <v>86030678273.410034</v>
      </c>
      <c r="AB163" s="90">
        <f t="shared" ca="1" si="36"/>
        <v>87526060081.756241</v>
      </c>
      <c r="AC163" s="90">
        <f t="shared" ca="1" si="36"/>
        <v>89021441890.102448</v>
      </c>
      <c r="AD163" s="90">
        <f t="shared" ca="1" si="36"/>
        <v>90516823698.448639</v>
      </c>
      <c r="AE163" s="90">
        <f t="shared" ca="1" si="36"/>
        <v>92012205506.794846</v>
      </c>
      <c r="AF163" s="90">
        <f t="shared" ca="1" si="36"/>
        <v>93507587315.141052</v>
      </c>
      <c r="AG163" s="90">
        <f t="shared" ca="1" si="36"/>
        <v>95002969123.487244</v>
      </c>
      <c r="AH163" s="90">
        <f t="shared" ca="1" si="36"/>
        <v>96498350931.83345</v>
      </c>
      <c r="AI163" s="90">
        <f t="shared" ca="1" si="36"/>
        <v>97993732740.179657</v>
      </c>
      <c r="AJ163" s="90">
        <f t="shared" ca="1" si="36"/>
        <v>99489114548.525848</v>
      </c>
      <c r="AK163" s="90">
        <f t="shared" ca="1" si="36"/>
        <v>100984496356.87206</v>
      </c>
      <c r="AL163" s="90">
        <f t="shared" ca="1" si="36"/>
        <v>102479878165.21825</v>
      </c>
      <c r="AM163" s="90">
        <f t="shared" ca="1" si="35"/>
        <v>103975259973.56445</v>
      </c>
      <c r="AN163" s="90">
        <f t="shared" ca="1" si="35"/>
        <v>105470641781.91066</v>
      </c>
      <c r="AO163" s="90">
        <f t="shared" ca="1" si="35"/>
        <v>106966023590.25685</v>
      </c>
      <c r="AP163" s="191">
        <f ca="1">V163*'Process Emissions Multipliers'!$E$57</f>
        <v>108461405398.60306</v>
      </c>
    </row>
    <row r="164" spans="1:42">
      <c r="A164" s="74">
        <v>700</v>
      </c>
      <c r="B164">
        <f ca="1">IF('Soil 2010'!$A172="CM",INDIRECT("'Soil 2010'!"&amp;'Country Selector'!$B$3&amp;ROW($A172))*10^12,0)</f>
        <v>0</v>
      </c>
      <c r="C164" s="90">
        <f t="shared" ca="1" si="33"/>
        <v>4431695158.3349667</v>
      </c>
      <c r="D164" s="90">
        <f t="shared" ca="1" si="31"/>
        <v>8863390316.6699333</v>
      </c>
      <c r="E164" s="90">
        <f t="shared" ca="1" si="31"/>
        <v>13295085475.004902</v>
      </c>
      <c r="F164" s="90">
        <f t="shared" ca="1" si="31"/>
        <v>17726780633.339867</v>
      </c>
      <c r="G164" s="90">
        <f t="shared" ca="1" si="31"/>
        <v>22158475791.674835</v>
      </c>
      <c r="H164" s="90">
        <f t="shared" ca="1" si="31"/>
        <v>26590170950.009804</v>
      </c>
      <c r="I164" s="90">
        <f t="shared" ca="1" si="31"/>
        <v>31021866108.344769</v>
      </c>
      <c r="J164" s="90">
        <f t="shared" ca="1" si="31"/>
        <v>35453561266.679733</v>
      </c>
      <c r="K164" s="90">
        <f t="shared" ca="1" si="31"/>
        <v>39885256425.014702</v>
      </c>
      <c r="L164" s="191">
        <f ca="1">IF('Soil 2020'!$A172="CM",INDIRECT("'Soil 2020'!"&amp;'Country Selector'!$B$3&amp;ROW($A172))*10^12,0)*'Process Emissions Multipliers'!$B$57</f>
        <v>44316951583.34967</v>
      </c>
      <c r="M164" s="90">
        <f t="shared" ca="1" si="34"/>
        <v>39911999464.571259</v>
      </c>
      <c r="N164" s="90">
        <f t="shared" ca="1" si="32"/>
        <v>35507047345.792854</v>
      </c>
      <c r="O164" s="90">
        <f t="shared" ca="1" si="32"/>
        <v>31102095227.014446</v>
      </c>
      <c r="P164" s="90">
        <f t="shared" ca="1" si="32"/>
        <v>26697143108.236038</v>
      </c>
      <c r="Q164" s="90">
        <f t="shared" ca="1" si="32"/>
        <v>22292190989.45763</v>
      </c>
      <c r="R164" s="90">
        <f t="shared" ca="1" si="32"/>
        <v>17887238870.679222</v>
      </c>
      <c r="S164" s="90">
        <f t="shared" ca="1" si="32"/>
        <v>13482286751.900814</v>
      </c>
      <c r="T164" s="90">
        <f t="shared" ca="1" si="32"/>
        <v>9077334633.122406</v>
      </c>
      <c r="U164" s="90">
        <f t="shared" ca="1" si="32"/>
        <v>4672382514.343998</v>
      </c>
      <c r="V164" s="191">
        <f ca="1">IF('Soil 2030'!$A172="CM",INDIRECT("'Soil 2030'!"&amp;'Country Selector'!$B$3&amp;ROW($A172))*10^12,0)*'Process Emissions Multipliers'!$D$57</f>
        <v>267430395.56559005</v>
      </c>
      <c r="W164" s="90">
        <f t="shared" ca="1" si="36"/>
        <v>272521310.39296329</v>
      </c>
      <c r="X164" s="90">
        <f t="shared" ca="1" si="36"/>
        <v>277612225.22033656</v>
      </c>
      <c r="Y164" s="90">
        <f t="shared" ca="1" si="36"/>
        <v>282703140.04770988</v>
      </c>
      <c r="Z164" s="90">
        <f t="shared" ca="1" si="36"/>
        <v>287794054.87508309</v>
      </c>
      <c r="AA164" s="90">
        <f t="shared" ca="1" si="36"/>
        <v>292884969.70245636</v>
      </c>
      <c r="AB164" s="90">
        <f t="shared" ca="1" si="36"/>
        <v>297975884.52982962</v>
      </c>
      <c r="AC164" s="90">
        <f t="shared" ca="1" si="36"/>
        <v>303066799.35720289</v>
      </c>
      <c r="AD164" s="90">
        <f t="shared" ca="1" si="36"/>
        <v>308157714.18457615</v>
      </c>
      <c r="AE164" s="90">
        <f t="shared" ca="1" si="36"/>
        <v>313248629.01194942</v>
      </c>
      <c r="AF164" s="90">
        <f t="shared" ca="1" si="36"/>
        <v>318339543.83932263</v>
      </c>
      <c r="AG164" s="90">
        <f t="shared" ca="1" si="36"/>
        <v>323430458.66669589</v>
      </c>
      <c r="AH164" s="90">
        <f t="shared" ca="1" si="36"/>
        <v>328521373.49406916</v>
      </c>
      <c r="AI164" s="90">
        <f t="shared" ca="1" si="36"/>
        <v>333612288.32144243</v>
      </c>
      <c r="AJ164" s="90">
        <f t="shared" ca="1" si="36"/>
        <v>338703203.14881569</v>
      </c>
      <c r="AK164" s="90">
        <f t="shared" ca="1" si="36"/>
        <v>343794117.97618896</v>
      </c>
      <c r="AL164" s="90">
        <f t="shared" ca="1" si="36"/>
        <v>348885032.80356216</v>
      </c>
      <c r="AM164" s="90">
        <f t="shared" ca="1" si="35"/>
        <v>353975947.63093543</v>
      </c>
      <c r="AN164" s="90">
        <f t="shared" ca="1" si="35"/>
        <v>359066862.45830876</v>
      </c>
      <c r="AO164" s="90">
        <f t="shared" ca="1" si="35"/>
        <v>364157777.28568196</v>
      </c>
      <c r="AP164" s="191">
        <f ca="1">V164*'Process Emissions Multipliers'!$E$57</f>
        <v>369248692.11305523</v>
      </c>
    </row>
    <row r="165" spans="1:42">
      <c r="A165" s="74">
        <v>750</v>
      </c>
      <c r="B165">
        <f ca="1">IF('Soil 2010'!$A173="CM",INDIRECT("'Soil 2010'!"&amp;'Country Selector'!$B$3&amp;ROW($A173))*10^12,0)</f>
        <v>8763612076.0752335</v>
      </c>
      <c r="C165" s="90">
        <f t="shared" ca="1" si="33"/>
        <v>7887250868.4677095</v>
      </c>
      <c r="D165" s="90">
        <f t="shared" ca="1" si="31"/>
        <v>7010889660.8601866</v>
      </c>
      <c r="E165" s="90">
        <f t="shared" ca="1" si="31"/>
        <v>6134528453.2526636</v>
      </c>
      <c r="F165" s="90">
        <f t="shared" ca="1" si="31"/>
        <v>5258167245.6451397</v>
      </c>
      <c r="G165" s="90">
        <f t="shared" ca="1" si="31"/>
        <v>4381806038.0376167</v>
      </c>
      <c r="H165" s="90">
        <f t="shared" ca="1" si="31"/>
        <v>3505444830.4300933</v>
      </c>
      <c r="I165" s="90">
        <f t="shared" ca="1" si="31"/>
        <v>2629083622.8225698</v>
      </c>
      <c r="J165" s="90">
        <f t="shared" ca="1" si="31"/>
        <v>1752722415.2150466</v>
      </c>
      <c r="K165" s="90">
        <f t="shared" ca="1" si="31"/>
        <v>876361207.60752332</v>
      </c>
      <c r="L165" s="191">
        <f ca="1">IF('Soil 2020'!$A173="CM",INDIRECT("'Soil 2020'!"&amp;'Country Selector'!$B$3&amp;ROW($A173))*10^12,0)*'Process Emissions Multipliers'!$B$57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191">
        <f ca="1">IF('Soil 2030'!$A173="CM",INDIRECT("'Soil 2030'!"&amp;'Country Selector'!$B$3&amp;ROW($A173))*10^12,0)*'Process Emissions Multipliers'!$D$57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191">
        <f ca="1">V165*'Process Emissions Multipliers'!$E$57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470985563.54074895</v>
      </c>
      <c r="C166" s="90">
        <f t="shared" ca="1" si="33"/>
        <v>423887007.18667406</v>
      </c>
      <c r="D166" s="90">
        <f t="shared" ca="1" si="31"/>
        <v>376788450.83259916</v>
      </c>
      <c r="E166" s="90">
        <f t="shared" ca="1" si="31"/>
        <v>329689894.47852427</v>
      </c>
      <c r="F166" s="90">
        <f t="shared" ca="1" si="31"/>
        <v>282591338.12444937</v>
      </c>
      <c r="G166" s="90">
        <f t="shared" ca="1" si="31"/>
        <v>235492781.77037448</v>
      </c>
      <c r="H166" s="90">
        <f t="shared" ca="1" si="31"/>
        <v>188394225.41629958</v>
      </c>
      <c r="I166" s="90">
        <f t="shared" ca="1" si="31"/>
        <v>141295669.06222469</v>
      </c>
      <c r="J166" s="90">
        <f t="shared" ca="1" si="31"/>
        <v>94197112.708149791</v>
      </c>
      <c r="K166" s="90">
        <f t="shared" ca="1" si="31"/>
        <v>47098556.354074895</v>
      </c>
      <c r="L166" s="191">
        <f ca="1">IF('Soil 2020'!$A174="CM",INDIRECT("'Soil 2020'!"&amp;'Country Selector'!$B$3&amp;ROW($A174))*10^12,0)*'Process Emissions Multipliers'!$B$57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191">
        <f ca="1">IF('Soil 2030'!$A174="CM",INDIRECT("'Soil 2030'!"&amp;'Country Selector'!$B$3&amp;ROW($A174))*10^12,0)*'Process Emissions Multipliers'!$D$57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191">
        <f ca="1">V166*'Process Emissions Multipliers'!$E$57</f>
        <v>0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191">
        <f ca="1">IF('Soil 2020'!$A175="CM",INDIRECT("'Soil 2020'!"&amp;'Country Selector'!$B$3&amp;ROW($A175))*10^12,0)*'Process Emissions Multipliers'!$B$57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191">
        <f ca="1">IF('Soil 2030'!$A175="CM",INDIRECT("'Soil 2030'!"&amp;'Country Selector'!$B$3&amp;ROW($A175))*10^12,0)*'Process Emissions Multipliers'!$D$57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191">
        <f ca="1">V167*'Process Emissions Multipliers'!$E$57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191">
        <f ca="1">IF('Soil 2020'!$A176="CM",INDIRECT("'Soil 2020'!"&amp;'Country Selector'!$B$3&amp;ROW($A176))*10^12,0)*'Process Emissions Multipliers'!$B$57</f>
        <v>0</v>
      </c>
      <c r="M168" s="90">
        <f t="shared" ca="1" si="34"/>
        <v>14444337.152051097</v>
      </c>
      <c r="N168" s="90">
        <f t="shared" ca="1" si="32"/>
        <v>28888674.304102194</v>
      </c>
      <c r="O168" s="90">
        <f t="shared" ca="1" si="32"/>
        <v>43333011.456153288</v>
      </c>
      <c r="P168" s="90">
        <f t="shared" ca="1" si="32"/>
        <v>57777348.608204387</v>
      </c>
      <c r="Q168" s="90">
        <f t="shared" ca="1" si="32"/>
        <v>72221685.760255486</v>
      </c>
      <c r="R168" s="90">
        <f t="shared" ca="1" si="32"/>
        <v>86666022.912306577</v>
      </c>
      <c r="S168" s="90">
        <f t="shared" ca="1" si="32"/>
        <v>101110360.06435768</v>
      </c>
      <c r="T168" s="90">
        <f t="shared" ca="1" si="32"/>
        <v>115554697.21640877</v>
      </c>
      <c r="U168" s="90">
        <f t="shared" ca="1" si="32"/>
        <v>129999034.36845987</v>
      </c>
      <c r="V168" s="191">
        <f ca="1">IF('Soil 2030'!$A176="CM",INDIRECT("'Soil 2030'!"&amp;'Country Selector'!$B$3&amp;ROW($A176))*10^12,0)*'Process Emissions Multipliers'!$D$57</f>
        <v>144443371.52051097</v>
      </c>
      <c r="W168" s="90">
        <f t="shared" ca="1" si="36"/>
        <v>147193054.85487676</v>
      </c>
      <c r="X168" s="90">
        <f t="shared" ca="1" si="36"/>
        <v>149942738.18924254</v>
      </c>
      <c r="Y168" s="90">
        <f t="shared" ca="1" si="36"/>
        <v>152692421.52360836</v>
      </c>
      <c r="Z168" s="90">
        <f t="shared" ca="1" si="36"/>
        <v>155442104.85797411</v>
      </c>
      <c r="AA168" s="90">
        <f t="shared" ca="1" si="36"/>
        <v>158191788.1923399</v>
      </c>
      <c r="AB168" s="90">
        <f t="shared" ca="1" si="36"/>
        <v>160941471.52670571</v>
      </c>
      <c r="AC168" s="90">
        <f t="shared" ca="1" si="36"/>
        <v>163691154.86107147</v>
      </c>
      <c r="AD168" s="90">
        <f t="shared" ca="1" si="36"/>
        <v>166440838.19543725</v>
      </c>
      <c r="AE168" s="90">
        <f t="shared" ca="1" si="36"/>
        <v>169190521.52980304</v>
      </c>
      <c r="AF168" s="90">
        <f t="shared" ca="1" si="36"/>
        <v>171940204.86416885</v>
      </c>
      <c r="AG168" s="90">
        <f t="shared" ca="1" si="36"/>
        <v>174689888.19853464</v>
      </c>
      <c r="AH168" s="90">
        <f t="shared" ca="1" si="36"/>
        <v>177439571.53290042</v>
      </c>
      <c r="AI168" s="90">
        <f t="shared" ca="1" si="36"/>
        <v>180189254.86726621</v>
      </c>
      <c r="AJ168" s="90">
        <f t="shared" ca="1" si="36"/>
        <v>182938938.20163202</v>
      </c>
      <c r="AK168" s="90">
        <f t="shared" ca="1" si="36"/>
        <v>185688621.53599781</v>
      </c>
      <c r="AL168" s="90">
        <f t="shared" ca="1" si="36"/>
        <v>188438304.87036356</v>
      </c>
      <c r="AM168" s="90">
        <f t="shared" ca="1" si="35"/>
        <v>191187988.20472935</v>
      </c>
      <c r="AN168" s="90">
        <f t="shared" ca="1" si="35"/>
        <v>193937671.53909513</v>
      </c>
      <c r="AO168" s="90">
        <f t="shared" ca="1" si="35"/>
        <v>196687354.87346095</v>
      </c>
      <c r="AP168" s="191">
        <f ca="1">V168*'Process Emissions Multipliers'!$E$57</f>
        <v>199437038.20782673</v>
      </c>
    </row>
    <row r="169" spans="1:42">
      <c r="A169" s="74">
        <v>950</v>
      </c>
      <c r="B169">
        <f ca="1">IF('Soil 2010'!$A177="CM",INDIRECT("'Soil 2010'!"&amp;'Country Selector'!$B$3&amp;ROW($A177))*10^12,0)</f>
        <v>38608558057.461998</v>
      </c>
      <c r="C169" s="90">
        <f t="shared" ca="1" si="33"/>
        <v>34747702251.715797</v>
      </c>
      <c r="D169" s="90">
        <f t="shared" ca="1" si="31"/>
        <v>30886846445.969597</v>
      </c>
      <c r="E169" s="90">
        <f t="shared" ca="1" si="31"/>
        <v>27025990640.223396</v>
      </c>
      <c r="F169" s="90">
        <f t="shared" ca="1" si="31"/>
        <v>23165134834.477196</v>
      </c>
      <c r="G169" s="90">
        <f t="shared" ca="1" si="31"/>
        <v>19304279028.730999</v>
      </c>
      <c r="H169" s="90">
        <f t="shared" ca="1" si="31"/>
        <v>15443423222.984798</v>
      </c>
      <c r="I169" s="90">
        <f t="shared" ca="1" si="31"/>
        <v>11582567417.238598</v>
      </c>
      <c r="J169" s="90">
        <f t="shared" ca="1" si="31"/>
        <v>7721711611.4923992</v>
      </c>
      <c r="K169" s="90">
        <f t="shared" ca="1" si="31"/>
        <v>3860855805.7461996</v>
      </c>
      <c r="L169" s="191">
        <f ca="1">IF('Soil 2020'!$A177="CM",INDIRECT("'Soil 2020'!"&amp;'Country Selector'!$B$3&amp;ROW($A177))*10^12,0)*'Process Emissions Multipliers'!$B$57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191">
        <f ca="1">IF('Soil 2030'!$A177="CM",INDIRECT("'Soil 2030'!"&amp;'Country Selector'!$B$3&amp;ROW($A177))*10^12,0)*'Process Emissions Multipliers'!$D$57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191">
        <f ca="1">V169*'Process Emissions Multipliers'!$E$57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191">
        <f ca="1">IF('Soil 2020'!$A178="CM",INDIRECT("'Soil 2020'!"&amp;'Country Selector'!$B$3&amp;ROW($A178))*10^12,0)*'Process Emissions Multipliers'!$B$57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191">
        <f ca="1">IF('Soil 2030'!$A178="CM",INDIRECT("'Soil 2030'!"&amp;'Country Selector'!$B$3&amp;ROW($A178))*10^12,0)*'Process Emissions Multipliers'!$D$57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191">
        <f ca="1">V170*'Process Emissions Multipliers'!$E$57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0</v>
      </c>
      <c r="C171" s="90">
        <f t="shared" ca="1" si="33"/>
        <v>35278.505198379811</v>
      </c>
      <c r="D171" s="90">
        <f t="shared" ca="1" si="31"/>
        <v>70557.010396759622</v>
      </c>
      <c r="E171" s="90">
        <f t="shared" ca="1" si="31"/>
        <v>105835.51559513943</v>
      </c>
      <c r="F171" s="90">
        <f t="shared" ca="1" si="31"/>
        <v>141114.02079351924</v>
      </c>
      <c r="G171" s="90">
        <f t="shared" ca="1" si="31"/>
        <v>176392.52599189905</v>
      </c>
      <c r="H171" s="90">
        <f t="shared" ca="1" si="31"/>
        <v>211671.03119027885</v>
      </c>
      <c r="I171" s="90">
        <f t="shared" ca="1" si="31"/>
        <v>246949.53638865869</v>
      </c>
      <c r="J171" s="90">
        <f t="shared" ca="1" si="31"/>
        <v>282228.04158703849</v>
      </c>
      <c r="K171" s="90">
        <f t="shared" ca="1" si="31"/>
        <v>317506.54678541829</v>
      </c>
      <c r="L171" s="191">
        <f ca="1">IF('Soil 2020'!$A179="CM",INDIRECT("'Soil 2020'!"&amp;'Country Selector'!$B$3&amp;ROW($A179))*10^12,0)*'Process Emissions Multipliers'!$B$57</f>
        <v>352785.0519837981</v>
      </c>
      <c r="M171" s="90">
        <f t="shared" ca="1" si="34"/>
        <v>361403.27174127387</v>
      </c>
      <c r="N171" s="90">
        <f t="shared" ca="1" si="32"/>
        <v>370021.4914987497</v>
      </c>
      <c r="O171" s="90">
        <f t="shared" ca="1" si="32"/>
        <v>378639.71125622548</v>
      </c>
      <c r="P171" s="90">
        <f t="shared" ca="1" si="32"/>
        <v>387257.93101370125</v>
      </c>
      <c r="Q171" s="90">
        <f t="shared" ca="1" si="32"/>
        <v>395876.15077117702</v>
      </c>
      <c r="R171" s="90">
        <f t="shared" ca="1" si="32"/>
        <v>404494.3705286528</v>
      </c>
      <c r="S171" s="90">
        <f t="shared" ca="1" si="32"/>
        <v>413112.59028612857</v>
      </c>
      <c r="T171" s="90">
        <f t="shared" ca="1" si="32"/>
        <v>421730.81004360435</v>
      </c>
      <c r="U171" s="90">
        <f t="shared" ca="1" si="32"/>
        <v>430349.02980108018</v>
      </c>
      <c r="V171" s="191">
        <f ca="1">IF('Soil 2030'!$A179="CM",INDIRECT("'Soil 2030'!"&amp;'Country Selector'!$B$3&amp;ROW($A179))*10^12,0)*'Process Emissions Multipliers'!$D$57</f>
        <v>438967.24955855595</v>
      </c>
      <c r="W171" s="90">
        <f t="shared" ca="1" si="36"/>
        <v>447323.61037828488</v>
      </c>
      <c r="X171" s="90">
        <f t="shared" ca="1" si="36"/>
        <v>455679.97119801387</v>
      </c>
      <c r="Y171" s="90">
        <f t="shared" ca="1" si="36"/>
        <v>464036.3320177428</v>
      </c>
      <c r="Z171" s="90">
        <f t="shared" ca="1" si="36"/>
        <v>472392.69283747172</v>
      </c>
      <c r="AA171" s="90">
        <f t="shared" ca="1" si="36"/>
        <v>480749.05365720065</v>
      </c>
      <c r="AB171" s="90">
        <f t="shared" ca="1" si="36"/>
        <v>489105.41447692958</v>
      </c>
      <c r="AC171" s="90">
        <f t="shared" ca="1" si="36"/>
        <v>497461.77529665857</v>
      </c>
      <c r="AD171" s="90">
        <f t="shared" ca="1" si="36"/>
        <v>505818.1361163875</v>
      </c>
      <c r="AE171" s="90">
        <f t="shared" ca="1" si="36"/>
        <v>514174.49693611648</v>
      </c>
      <c r="AF171" s="90">
        <f t="shared" ca="1" si="36"/>
        <v>522530.85775584541</v>
      </c>
      <c r="AG171" s="90">
        <f t="shared" ca="1" si="36"/>
        <v>530887.21857557434</v>
      </c>
      <c r="AH171" s="90">
        <f t="shared" ca="1" si="36"/>
        <v>539243.57939530327</v>
      </c>
      <c r="AI171" s="90">
        <f t="shared" ca="1" si="36"/>
        <v>547599.9402150322</v>
      </c>
      <c r="AJ171" s="90">
        <f t="shared" ca="1" si="36"/>
        <v>555956.30103476113</v>
      </c>
      <c r="AK171" s="90">
        <f t="shared" ca="1" si="36"/>
        <v>564312.66185449017</v>
      </c>
      <c r="AL171" s="90">
        <f t="shared" ca="1" si="36"/>
        <v>572669.02267421898</v>
      </c>
      <c r="AM171" s="90">
        <f t="shared" ca="1" si="35"/>
        <v>581025.38349394803</v>
      </c>
      <c r="AN171" s="90">
        <f t="shared" ca="1" si="35"/>
        <v>589381.74431367696</v>
      </c>
      <c r="AO171" s="90">
        <f t="shared" ca="1" si="35"/>
        <v>597738.10513340589</v>
      </c>
      <c r="AP171" s="191">
        <f ca="1">V171*'Process Emissions Multipliers'!$E$57</f>
        <v>606094.46595313482</v>
      </c>
    </row>
    <row r="172" spans="1:42">
      <c r="A172" s="74">
        <v>2000</v>
      </c>
      <c r="B172">
        <f ca="1">IF('Soil 2010'!$A180="CM",INDIRECT("'Soil 2010'!"&amp;'Country Selector'!$B$3&amp;ROW($A180))*10^12,0)</f>
        <v>2664641547.14674</v>
      </c>
      <c r="C172" s="90">
        <f t="shared" ca="1" si="33"/>
        <v>5309631832.4582806</v>
      </c>
      <c r="D172" s="90">
        <f t="shared" ca="1" si="31"/>
        <v>7954622117.7698202</v>
      </c>
      <c r="E172" s="90">
        <f t="shared" ca="1" si="31"/>
        <v>10599612403.08136</v>
      </c>
      <c r="F172" s="90">
        <f t="shared" ca="1" si="31"/>
        <v>13244602688.3929</v>
      </c>
      <c r="G172" s="90">
        <f t="shared" ca="1" si="31"/>
        <v>15889592973.704439</v>
      </c>
      <c r="H172" s="90">
        <f t="shared" ca="1" si="31"/>
        <v>18534583259.01598</v>
      </c>
      <c r="I172" s="90">
        <f t="shared" ca="1" si="31"/>
        <v>21179573544.327522</v>
      </c>
      <c r="J172" s="90">
        <f t="shared" ca="1" si="31"/>
        <v>23824563829.639061</v>
      </c>
      <c r="K172" s="90">
        <f t="shared" ca="1" si="31"/>
        <v>26469554114.9506</v>
      </c>
      <c r="L172" s="191">
        <f ca="1">IF('Soil 2020'!$A180="CM",INDIRECT("'Soil 2020'!"&amp;'Country Selector'!$B$3&amp;ROW($A180))*10^12,0)*'Process Emissions Multipliers'!$B$57</f>
        <v>29114544400.262142</v>
      </c>
      <c r="M172" s="90">
        <f t="shared" ca="1" si="34"/>
        <v>26519045012.909744</v>
      </c>
      <c r="N172" s="90">
        <f t="shared" ca="1" si="32"/>
        <v>23923545625.55735</v>
      </c>
      <c r="O172" s="90">
        <f t="shared" ca="1" si="32"/>
        <v>21328046238.204956</v>
      </c>
      <c r="P172" s="90">
        <f t="shared" ca="1" si="32"/>
        <v>18732546850.852558</v>
      </c>
      <c r="Q172" s="90">
        <f t="shared" ca="1" si="32"/>
        <v>16137047463.500162</v>
      </c>
      <c r="R172" s="90">
        <f t="shared" ca="1" si="32"/>
        <v>13541548076.147768</v>
      </c>
      <c r="S172" s="90">
        <f t="shared" ca="1" si="32"/>
        <v>10946048688.795372</v>
      </c>
      <c r="T172" s="90">
        <f t="shared" ca="1" si="32"/>
        <v>8350549301.442977</v>
      </c>
      <c r="U172" s="90">
        <f t="shared" ca="1" si="32"/>
        <v>5755049914.0905819</v>
      </c>
      <c r="V172" s="191">
        <f ca="1">IF('Soil 2030'!$A180="CM",INDIRECT("'Soil 2030'!"&amp;'Country Selector'!$B$3&amp;ROW($A180))*10^12,0)*'Process Emissions Multipliers'!$D$57</f>
        <v>3159550526.7381859</v>
      </c>
      <c r="W172" s="90">
        <f t="shared" ca="1" si="36"/>
        <v>3219697028.0002737</v>
      </c>
      <c r="X172" s="90">
        <f t="shared" ca="1" si="36"/>
        <v>3279843529.2623615</v>
      </c>
      <c r="Y172" s="90">
        <f t="shared" ca="1" si="36"/>
        <v>3339990030.5244493</v>
      </c>
      <c r="Z172" s="90">
        <f t="shared" ca="1" si="36"/>
        <v>3400136531.7865372</v>
      </c>
      <c r="AA172" s="90">
        <f t="shared" ca="1" si="36"/>
        <v>3460283033.048625</v>
      </c>
      <c r="AB172" s="90">
        <f t="shared" ca="1" si="36"/>
        <v>3520429534.3107133</v>
      </c>
      <c r="AC172" s="90">
        <f t="shared" ca="1" si="36"/>
        <v>3580576035.5728016</v>
      </c>
      <c r="AD172" s="90">
        <f t="shared" ca="1" si="36"/>
        <v>3640722536.8348889</v>
      </c>
      <c r="AE172" s="90">
        <f t="shared" ca="1" si="36"/>
        <v>3700869038.0969763</v>
      </c>
      <c r="AF172" s="90">
        <f t="shared" ca="1" si="36"/>
        <v>3761015539.3590646</v>
      </c>
      <c r="AG172" s="90">
        <f t="shared" ca="1" si="36"/>
        <v>3821162040.6211524</v>
      </c>
      <c r="AH172" s="90">
        <f t="shared" ca="1" si="36"/>
        <v>3881308541.8832407</v>
      </c>
      <c r="AI172" s="90">
        <f t="shared" ca="1" si="36"/>
        <v>3941455043.1453285</v>
      </c>
      <c r="AJ172" s="90">
        <f t="shared" ca="1" si="36"/>
        <v>4001601544.4074163</v>
      </c>
      <c r="AK172" s="90">
        <f t="shared" ca="1" si="36"/>
        <v>4061748045.6695042</v>
      </c>
      <c r="AL172" s="90">
        <f t="shared" ca="1" si="36"/>
        <v>4121894546.931592</v>
      </c>
      <c r="AM172" s="90">
        <f t="shared" ca="1" si="35"/>
        <v>4182041048.1936798</v>
      </c>
      <c r="AN172" s="90">
        <f t="shared" ca="1" si="35"/>
        <v>4242187549.4557676</v>
      </c>
      <c r="AO172" s="90">
        <f t="shared" ca="1" si="35"/>
        <v>4302334050.7178555</v>
      </c>
      <c r="AP172" s="191">
        <f ca="1">V172*'Process Emissions Multipliers'!$E$57</f>
        <v>4362480551.9799433</v>
      </c>
    </row>
    <row r="173" spans="1:42">
      <c r="A173" s="74">
        <v>3000</v>
      </c>
      <c r="B173">
        <f ca="1">IF('Soil 2010'!$A181="CM",INDIRECT("'Soil 2010'!"&amp;'Country Selector'!$B$3&amp;ROW($A181))*10^12,0)</f>
        <v>196105958.34307355</v>
      </c>
      <c r="C173" s="90">
        <f t="shared" ca="1" si="33"/>
        <v>387254078.42782629</v>
      </c>
      <c r="D173" s="90">
        <f t="shared" ca="1" si="31"/>
        <v>578402198.51257896</v>
      </c>
      <c r="E173" s="90">
        <f t="shared" ca="1" si="31"/>
        <v>769550318.59733152</v>
      </c>
      <c r="F173" s="90">
        <f t="shared" ca="1" si="31"/>
        <v>960698438.68208432</v>
      </c>
      <c r="G173" s="90">
        <f t="shared" ca="1" si="31"/>
        <v>1151846558.7668371</v>
      </c>
      <c r="H173" s="90">
        <f t="shared" ca="1" si="31"/>
        <v>1342994678.8515897</v>
      </c>
      <c r="I173" s="90">
        <f t="shared" ca="1" si="31"/>
        <v>1534142798.9363422</v>
      </c>
      <c r="J173" s="90">
        <f t="shared" ca="1" si="31"/>
        <v>1725290919.021095</v>
      </c>
      <c r="K173" s="90">
        <f t="shared" ca="1" si="31"/>
        <v>1916439039.1058478</v>
      </c>
      <c r="L173" s="191">
        <f ca="1">IF('Soil 2020'!$A181="CM",INDIRECT("'Soil 2020'!"&amp;'Country Selector'!$B$3&amp;ROW($A181))*10^12,0)*'Process Emissions Multipliers'!$B$57</f>
        <v>2107587159.1906004</v>
      </c>
      <c r="M173" s="90">
        <f t="shared" ca="1" si="34"/>
        <v>1896828443.2715404</v>
      </c>
      <c r="N173" s="90">
        <f t="shared" ca="1" si="32"/>
        <v>1686069727.3524804</v>
      </c>
      <c r="O173" s="90">
        <f t="shared" ca="1" si="32"/>
        <v>1475311011.4334202</v>
      </c>
      <c r="P173" s="90">
        <f t="shared" ca="1" si="32"/>
        <v>1264552295.5143602</v>
      </c>
      <c r="Q173" s="90">
        <f t="shared" ca="1" si="32"/>
        <v>1053793579.5953003</v>
      </c>
      <c r="R173" s="90">
        <f t="shared" ca="1" si="32"/>
        <v>843034863.67624021</v>
      </c>
      <c r="S173" s="90">
        <f t="shared" ca="1" si="32"/>
        <v>632276147.75718009</v>
      </c>
      <c r="T173" s="90">
        <f t="shared" ca="1" si="32"/>
        <v>421517431.8381201</v>
      </c>
      <c r="U173" s="90">
        <f t="shared" ca="1" si="32"/>
        <v>210758715.91906005</v>
      </c>
      <c r="V173" s="191">
        <f ca="1">IF('Soil 2030'!$A181="CM",INDIRECT("'Soil 2030'!"&amp;'Country Selector'!$B$3&amp;ROW($A181))*10^12,0)*'Process Emissions Multipliers'!$D$57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191">
        <f ca="1">V173*'Process Emissions Multipliers'!$E$57</f>
        <v>0</v>
      </c>
    </row>
    <row r="174" spans="1:42">
      <c r="A174" s="74">
        <v>5000</v>
      </c>
      <c r="B174">
        <f ca="1">IF('Soil 2010'!$A182="CM",INDIRECT("'Soil 2010'!"&amp;'Country Selector'!$B$3&amp;ROW($A182))*10^12,0)</f>
        <v>4491597043.5461807</v>
      </c>
      <c r="C174" s="90">
        <f t="shared" ca="1" si="33"/>
        <v>4455116566.3343248</v>
      </c>
      <c r="D174" s="90">
        <f t="shared" ca="1" si="31"/>
        <v>4418636089.122468</v>
      </c>
      <c r="E174" s="90">
        <f t="shared" ca="1" si="31"/>
        <v>4382155611.9106121</v>
      </c>
      <c r="F174" s="90">
        <f t="shared" ca="1" si="31"/>
        <v>4345675134.6987553</v>
      </c>
      <c r="G174" s="90">
        <f t="shared" ca="1" si="31"/>
        <v>4309194657.4868994</v>
      </c>
      <c r="H174" s="90">
        <f t="shared" ca="1" si="31"/>
        <v>4272714180.275043</v>
      </c>
      <c r="I174" s="90">
        <f t="shared" ca="1" si="31"/>
        <v>4236233703.0631866</v>
      </c>
      <c r="J174" s="90">
        <f t="shared" ca="1" si="31"/>
        <v>4199753225.8513308</v>
      </c>
      <c r="K174" s="90">
        <f t="shared" ca="1" si="31"/>
        <v>4163272748.6394744</v>
      </c>
      <c r="L174" s="191">
        <f ca="1">IF('Soil 2020'!$A182="CM",INDIRECT("'Soil 2020'!"&amp;'Country Selector'!$B$3&amp;ROW($A182))*10^12,0)*'Process Emissions Multipliers'!$B$57</f>
        <v>4126792271.427618</v>
      </c>
      <c r="M174" s="90">
        <f t="shared" ca="1" si="34"/>
        <v>7036235409.9777193</v>
      </c>
      <c r="N174" s="90">
        <f t="shared" ca="1" si="32"/>
        <v>9945678548.5278206</v>
      </c>
      <c r="O174" s="90">
        <f t="shared" ca="1" si="32"/>
        <v>12855121687.077921</v>
      </c>
      <c r="P174" s="90">
        <f t="shared" ca="1" si="32"/>
        <v>15764564825.628023</v>
      </c>
      <c r="Q174" s="90">
        <f t="shared" ca="1" si="32"/>
        <v>18674007964.178123</v>
      </c>
      <c r="R174" s="90">
        <f t="shared" ca="1" si="32"/>
        <v>21583451102.728226</v>
      </c>
      <c r="S174" s="90">
        <f t="shared" ca="1" si="32"/>
        <v>24492894241.278328</v>
      </c>
      <c r="T174" s="90">
        <f t="shared" ca="1" si="32"/>
        <v>27402337379.828426</v>
      </c>
      <c r="U174" s="90">
        <f t="shared" ca="1" si="32"/>
        <v>30311780518.378529</v>
      </c>
      <c r="V174" s="191">
        <f ca="1">IF('Soil 2030'!$A182="CM",INDIRECT("'Soil 2030'!"&amp;'Country Selector'!$B$3&amp;ROW($A182))*10^12,0)*'Process Emissions Multipliers'!$D$57</f>
        <v>33221223656.928631</v>
      </c>
      <c r="W174" s="90">
        <f t="shared" ca="1" si="36"/>
        <v>33853636512.396523</v>
      </c>
      <c r="X174" s="90">
        <f t="shared" ca="1" si="36"/>
        <v>34486049367.864403</v>
      </c>
      <c r="Y174" s="90">
        <f t="shared" ca="1" si="36"/>
        <v>35118462223.332291</v>
      </c>
      <c r="Z174" s="90">
        <f t="shared" ca="1" si="36"/>
        <v>35750875078.800179</v>
      </c>
      <c r="AA174" s="90">
        <f t="shared" ca="1" si="36"/>
        <v>36383287934.268066</v>
      </c>
      <c r="AB174" s="90">
        <f t="shared" ca="1" si="36"/>
        <v>37015700789.735947</v>
      </c>
      <c r="AC174" s="90">
        <f t="shared" ca="1" si="36"/>
        <v>37648113645.203835</v>
      </c>
      <c r="AD174" s="90">
        <f t="shared" ca="1" si="36"/>
        <v>38280526500.671722</v>
      </c>
      <c r="AE174" s="90">
        <f t="shared" ca="1" si="36"/>
        <v>38912939356.139618</v>
      </c>
      <c r="AF174" s="90">
        <f t="shared" ca="1" si="36"/>
        <v>39545352211.607498</v>
      </c>
      <c r="AG174" s="90">
        <f t="shared" ca="1" si="36"/>
        <v>40177765067.075378</v>
      </c>
      <c r="AH174" s="90">
        <f t="shared" ca="1" si="36"/>
        <v>40810177922.543266</v>
      </c>
      <c r="AI174" s="90">
        <f t="shared" ca="1" si="36"/>
        <v>41442590778.011154</v>
      </c>
      <c r="AJ174" s="90">
        <f t="shared" ca="1" si="36"/>
        <v>42075003633.479042</v>
      </c>
      <c r="AK174" s="90">
        <f t="shared" ca="1" si="36"/>
        <v>42707416488.946922</v>
      </c>
      <c r="AL174" s="90">
        <f t="shared" ref="AL174:AO177" ca="1" si="37">$V174*($AP$1-AL$1)/($AP$1-$V$1)+$AP174*(AL$1-$V$1)/($AP$1-$V$1)</f>
        <v>43339829344.414818</v>
      </c>
      <c r="AM174" s="90">
        <f t="shared" ca="1" si="37"/>
        <v>43972242199.882698</v>
      </c>
      <c r="AN174" s="90">
        <f t="shared" ca="1" si="37"/>
        <v>44604655055.350594</v>
      </c>
      <c r="AO174" s="90">
        <f t="shared" ca="1" si="37"/>
        <v>45237067910.818474</v>
      </c>
      <c r="AP174" s="191">
        <f ca="1">V174*'Process Emissions Multipliers'!$E$57</f>
        <v>45869480766.286362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191">
        <f ca="1">IF('Soil 2020'!$A183="CM",INDIRECT("'Soil 2020'!"&amp;'Country Selector'!$B$3&amp;ROW($A183))*10^12,0)*'Process Emissions Multipliers'!$B$57</f>
        <v>0</v>
      </c>
      <c r="M175" s="90">
        <f t="shared" ca="1" si="34"/>
        <v>18408961.401022606</v>
      </c>
      <c r="N175" s="90">
        <f t="shared" ca="1" si="32"/>
        <v>36817922.802045211</v>
      </c>
      <c r="O175" s="90">
        <f t="shared" ca="1" si="32"/>
        <v>55226884.203067817</v>
      </c>
      <c r="P175" s="90">
        <f t="shared" ca="1" si="32"/>
        <v>73635845.604090422</v>
      </c>
      <c r="Q175" s="90">
        <f t="shared" ca="1" si="32"/>
        <v>92044807.005113021</v>
      </c>
      <c r="R175" s="90">
        <f t="shared" ca="1" si="32"/>
        <v>110453768.40613563</v>
      </c>
      <c r="S175" s="90">
        <f t="shared" ca="1" si="32"/>
        <v>128862729.80715823</v>
      </c>
      <c r="T175" s="90">
        <f t="shared" ca="1" si="32"/>
        <v>147271691.20818084</v>
      </c>
      <c r="U175" s="90">
        <f t="shared" ca="1" si="32"/>
        <v>165680652.60920343</v>
      </c>
      <c r="V175" s="191">
        <f ca="1">IF('Soil 2030'!$A183="CM",INDIRECT("'Soil 2030'!"&amp;'Country Selector'!$B$3&amp;ROW($A183))*10^12,0)*'Process Emissions Multipliers'!$D$57</f>
        <v>184089614.01022604</v>
      </c>
      <c r="W175" s="90">
        <f t="shared" ref="W175:AL177" ca="1" si="38">$V175*($AP$1-W$1)/($AP$1-$V$1)+$AP175*(W$1-$V$1)/($AP$1-$V$1)</f>
        <v>187594019.49692482</v>
      </c>
      <c r="X175" s="90">
        <f t="shared" ca="1" si="38"/>
        <v>191098424.98362359</v>
      </c>
      <c r="Y175" s="90">
        <f t="shared" ca="1" si="38"/>
        <v>194602830.4703224</v>
      </c>
      <c r="Z175" s="90">
        <f t="shared" ca="1" si="38"/>
        <v>198107235.95702118</v>
      </c>
      <c r="AA175" s="90">
        <f t="shared" ca="1" si="38"/>
        <v>201611641.44371992</v>
      </c>
      <c r="AB175" s="90">
        <f t="shared" ca="1" si="38"/>
        <v>205116046.93041873</v>
      </c>
      <c r="AC175" s="90">
        <f t="shared" ca="1" si="38"/>
        <v>208620452.41711754</v>
      </c>
      <c r="AD175" s="90">
        <f t="shared" ca="1" si="38"/>
        <v>212124857.90381631</v>
      </c>
      <c r="AE175" s="90">
        <f t="shared" ca="1" si="38"/>
        <v>215629263.39051509</v>
      </c>
      <c r="AF175" s="90">
        <f t="shared" ca="1" si="38"/>
        <v>219133668.8772139</v>
      </c>
      <c r="AG175" s="90">
        <f t="shared" ca="1" si="38"/>
        <v>222638074.36391264</v>
      </c>
      <c r="AH175" s="90">
        <f t="shared" ca="1" si="38"/>
        <v>226142479.85061145</v>
      </c>
      <c r="AI175" s="90">
        <f t="shared" ca="1" si="38"/>
        <v>229646885.33731022</v>
      </c>
      <c r="AJ175" s="90">
        <f t="shared" ca="1" si="38"/>
        <v>233151290.824009</v>
      </c>
      <c r="AK175" s="90">
        <f t="shared" ca="1" si="38"/>
        <v>236655696.31070778</v>
      </c>
      <c r="AL175" s="90">
        <f t="shared" ca="1" si="38"/>
        <v>240160101.79740655</v>
      </c>
      <c r="AM175" s="90">
        <f t="shared" ca="1" si="37"/>
        <v>243664507.28410539</v>
      </c>
      <c r="AN175" s="90">
        <f t="shared" ca="1" si="37"/>
        <v>247168912.77080417</v>
      </c>
      <c r="AO175" s="90">
        <f t="shared" ca="1" si="37"/>
        <v>250673318.25750294</v>
      </c>
      <c r="AP175" s="191">
        <f ca="1">V175*'Process Emissions Multipliers'!$E$57</f>
        <v>254177723.74420169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191">
        <f ca="1">IF('Soil 2020'!$A184="CM",INDIRECT("'Soil 2020'!"&amp;'Country Selector'!$B$3&amp;ROW($A184))*10^12,0)*'Process Emissions Multipliers'!$B$57</f>
        <v>0</v>
      </c>
      <c r="M176" s="90">
        <f t="shared" ca="1" si="34"/>
        <v>9872.2973781270612</v>
      </c>
      <c r="N176" s="90">
        <f t="shared" ca="1" si="32"/>
        <v>19744.594756254122</v>
      </c>
      <c r="O176" s="90">
        <f t="shared" ca="1" si="32"/>
        <v>29616.892134381185</v>
      </c>
      <c r="P176" s="90">
        <f t="shared" ca="1" si="32"/>
        <v>39489.189512508245</v>
      </c>
      <c r="Q176" s="90">
        <f t="shared" ca="1" si="32"/>
        <v>49361.486890635308</v>
      </c>
      <c r="R176" s="90">
        <f t="shared" ca="1" si="32"/>
        <v>59233.784268762371</v>
      </c>
      <c r="S176" s="90">
        <f t="shared" ca="1" si="32"/>
        <v>69106.081646889419</v>
      </c>
      <c r="T176" s="90">
        <f t="shared" ca="1" si="32"/>
        <v>78978.379025016489</v>
      </c>
      <c r="U176" s="90">
        <f t="shared" ca="1" si="32"/>
        <v>88850.67640314356</v>
      </c>
      <c r="V176" s="191">
        <f ca="1">IF('Soil 2030'!$A184="CM",INDIRECT("'Soil 2030'!"&amp;'Country Selector'!$B$3&amp;ROW($A184))*10^12,0)*'Process Emissions Multipliers'!$D$57</f>
        <v>98722.973781270615</v>
      </c>
      <c r="W176" s="90">
        <f t="shared" ca="1" si="38"/>
        <v>100602.30484968759</v>
      </c>
      <c r="X176" s="90">
        <f t="shared" ca="1" si="38"/>
        <v>102481.63591810456</v>
      </c>
      <c r="Y176" s="90">
        <f t="shared" ca="1" si="38"/>
        <v>104360.96698652153</v>
      </c>
      <c r="Z176" s="90">
        <f t="shared" ca="1" si="38"/>
        <v>106240.29805493847</v>
      </c>
      <c r="AA176" s="90">
        <f t="shared" ca="1" si="38"/>
        <v>108119.62912335544</v>
      </c>
      <c r="AB176" s="90">
        <f t="shared" ca="1" si="38"/>
        <v>109998.96019177239</v>
      </c>
      <c r="AC176" s="90">
        <f t="shared" ca="1" si="38"/>
        <v>111878.29126018938</v>
      </c>
      <c r="AD176" s="90">
        <f t="shared" ca="1" si="38"/>
        <v>113757.62232860635</v>
      </c>
      <c r="AE176" s="90">
        <f t="shared" ca="1" si="38"/>
        <v>115636.9533970233</v>
      </c>
      <c r="AF176" s="90">
        <f t="shared" ca="1" si="38"/>
        <v>117516.28446544027</v>
      </c>
      <c r="AG176" s="90">
        <f t="shared" ca="1" si="38"/>
        <v>119395.61553385724</v>
      </c>
      <c r="AH176" s="90">
        <f t="shared" ca="1" si="38"/>
        <v>121274.9466022742</v>
      </c>
      <c r="AI176" s="90">
        <f t="shared" ca="1" si="38"/>
        <v>123154.27767069115</v>
      </c>
      <c r="AJ176" s="90">
        <f t="shared" ca="1" si="38"/>
        <v>125033.60873910812</v>
      </c>
      <c r="AK176" s="90">
        <f t="shared" ca="1" si="38"/>
        <v>126912.93980752509</v>
      </c>
      <c r="AL176" s="90">
        <f t="shared" ca="1" si="38"/>
        <v>128792.27087594206</v>
      </c>
      <c r="AM176" s="90">
        <f t="shared" ca="1" si="37"/>
        <v>130671.60194435903</v>
      </c>
      <c r="AN176" s="90">
        <f t="shared" ca="1" si="37"/>
        <v>132550.93301277599</v>
      </c>
      <c r="AO176" s="90">
        <f t="shared" ca="1" si="37"/>
        <v>134430.26408119296</v>
      </c>
      <c r="AP176" s="191">
        <f ca="1">V176*'Process Emissions Multipliers'!$E$57</f>
        <v>136309.59514960993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191">
        <f ca="1">IF('Soil 2020'!$A185="CM",INDIRECT("'Soil 2020'!"&amp;'Country Selector'!$B$3&amp;ROW($A185))*10^12,0)*'Process Emissions Multipliers'!$B$57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191">
        <f ca="1">IF('Soil 2030'!$A185="CM",INDIRECT("'Soil 2030'!"&amp;'Country Selector'!$B$3&amp;ROW($A185))*10^12,0)*'Process Emissions Multipliers'!$D$57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191">
        <f ca="1">V177*'Process Emissions Multipliers'!$E$57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K17" sqref="K17"/>
    </sheetView>
  </sheetViews>
  <sheetFormatPr defaultColWidth="8.85546875" defaultRowHeight="15"/>
  <cols>
    <col min="1" max="1" width="28.85546875" customWidth="1"/>
    <col min="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 s="90">
        <f ca="1">IF('Ric 2020'!$A10="RC",INDIRECT("'Ric 2020'!"&amp;'Country Selector'!$B$3&amp;ROW($A10))*10^12,0)*'Process Emissions Multipliers'!$B$51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 s="90">
        <f ca="1">IF('Ric 2030'!$A10="RC",INDIRECT("'Ric 2030'!"&amp;'Country Selector'!$B$3&amp;ROW($A10))*10^12,0)*'Process Emissions Multipliers'!$D$51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 s="90">
        <f ca="1">V2*'Process Emissions Multipliers'!$E$51</f>
        <v>0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Multipliers'!$B$51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Multipliers'!$D$51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Multipliers'!$E$51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Multipliers'!$B$51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Multipliers'!$D$51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Multipliers'!$E$51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Multipliers'!$B$51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Multipliers'!$D$51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Multipliers'!$E$51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Multipliers'!$B$51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Multipliers'!$D$51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Multipliers'!$E$51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Multipliers'!$B$51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Multipliers'!$D$51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Multipliers'!$E$51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Multipliers'!$B$51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Multipliers'!$D$51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Multipliers'!$E$51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Multipliers'!$B$51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Multipliers'!$D$51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Multipliers'!$E$51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Multipliers'!$B$51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Multipliers'!$D$51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Multipliers'!$E$51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Selector'!$B$3&amp;ROW($A19))*10^12,0)*'Process Emissions Multipliers'!$B$51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Selector'!$B$3&amp;ROW($A19))*10^12,0)*'Process Emissions Multipliers'!$D$51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Multipliers'!$E$51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Multipliers'!$B$51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Multipliers'!$D$51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Multipliers'!$E$51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Multipliers'!$B$51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Multipliers'!$D$51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Multipliers'!$E$51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Multipliers'!$B$51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Multipliers'!$D$51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Multipliers'!$E$51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Multipliers'!$B$51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Multipliers'!$D$51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Multipliers'!$E$51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Multipliers'!$B$51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Multipliers'!$D$51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Multipliers'!$E$51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Multipliers'!$B$51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Multipliers'!$D$51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Multipliers'!$E$51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Multipliers'!$B$51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Multipliers'!$D$51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Multipliers'!$E$51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Multipliers'!$B$51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Multipliers'!$D$51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Multipliers'!$E$51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Multipliers'!$B$51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Multipliers'!$D$51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Multipliers'!$E$51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Multipliers'!$B$51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Multipliers'!$D$51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Multipliers'!$E$51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Multipliers'!$B$51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Multipliers'!$D$51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Multipliers'!$E$51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Multipliers'!$B$51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Multipliers'!$D$51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Multipliers'!$E$51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Multipliers'!$B$51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Selector'!$B$3&amp;ROW($A32))*10^12,0)*'Process Emissions Multipliers'!$D$51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V24*'Process Emissions Multipliers'!$E$51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Multipliers'!$B$51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Multipliers'!$D$51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Multipliers'!$E$51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Multipliers'!$B$51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Multipliers'!$D$51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Multipliers'!$E$51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Multipliers'!$B$51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Multipliers'!$D$51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Multipliers'!$E$51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Multipliers'!$B$51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Multipliers'!$D$51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Multipliers'!$E$51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Multipliers'!$B$51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Multipliers'!$D$51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Multipliers'!$E$51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Multipliers'!$B$51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Multipliers'!$D$51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Multipliers'!$E$51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90">
        <f ca="1">IF('Ric 2020'!$A39="RC",INDIRECT("'Ric 2020'!"&amp;'Country Selector'!$B$3&amp;ROW($A39))*10^12,0)*'Process Emissions Multipliers'!$B$51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90">
        <f ca="1">IF('Ric 2030'!$A39="RC",INDIRECT("'Ric 2030'!"&amp;'Country Selector'!$B$3&amp;ROW($A39))*10^12,0)*'Process Emissions Multipliers'!$D$51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90">
        <f ca="1">V31*'Process Emissions Multipliers'!$E$51</f>
        <v>0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Multipliers'!$B$51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Multipliers'!$D$51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Multipliers'!$E$51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Multipliers'!$B$51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Multipliers'!$D$51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Multipliers'!$E$51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Multipliers'!$B$51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Multipliers'!$D$51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Multipliers'!$E$51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Multipliers'!$B$51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Multipliers'!$D$51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Multipliers'!$E$51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Multipliers'!$B$51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Multipliers'!$D$51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Multipliers'!$E$51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Multipliers'!$B$51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Selector'!$B$3&amp;ROW($A45))*10^12,0)*'Process Emissions Multipliers'!$D$51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V37*'Process Emissions Multipliers'!$E$51</f>
        <v>0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Multipliers'!$B$51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Multipliers'!$D$51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Multipliers'!$E$51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Selector'!$B$3&amp;ROW($A47))*10^12,0)*'Process Emissions Multipliers'!$B$51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Selector'!$B$3&amp;ROW($A47))*10^12,0)*'Process Emissions Multipliers'!$D$51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Multipliers'!$E$51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Multipliers'!$B$51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Multipliers'!$D$51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Multipliers'!$E$51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Multipliers'!$B$51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Multipliers'!$D$51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Multipliers'!$E$51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Multipliers'!$B$51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90">
        <f ca="1">IF('Ric 2030'!$A50="RC",INDIRECT("'Ric 2030'!"&amp;'Country Selector'!$B$3&amp;ROW($A50))*10^12,0)*'Process Emissions Multipliers'!$D$51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90">
        <f ca="1">V42*'Process Emissions Multipliers'!$E$51</f>
        <v>0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90">
        <f ca="1">IF('Ric 2020'!$A51="RC",INDIRECT("'Ric 2020'!"&amp;'Country Selector'!$B$3&amp;ROW($A51))*10^12,0)*'Process Emissions Multipliers'!$B$51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 s="90">
        <f ca="1">IF('Ric 2030'!$A51="RC",INDIRECT("'Ric 2030'!"&amp;'Country Selector'!$B$3&amp;ROW($A51))*10^12,0)*'Process Emissions Multipliers'!$D$51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Multipliers'!$E$51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90">
        <f ca="1">IF('Ric 2020'!$A52="RC",INDIRECT("'Ric 2020'!"&amp;'Country Selector'!$B$3&amp;ROW($A52))*10^12,0)*'Process Emissions Multipliers'!$B$51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90">
        <f ca="1">IF('Ric 2030'!$A52="RC",INDIRECT("'Ric 2030'!"&amp;'Country Selector'!$B$3&amp;ROW($A52))*10^12,0)*'Process Emissions Multipliers'!$D$51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Multipliers'!$E$51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Selector'!$B$3&amp;ROW($A53))*10^12,0)*'Process Emissions Multipliers'!$B$51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Multipliers'!$D$51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Multipliers'!$E$51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 s="90">
        <f ca="1">IF('Ric 2020'!$A54="RC",INDIRECT("'Ric 2020'!"&amp;'Country Selector'!$B$3&amp;ROW($A54))*10^12,0)*'Process Emissions Multipliers'!$B$51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Multipliers'!$D$51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Multipliers'!$E$51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Multipliers'!$B$51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Multipliers'!$D$51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Multipliers'!$E$51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Multipliers'!$B$51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Multipliers'!$D$51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Multipliers'!$E$51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Multipliers'!$B$51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Selector'!$B$3&amp;ROW($A57))*10^12,0)*'Process Emissions Multipliers'!$D$51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V49*'Process Emissions Multipliers'!$E$51</f>
        <v>0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Selector'!$B$3&amp;ROW($A58))*10^12,0)*'Process Emissions Multipliers'!$B$51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Selector'!$B$3&amp;ROW($A58))*10^12,0)*'Process Emissions Multipliers'!$D$51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V50*'Process Emissions Multipliers'!$E$51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Selector'!$B$3&amp;ROW($A59))*10^12,0)*'Process Emissions Multipliers'!$B$51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Selector'!$B$3&amp;ROW($A59))*10^12,0)*'Process Emissions Multipliers'!$D$51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Multipliers'!$E$51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Selector'!$B$3&amp;ROW($A60))*10^12,0)*'Process Emissions Multipliers'!$B$51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Selector'!$B$3&amp;ROW($A60))*10^12,0)*'Process Emissions Multipliers'!$D$51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V52*'Process Emissions Multipliers'!$E$51</f>
        <v>0</v>
      </c>
    </row>
    <row r="53" spans="1:42">
      <c r="A53" s="74">
        <v>1</v>
      </c>
      <c r="B53" s="90">
        <f ca="1">IF('Ric 2010'!$A61="RC",INDIRECT("'Ric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Selector'!$B$3&amp;ROW($A61))*10^12,0)*'Process Emissions Multipliers'!$B$51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Selector'!$B$3&amp;ROW($A61))*10^12,0)*'Process Emissions Multipliers'!$D$51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V53*'Process Emissions Multipliers'!$E$51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Selector'!$B$3&amp;ROW($A62))*10^12,0)*'Process Emissions Multipliers'!$B$51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Selector'!$B$3&amp;ROW($A62))*10^12,0)*'Process Emissions Multipliers'!$D$51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V54*'Process Emissions Multipliers'!$E$51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90">
        <f ca="1">IF('Ric 2020'!$A63="RC",INDIRECT("'Ric 2020'!"&amp;'Country Selector'!$B$3&amp;ROW($A63))*10^12,0)*'Process Emissions Multipliers'!$B$51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90">
        <f ca="1">IF('Ric 2030'!$A63="RC",INDIRECT("'Ric 2030'!"&amp;'Country Selector'!$B$3&amp;ROW($A63))*10^12,0)*'Process Emissions Multipliers'!$D$51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V55*'Process Emissions Multipliers'!$E$51</f>
        <v>0</v>
      </c>
    </row>
    <row r="56" spans="1:42">
      <c r="A56" s="74">
        <v>4</v>
      </c>
      <c r="B56" s="90">
        <f ca="1">IF('Ric 2010'!$A64="RC",INDIRECT("'Ric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Selector'!$B$3&amp;ROW($A64))*10^12,0)*'Process Emissions Multipliers'!$B$51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 s="90">
        <f ca="1">IF('Ric 2030'!$A64="RC",INDIRECT("'Ric 2030'!"&amp;'Country Selector'!$B$3&amp;ROW($A64))*10^12,0)*'Process Emissions Multipliers'!$D$51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90">
        <f ca="1">V56*'Process Emissions Multipliers'!$E$51</f>
        <v>0</v>
      </c>
    </row>
    <row r="57" spans="1:42">
      <c r="A57" s="74">
        <v>5</v>
      </c>
      <c r="B57" s="90">
        <f ca="1">IF('Ric 2010'!$A65="RC",INDIRECT("'Ric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Selector'!$B$3&amp;ROW($A65))*10^12,0)*'Process Emissions Multipliers'!$B$51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Selector'!$B$3&amp;ROW($A65))*10^12,0)*'Process Emissions Multipliers'!$D$51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Multipliers'!$E$51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 s="90">
        <f ca="1">IF('Ric 2020'!$A66="RC",INDIRECT("'Ric 2020'!"&amp;'Country Selector'!$B$3&amp;ROW($A66))*10^12,0)*'Process Emissions Multipliers'!$B$51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 s="90">
        <f ca="1">IF('Ric 2030'!$A66="RC",INDIRECT("'Ric 2030'!"&amp;'Country Selector'!$B$3&amp;ROW($A66))*10^12,0)*'Process Emissions Multipliers'!$D$51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V58*'Process Emissions Multipliers'!$E$51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90">
        <f ca="1">IF('Ric 2020'!$A67="RC",INDIRECT("'Ric 2020'!"&amp;'Country Selector'!$B$3&amp;ROW($A67))*10^12,0)*'Process Emissions Multipliers'!$B$51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90">
        <f ca="1">IF('Ric 2030'!$A67="RC",INDIRECT("'Ric 2030'!"&amp;'Country Selector'!$B$3&amp;ROW($A67))*10^12,0)*'Process Emissions Multipliers'!$D$51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90">
        <f ca="1">V59*'Process Emissions Multipliers'!$E$51</f>
        <v>0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Multipliers'!$B$51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90">
        <f ca="1">IF('Ric 2030'!$A68="RC",INDIRECT("'Ric 2030'!"&amp;'Country Selector'!$B$3&amp;ROW($A68))*10^12,0)*'Process Emissions Multipliers'!$D$51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90">
        <f ca="1">V60*'Process Emissions Multipliers'!$E$51</f>
        <v>0</v>
      </c>
    </row>
    <row r="61" spans="1:42">
      <c r="A61" s="74">
        <v>9</v>
      </c>
      <c r="B61" s="90">
        <f ca="1">IF('Ric 2010'!$A69="RC",INDIRECT("'Ric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90">
        <f ca="1">IF('Ric 2020'!$A69="RC",INDIRECT("'Ric 2020'!"&amp;'Country Selector'!$B$3&amp;ROW($A69))*10^12,0)*'Process Emissions Multipliers'!$B$51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90">
        <f ca="1">IF('Ric 2030'!$A69="RC",INDIRECT("'Ric 2030'!"&amp;'Country Selector'!$B$3&amp;ROW($A69))*10^12,0)*'Process Emissions Multipliers'!$D$51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90">
        <f ca="1">V61*'Process Emissions Multipliers'!$E$51</f>
        <v>0</v>
      </c>
    </row>
    <row r="62" spans="1:42">
      <c r="A62" s="74">
        <v>10</v>
      </c>
      <c r="B62" s="90">
        <f ca="1">IF('Ric 2010'!$A70="RC",INDIRECT("'Ric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 s="90">
        <f ca="1">IF('Ric 2020'!$A70="RC",INDIRECT("'Ric 2020'!"&amp;'Country Selector'!$B$3&amp;ROW($A70))*10^12,0)*'Process Emissions Multipliers'!$B$51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Selector'!$B$3&amp;ROW($A70))*10^12,0)*'Process Emissions Multipliers'!$D$51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Multipliers'!$E$51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90">
        <f ca="1">IF('Ric 2020'!$A71="RC",INDIRECT("'Ric 2020'!"&amp;'Country Selector'!$B$3&amp;ROW($A71))*10^12,0)*'Process Emissions Multipliers'!$B$51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90">
        <f ca="1">IF('Ric 2030'!$A71="RC",INDIRECT("'Ric 2030'!"&amp;'Country Selector'!$B$3&amp;ROW($A71))*10^12,0)*'Process Emissions Multipliers'!$D$51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Multipliers'!$E$51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90">
        <f ca="1">IF('Ric 2020'!$A72="RC",INDIRECT("'Ric 2020'!"&amp;'Country Selector'!$B$3&amp;ROW($A72))*10^12,0)*'Process Emissions Multipliers'!$B$51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Multipliers'!$D$51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Multipliers'!$E$51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Selector'!$B$3&amp;ROW($A73))*10^12,0)*'Process Emissions Multipliers'!$B$51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90">
        <f ca="1">IF('Ric 2030'!$A73="RC",INDIRECT("'Ric 2030'!"&amp;'Country Selector'!$B$3&amp;ROW($A73))*10^12,0)*'Process Emissions Multipliers'!$D$51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90">
        <f ca="1">V65*'Process Emissions Multipliers'!$E$51</f>
        <v>0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Multipliers'!$B$51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Selector'!$B$3&amp;ROW($A74))*10^12,0)*'Process Emissions Multipliers'!$D$51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V66*'Process Emissions Multipliers'!$E$51</f>
        <v>0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Multipliers'!$B$51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90">
        <f ca="1">IF('Ric 2030'!$A75="RC",INDIRECT("'Ric 2030'!"&amp;'Country Selector'!$B$3&amp;ROW($A75))*10^12,0)*'Process Emissions Multipliers'!$D$51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90">
        <f ca="1">V67*'Process Emissions Multipliers'!$E$51</f>
        <v>0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90">
        <f ca="1">IF('Ric 2020'!$A76="RC",INDIRECT("'Ric 2020'!"&amp;'Country Selector'!$B$3&amp;ROW($A76))*10^12,0)*'Process Emissions Multipliers'!$B$51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90">
        <f ca="1">IF('Ric 2030'!$A76="RC",INDIRECT("'Ric 2030'!"&amp;'Country Selector'!$B$3&amp;ROW($A76))*10^12,0)*'Process Emissions Multipliers'!$D$51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V68*'Process Emissions Multipliers'!$E$51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Selector'!$B$3&amp;ROW($A77))*10^12,0)*'Process Emissions Multipliers'!$B$51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Selector'!$B$3&amp;ROW($A77))*10^12,0)*'Process Emissions Multipliers'!$D$51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Multipliers'!$E$51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Multipliers'!$B$51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Multipliers'!$D$51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Multipliers'!$E$51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90">
        <f ca="1">IF('Ric 2020'!$A79="RC",INDIRECT("'Ric 2020'!"&amp;'Country Selector'!$B$3&amp;ROW($A79))*10^12,0)*'Process Emissions Multipliers'!$B$51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Multipliers'!$D$51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Multipliers'!$E$51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Selector'!$B$3&amp;ROW($A80))*10^12,0)*'Process Emissions Multipliers'!$B$51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90">
        <f ca="1">IF('Ric 2030'!$A80="RC",INDIRECT("'Ric 2030'!"&amp;'Country Selector'!$B$3&amp;ROW($A80))*10^12,0)*'Process Emissions Multipliers'!$D$51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90">
        <f ca="1">V72*'Process Emissions Multipliers'!$E$51</f>
        <v>0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Selector'!$B$3&amp;ROW($A81))*10^12,0)*'Process Emissions Multipliers'!$B$51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90">
        <f ca="1">IF('Ric 2030'!$A81="RC",INDIRECT("'Ric 2030'!"&amp;'Country Selector'!$B$3&amp;ROW($A81))*10^12,0)*'Process Emissions Multipliers'!$D$51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90">
        <f ca="1">V73*'Process Emissions Multipliers'!$E$51</f>
        <v>0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Selector'!$B$3&amp;ROW($A82))*10^12,0)*'Process Emissions Multipliers'!$B$51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Selector'!$B$3&amp;ROW($A82))*10^12,0)*'Process Emissions Multipliers'!$D$51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Multipliers'!$E$51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Selector'!$B$3&amp;ROW($A83))*10^12,0)*'Process Emissions Multipliers'!$B$51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Selector'!$B$3&amp;ROW($A83))*10^12,0)*'Process Emissions Multipliers'!$D$51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Multipliers'!$E$51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90">
        <f ca="1">IF('Ric 2020'!$A84="RC",INDIRECT("'Ric 2020'!"&amp;'Country Selector'!$B$3&amp;ROW($A84))*10^12,0)*'Process Emissions Multipliers'!$B$51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90">
        <f ca="1">IF('Ric 2030'!$A84="RC",INDIRECT("'Ric 2030'!"&amp;'Country Selector'!$B$3&amp;ROW($A84))*10^12,0)*'Process Emissions Multipliers'!$D$51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Multipliers'!$E$51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90">
        <f ca="1">IF('Ric 2020'!$A85="RC",INDIRECT("'Ric 2020'!"&amp;'Country Selector'!$B$3&amp;ROW($A85))*10^12,0)*'Process Emissions Multipliers'!$B$51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90">
        <f ca="1">IF('Ric 2030'!$A85="RC",INDIRECT("'Ric 2030'!"&amp;'Country Selector'!$B$3&amp;ROW($A85))*10^12,0)*'Process Emissions Multipliers'!$D$51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Multipliers'!$E$51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90">
        <f ca="1">IF('Ric 2020'!$A86="RC",INDIRECT("'Ric 2020'!"&amp;'Country Selector'!$B$3&amp;ROW($A86))*10^12,0)*'Process Emissions Multipliers'!$B$51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Selector'!$B$3&amp;ROW($A86))*10^12,0)*'Process Emissions Multipliers'!$D$51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V78*'Process Emissions Multipliers'!$E$51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Multipliers'!$B$51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90">
        <f ca="1">IF('Ric 2030'!$A87="RC",INDIRECT("'Ric 2030'!"&amp;'Country Selector'!$B$3&amp;ROW($A87))*10^12,0)*'Process Emissions Multipliers'!$D$51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90">
        <f ca="1">V79*'Process Emissions Multipliers'!$E$51</f>
        <v>0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Selector'!$B$3&amp;ROW($A88))*10^12,0)*'Process Emissions Multipliers'!$B$51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Selector'!$B$3&amp;ROW($A88))*10^12,0)*'Process Emissions Multipliers'!$D$51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V80*'Process Emissions Multipliers'!$E$51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90">
        <f ca="1">IF('Ric 2020'!$A89="RC",INDIRECT("'Ric 2020'!"&amp;'Country Selector'!$B$3&amp;ROW($A89))*10^12,0)*'Process Emissions Multipliers'!$B$51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90">
        <f ca="1">IF('Ric 2030'!$A89="RC",INDIRECT("'Ric 2030'!"&amp;'Country Selector'!$B$3&amp;ROW($A89))*10^12,0)*'Process Emissions Multipliers'!$D$51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Multipliers'!$E$51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Multipliers'!$B$51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Selector'!$B$3&amp;ROW($A90))*10^12,0)*'Process Emissions Multipliers'!$D$51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V82*'Process Emissions Multipliers'!$E$51</f>
        <v>0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Selector'!$B$3&amp;ROW($A91))*10^12,0)*'Process Emissions Multipliers'!$B$51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Selector'!$B$3&amp;ROW($A91))*10^12,0)*'Process Emissions Multipliers'!$D$51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V83*'Process Emissions Multipliers'!$E$51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Multipliers'!$B$51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90">
        <f ca="1">IF('Ric 2030'!$A92="RC",INDIRECT("'Ric 2030'!"&amp;'Country Selector'!$B$3&amp;ROW($A92))*10^12,0)*'Process Emissions Multipliers'!$D$51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90">
        <f ca="1">V84*'Process Emissions Multipliers'!$E$51</f>
        <v>0</v>
      </c>
    </row>
    <row r="85" spans="1:42">
      <c r="A85" s="74">
        <v>33</v>
      </c>
      <c r="B85" s="90">
        <f ca="1">IF('Ric 2010'!$A93="RC",INDIRECT("'Ric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90">
        <f ca="1">IF('Ric 2020'!$A93="RC",INDIRECT("'Ric 2020'!"&amp;'Country Selector'!$B$3&amp;ROW($A93))*10^12,0)*'Process Emissions Multipliers'!$B$51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Multipliers'!$D$51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Multipliers'!$E$51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Selector'!$B$3&amp;ROW($A94))*10^12,0)*'Process Emissions Multipliers'!$B$51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Selector'!$B$3&amp;ROW($A94))*10^12,0)*'Process Emissions Multipliers'!$D$51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V86*'Process Emissions Multipliers'!$E$51</f>
        <v>0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Selector'!$B$3&amp;ROW($A95))*10^12,0)*'Process Emissions Multipliers'!$B$51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Selector'!$B$3&amp;ROW($A95))*10^12,0)*'Process Emissions Multipliers'!$D$51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V87*'Process Emissions Multipliers'!$E$51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Multipliers'!$B$51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Multipliers'!$D$51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Multipliers'!$E$51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Multipliers'!$B$51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90">
        <f ca="1">IF('Ric 2030'!$A97="RC",INDIRECT("'Ric 2030'!"&amp;'Country Selector'!$B$3&amp;ROW($A97))*10^12,0)*'Process Emissions Multipliers'!$D$51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90">
        <f ca="1">V89*'Process Emissions Multipliers'!$E$51</f>
        <v>0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90">
        <f ca="1">IF('Ric 2020'!$A98="RC",INDIRECT("'Ric 2020'!"&amp;'Country Selector'!$B$3&amp;ROW($A98))*10^12,0)*'Process Emissions Multipliers'!$B$51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90">
        <f ca="1">IF('Ric 2030'!$A98="RC",INDIRECT("'Ric 2030'!"&amp;'Country Selector'!$B$3&amp;ROW($A98))*10^12,0)*'Process Emissions Multipliers'!$D$51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Multipliers'!$E$51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90">
        <f ca="1">IF('Ric 2020'!$A99="RC",INDIRECT("'Ric 2020'!"&amp;'Country Selector'!$B$3&amp;ROW($A99))*10^12,0)*'Process Emissions Multipliers'!$B$51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Multipliers'!$D$51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Multipliers'!$E$51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90">
        <f ca="1">IF('Ric 2020'!$A100="RC",INDIRECT("'Ric 2020'!"&amp;'Country Selector'!$B$3&amp;ROW($A100))*10^12,0)*'Process Emissions Multipliers'!$B$51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90">
        <f ca="1">IF('Ric 2030'!$A100="RC",INDIRECT("'Ric 2030'!"&amp;'Country Selector'!$B$3&amp;ROW($A100))*10^12,0)*'Process Emissions Multipliers'!$D$51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Multipliers'!$E$51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90">
        <f ca="1">IF('Ric 2020'!$A101="RC",INDIRECT("'Ric 2020'!"&amp;'Country Selector'!$B$3&amp;ROW($A101))*10^12,0)*'Process Emissions Multipliers'!$B$51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Selector'!$B$3&amp;ROW($A101))*10^12,0)*'Process Emissions Multipliers'!$D$51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Multipliers'!$E$51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Selector'!$B$3&amp;ROW($A102))*10^12,0)*'Process Emissions Multipliers'!$B$51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Selector'!$B$3&amp;ROW($A102))*10^12,0)*'Process Emissions Multipliers'!$D$51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V94*'Process Emissions Multipliers'!$E$51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Selector'!$B$3&amp;ROW($A103))*10^12,0)*'Process Emissions Multipliers'!$B$51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90">
        <f ca="1">IF('Ric 2030'!$A103="RC",INDIRECT("'Ric 2030'!"&amp;'Country Selector'!$B$3&amp;ROW($A103))*10^12,0)*'Process Emissions Multipliers'!$D$51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90">
        <f ca="1">V95*'Process Emissions Multipliers'!$E$51</f>
        <v>0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Selector'!$B$3&amp;ROW($A104))*10^12,0)*'Process Emissions Multipliers'!$B$51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Selector'!$B$3&amp;ROW($A104))*10^12,0)*'Process Emissions Multipliers'!$D$51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V96*'Process Emissions Multipliers'!$E$51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Multipliers'!$B$51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Selector'!$B$3&amp;ROW($A105))*10^12,0)*'Process Emissions Multipliers'!$D$51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V97*'Process Emissions Multipliers'!$E$51</f>
        <v>0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90">
        <f ca="1">IF('Ric 2020'!$A106="RC",INDIRECT("'Ric 2020'!"&amp;'Country Selector'!$B$3&amp;ROW($A106))*10^12,0)*'Process Emissions Multipliers'!$B$51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90">
        <f ca="1">IF('Ric 2030'!$A106="RC",INDIRECT("'Ric 2030'!"&amp;'Country Selector'!$B$3&amp;ROW($A106))*10^12,0)*'Process Emissions Multipliers'!$D$51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90">
        <f ca="1">V98*'Process Emissions Multipliers'!$E$51</f>
        <v>0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Multipliers'!$B$51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Multipliers'!$D$51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Multipliers'!$E$51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Multipliers'!$B$51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Multipliers'!$D$51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Multipliers'!$E$51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Multipliers'!$B$51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Multipliers'!$D$51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Multipliers'!$E$51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Multipliers'!$B$51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90">
        <f ca="1">IF('Ric 2030'!$A110="RC",INDIRECT("'Ric 2030'!"&amp;'Country Selector'!$B$3&amp;ROW($A110))*10^12,0)*'Process Emissions Multipliers'!$D$51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90">
        <f ca="1">V102*'Process Emissions Multipliers'!$E$51</f>
        <v>0</v>
      </c>
    </row>
    <row r="103" spans="1:42">
      <c r="A103" s="74">
        <v>51</v>
      </c>
      <c r="B103" s="90">
        <f ca="1">IF('Ric 2010'!$A111="RC",INDIRECT("'Ric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90">
        <f ca="1">IF('Ric 2020'!$A111="RC",INDIRECT("'Ric 2020'!"&amp;'Country Selector'!$B$3&amp;ROW($A111))*10^12,0)*'Process Emissions Multipliers'!$B$51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Selector'!$B$3&amp;ROW($A111))*10^12,0)*'Process Emissions Multipliers'!$D$51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Multipliers'!$E$51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Multipliers'!$B$51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Multipliers'!$D$51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Multipliers'!$E$51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90">
        <f ca="1">IF('Ric 2020'!$A113="RC",INDIRECT("'Ric 2020'!"&amp;'Country Selector'!$B$3&amp;ROW($A113))*10^12,0)*'Process Emissions Multipliers'!$B$51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Multipliers'!$D$51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Multipliers'!$E$51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90">
        <f ca="1">IF('Ric 2020'!$A114="RC",INDIRECT("'Ric 2020'!"&amp;'Country Selector'!$B$3&amp;ROW($A114))*10^12,0)*'Process Emissions Multipliers'!$B$51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90">
        <f ca="1">IF('Ric 2030'!$A114="RC",INDIRECT("'Ric 2030'!"&amp;'Country Selector'!$B$3&amp;ROW($A114))*10^12,0)*'Process Emissions Multipliers'!$D$51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V106*'Process Emissions Multipliers'!$E$51</f>
        <v>0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90">
        <f ca="1">IF('Ric 2020'!$A115="RC",INDIRECT("'Ric 2020'!"&amp;'Country Selector'!$B$3&amp;ROW($A115))*10^12,0)*'Process Emissions Multipliers'!$B$51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90">
        <f ca="1">IF('Ric 2030'!$A115="RC",INDIRECT("'Ric 2030'!"&amp;'Country Selector'!$B$3&amp;ROW($A115))*10^12,0)*'Process Emissions Multipliers'!$D$51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Multipliers'!$E$51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90">
        <f ca="1">IF('Ric 2020'!$A116="RC",INDIRECT("'Ric 2020'!"&amp;'Country Selector'!$B$3&amp;ROW($A116))*10^12,0)*'Process Emissions Multipliers'!$B$51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90">
        <f ca="1">IF('Ric 2030'!$A116="RC",INDIRECT("'Ric 2030'!"&amp;'Country Selector'!$B$3&amp;ROW($A116))*10^12,0)*'Process Emissions Multipliers'!$D$51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Multipliers'!$E$51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Multipliers'!$B$51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Selector'!$B$3&amp;ROW($A117))*10^12,0)*'Process Emissions Multipliers'!$D$51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V109*'Process Emissions Multipliers'!$E$51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90">
        <f ca="1">IF('Ric 2020'!$A118="RC",INDIRECT("'Ric 2020'!"&amp;'Country Selector'!$B$3&amp;ROW($A118))*10^12,0)*'Process Emissions Multipliers'!$B$51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90">
        <f ca="1">IF('Ric 2030'!$A118="RC",INDIRECT("'Ric 2030'!"&amp;'Country Selector'!$B$3&amp;ROW($A118))*10^12,0)*'Process Emissions Multipliers'!$D$51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Multipliers'!$E$51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Multipliers'!$B$51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Multipliers'!$D$51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Multipliers'!$E$51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Selector'!$B$3&amp;ROW($A120))*10^12,0)*'Process Emissions Multipliers'!$B$51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Selector'!$B$3&amp;ROW($A120))*10^12,0)*'Process Emissions Multipliers'!$D$51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Multipliers'!$E$51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90">
        <f ca="1">IF('Ric 2020'!$A121="RC",INDIRECT("'Ric 2020'!"&amp;'Country Selector'!$B$3&amp;ROW($A121))*10^12,0)*'Process Emissions Multipliers'!$B$51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90">
        <f ca="1">IF('Ric 2030'!$A121="RC",INDIRECT("'Ric 2030'!"&amp;'Country Selector'!$B$3&amp;ROW($A121))*10^12,0)*'Process Emissions Multipliers'!$D$51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Multipliers'!$E$51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90">
        <f ca="1">IF('Ric 2020'!$A122="RC",INDIRECT("'Ric 2020'!"&amp;'Country Selector'!$B$3&amp;ROW($A122))*10^12,0)*'Process Emissions Multipliers'!$B$51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90">
        <f ca="1">IF('Ric 2030'!$A122="RC",INDIRECT("'Ric 2030'!"&amp;'Country Selector'!$B$3&amp;ROW($A122))*10^12,0)*'Process Emissions Multipliers'!$D$51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90">
        <f ca="1">V114*'Process Emissions Multipliers'!$E$51</f>
        <v>0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Multipliers'!$B$51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90">
        <f ca="1">IF('Ric 2030'!$A123="RC",INDIRECT("'Ric 2030'!"&amp;'Country Selector'!$B$3&amp;ROW($A123))*10^12,0)*'Process Emissions Multipliers'!$D$51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90">
        <f ca="1">V115*'Process Emissions Multipliers'!$E$51</f>
        <v>0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Multipliers'!$B$51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Selector'!$B$3&amp;ROW($A124))*10^12,0)*'Process Emissions Multipliers'!$D$51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V116*'Process Emissions Multipliers'!$E$51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 s="90">
        <f ca="1">IF('Ric 2020'!$A125="RC",INDIRECT("'Ric 2020'!"&amp;'Country Selector'!$B$3&amp;ROW($A125))*10^12,0)*'Process Emissions Multipliers'!$B$51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Selector'!$B$3&amp;ROW($A125))*10^12,0)*'Process Emissions Multipliers'!$D$51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Multipliers'!$E$51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90">
        <f ca="1">IF('Ric 2020'!$A126="RC",INDIRECT("'Ric 2020'!"&amp;'Country Selector'!$B$3&amp;ROW($A126))*10^12,0)*'Process Emissions Multipliers'!$B$51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90">
        <f ca="1">IF('Ric 2030'!$A126="RC",INDIRECT("'Ric 2030'!"&amp;'Country Selector'!$B$3&amp;ROW($A126))*10^12,0)*'Process Emissions Multipliers'!$D$51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90">
        <f ca="1">V118*'Process Emissions Multipliers'!$E$51</f>
        <v>0</v>
      </c>
    </row>
    <row r="119" spans="1:42">
      <c r="A119" s="74">
        <v>67</v>
      </c>
      <c r="B119" s="90">
        <f ca="1">IF('Ric 2010'!$A127="RC",INDIRECT("'Ric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90">
        <f ca="1">IF('Ric 2020'!$A127="RC",INDIRECT("'Ric 2020'!"&amp;'Country Selector'!$B$3&amp;ROW($A127))*10^12,0)*'Process Emissions Multipliers'!$B$51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90">
        <f ca="1">IF('Ric 2030'!$A127="RC",INDIRECT("'Ric 2030'!"&amp;'Country Selector'!$B$3&amp;ROW($A127))*10^12,0)*'Process Emissions Multipliers'!$D$51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90">
        <f ca="1">V119*'Process Emissions Multipliers'!$E$51</f>
        <v>0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Multipliers'!$B$51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Selector'!$B$3&amp;ROW($A128))*10^12,0)*'Process Emissions Multipliers'!$D$51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V120*'Process Emissions Multipliers'!$E$51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Multipliers'!$B$51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Selector'!$B$3&amp;ROW($A129))*10^12,0)*'Process Emissions Multipliers'!$D$51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V121*'Process Emissions Multipliers'!$E$51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Multipliers'!$B$51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90">
        <f ca="1">IF('Ric 2030'!$A130="RC",INDIRECT("'Ric 2030'!"&amp;'Country Selector'!$B$3&amp;ROW($A130))*10^12,0)*'Process Emissions Multipliers'!$D$51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90">
        <f ca="1">V122*'Process Emissions Multipliers'!$E$51</f>
        <v>0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Multipliers'!$B$51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Multipliers'!$D$51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Multipliers'!$E$51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Multipliers'!$B$51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Multipliers'!$D$51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Multipliers'!$E$51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Multipliers'!$B$51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Selector'!$B$3&amp;ROW($A133))*10^12,0)*'Process Emissions Multipliers'!$D$51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V125*'Process Emissions Multipliers'!$E$51</f>
        <v>0</v>
      </c>
    </row>
    <row r="126" spans="1:42">
      <c r="A126" s="74">
        <v>74</v>
      </c>
      <c r="B126" s="90">
        <f ca="1">IF('Ric 2010'!$A134="RC",INDIRECT("'Ric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90">
        <f ca="1">IF('Ric 2020'!$A134="RC",INDIRECT("'Ric 2020'!"&amp;'Country Selector'!$B$3&amp;ROW($A134))*10^12,0)*'Process Emissions Multipliers'!$B$51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Multipliers'!$D$51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Multipliers'!$E$51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Multipliers'!$B$51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90">
        <f ca="1">IF('Ric 2030'!$A135="RC",INDIRECT("'Ric 2030'!"&amp;'Country Selector'!$B$3&amp;ROW($A135))*10^12,0)*'Process Emissions Multipliers'!$D$51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90">
        <f ca="1">V127*'Process Emissions Multipliers'!$E$51</f>
        <v>0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Multipliers'!$B$51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90">
        <f ca="1">IF('Ric 2030'!$A136="RC",INDIRECT("'Ric 2030'!"&amp;'Country Selector'!$B$3&amp;ROW($A136))*10^12,0)*'Process Emissions Multipliers'!$D$51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90">
        <f ca="1">V128*'Process Emissions Multipliers'!$E$51</f>
        <v>0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Multipliers'!$B$51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90">
        <f ca="1">IF('Ric 2030'!$A137="RC",INDIRECT("'Ric 2030'!"&amp;'Country Selector'!$B$3&amp;ROW($A137))*10^12,0)*'Process Emissions Multipliers'!$D$51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90">
        <f ca="1">V129*'Process Emissions Multipliers'!$E$51</f>
        <v>0</v>
      </c>
    </row>
    <row r="130" spans="1:42">
      <c r="A130" s="74">
        <v>78</v>
      </c>
      <c r="B130" s="90">
        <f ca="1">IF('Ric 2010'!$A138="RC",INDIRECT("'Ric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90">
        <f ca="1">IF('Ric 2020'!$A138="RC",INDIRECT("'Ric 2020'!"&amp;'Country Selector'!$B$3&amp;ROW($A138))*10^12,0)*'Process Emissions Multipliers'!$B$51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Multipliers'!$D$51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Multipliers'!$E$51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Multipliers'!$B$51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Multipliers'!$D$51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Multipliers'!$E$51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90">
        <f ca="1">IF('Ric 2020'!$A140="RC",INDIRECT("'Ric 2020'!"&amp;'Country Selector'!$B$3&amp;ROW($A140))*10^12,0)*'Process Emissions Multipliers'!$B$51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90">
        <f ca="1">IF('Ric 2030'!$A140="RC",INDIRECT("'Ric 2030'!"&amp;'Country Selector'!$B$3&amp;ROW($A140))*10^12,0)*'Process Emissions Multipliers'!$D$51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Multipliers'!$E$51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90">
        <f ca="1">IF('Ric 2020'!$A141="RC",INDIRECT("'Ric 2020'!"&amp;'Country Selector'!$B$3&amp;ROW($A141))*10^12,0)*'Process Emissions Multipliers'!$B$51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Multipliers'!$D$51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Multipliers'!$E$51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Multipliers'!$B$51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Multipliers'!$D$51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Multipliers'!$E$51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Multipliers'!$B$51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90">
        <f ca="1">IF('Ric 2030'!$A143="RC",INDIRECT("'Ric 2030'!"&amp;'Country Selector'!$B$3&amp;ROW($A143))*10^12,0)*'Process Emissions Multipliers'!$D$51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90">
        <f ca="1">V135*'Process Emissions Multipliers'!$E$51</f>
        <v>0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Selector'!$B$3&amp;ROW($A144))*10^12,0)*'Process Emissions Multipliers'!$B$51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Multipliers'!$D$51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Multipliers'!$E$51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90">
        <f ca="1">IF('Ric 2020'!$A145="RC",INDIRECT("'Ric 2020'!"&amp;'Country Selector'!$B$3&amp;ROW($A145))*10^12,0)*'Process Emissions Multipliers'!$B$51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90">
        <f ca="1">IF('Ric 2030'!$A145="RC",INDIRECT("'Ric 2030'!"&amp;'Country Selector'!$B$3&amp;ROW($A145))*10^12,0)*'Process Emissions Multipliers'!$D$51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Multipliers'!$E$51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90">
        <f ca="1">IF('Ric 2020'!$A146="RC",INDIRECT("'Ric 2020'!"&amp;'Country Selector'!$B$3&amp;ROW($A146))*10^12,0)*'Process Emissions Multipliers'!$B$51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Multipliers'!$D$51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Multipliers'!$E$51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90">
        <f ca="1">IF('Ric 2020'!$A147="RC",INDIRECT("'Ric 2020'!"&amp;'Country Selector'!$B$3&amp;ROW($A147))*10^12,0)*'Process Emissions Multipliers'!$B$51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90">
        <f ca="1">IF('Ric 2030'!$A147="RC",INDIRECT("'Ric 2030'!"&amp;'Country Selector'!$B$3&amp;ROW($A147))*10^12,0)*'Process Emissions Multipliers'!$D$51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Multipliers'!$E$51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Multipliers'!$B$51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Multipliers'!$D$51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Multipliers'!$E$51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90">
        <f ca="1">IF('Ric 2020'!$A149="RC",INDIRECT("'Ric 2020'!"&amp;'Country Selector'!$B$3&amp;ROW($A149))*10^12,0)*'Process Emissions Multipliers'!$B$51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90">
        <f ca="1">IF('Ric 2030'!$A149="RC",INDIRECT("'Ric 2030'!"&amp;'Country Selector'!$B$3&amp;ROW($A149))*10^12,0)*'Process Emissions Multipliers'!$D$51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Multipliers'!$E$51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90">
        <f ca="1">IF('Ric 2020'!$A150="RC",INDIRECT("'Ric 2020'!"&amp;'Country Selector'!$B$3&amp;ROW($A150))*10^12,0)*'Process Emissions Multipliers'!$B$51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90">
        <f ca="1">IF('Ric 2030'!$A150="RC",INDIRECT("'Ric 2030'!"&amp;'Country Selector'!$B$3&amp;ROW($A150))*10^12,0)*'Process Emissions Multipliers'!$D$51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90">
        <f ca="1">V142*'Process Emissions Multipliers'!$E$51</f>
        <v>0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Multipliers'!$B$51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Multipliers'!$D$51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Multipliers'!$E$51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Multipliers'!$B$51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Multipliers'!$D$51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Multipliers'!$E$51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Selector'!$B$3&amp;ROW($A153))*10^12,0)*'Process Emissions Multipliers'!$B$51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Selector'!$B$3&amp;ROW($A153))*10^12,0)*'Process Emissions Multipliers'!$D$51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V145*'Process Emissions Multipliers'!$E$51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Multipliers'!$B$51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Multipliers'!$D$51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Multipliers'!$E$51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Multipliers'!$B$51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Multipliers'!$D$51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Multipliers'!$E$51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Multipliers'!$B$51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Multipliers'!$D$51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Multipliers'!$E$51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Multipliers'!$B$51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Multipliers'!$D$51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Multipliers'!$E$51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Multipliers'!$B$51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Multipliers'!$D$51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Multipliers'!$E$51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Multipliers'!$B$51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Multipliers'!$D$51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Multipliers'!$E$51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Selector'!$B$3&amp;ROW($A160))*10^12,0)*'Process Emissions Multipliers'!$B$51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Multipliers'!$D$51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Multipliers'!$E$51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90">
        <f ca="1">IF('Ric 2020'!$A161="RC",INDIRECT("'Ric 2020'!"&amp;'Country Selector'!$B$3&amp;ROW($A161))*10^12,0)*'Process Emissions Multipliers'!$B$51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90">
        <f ca="1">IF('Ric 2030'!$A161="RC",INDIRECT("'Ric 2030'!"&amp;'Country Selector'!$B$3&amp;ROW($A161))*10^12,0)*'Process Emissions Multipliers'!$D$51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90">
        <f ca="1">V153*'Process Emissions Multipliers'!$E$51</f>
        <v>0</v>
      </c>
    </row>
    <row r="154" spans="1:42">
      <c r="A154" s="74">
        <v>200</v>
      </c>
      <c r="B154" s="90">
        <f ca="1">IF('Ric 2010'!$A162="RC",INDIRECT("'Ric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90">
        <f ca="1">IF('Ric 2020'!$A162="RC",INDIRECT("'Ric 2020'!"&amp;'Country Selector'!$B$3&amp;ROW($A162))*10^12,0)*'Process Emissions Multipliers'!$B$51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90">
        <f ca="1">IF('Ric 2030'!$A162="RC",INDIRECT("'Ric 2030'!"&amp;'Country Selector'!$B$3&amp;ROW($A162))*10^12,0)*'Process Emissions Multipliers'!$D$51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90">
        <f ca="1">V154*'Process Emissions Multipliers'!$E$51</f>
        <v>0</v>
      </c>
    </row>
    <row r="155" spans="1:4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Selector'!$B$3&amp;ROW($A163))*10^12,0)*'Process Emissions Multipliers'!$B$51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90">
        <f ca="1">IF('Ric 2030'!$A163="RC",INDIRECT("'Ric 2030'!"&amp;'Country Selector'!$B$3&amp;ROW($A163))*10^12,0)*'Process Emissions Multipliers'!$D$51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90">
        <f ca="1">V155*'Process Emissions Multipliers'!$E$51</f>
        <v>0</v>
      </c>
    </row>
    <row r="156" spans="1:42">
      <c r="A156" s="74">
        <v>300</v>
      </c>
      <c r="B156" s="90">
        <f ca="1">IF('Ric 2010'!$A164="RC",INDIRECT("'Ric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90">
        <f ca="1">IF('Ric 2020'!$A164="RC",INDIRECT("'Ric 2020'!"&amp;'Country Selector'!$B$3&amp;ROW($A164))*10^12,0)*'Process Emissions Multipliers'!$B$51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90">
        <f ca="1">IF('Ric 2030'!$A164="RC",INDIRECT("'Ric 2030'!"&amp;'Country Selector'!$B$3&amp;ROW($A164))*10^12,0)*'Process Emissions Multipliers'!$D$51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90">
        <f ca="1">V156*'Process Emissions Multipliers'!$E$51</f>
        <v>0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Selector'!$B$3&amp;ROW($A165))*10^12,0)*'Process Emissions Multipliers'!$B$51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90">
        <f ca="1">IF('Ric 2030'!$A165="RC",INDIRECT("'Ric 2030'!"&amp;'Country Selector'!$B$3&amp;ROW($A165))*10^12,0)*'Process Emissions Multipliers'!$D$51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90">
        <f ca="1">V157*'Process Emissions Multipliers'!$E$51</f>
        <v>0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Selector'!$B$3&amp;ROW($A166))*10^12,0)*'Process Emissions Multipliers'!$B$51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Selector'!$B$3&amp;ROW($A166))*10^12,0)*'Process Emissions Multipliers'!$D$51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Multipliers'!$E$51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90">
        <f ca="1">IF('Ric 2020'!$A167="RC",INDIRECT("'Ric 2020'!"&amp;'Country Selector'!$B$3&amp;ROW($A167))*10^12,0)*'Process Emissions Multipliers'!$B$51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90">
        <f ca="1">IF('Ric 2030'!$A167="RC",INDIRECT("'Ric 2030'!"&amp;'Country Selector'!$B$3&amp;ROW($A167))*10^12,0)*'Process Emissions Multipliers'!$D$51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Multipliers'!$E$51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Selector'!$B$3&amp;ROW($A168))*10^12,0)*'Process Emissions Multipliers'!$B$51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Multipliers'!$D$51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Multipliers'!$E$51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 s="90">
        <f ca="1">IF('Ric 2020'!$A169="RC",INDIRECT("'Ric 2020'!"&amp;'Country Selector'!$B$3&amp;ROW($A169))*10^12,0)*'Process Emissions Multipliers'!$B$51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Selector'!$B$3&amp;ROW($A169))*10^12,0)*'Process Emissions Multipliers'!$D$51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V161*'Process Emissions Multipliers'!$E$51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Selector'!$B$3&amp;ROW($A170))*10^12,0)*'Process Emissions Multipliers'!$B$51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Selector'!$B$3&amp;ROW($A170))*10^12,0)*'Process Emissions Multipliers'!$D$51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V162*'Process Emissions Multipliers'!$E$51</f>
        <v>0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Multipliers'!$B$51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Selector'!$B$3&amp;ROW($A171))*10^12,0)*'Process Emissions Multipliers'!$D$51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V163*'Process Emissions Multipliers'!$E$51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Selector'!$B$3&amp;ROW($A172))*10^12,0)*'Process Emissions Multipliers'!$B$51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Multipliers'!$D$51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Multipliers'!$E$51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90">
        <f ca="1">IF('Ric 2020'!$A173="RC",INDIRECT("'Ric 2020'!"&amp;'Country Selector'!$B$3&amp;ROW($A173))*10^12,0)*'Process Emissions Multipliers'!$B$51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Multipliers'!$D$51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Multipliers'!$E$51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90">
        <f ca="1">IF('Ric 2020'!$A174="RC",INDIRECT("'Ric 2020'!"&amp;'Country Selector'!$B$3&amp;ROW($A174))*10^12,0)*'Process Emissions Multipliers'!$B$51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Selector'!$B$3&amp;ROW($A174))*10^12,0)*'Process Emissions Multipliers'!$D$51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V166*'Process Emissions Multipliers'!$E$51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Multipliers'!$B$51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Multipliers'!$D$51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Multipliers'!$E$51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Multipliers'!$B$51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Multipliers'!$D$51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Multipliers'!$E$51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Multipliers'!$B$51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Multipliers'!$D$51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Multipliers'!$E$51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Multipliers'!$B$51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Multipliers'!$D$51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Multipliers'!$E$51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90">
        <f ca="1">IF('Ric 2020'!$A179="RC",INDIRECT("'Ric 2020'!"&amp;'Country Selector'!$B$3&amp;ROW($A179))*10^12,0)*'Process Emissions Multipliers'!$B$51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90">
        <f ca="1">IF('Ric 2030'!$A179="RC",INDIRECT("'Ric 2030'!"&amp;'Country Selector'!$B$3&amp;ROW($A179))*10^12,0)*'Process Emissions Multipliers'!$D$51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90">
        <f ca="1">V171*'Process Emissions Multipliers'!$E$51</f>
        <v>0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Selector'!$B$3&amp;ROW($A180))*10^12,0)*'Process Emissions Multipliers'!$B$51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Multipliers'!$D$51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Multipliers'!$E$51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Multipliers'!$B$51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Multipliers'!$D$51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Multipliers'!$E$51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Multipliers'!$B$51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Multipliers'!$D$51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Multipliers'!$E$51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Multipliers'!$B$51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Multipliers'!$D$51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Multipliers'!$E$51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Multipliers'!$B$51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Multipliers'!$D$51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Multipliers'!$E$51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Multipliers'!$B$51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Multipliers'!$D$51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Multipliers'!$E$51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160" workbookViewId="0">
      <selection activeCell="V2" sqref="V2:V177"/>
    </sheetView>
  </sheetViews>
  <sheetFormatPr defaultColWidth="8.85546875" defaultRowHeight="15"/>
  <cols>
    <col min="1" max="1" width="28.85546875" customWidth="1"/>
    <col min="2" max="3" width="12" bestFit="1" customWidth="1"/>
    <col min="12" max="12" width="12.28515625" customWidth="1"/>
    <col min="13" max="13" width="9.42578125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34592423421.452728</v>
      </c>
      <c r="C2">
        <f ca="1">$B2*($L$1-C$1)/($L$1-$B$1)+$L2*(C$1-$B$1)/($L$1-$B$1)</f>
        <v>33118076304.606964</v>
      </c>
      <c r="D2">
        <f t="shared" ref="D2:K17" ca="1" si="0">$B2*($L$1-D$1)/($L$1-$B$1)+$L2*(D$1-$B$1)/($L$1-$B$1)</f>
        <v>31643729187.761192</v>
      </c>
      <c r="E2">
        <f t="shared" ca="1" si="0"/>
        <v>30169382070.915428</v>
      </c>
      <c r="F2">
        <f t="shared" ca="1" si="0"/>
        <v>28695034954.06966</v>
      </c>
      <c r="G2">
        <f t="shared" ca="1" si="0"/>
        <v>27220687837.223892</v>
      </c>
      <c r="H2">
        <f t="shared" ca="1" si="0"/>
        <v>25746340720.378128</v>
      </c>
      <c r="I2">
        <f t="shared" ca="1" si="0"/>
        <v>24271993603.53236</v>
      </c>
      <c r="J2">
        <f t="shared" ca="1" si="0"/>
        <v>22797646486.686592</v>
      </c>
      <c r="K2">
        <f t="shared" ca="1" si="0"/>
        <v>21323299369.840824</v>
      </c>
      <c r="L2">
        <f ca="1">IF('Liv 2020'!$A10="LM",INDIRECT("'Liv 2020'!"&amp;'Country Selector'!$B$3&amp;ROW($A10))*10^12,0)*'Process Emissions Multipliers'!$B$54</f>
        <v>19848952252.99506</v>
      </c>
      <c r="M2">
        <f ca="1">$L2*($V$1-M$1)/($V$1-$L$1)+$V2*(M$1-$L$1)/($V$1-$L$1)</f>
        <v>20379092188.25367</v>
      </c>
      <c r="N2">
        <f t="shared" ref="N2:U17" ca="1" si="1">$L2*($V$1-N$1)/($V$1-$L$1)+$V2*(N$1-$L$1)/($V$1-$L$1)</f>
        <v>20909232123.51228</v>
      </c>
      <c r="O2">
        <f t="shared" ca="1" si="1"/>
        <v>21439372058.770889</v>
      </c>
      <c r="P2">
        <f t="shared" ca="1" si="1"/>
        <v>21969511994.029503</v>
      </c>
      <c r="Q2">
        <f t="shared" ca="1" si="1"/>
        <v>22499651929.288109</v>
      </c>
      <c r="R2">
        <f t="shared" ca="1" si="1"/>
        <v>23029791864.546719</v>
      </c>
      <c r="S2">
        <f t="shared" ca="1" si="1"/>
        <v>23559931799.805328</v>
      </c>
      <c r="T2">
        <f t="shared" ca="1" si="1"/>
        <v>24090071735.063938</v>
      </c>
      <c r="U2">
        <f t="shared" ca="1" si="1"/>
        <v>24620211670.322548</v>
      </c>
      <c r="V2">
        <f ca="1">IF('Liv 2030'!$A10="LM",INDIRECT("'Liv 2030'!"&amp;'Country Selector'!$B$3&amp;ROW($A10))*10^12,0)*'Process Emissions Multipliers'!$D$54</f>
        <v>25150351605.581158</v>
      </c>
      <c r="W2" s="90">
        <f ca="1">$V2*($AP$1-W$1)/($AP$1-$V$1)+$AP2*(W$1-$V$1)/($AP$1-$V$1)</f>
        <v>25422926471.56739</v>
      </c>
      <c r="X2" s="90">
        <f t="shared" ref="X2:AO16" ca="1" si="2">$V2*($AP$1-X$1)/($AP$1-$V$1)+$AP2*(X$1-$V$1)/($AP$1-$V$1)</f>
        <v>25695501337.553619</v>
      </c>
      <c r="Y2" s="90">
        <f t="shared" ca="1" si="2"/>
        <v>25968076203.539848</v>
      </c>
      <c r="Z2" s="90">
        <f t="shared" ca="1" si="2"/>
        <v>26240651069.526085</v>
      </c>
      <c r="AA2" s="90">
        <f t="shared" ca="1" si="2"/>
        <v>26513225935.512314</v>
      </c>
      <c r="AB2" s="90">
        <f t="shared" ca="1" si="2"/>
        <v>26785800801.498543</v>
      </c>
      <c r="AC2" s="90">
        <f t="shared" ca="1" si="2"/>
        <v>27058375667.484772</v>
      </c>
      <c r="AD2" s="90">
        <f t="shared" ca="1" si="2"/>
        <v>27330950533.471004</v>
      </c>
      <c r="AE2" s="90">
        <f t="shared" ca="1" si="2"/>
        <v>27603525399.457237</v>
      </c>
      <c r="AF2" s="90">
        <f t="shared" ca="1" si="2"/>
        <v>27876100265.443466</v>
      </c>
      <c r="AG2" s="90">
        <f t="shared" ca="1" si="2"/>
        <v>28148675131.429699</v>
      </c>
      <c r="AH2" s="90">
        <f t="shared" ca="1" si="2"/>
        <v>28421249997.415928</v>
      </c>
      <c r="AI2" s="90">
        <f t="shared" ca="1" si="2"/>
        <v>28693824863.402161</v>
      </c>
      <c r="AJ2" s="90">
        <f t="shared" ca="1" si="2"/>
        <v>28966399729.38839</v>
      </c>
      <c r="AK2" s="90">
        <f t="shared" ca="1" si="2"/>
        <v>29238974595.374622</v>
      </c>
      <c r="AL2" s="90">
        <f t="shared" ca="1" si="2"/>
        <v>29511549461.360855</v>
      </c>
      <c r="AM2" s="90">
        <f t="shared" ca="1" si="2"/>
        <v>29784124327.347084</v>
      </c>
      <c r="AN2" s="90">
        <f t="shared" ca="1" si="2"/>
        <v>30056699193.333317</v>
      </c>
      <c r="AO2" s="90">
        <f t="shared" ca="1" si="2"/>
        <v>30329274059.319546</v>
      </c>
      <c r="AP2" s="189">
        <f ca="1">V2*'Process Emissions Multipliers'!$E$54</f>
        <v>30601848925.305779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 s="191">
        <f ca="1">IF('Liv 2020'!$A11="LM",INDIRECT("'Liv 2020'!"&amp;'Country Selector'!$B$3&amp;ROW($A11))*10^12,0)*'Process Emissions Multipliers'!$B$54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 s="191">
        <f ca="1">IF('Liv 2030'!$A11="LM",INDIRECT("'Liv 2030'!"&amp;'Country Selector'!$B$3&amp;ROW($A11))*10^12,0)*'Process Emissions Multipliers'!$D$54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191">
        <f ca="1">V3*'Process Emissions Multipliers'!$E$54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 s="191">
        <f ca="1">IF('Liv 2020'!$A12="LM",INDIRECT("'Liv 2020'!"&amp;'Country Selector'!$B$3&amp;ROW($A12))*10^12,0)*'Process Emissions Multipliers'!$B$54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 s="191">
        <f ca="1">IF('Liv 2030'!$A12="LM",INDIRECT("'Liv 2030'!"&amp;'Country Selector'!$B$3&amp;ROW($A12))*10^12,0)*'Process Emissions Multipliers'!$D$54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191">
        <f ca="1">V4*'Process Emissions Multipliers'!$E$54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 s="191">
        <f ca="1">IF('Liv 2020'!$A13="LM",INDIRECT("'Liv 2020'!"&amp;'Country Selector'!$B$3&amp;ROW($A13))*10^12,0)*'Process Emissions Multipliers'!$B$54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 s="191">
        <f ca="1">IF('Liv 2030'!$A13="LM",INDIRECT("'Liv 2030'!"&amp;'Country Selector'!$B$3&amp;ROW($A13))*10^12,0)*'Process Emissions Multipliers'!$D$54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191">
        <f ca="1">V5*'Process Emissions Multipliers'!$E$54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 s="191">
        <f ca="1">IF('Liv 2020'!$A14="LM",INDIRECT("'Liv 2020'!"&amp;'Country Selector'!$B$3&amp;ROW($A14))*10^12,0)*'Process Emissions Multipliers'!$B$54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 s="191">
        <f ca="1">IF('Liv 2030'!$A14="LM",INDIRECT("'Liv 2030'!"&amp;'Country Selector'!$B$3&amp;ROW($A14))*10^12,0)*'Process Emissions Multipliers'!$D$54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191">
        <f ca="1">V6*'Process Emissions Multipliers'!$E$54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 s="191">
        <f ca="1">IF('Liv 2020'!$A15="LM",INDIRECT("'Liv 2020'!"&amp;'Country Selector'!$B$3&amp;ROW($A15))*10^12,0)*'Process Emissions Multipliers'!$B$54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 s="191">
        <f ca="1">IF('Liv 2030'!$A15="LM",INDIRECT("'Liv 2030'!"&amp;'Country Selector'!$B$3&amp;ROW($A15))*10^12,0)*'Process Emissions Multipliers'!$D$54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191">
        <f ca="1">V7*'Process Emissions Multipliers'!$E$54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 s="191">
        <f ca="1">IF('Liv 2020'!$A16="LM",INDIRECT("'Liv 2020'!"&amp;'Country Selector'!$B$3&amp;ROW($A16))*10^12,0)*'Process Emissions Multipliers'!$B$54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 s="191">
        <f ca="1">IF('Liv 2030'!$A16="LM",INDIRECT("'Liv 2030'!"&amp;'Country Selector'!$B$3&amp;ROW($A16))*10^12,0)*'Process Emissions Multipliers'!$D$54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191">
        <f ca="1">V8*'Process Emissions Multipliers'!$E$54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 s="191">
        <f ca="1">IF('Liv 2020'!$A17="LM",INDIRECT("'Liv 2020'!"&amp;'Country Selector'!$B$3&amp;ROW($A17))*10^12,0)*'Process Emissions Multipliers'!$B$54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 s="191">
        <f ca="1">IF('Liv 2030'!$A17="LM",INDIRECT("'Liv 2030'!"&amp;'Country Selector'!$B$3&amp;ROW($A17))*10^12,0)*'Process Emissions Multipliers'!$D$54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191">
        <f ca="1">V9*'Process Emissions Multipliers'!$E$54</f>
        <v>0</v>
      </c>
    </row>
    <row r="10" spans="1:42">
      <c r="A10" s="74">
        <v>-42</v>
      </c>
      <c r="B10">
        <f ca="1">IF('Liv 2010'!$A18="LM",INDIRECT("'Liv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 s="191">
        <f ca="1">IF('Liv 2020'!$A18="LM",INDIRECT("'Liv 2020'!"&amp;'Country Selector'!$B$3&amp;ROW($A18))*10^12,0)*'Process Emissions Multipliers'!$B$54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 s="191">
        <f ca="1">IF('Liv 2030'!$A18="LM",INDIRECT("'Liv 2030'!"&amp;'Country Selector'!$B$3&amp;ROW($A18))*10^12,0)*'Process Emissions Multipliers'!$D$54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191">
        <f ca="1">V10*'Process Emissions Multipliers'!$E$54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 s="191">
        <f ca="1">IF('Liv 2020'!$A19="LM",INDIRECT("'Liv 2020'!"&amp;'Country Selector'!$B$3&amp;ROW($A19))*10^12,0)*'Process Emissions Multipliers'!$B$54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 s="191">
        <f ca="1">IF('Liv 2030'!$A19="LM",INDIRECT("'Liv 2030'!"&amp;'Country Selector'!$B$3&amp;ROW($A19))*10^12,0)*'Process Emissions Multipliers'!$D$54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191">
        <f ca="1">V11*'Process Emissions Multipliers'!$E$54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 s="191">
        <f ca="1">IF('Liv 2020'!$A20="LM",INDIRECT("'Liv 2020'!"&amp;'Country Selector'!$B$3&amp;ROW($A20))*10^12,0)*'Process Emissions Multipliers'!$B$54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 s="191">
        <f ca="1">IF('Liv 2030'!$A20="LM",INDIRECT("'Liv 2030'!"&amp;'Country Selector'!$B$3&amp;ROW($A20))*10^12,0)*'Process Emissions Multipliers'!$D$54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191">
        <f ca="1">V12*'Process Emissions Multipliers'!$E$54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 s="191">
        <f ca="1">IF('Liv 2020'!$A21="LM",INDIRECT("'Liv 2020'!"&amp;'Country Selector'!$B$3&amp;ROW($A21))*10^12,0)*'Process Emissions Multipliers'!$B$54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 s="191">
        <f ca="1">IF('Liv 2030'!$A21="LM",INDIRECT("'Liv 2030'!"&amp;'Country Selector'!$B$3&amp;ROW($A21))*10^12,0)*'Process Emissions Multipliers'!$D$54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191">
        <f ca="1">V13*'Process Emissions Multipliers'!$E$54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 s="191">
        <f ca="1">IF('Liv 2020'!$A22="LM",INDIRECT("'Liv 2020'!"&amp;'Country Selector'!$B$3&amp;ROW($A22))*10^12,0)*'Process Emissions Multipliers'!$B$54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 s="191">
        <f ca="1">IF('Liv 2030'!$A22="LM",INDIRECT("'Liv 2030'!"&amp;'Country Selector'!$B$3&amp;ROW($A22))*10^12,0)*'Process Emissions Multipliers'!$D$54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191">
        <f ca="1">V14*'Process Emissions Multipliers'!$E$54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 s="191">
        <f ca="1">IF('Liv 2020'!$A23="LM",INDIRECT("'Liv 2020'!"&amp;'Country Selector'!$B$3&amp;ROW($A23))*10^12,0)*'Process Emissions Multipliers'!$B$54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 s="191">
        <f ca="1">IF('Liv 2030'!$A23="LM",INDIRECT("'Liv 2030'!"&amp;'Country Selector'!$B$3&amp;ROW($A23))*10^12,0)*'Process Emissions Multipliers'!$D$54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191">
        <f ca="1">V15*'Process Emissions Multipliers'!$E$54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 s="191">
        <f ca="1">IF('Liv 2020'!$A24="LM",INDIRECT("'Liv 2020'!"&amp;'Country Selector'!$B$3&amp;ROW($A24))*10^12,0)*'Process Emissions Multipliers'!$B$54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 s="191">
        <f ca="1">IF('Liv 2030'!$A24="LM",INDIRECT("'Liv 2030'!"&amp;'Country Selector'!$B$3&amp;ROW($A24))*10^12,0)*'Process Emissions Multipliers'!$D$54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191">
        <f ca="1">V16*'Process Emissions Multipliers'!$E$54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 s="191">
        <f ca="1">IF('Liv 2020'!$A25="LM",INDIRECT("'Liv 2020'!"&amp;'Country Selector'!$B$3&amp;ROW($A25))*10^12,0)*'Process Emissions Multipliers'!$B$54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 s="191">
        <f ca="1">IF('Liv 2030'!$A25="LM",INDIRECT("'Liv 2030'!"&amp;'Country Selector'!$B$3&amp;ROW($A25))*10^12,0)*'Process Emissions Multipliers'!$D$54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191">
        <f ca="1">V17*'Process Emissions Multipliers'!$E$54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 s="191">
        <f ca="1">IF('Liv 2020'!$A26="LM",INDIRECT("'Liv 2020'!"&amp;'Country Selector'!$B$3&amp;ROW($A26))*10^12,0)*'Process Emissions Multipliers'!$B$54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 s="191">
        <f ca="1">IF('Liv 2030'!$A26="LM",INDIRECT("'Liv 2030'!"&amp;'Country Selector'!$B$3&amp;ROW($A26))*10^12,0)*'Process Emissions Multipliers'!$D$54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191">
        <f ca="1">V18*'Process Emissions Multipliers'!$E$54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 s="191">
        <f ca="1">IF('Liv 2020'!$A27="LM",INDIRECT("'Liv 2020'!"&amp;'Country Selector'!$B$3&amp;ROW($A27))*10^12,0)*'Process Emissions Multipliers'!$B$54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 s="191">
        <f ca="1">IF('Liv 2030'!$A27="LM",INDIRECT("'Liv 2030'!"&amp;'Country Selector'!$B$3&amp;ROW($A27))*10^12,0)*'Process Emissions Multipliers'!$D$54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191">
        <f ca="1">V19*'Process Emissions Multipliers'!$E$54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 s="191">
        <f ca="1">IF('Liv 2020'!$A28="LM",INDIRECT("'Liv 2020'!"&amp;'Country Selector'!$B$3&amp;ROW($A28))*10^12,0)*'Process Emissions Multipliers'!$B$54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 s="191">
        <f ca="1">IF('Liv 2030'!$A28="LM",INDIRECT("'Liv 2030'!"&amp;'Country Selector'!$B$3&amp;ROW($A28))*10^12,0)*'Process Emissions Multipliers'!$D$54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191">
        <f ca="1">V20*'Process Emissions Multipliers'!$E$54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 s="191">
        <f ca="1">IF('Liv 2020'!$A29="LM",INDIRECT("'Liv 2020'!"&amp;'Country Selector'!$B$3&amp;ROW($A29))*10^12,0)*'Process Emissions Multipliers'!$B$54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 s="191">
        <f ca="1">IF('Liv 2030'!$A29="LM",INDIRECT("'Liv 2030'!"&amp;'Country Selector'!$B$3&amp;ROW($A29))*10^12,0)*'Process Emissions Multipliers'!$D$54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191">
        <f ca="1">V21*'Process Emissions Multipliers'!$E$54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 s="191">
        <f ca="1">IF('Liv 2020'!$A30="LM",INDIRECT("'Liv 2020'!"&amp;'Country Selector'!$B$3&amp;ROW($A30))*10^12,0)*'Process Emissions Multipliers'!$B$54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 s="191">
        <f ca="1">IF('Liv 2030'!$A30="LM",INDIRECT("'Liv 2030'!"&amp;'Country Selector'!$B$3&amp;ROW($A30))*10^12,0)*'Process Emissions Multipliers'!$D$54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191">
        <f ca="1">V22*'Process Emissions Multipliers'!$E$54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 s="191">
        <f ca="1">IF('Liv 2020'!$A31="LM",INDIRECT("'Liv 2020'!"&amp;'Country Selector'!$B$3&amp;ROW($A31))*10^12,0)*'Process Emissions Multipliers'!$B$54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 s="191">
        <f ca="1">IF('Liv 2030'!$A31="LM",INDIRECT("'Liv 2030'!"&amp;'Country Selector'!$B$3&amp;ROW($A31))*10^12,0)*'Process Emissions Multipliers'!$D$54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191">
        <f ca="1">V23*'Process Emissions Multipliers'!$E$54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 s="191">
        <f ca="1">IF('Liv 2020'!$A32="LM",INDIRECT("'Liv 2020'!"&amp;'Country Selector'!$B$3&amp;ROW($A32))*10^12,0)*'Process Emissions Multipliers'!$B$54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 s="191">
        <f ca="1">IF('Liv 2030'!$A32="LM",INDIRECT("'Liv 2030'!"&amp;'Country Selector'!$B$3&amp;ROW($A32))*10^12,0)*'Process Emissions Multipliers'!$D$54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191">
        <f ca="1">V24*'Process Emissions Multipliers'!$E$54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 s="191">
        <f ca="1">IF('Liv 2020'!$A33="LM",INDIRECT("'Liv 2020'!"&amp;'Country Selector'!$B$3&amp;ROW($A33))*10^12,0)*'Process Emissions Multipliers'!$B$54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 s="191">
        <f ca="1">IF('Liv 2030'!$A33="LM",INDIRECT("'Liv 2030'!"&amp;'Country Selector'!$B$3&amp;ROW($A33))*10^12,0)*'Process Emissions Multipliers'!$D$54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191">
        <f ca="1">V25*'Process Emissions Multipliers'!$E$54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 s="191">
        <f ca="1">IF('Liv 2020'!$A34="LM",INDIRECT("'Liv 2020'!"&amp;'Country Selector'!$B$3&amp;ROW($A34))*10^12,0)*'Process Emissions Multipliers'!$B$54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 s="191">
        <f ca="1">IF('Liv 2030'!$A34="LM",INDIRECT("'Liv 2030'!"&amp;'Country Selector'!$B$3&amp;ROW($A34))*10^12,0)*'Process Emissions Multipliers'!$D$54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191">
        <f ca="1">V26*'Process Emissions Multipliers'!$E$54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 s="191">
        <f ca="1">IF('Liv 2020'!$A35="LM",INDIRECT("'Liv 2020'!"&amp;'Country Selector'!$B$3&amp;ROW($A35))*10^12,0)*'Process Emissions Multipliers'!$B$54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 s="191">
        <f ca="1">IF('Liv 2030'!$A35="LM",INDIRECT("'Liv 2030'!"&amp;'Country Selector'!$B$3&amp;ROW($A35))*10^12,0)*'Process Emissions Multipliers'!$D$54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191">
        <f ca="1">V27*'Process Emissions Multipliers'!$E$54</f>
        <v>0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 s="191">
        <f ca="1">IF('Liv 2020'!$A36="LM",INDIRECT("'Liv 2020'!"&amp;'Country Selector'!$B$3&amp;ROW($A36))*10^12,0)*'Process Emissions Multipliers'!$B$54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 s="191">
        <f ca="1">IF('Liv 2030'!$A36="LM",INDIRECT("'Liv 2030'!"&amp;'Country Selector'!$B$3&amp;ROW($A36))*10^12,0)*'Process Emissions Multipliers'!$D$54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191">
        <f ca="1">V28*'Process Emissions Multipliers'!$E$54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 s="191">
        <f ca="1">IF('Liv 2020'!$A37="LM",INDIRECT("'Liv 2020'!"&amp;'Country Selector'!$B$3&amp;ROW($A37))*10^12,0)*'Process Emissions Multipliers'!$B$54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 s="191">
        <f ca="1">IF('Liv 2030'!$A37="LM",INDIRECT("'Liv 2030'!"&amp;'Country Selector'!$B$3&amp;ROW($A37))*10^12,0)*'Process Emissions Multipliers'!$D$54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191">
        <f ca="1">V29*'Process Emissions Multipliers'!$E$54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 s="191">
        <f ca="1">IF('Liv 2020'!$A38="LM",INDIRECT("'Liv 2020'!"&amp;'Country Selector'!$B$3&amp;ROW($A38))*10^12,0)*'Process Emissions Multipliers'!$B$54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 s="191">
        <f ca="1">IF('Liv 2030'!$A38="LM",INDIRECT("'Liv 2030'!"&amp;'Country Selector'!$B$3&amp;ROW($A38))*10^12,0)*'Process Emissions Multipliers'!$D$54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191">
        <f ca="1">V30*'Process Emissions Multipliers'!$E$54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 s="191">
        <f ca="1">IF('Liv 2020'!$A39="LM",INDIRECT("'Liv 2020'!"&amp;'Country Selector'!$B$3&amp;ROW($A39))*10^12,0)*'Process Emissions Multipliers'!$B$54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 s="191">
        <f ca="1">IF('Liv 2030'!$A39="LM",INDIRECT("'Liv 2030'!"&amp;'Country Selector'!$B$3&amp;ROW($A39))*10^12,0)*'Process Emissions Multipliers'!$D$54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191">
        <f ca="1">V31*'Process Emissions Multipliers'!$E$54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 s="191">
        <f ca="1">IF('Liv 2020'!$A40="LM",INDIRECT("'Liv 2020'!"&amp;'Country Selector'!$B$3&amp;ROW($A40))*10^12,0)*'Process Emissions Multipliers'!$B$54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 s="191">
        <f ca="1">IF('Liv 2030'!$A40="LM",INDIRECT("'Liv 2030'!"&amp;'Country Selector'!$B$3&amp;ROW($A40))*10^12,0)*'Process Emissions Multipliers'!$D$54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191">
        <f ca="1">V32*'Process Emissions Multipliers'!$E$54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 s="191">
        <f ca="1">IF('Liv 2020'!$A41="LM",INDIRECT("'Liv 2020'!"&amp;'Country Selector'!$B$3&amp;ROW($A41))*10^12,0)*'Process Emissions Multipliers'!$B$54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 s="191">
        <f ca="1">IF('Liv 2030'!$A41="LM",INDIRECT("'Liv 2030'!"&amp;'Country Selector'!$B$3&amp;ROW($A41))*10^12,0)*'Process Emissions Multipliers'!$D$54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191">
        <f ca="1">V33*'Process Emissions Multipliers'!$E$54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 s="191">
        <f ca="1">IF('Liv 2020'!$A42="LM",INDIRECT("'Liv 2020'!"&amp;'Country Selector'!$B$3&amp;ROW($A42))*10^12,0)*'Process Emissions Multipliers'!$B$54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 s="191">
        <f ca="1">IF('Liv 2030'!$A42="LM",INDIRECT("'Liv 2030'!"&amp;'Country Selector'!$B$3&amp;ROW($A42))*10^12,0)*'Process Emissions Multipliers'!$D$54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191">
        <f ca="1">V34*'Process Emissions Multipliers'!$E$54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 s="191">
        <f ca="1">IF('Liv 2020'!$A43="LM",INDIRECT("'Liv 2020'!"&amp;'Country Selector'!$B$3&amp;ROW($A43))*10^12,0)*'Process Emissions Multipliers'!$B$54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 s="191">
        <f ca="1">IF('Liv 2030'!$A43="LM",INDIRECT("'Liv 2030'!"&amp;'Country Selector'!$B$3&amp;ROW($A43))*10^12,0)*'Process Emissions Multipliers'!$D$54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191">
        <f ca="1">V35*'Process Emissions Multipliers'!$E$54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 s="191">
        <f ca="1">IF('Liv 2020'!$A44="LM",INDIRECT("'Liv 2020'!"&amp;'Country Selector'!$B$3&amp;ROW($A44))*10^12,0)*'Process Emissions Multipliers'!$B$54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 s="191">
        <f ca="1">IF('Liv 2030'!$A44="LM",INDIRECT("'Liv 2030'!"&amp;'Country Selector'!$B$3&amp;ROW($A44))*10^12,0)*'Process Emissions Multipliers'!$D$54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191">
        <f ca="1">V36*'Process Emissions Multipliers'!$E$54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 s="191">
        <f ca="1">IF('Liv 2020'!$A45="LM",INDIRECT("'Liv 2020'!"&amp;'Country Selector'!$B$3&amp;ROW($A45))*10^12,0)*'Process Emissions Multipliers'!$B$54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 s="191">
        <f ca="1">IF('Liv 2030'!$A45="LM",INDIRECT("'Liv 2030'!"&amp;'Country Selector'!$B$3&amp;ROW($A45))*10^12,0)*'Process Emissions Multipliers'!$D$54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191">
        <f ca="1">V37*'Process Emissions Multipliers'!$E$54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 s="191">
        <f ca="1">IF('Liv 2020'!$A46="LM",INDIRECT("'Liv 2020'!"&amp;'Country Selector'!$B$3&amp;ROW($A46))*10^12,0)*'Process Emissions Multipliers'!$B$54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 s="191">
        <f ca="1">IF('Liv 2030'!$A46="LM",INDIRECT("'Liv 2030'!"&amp;'Country Selector'!$B$3&amp;ROW($A46))*10^12,0)*'Process Emissions Multipliers'!$D$54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191">
        <f ca="1">V38*'Process Emissions Multipliers'!$E$54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 s="191">
        <f ca="1">IF('Liv 2020'!$A47="LM",INDIRECT("'Liv 2020'!"&amp;'Country Selector'!$B$3&amp;ROW($A47))*10^12,0)*'Process Emissions Multipliers'!$B$54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 s="191">
        <f ca="1">IF('Liv 2030'!$A47="LM",INDIRECT("'Liv 2030'!"&amp;'Country Selector'!$B$3&amp;ROW($A47))*10^12,0)*'Process Emissions Multipliers'!$D$54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191">
        <f ca="1">V39*'Process Emissions Multipliers'!$E$54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 s="191">
        <f ca="1">IF('Liv 2020'!$A48="LM",INDIRECT("'Liv 2020'!"&amp;'Country Selector'!$B$3&amp;ROW($A48))*10^12,0)*'Process Emissions Multipliers'!$B$54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 s="191">
        <f ca="1">IF('Liv 2030'!$A48="LM",INDIRECT("'Liv 2030'!"&amp;'Country Selector'!$B$3&amp;ROW($A48))*10^12,0)*'Process Emissions Multipliers'!$D$54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191">
        <f ca="1">V40*'Process Emissions Multipliers'!$E$54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 s="191">
        <f ca="1">IF('Liv 2020'!$A49="LM",INDIRECT("'Liv 2020'!"&amp;'Country Selector'!$B$3&amp;ROW($A49))*10^12,0)*'Process Emissions Multipliers'!$B$54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 s="191">
        <f ca="1">IF('Liv 2030'!$A49="LM",INDIRECT("'Liv 2030'!"&amp;'Country Selector'!$B$3&amp;ROW($A49))*10^12,0)*'Process Emissions Multipliers'!$D$54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191">
        <f ca="1">V41*'Process Emissions Multipliers'!$E$54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 s="191">
        <f ca="1">IF('Liv 2020'!$A50="LM",INDIRECT("'Liv 2020'!"&amp;'Country Selector'!$B$3&amp;ROW($A50))*10^12,0)*'Process Emissions Multipliers'!$B$54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 s="191">
        <f ca="1">IF('Liv 2030'!$A50="LM",INDIRECT("'Liv 2030'!"&amp;'Country Selector'!$B$3&amp;ROW($A50))*10^12,0)*'Process Emissions Multipliers'!$D$54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191">
        <f ca="1">V42*'Process Emissions Multipliers'!$E$54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 s="191">
        <f ca="1">IF('Liv 2020'!$A51="LM",INDIRECT("'Liv 2020'!"&amp;'Country Selector'!$B$3&amp;ROW($A51))*10^12,0)*'Process Emissions Multipliers'!$B$54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 s="191">
        <f ca="1">IF('Liv 2030'!$A51="LM",INDIRECT("'Liv 2030'!"&amp;'Country Selector'!$B$3&amp;ROW($A51))*10^12,0)*'Process Emissions Multipliers'!$D$54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191">
        <f ca="1">V43*'Process Emissions Multipliers'!$E$54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 s="191">
        <f ca="1">IF('Liv 2020'!$A52="LM",INDIRECT("'Liv 2020'!"&amp;'Country Selector'!$B$3&amp;ROW($A52))*10^12,0)*'Process Emissions Multipliers'!$B$54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 s="191">
        <f ca="1">IF('Liv 2030'!$A52="LM",INDIRECT("'Liv 2030'!"&amp;'Country Selector'!$B$3&amp;ROW($A52))*10^12,0)*'Process Emissions Multipliers'!$D$54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191">
        <f ca="1">V44*'Process Emissions Multipliers'!$E$54</f>
        <v>0</v>
      </c>
    </row>
    <row r="45" spans="1:42">
      <c r="A45" s="74">
        <v>-7</v>
      </c>
      <c r="B45">
        <f ca="1">IF('Liv 2010'!$A53="LM",INDIRECT("'Liv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 s="191">
        <f ca="1">IF('Liv 2020'!$A53="LM",INDIRECT("'Liv 2020'!"&amp;'Country Selector'!$B$3&amp;ROW($A53))*10^12,0)*'Process Emissions Multipliers'!$B$54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 s="191">
        <f ca="1">IF('Liv 2030'!$A53="LM",INDIRECT("'Liv 2030'!"&amp;'Country Selector'!$B$3&amp;ROW($A53))*10^12,0)*'Process Emissions Multipliers'!$D$54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191">
        <f ca="1">V45*'Process Emissions Multipliers'!$E$54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 s="191">
        <f ca="1">IF('Liv 2020'!$A54="LM",INDIRECT("'Liv 2020'!"&amp;'Country Selector'!$B$3&amp;ROW($A54))*10^12,0)*'Process Emissions Multipliers'!$B$54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 s="191">
        <f ca="1">IF('Liv 2030'!$A54="LM",INDIRECT("'Liv 2030'!"&amp;'Country Selector'!$B$3&amp;ROW($A54))*10^12,0)*'Process Emissions Multipliers'!$D$54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191">
        <f ca="1">V46*'Process Emissions Multipliers'!$E$54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 s="191">
        <f ca="1">IF('Liv 2020'!$A55="LM",INDIRECT("'Liv 2020'!"&amp;'Country Selector'!$B$3&amp;ROW($A55))*10^12,0)*'Process Emissions Multipliers'!$B$54</f>
        <v>0</v>
      </c>
      <c r="M47">
        <f t="shared" ca="1" si="10"/>
        <v>26293913918.870186</v>
      </c>
      <c r="N47">
        <f t="shared" ca="1" si="10"/>
        <v>52587827837.740372</v>
      </c>
      <c r="O47">
        <f t="shared" ca="1" si="10"/>
        <v>78881741756.610565</v>
      </c>
      <c r="P47">
        <f t="shared" ca="1" si="10"/>
        <v>105175655675.48074</v>
      </c>
      <c r="Q47">
        <f t="shared" ca="1" si="10"/>
        <v>131469569594.35092</v>
      </c>
      <c r="R47">
        <f t="shared" ca="1" si="10"/>
        <v>157763483513.22113</v>
      </c>
      <c r="S47">
        <f t="shared" ca="1" si="10"/>
        <v>184057397432.09131</v>
      </c>
      <c r="T47">
        <f t="shared" ca="1" si="10"/>
        <v>210351311350.96149</v>
      </c>
      <c r="U47">
        <f t="shared" ca="1" si="10"/>
        <v>236645225269.8317</v>
      </c>
      <c r="V47" s="191">
        <f ca="1">IF('Liv 2030'!$A55="LM",INDIRECT("'Liv 2030'!"&amp;'Country Selector'!$B$3&amp;ROW($A55))*10^12,0)*'Process Emissions Multipliers'!$D$54</f>
        <v>262939139188.70187</v>
      </c>
      <c r="W47" s="90">
        <f t="shared" ca="1" si="8"/>
        <v>265788825020.17117</v>
      </c>
      <c r="X47" s="90">
        <f t="shared" ca="1" si="7"/>
        <v>268638510851.64044</v>
      </c>
      <c r="Y47" s="90">
        <f t="shared" ca="1" si="7"/>
        <v>271488196683.10971</v>
      </c>
      <c r="Z47" s="90">
        <f t="shared" ca="1" si="7"/>
        <v>274337882514.57898</v>
      </c>
      <c r="AA47" s="90">
        <f t="shared" ca="1" si="7"/>
        <v>277187568346.04834</v>
      </c>
      <c r="AB47" s="90">
        <f t="shared" ca="1" si="7"/>
        <v>280037254177.51758</v>
      </c>
      <c r="AC47" s="90">
        <f t="shared" ca="1" si="7"/>
        <v>282886940008.98688</v>
      </c>
      <c r="AD47" s="90">
        <f t="shared" ca="1" si="7"/>
        <v>285736625840.45618</v>
      </c>
      <c r="AE47" s="90">
        <f t="shared" ca="1" si="7"/>
        <v>288586311671.92542</v>
      </c>
      <c r="AF47" s="90">
        <f t="shared" ca="1" si="7"/>
        <v>291435997503.39465</v>
      </c>
      <c r="AG47" s="90">
        <f t="shared" ca="1" si="7"/>
        <v>294285683334.86401</v>
      </c>
      <c r="AH47" s="90">
        <f t="shared" ca="1" si="7"/>
        <v>297135369166.33325</v>
      </c>
      <c r="AI47" s="90">
        <f t="shared" ca="1" si="7"/>
        <v>299985054997.80255</v>
      </c>
      <c r="AJ47" s="90">
        <f t="shared" ca="1" si="7"/>
        <v>302834740829.27185</v>
      </c>
      <c r="AK47" s="90">
        <f t="shared" ca="1" si="7"/>
        <v>305684426660.74109</v>
      </c>
      <c r="AL47" s="90">
        <f t="shared" ca="1" si="7"/>
        <v>308534112492.21039</v>
      </c>
      <c r="AM47" s="90">
        <f t="shared" ref="AM47:AO77" ca="1" si="11">$V47*($AP$1-AM$1)/($AP$1-$V$1)+$AP47*(AM$1-$V$1)/($AP$1-$V$1)</f>
        <v>311383798323.67969</v>
      </c>
      <c r="AN47" s="90">
        <f t="shared" ca="1" si="11"/>
        <v>314233484155.14893</v>
      </c>
      <c r="AO47" s="90">
        <f t="shared" ca="1" si="11"/>
        <v>317083169986.61829</v>
      </c>
      <c r="AP47" s="191">
        <f ca="1">V47*'Process Emissions Multipliers'!$E$54</f>
        <v>319932855818.08752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 s="191">
        <f ca="1">IF('Liv 2020'!$A56="LM",INDIRECT("'Liv 2020'!"&amp;'Country Selector'!$B$3&amp;ROW($A56))*10^12,0)*'Process Emissions Multipliers'!$B$54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 s="191">
        <f ca="1">IF('Liv 2030'!$A56="LM",INDIRECT("'Liv 2030'!"&amp;'Country Selector'!$B$3&amp;ROW($A56))*10^12,0)*'Process Emissions Multipliers'!$D$54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191">
        <f ca="1">V48*'Process Emissions Multipliers'!$E$54</f>
        <v>0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 s="191">
        <f ca="1">IF('Liv 2020'!$A57="LM",INDIRECT("'Liv 2020'!"&amp;'Country Selector'!$B$3&amp;ROW($A57))*10^12,0)*'Process Emissions Multipliers'!$B$54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 s="191">
        <f ca="1">IF('Liv 2030'!$A57="LM",INDIRECT("'Liv 2030'!"&amp;'Country Selector'!$B$3&amp;ROW($A57))*10^12,0)*'Process Emissions Multipliers'!$D$54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191">
        <f ca="1">V49*'Process Emissions Multipliers'!$E$54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 s="191">
        <f ca="1">IF('Liv 2020'!$A58="LM",INDIRECT("'Liv 2020'!"&amp;'Country Selector'!$B$3&amp;ROW($A58))*10^12,0)*'Process Emissions Multipliers'!$B$54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 s="191">
        <f ca="1">IF('Liv 2030'!$A58="LM",INDIRECT("'Liv 2030'!"&amp;'Country Selector'!$B$3&amp;ROW($A58))*10^12,0)*'Process Emissions Multipliers'!$D$54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191">
        <f ca="1">V50*'Process Emissions Multipliers'!$E$54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 s="191">
        <f ca="1">IF('Liv 2020'!$A59="LM",INDIRECT("'Liv 2020'!"&amp;'Country Selector'!$B$3&amp;ROW($A59))*10^12,0)*'Process Emissions Multipliers'!$B$54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 s="191">
        <f ca="1">IF('Liv 2030'!$A59="LM",INDIRECT("'Liv 2030'!"&amp;'Country Selector'!$B$3&amp;ROW($A59))*10^12,0)*'Process Emissions Multipliers'!$D$54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191">
        <f ca="1">V51*'Process Emissions Multipliers'!$E$54</f>
        <v>0</v>
      </c>
    </row>
    <row r="52" spans="1:42">
      <c r="A52" s="74">
        <v>0</v>
      </c>
      <c r="B52">
        <f ca="1">IF('Liv 2010'!$A60="LM",INDIRECT("'Liv 2010'!"&amp;'Country Selector'!$B$3&amp;ROW($A60))*10^12,0)</f>
        <v>405967158729.45068</v>
      </c>
      <c r="C52">
        <f t="shared" ca="1" si="9"/>
        <v>412637819545.18652</v>
      </c>
      <c r="D52">
        <f t="shared" ca="1" si="9"/>
        <v>419308480360.92236</v>
      </c>
      <c r="E52">
        <f t="shared" ca="1" si="9"/>
        <v>425979141176.6582</v>
      </c>
      <c r="F52">
        <f t="shared" ca="1" si="9"/>
        <v>432649801992.39404</v>
      </c>
      <c r="G52">
        <f t="shared" ca="1" si="9"/>
        <v>439320462808.12988</v>
      </c>
      <c r="H52">
        <f t="shared" ca="1" si="9"/>
        <v>445991123623.86572</v>
      </c>
      <c r="I52">
        <f t="shared" ca="1" si="9"/>
        <v>452661784439.60156</v>
      </c>
      <c r="J52">
        <f t="shared" ca="1" si="9"/>
        <v>459332445255.3374</v>
      </c>
      <c r="K52">
        <f t="shared" ca="1" si="9"/>
        <v>466003106071.07324</v>
      </c>
      <c r="L52" s="191">
        <f ca="1">IF('Liv 2020'!$A60="LM",INDIRECT("'Liv 2020'!"&amp;'Country Selector'!$B$3&amp;ROW($A60))*10^12,0)*'Process Emissions Multipliers'!$B$54</f>
        <v>472673766886.80908</v>
      </c>
      <c r="M52">
        <f t="shared" ca="1" si="10"/>
        <v>452525130067.92419</v>
      </c>
      <c r="N52">
        <f t="shared" ca="1" si="10"/>
        <v>432376493249.03931</v>
      </c>
      <c r="O52">
        <f t="shared" ca="1" si="10"/>
        <v>412227856430.15442</v>
      </c>
      <c r="P52">
        <f t="shared" ca="1" si="10"/>
        <v>392079219611.26953</v>
      </c>
      <c r="Q52">
        <f t="shared" ca="1" si="10"/>
        <v>371930582792.38464</v>
      </c>
      <c r="R52">
        <f t="shared" ca="1" si="10"/>
        <v>351781945973.49976</v>
      </c>
      <c r="S52">
        <f t="shared" ca="1" si="10"/>
        <v>331633309154.61487</v>
      </c>
      <c r="T52">
        <f t="shared" ca="1" si="10"/>
        <v>311484672335.72998</v>
      </c>
      <c r="U52">
        <f t="shared" ca="1" si="10"/>
        <v>291336035516.84509</v>
      </c>
      <c r="V52" s="191">
        <f ca="1">IF('Liv 2030'!$A60="LM",INDIRECT("'Liv 2030'!"&amp;'Country Selector'!$B$3&amp;ROW($A60))*10^12,0)*'Process Emissions Multipliers'!$D$54</f>
        <v>271187398697.96017</v>
      </c>
      <c r="W52" s="90">
        <f t="shared" ca="1" si="8"/>
        <v>274126477642.71924</v>
      </c>
      <c r="X52" s="90">
        <f t="shared" ca="1" si="8"/>
        <v>277065556587.47833</v>
      </c>
      <c r="Y52" s="90">
        <f t="shared" ca="1" si="8"/>
        <v>280004635532.23743</v>
      </c>
      <c r="Z52" s="90">
        <f t="shared" ca="1" si="8"/>
        <v>282943714476.99646</v>
      </c>
      <c r="AA52" s="90">
        <f t="shared" ca="1" si="8"/>
        <v>285882793421.75555</v>
      </c>
      <c r="AB52" s="90">
        <f t="shared" ca="1" si="8"/>
        <v>288821872366.51459</v>
      </c>
      <c r="AC52" s="90">
        <f t="shared" ca="1" si="8"/>
        <v>291760951311.27368</v>
      </c>
      <c r="AD52" s="90">
        <f t="shared" ca="1" si="8"/>
        <v>294700030256.03271</v>
      </c>
      <c r="AE52" s="90">
        <f t="shared" ca="1" si="8"/>
        <v>297639109200.79187</v>
      </c>
      <c r="AF52" s="90">
        <f t="shared" ca="1" si="8"/>
        <v>300578188145.5509</v>
      </c>
      <c r="AG52" s="90">
        <f t="shared" ca="1" si="8"/>
        <v>303517267090.30994</v>
      </c>
      <c r="AH52" s="90">
        <f t="shared" ca="1" si="8"/>
        <v>306456346035.06903</v>
      </c>
      <c r="AI52" s="90">
        <f t="shared" ca="1" si="8"/>
        <v>309395424979.82813</v>
      </c>
      <c r="AJ52" s="90">
        <f t="shared" ca="1" si="8"/>
        <v>312334503924.58716</v>
      </c>
      <c r="AK52" s="90">
        <f t="shared" ca="1" si="8"/>
        <v>315273582869.34625</v>
      </c>
      <c r="AL52" s="90">
        <f t="shared" ca="1" si="8"/>
        <v>318212661814.10529</v>
      </c>
      <c r="AM52" s="90">
        <f t="shared" ca="1" si="11"/>
        <v>321151740758.86438</v>
      </c>
      <c r="AN52" s="90">
        <f t="shared" ca="1" si="11"/>
        <v>324090819703.62347</v>
      </c>
      <c r="AO52" s="90">
        <f t="shared" ca="1" si="11"/>
        <v>327029898648.38251</v>
      </c>
      <c r="AP52" s="191">
        <f ca="1">V52*'Process Emissions Multipliers'!$E$54</f>
        <v>329968977593.1416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 s="191">
        <f ca="1">IF('Liv 2020'!$A61="LM",INDIRECT("'Liv 2020'!"&amp;'Country Selector'!$B$3&amp;ROW($A61))*10^12,0)*'Process Emissions Multipliers'!$B$54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 s="191">
        <f ca="1">IF('Liv 2030'!$A61="LM",INDIRECT("'Liv 2030'!"&amp;'Country Selector'!$B$3&amp;ROW($A61))*10^12,0)*'Process Emissions Multipliers'!$D$54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191">
        <f ca="1">V53*'Process Emissions Multipliers'!$E$54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 s="191">
        <f ca="1">IF('Liv 2020'!$A62="LM",INDIRECT("'Liv 2020'!"&amp;'Country Selector'!$B$3&amp;ROW($A62))*10^12,0)*'Process Emissions Multipliers'!$B$54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 s="191">
        <f ca="1">IF('Liv 2030'!$A62="LM",INDIRECT("'Liv 2030'!"&amp;'Country Selector'!$B$3&amp;ROW($A62))*10^12,0)*'Process Emissions Multipliers'!$D$54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191">
        <f ca="1">V54*'Process Emissions Multipliers'!$E$54</f>
        <v>0</v>
      </c>
    </row>
    <row r="55" spans="1:42">
      <c r="A55" s="74">
        <v>3</v>
      </c>
      <c r="B55">
        <f ca="1">IF('Liv 2010'!$A63="LM",INDIRECT("'Liv 2010'!"&amp;'Country Selector'!$B$3&amp;ROW($A63))*10^12,0)</f>
        <v>440188740264.59387</v>
      </c>
      <c r="C55">
        <f t="shared" ca="1" si="9"/>
        <v>396169866238.13446</v>
      </c>
      <c r="D55">
        <f t="shared" ca="1" si="9"/>
        <v>352150992211.67511</v>
      </c>
      <c r="E55">
        <f t="shared" ca="1" si="9"/>
        <v>308132118185.2157</v>
      </c>
      <c r="F55">
        <f t="shared" ca="1" si="9"/>
        <v>264113244158.75635</v>
      </c>
      <c r="G55">
        <f t="shared" ca="1" si="9"/>
        <v>220094370132.29694</v>
      </c>
      <c r="H55">
        <f t="shared" ca="1" si="9"/>
        <v>176075496105.83755</v>
      </c>
      <c r="I55">
        <f t="shared" ca="1" si="9"/>
        <v>132056622079.37817</v>
      </c>
      <c r="J55">
        <f t="shared" ca="1" si="9"/>
        <v>88037748052.918777</v>
      </c>
      <c r="K55">
        <f t="shared" ca="1" si="9"/>
        <v>44018874026.459389</v>
      </c>
      <c r="L55" s="191">
        <f ca="1">IF('Liv 2020'!$A63="LM",INDIRECT("'Liv 2020'!"&amp;'Country Selector'!$B$3&amp;ROW($A63))*10^12,0)*'Process Emissions Multipliers'!$B$54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 s="191">
        <f ca="1">IF('Liv 2030'!$A63="LM",INDIRECT("'Liv 2030'!"&amp;'Country Selector'!$B$3&amp;ROW($A63))*10^12,0)*'Process Emissions Multipliers'!$D$54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191">
        <f ca="1">V55*'Process Emissions Multipliers'!$E$54</f>
        <v>0</v>
      </c>
    </row>
    <row r="56" spans="1:42">
      <c r="A56" s="74">
        <v>4</v>
      </c>
      <c r="B56">
        <f ca="1">IF('Liv 2010'!$A64="LM",INDIRECT("'Liv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 s="191">
        <f ca="1">IF('Liv 2020'!$A64="LM",INDIRECT("'Liv 2020'!"&amp;'Country Selector'!$B$3&amp;ROW($A64))*10^12,0)*'Process Emissions Multipliers'!$B$54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 s="191">
        <f ca="1">IF('Liv 2030'!$A64="LM",INDIRECT("'Liv 2030'!"&amp;'Country Selector'!$B$3&amp;ROW($A64))*10^12,0)*'Process Emissions Multipliers'!$D$54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191">
        <f ca="1">V56*'Process Emissions Multipliers'!$E$54</f>
        <v>0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 s="191">
        <f ca="1">IF('Liv 2020'!$A65="LM",INDIRECT("'Liv 2020'!"&amp;'Country Selector'!$B$3&amp;ROW($A65))*10^12,0)*'Process Emissions Multipliers'!$B$54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 s="191">
        <f ca="1">IF('Liv 2030'!$A65="LM",INDIRECT("'Liv 2030'!"&amp;'Country Selector'!$B$3&amp;ROW($A65))*10^12,0)*'Process Emissions Multipliers'!$D$54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191">
        <f ca="1">V57*'Process Emissions Multipliers'!$E$54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 s="191">
        <f ca="1">IF('Liv 2020'!$A66="LM",INDIRECT("'Liv 2020'!"&amp;'Country Selector'!$B$3&amp;ROW($A66))*10^12,0)*'Process Emissions Multipliers'!$B$54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 s="191">
        <f ca="1">IF('Liv 2030'!$A66="LM",INDIRECT("'Liv 2030'!"&amp;'Country Selector'!$B$3&amp;ROW($A66))*10^12,0)*'Process Emissions Multipliers'!$D$54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191">
        <f ca="1">V58*'Process Emissions Multipliers'!$E$54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 s="191">
        <f ca="1">IF('Liv 2020'!$A67="LM",INDIRECT("'Liv 2020'!"&amp;'Country Selector'!$B$3&amp;ROW($A67))*10^12,0)*'Process Emissions Multipliers'!$B$54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 s="191">
        <f ca="1">IF('Liv 2030'!$A67="LM",INDIRECT("'Liv 2030'!"&amp;'Country Selector'!$B$3&amp;ROW($A67))*10^12,0)*'Process Emissions Multipliers'!$D$54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191">
        <f ca="1">V59*'Process Emissions Multipliers'!$E$54</f>
        <v>0</v>
      </c>
    </row>
    <row r="60" spans="1:42">
      <c r="A60" s="74">
        <v>8</v>
      </c>
      <c r="B60">
        <f ca="1">IF('Liv 2010'!$A68="LM",INDIRECT("'Liv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 s="191">
        <f ca="1">IF('Liv 2020'!$A68="LM",INDIRECT("'Liv 2020'!"&amp;'Country Selector'!$B$3&amp;ROW($A68))*10^12,0)*'Process Emissions Multipliers'!$B$54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 s="191">
        <f ca="1">IF('Liv 2030'!$A68="LM",INDIRECT("'Liv 2030'!"&amp;'Country Selector'!$B$3&amp;ROW($A68))*10^12,0)*'Process Emissions Multipliers'!$D$54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191">
        <f ca="1">V60*'Process Emissions Multipliers'!$E$54</f>
        <v>0</v>
      </c>
    </row>
    <row r="61" spans="1:42">
      <c r="A61" s="74">
        <v>9</v>
      </c>
      <c r="B61">
        <f ca="1">IF('Liv 2010'!$A69="LM",INDIRECT("'Liv 2010'!"&amp;'Country Selector'!$B$3&amp;ROW($A69))*10^12,0)</f>
        <v>351831799573.78009</v>
      </c>
      <c r="C61">
        <f t="shared" ca="1" si="9"/>
        <v>316648619616.4021</v>
      </c>
      <c r="D61">
        <f t="shared" ca="1" si="9"/>
        <v>281465439659.02405</v>
      </c>
      <c r="E61">
        <f t="shared" ca="1" si="9"/>
        <v>246282259701.64606</v>
      </c>
      <c r="F61">
        <f t="shared" ca="1" si="9"/>
        <v>211099079744.26807</v>
      </c>
      <c r="G61">
        <f t="shared" ca="1" si="9"/>
        <v>175915899786.89005</v>
      </c>
      <c r="H61">
        <f t="shared" ca="1" si="9"/>
        <v>140732719829.51202</v>
      </c>
      <c r="I61">
        <f t="shared" ca="1" si="9"/>
        <v>105549539872.13403</v>
      </c>
      <c r="J61">
        <f t="shared" ca="1" si="9"/>
        <v>70366359914.756012</v>
      </c>
      <c r="K61">
        <f t="shared" ca="1" si="9"/>
        <v>35183179957.378006</v>
      </c>
      <c r="L61" s="191">
        <f ca="1">IF('Liv 2020'!$A69="LM",INDIRECT("'Liv 2020'!"&amp;'Country Selector'!$B$3&amp;ROW($A69))*10^12,0)*'Process Emissions Multipliers'!$B$54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 s="191">
        <f ca="1">IF('Liv 2030'!$A69="LM",INDIRECT("'Liv 2030'!"&amp;'Country Selector'!$B$3&amp;ROW($A69))*10^12,0)*'Process Emissions Multipliers'!$D$54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191">
        <f ca="1">V61*'Process Emissions Multipliers'!$E$54</f>
        <v>0</v>
      </c>
    </row>
    <row r="62" spans="1:42">
      <c r="A62" s="74">
        <v>10</v>
      </c>
      <c r="B62">
        <f ca="1">IF('Liv 2010'!$A70="LM",INDIRECT("'Liv 2010'!"&amp;'Country Selector'!$B$3&amp;ROW($A70))*10^12,0)</f>
        <v>0</v>
      </c>
      <c r="C62">
        <f t="shared" ca="1" si="9"/>
        <v>29352812513.673058</v>
      </c>
      <c r="D62">
        <f t="shared" ca="1" si="9"/>
        <v>58705625027.346115</v>
      </c>
      <c r="E62">
        <f t="shared" ca="1" si="9"/>
        <v>88058437541.01918</v>
      </c>
      <c r="F62">
        <f t="shared" ca="1" si="9"/>
        <v>117411250054.69223</v>
      </c>
      <c r="G62">
        <f t="shared" ca="1" si="9"/>
        <v>146764062568.3653</v>
      </c>
      <c r="H62">
        <f t="shared" ca="1" si="9"/>
        <v>176116875082.03836</v>
      </c>
      <c r="I62">
        <f t="shared" ca="1" si="9"/>
        <v>205469687595.71143</v>
      </c>
      <c r="J62">
        <f t="shared" ca="1" si="9"/>
        <v>234822500109.38446</v>
      </c>
      <c r="K62">
        <f t="shared" ca="1" si="9"/>
        <v>264175312623.05753</v>
      </c>
      <c r="L62" s="191">
        <f ca="1">IF('Liv 2020'!$A70="LM",INDIRECT("'Liv 2020'!"&amp;'Country Selector'!$B$3&amp;ROW($A70))*10^12,0)*'Process Emissions Multipliers'!$B$54</f>
        <v>293528125136.73059</v>
      </c>
      <c r="M62">
        <f t="shared" ca="1" si="10"/>
        <v>264175312623.05753</v>
      </c>
      <c r="N62">
        <f t="shared" ca="1" si="10"/>
        <v>234822500109.38446</v>
      </c>
      <c r="O62">
        <f t="shared" ca="1" si="10"/>
        <v>205469687595.71143</v>
      </c>
      <c r="P62">
        <f t="shared" ca="1" si="10"/>
        <v>176116875082.03836</v>
      </c>
      <c r="Q62">
        <f t="shared" ca="1" si="10"/>
        <v>146764062568.3653</v>
      </c>
      <c r="R62">
        <f t="shared" ca="1" si="10"/>
        <v>117411250054.69223</v>
      </c>
      <c r="S62">
        <f t="shared" ca="1" si="10"/>
        <v>88058437541.01918</v>
      </c>
      <c r="T62">
        <f t="shared" ca="1" si="10"/>
        <v>58705625027.346115</v>
      </c>
      <c r="U62">
        <f t="shared" ca="1" si="10"/>
        <v>29352812513.673058</v>
      </c>
      <c r="V62" s="191">
        <f ca="1">IF('Liv 2030'!$A70="LM",INDIRECT("'Liv 2030'!"&amp;'Country Selector'!$B$3&amp;ROW($A70))*10^12,0)*'Process Emissions Multipliers'!$D$54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191">
        <f ca="1">V62*'Process Emissions Multipliers'!$E$54</f>
        <v>0</v>
      </c>
    </row>
    <row r="63" spans="1:42">
      <c r="A63" s="74">
        <v>11</v>
      </c>
      <c r="B63">
        <f ca="1">IF('Liv 2010'!$A71="LM",INDIRECT("'Liv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 s="191">
        <f ca="1">IF('Liv 2020'!$A71="LM",INDIRECT("'Liv 2020'!"&amp;'Country Selector'!$B$3&amp;ROW($A71))*10^12,0)*'Process Emissions Multipliers'!$B$54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 s="191">
        <f ca="1">IF('Liv 2030'!$A71="LM",INDIRECT("'Liv 2030'!"&amp;'Country Selector'!$B$3&amp;ROW($A71))*10^12,0)*'Process Emissions Multipliers'!$D$54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191">
        <f ca="1">V63*'Process Emissions Multipliers'!$E$54</f>
        <v>0</v>
      </c>
    </row>
    <row r="64" spans="1:42">
      <c r="A64" s="74">
        <v>12</v>
      </c>
      <c r="B64">
        <f ca="1">IF('Liv 2010'!$A72="LM",INDIRECT("'Liv 2010'!"&amp;'Country Selector'!$B$3&amp;ROW($A72))*10^12,0)</f>
        <v>458453856347.1543</v>
      </c>
      <c r="C64">
        <f t="shared" ref="C64:K127" ca="1" si="15">$B64*($L$1-C$1)/($L$1-$B$1)+$L64*(C$1-$B$1)/($L$1-$B$1)</f>
        <v>435804784286.72821</v>
      </c>
      <c r="D64">
        <f t="shared" ca="1" si="12"/>
        <v>413155712226.30219</v>
      </c>
      <c r="E64">
        <f t="shared" ca="1" si="12"/>
        <v>390506640165.8761</v>
      </c>
      <c r="F64">
        <f t="shared" ca="1" si="12"/>
        <v>367857568105.45013</v>
      </c>
      <c r="G64">
        <f t="shared" ca="1" si="12"/>
        <v>345208496045.02405</v>
      </c>
      <c r="H64">
        <f t="shared" ca="1" si="12"/>
        <v>322559423984.59802</v>
      </c>
      <c r="I64">
        <f t="shared" ca="1" si="12"/>
        <v>299910351924.172</v>
      </c>
      <c r="J64">
        <f t="shared" ca="1" si="12"/>
        <v>277261279863.74591</v>
      </c>
      <c r="K64">
        <f t="shared" ca="1" si="12"/>
        <v>254612207803.31985</v>
      </c>
      <c r="L64" s="191">
        <f ca="1">IF('Liv 2020'!$A72="LM",INDIRECT("'Liv 2020'!"&amp;'Country Selector'!$B$3&amp;ROW($A72))*10^12,0)*'Process Emissions Multipliers'!$B$54</f>
        <v>231963135742.8938</v>
      </c>
      <c r="M64">
        <f t="shared" ref="M64:U127" ca="1" si="16">$L64*($V$1-M$1)/($V$1-$L$1)+$V64*(M$1-$L$1)/($V$1-$L$1)</f>
        <v>234390699952.7655</v>
      </c>
      <c r="N64">
        <f t="shared" ca="1" si="13"/>
        <v>236818264162.63718</v>
      </c>
      <c r="O64">
        <f t="shared" ca="1" si="13"/>
        <v>239245828372.50885</v>
      </c>
      <c r="P64">
        <f t="shared" ca="1" si="13"/>
        <v>241673392582.38055</v>
      </c>
      <c r="Q64">
        <f t="shared" ca="1" si="13"/>
        <v>244100956792.25226</v>
      </c>
      <c r="R64">
        <f t="shared" ca="1" si="13"/>
        <v>246528521002.1239</v>
      </c>
      <c r="S64">
        <f t="shared" ca="1" si="13"/>
        <v>248956085211.99564</v>
      </c>
      <c r="T64">
        <f t="shared" ca="1" si="13"/>
        <v>251383649421.86731</v>
      </c>
      <c r="U64">
        <f t="shared" ca="1" si="13"/>
        <v>253811213631.73898</v>
      </c>
      <c r="V64" s="191">
        <f ca="1">IF('Liv 2030'!$A72="LM",INDIRECT("'Liv 2030'!"&amp;'Country Selector'!$B$3&amp;ROW($A72))*10^12,0)*'Process Emissions Multipliers'!$D$54</f>
        <v>256238777841.61069</v>
      </c>
      <c r="W64" s="90">
        <f t="shared" ca="1" si="14"/>
        <v>259015846394.20914</v>
      </c>
      <c r="X64" s="90">
        <f t="shared" ca="1" si="14"/>
        <v>261792914946.80753</v>
      </c>
      <c r="Y64" s="90">
        <f t="shared" ca="1" si="14"/>
        <v>264569983499.40594</v>
      </c>
      <c r="Z64" s="90">
        <f t="shared" ca="1" si="14"/>
        <v>267347052052.00436</v>
      </c>
      <c r="AA64" s="90">
        <f t="shared" ca="1" si="14"/>
        <v>270124120604.60278</v>
      </c>
      <c r="AB64" s="90">
        <f t="shared" ca="1" si="14"/>
        <v>272901189157.20123</v>
      </c>
      <c r="AC64" s="90">
        <f t="shared" ca="1" si="14"/>
        <v>275678257709.79962</v>
      </c>
      <c r="AD64" s="90">
        <f t="shared" ca="1" si="14"/>
        <v>278455326262.39807</v>
      </c>
      <c r="AE64" s="90">
        <f t="shared" ca="1" si="14"/>
        <v>281232394814.99646</v>
      </c>
      <c r="AF64" s="90">
        <f t="shared" ca="1" si="14"/>
        <v>284009463367.59491</v>
      </c>
      <c r="AG64" s="90">
        <f t="shared" ca="1" si="14"/>
        <v>286786531920.1933</v>
      </c>
      <c r="AH64" s="90">
        <f t="shared" ca="1" si="14"/>
        <v>289563600472.79175</v>
      </c>
      <c r="AI64" s="90">
        <f t="shared" ca="1" si="14"/>
        <v>292340669025.39014</v>
      </c>
      <c r="AJ64" s="90">
        <f t="shared" ca="1" si="14"/>
        <v>295117737577.98859</v>
      </c>
      <c r="AK64" s="90">
        <f t="shared" ca="1" si="14"/>
        <v>297894806130.58698</v>
      </c>
      <c r="AL64" s="90">
        <f t="shared" ca="1" si="14"/>
        <v>300671874683.18542</v>
      </c>
      <c r="AM64" s="90">
        <f t="shared" ca="1" si="11"/>
        <v>303448943235.78381</v>
      </c>
      <c r="AN64" s="90">
        <f t="shared" ca="1" si="11"/>
        <v>306226011788.38226</v>
      </c>
      <c r="AO64" s="90">
        <f t="shared" ca="1" si="11"/>
        <v>309003080340.98065</v>
      </c>
      <c r="AP64" s="191">
        <f ca="1">V64*'Process Emissions Multipliers'!$E$54</f>
        <v>311780148893.5791</v>
      </c>
    </row>
    <row r="65" spans="1:42">
      <c r="A65" s="74">
        <v>13</v>
      </c>
      <c r="B65">
        <f ca="1">IF('Liv 2010'!$A73="LM",INDIRECT("'Liv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 s="191">
        <f ca="1">IF('Liv 2020'!$A73="LM",INDIRECT("'Liv 2020'!"&amp;'Country Selector'!$B$3&amp;ROW($A73))*10^12,0)*'Process Emissions Multipliers'!$B$54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 s="191">
        <f ca="1">IF('Liv 2030'!$A73="LM",INDIRECT("'Liv 2030'!"&amp;'Country Selector'!$B$3&amp;ROW($A73))*10^12,0)*'Process Emissions Multipliers'!$D$54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191">
        <f ca="1">V65*'Process Emissions Multipliers'!$E$54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 s="191">
        <f ca="1">IF('Liv 2020'!$A74="LM",INDIRECT("'Liv 2020'!"&amp;'Country Selector'!$B$3&amp;ROW($A74))*10^12,0)*'Process Emissions Multipliers'!$B$54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 s="191">
        <f ca="1">IF('Liv 2030'!$A74="LM",INDIRECT("'Liv 2030'!"&amp;'Country Selector'!$B$3&amp;ROW($A74))*10^12,0)*'Process Emissions Multipliers'!$D$54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191">
        <f ca="1">V66*'Process Emissions Multipliers'!$E$54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 s="191">
        <f ca="1">IF('Liv 2020'!$A75="LM",INDIRECT("'Liv 2020'!"&amp;'Country Selector'!$B$3&amp;ROW($A75))*10^12,0)*'Process Emissions Multipliers'!$B$54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 s="191">
        <f ca="1">IF('Liv 2030'!$A75="LM",INDIRECT("'Liv 2030'!"&amp;'Country Selector'!$B$3&amp;ROW($A75))*10^12,0)*'Process Emissions Multipliers'!$D$54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191">
        <f ca="1">V67*'Process Emissions Multipliers'!$E$54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 s="191">
        <f ca="1">IF('Liv 2020'!$A76="LM",INDIRECT("'Liv 2020'!"&amp;'Country Selector'!$B$3&amp;ROW($A76))*10^12,0)*'Process Emissions Multipliers'!$B$54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 s="191">
        <f ca="1">IF('Liv 2030'!$A76="LM",INDIRECT("'Liv 2030'!"&amp;'Country Selector'!$B$3&amp;ROW($A76))*10^12,0)*'Process Emissions Multipliers'!$D$54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191">
        <f ca="1">V68*'Process Emissions Multipliers'!$E$54</f>
        <v>0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 s="191">
        <f ca="1">IF('Liv 2020'!$A77="LM",INDIRECT("'Liv 2020'!"&amp;'Country Selector'!$B$3&amp;ROW($A77))*10^12,0)*'Process Emissions Multipliers'!$B$54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 s="191">
        <f ca="1">IF('Liv 2030'!$A77="LM",INDIRECT("'Liv 2030'!"&amp;'Country Selector'!$B$3&amp;ROW($A77))*10^12,0)*'Process Emissions Multipliers'!$D$54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191">
        <f ca="1">V69*'Process Emissions Multipliers'!$E$54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 s="191">
        <f ca="1">IF('Liv 2020'!$A78="LM",INDIRECT("'Liv 2020'!"&amp;'Country Selector'!$B$3&amp;ROW($A78))*10^12,0)*'Process Emissions Multipliers'!$B$54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 s="191">
        <f ca="1">IF('Liv 2030'!$A78="LM",INDIRECT("'Liv 2030'!"&amp;'Country Selector'!$B$3&amp;ROW($A78))*10^12,0)*'Process Emissions Multipliers'!$D$54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191">
        <f ca="1">V70*'Process Emissions Multipliers'!$E$54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 s="191">
        <f ca="1">IF('Liv 2020'!$A79="LM",INDIRECT("'Liv 2020'!"&amp;'Country Selector'!$B$3&amp;ROW($A79))*10^12,0)*'Process Emissions Multipliers'!$B$54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 s="191">
        <f ca="1">IF('Liv 2030'!$A79="LM",INDIRECT("'Liv 2030'!"&amp;'Country Selector'!$B$3&amp;ROW($A79))*10^12,0)*'Process Emissions Multipliers'!$D$54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191">
        <f ca="1">V71*'Process Emissions Multipliers'!$E$54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 s="191">
        <f ca="1">IF('Liv 2020'!$A80="LM",INDIRECT("'Liv 2020'!"&amp;'Country Selector'!$B$3&amp;ROW($A80))*10^12,0)*'Process Emissions Multipliers'!$B$54</f>
        <v>0</v>
      </c>
      <c r="M72">
        <f t="shared" ca="1" si="16"/>
        <v>33144752810.562225</v>
      </c>
      <c r="N72">
        <f t="shared" ca="1" si="13"/>
        <v>66289505621.124451</v>
      </c>
      <c r="O72">
        <f t="shared" ca="1" si="13"/>
        <v>99434258431.686676</v>
      </c>
      <c r="P72">
        <f t="shared" ca="1" si="13"/>
        <v>132579011242.2489</v>
      </c>
      <c r="Q72">
        <f t="shared" ca="1" si="13"/>
        <v>165723764052.81113</v>
      </c>
      <c r="R72">
        <f t="shared" ca="1" si="13"/>
        <v>198868516863.37335</v>
      </c>
      <c r="S72">
        <f t="shared" ca="1" si="13"/>
        <v>232013269673.93561</v>
      </c>
      <c r="T72">
        <f t="shared" ca="1" si="13"/>
        <v>265158022484.4978</v>
      </c>
      <c r="U72">
        <f t="shared" ca="1" si="13"/>
        <v>298302775295.06</v>
      </c>
      <c r="V72" s="191">
        <f ca="1">IF('Liv 2030'!$A80="LM",INDIRECT("'Liv 2030'!"&amp;'Country Selector'!$B$3&amp;ROW($A80))*10^12,0)*'Process Emissions Multipliers'!$D$54</f>
        <v>331447528105.62225</v>
      </c>
      <c r="W72" s="90">
        <f t="shared" ca="1" si="14"/>
        <v>335039695204.18518</v>
      </c>
      <c r="X72" s="90">
        <f t="shared" ca="1" si="14"/>
        <v>338631862302.74805</v>
      </c>
      <c r="Y72" s="90">
        <f t="shared" ca="1" si="14"/>
        <v>342224029401.31104</v>
      </c>
      <c r="Z72" s="90">
        <f t="shared" ca="1" si="14"/>
        <v>345816196499.8739</v>
      </c>
      <c r="AA72" s="90">
        <f t="shared" ca="1" si="14"/>
        <v>349408363598.43683</v>
      </c>
      <c r="AB72" s="90">
        <f t="shared" ca="1" si="14"/>
        <v>353000530696.99976</v>
      </c>
      <c r="AC72" s="90">
        <f t="shared" ca="1" si="14"/>
        <v>356592697795.56262</v>
      </c>
      <c r="AD72" s="90">
        <f t="shared" ca="1" si="14"/>
        <v>360184864894.12555</v>
      </c>
      <c r="AE72" s="90">
        <f t="shared" ca="1" si="14"/>
        <v>363777031992.68848</v>
      </c>
      <c r="AF72" s="90">
        <f t="shared" ca="1" si="14"/>
        <v>367369199091.25134</v>
      </c>
      <c r="AG72" s="90">
        <f t="shared" ca="1" si="14"/>
        <v>370961366189.81427</v>
      </c>
      <c r="AH72" s="90">
        <f t="shared" ca="1" si="14"/>
        <v>374553533288.3772</v>
      </c>
      <c r="AI72" s="90">
        <f t="shared" ca="1" si="14"/>
        <v>378145700386.94012</v>
      </c>
      <c r="AJ72" s="90">
        <f t="shared" ca="1" si="14"/>
        <v>381737867485.50305</v>
      </c>
      <c r="AK72" s="90">
        <f t="shared" ca="1" si="14"/>
        <v>385330034584.06592</v>
      </c>
      <c r="AL72" s="90">
        <f t="shared" ca="1" si="14"/>
        <v>388922201682.62885</v>
      </c>
      <c r="AM72" s="90">
        <f t="shared" ca="1" si="11"/>
        <v>392514368781.19177</v>
      </c>
      <c r="AN72" s="90">
        <f t="shared" ca="1" si="11"/>
        <v>396106535879.75464</v>
      </c>
      <c r="AO72" s="90">
        <f t="shared" ca="1" si="11"/>
        <v>399698702978.31763</v>
      </c>
      <c r="AP72" s="191">
        <f ca="1">V72*'Process Emissions Multipliers'!$E$54</f>
        <v>403290870076.88049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 s="191">
        <f ca="1">IF('Liv 2020'!$A81="LM",INDIRECT("'Liv 2020'!"&amp;'Country Selector'!$B$3&amp;ROW($A81))*10^12,0)*'Process Emissions Multipliers'!$B$54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 s="191">
        <f ca="1">IF('Liv 2030'!$A81="LM",INDIRECT("'Liv 2030'!"&amp;'Country Selector'!$B$3&amp;ROW($A81))*10^12,0)*'Process Emissions Multipliers'!$D$54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191">
        <f ca="1">V73*'Process Emissions Multipliers'!$E$54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 s="191">
        <f ca="1">IF('Liv 2020'!$A82="LM",INDIRECT("'Liv 2020'!"&amp;'Country Selector'!$B$3&amp;ROW($A82))*10^12,0)*'Process Emissions Multipliers'!$B$54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 s="191">
        <f ca="1">IF('Liv 2030'!$A82="LM",INDIRECT("'Liv 2030'!"&amp;'Country Selector'!$B$3&amp;ROW($A82))*10^12,0)*'Process Emissions Multipliers'!$D$54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191">
        <f ca="1">V74*'Process Emissions Multipliers'!$E$54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 s="191">
        <f ca="1">IF('Liv 2020'!$A83="LM",INDIRECT("'Liv 2020'!"&amp;'Country Selector'!$B$3&amp;ROW($A83))*10^12,0)*'Process Emissions Multipliers'!$B$54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 s="191">
        <f ca="1">IF('Liv 2030'!$A83="LM",INDIRECT("'Liv 2030'!"&amp;'Country Selector'!$B$3&amp;ROW($A83))*10^12,0)*'Process Emissions Multipliers'!$D$54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191">
        <f ca="1">V75*'Process Emissions Multipliers'!$E$54</f>
        <v>0</v>
      </c>
    </row>
    <row r="76" spans="1:42">
      <c r="A76" s="74">
        <v>24</v>
      </c>
      <c r="B76">
        <f ca="1">IF('Liv 2010'!$A84="LM",INDIRECT("'Liv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 s="191">
        <f ca="1">IF('Liv 2020'!$A84="LM",INDIRECT("'Liv 2020'!"&amp;'Country Selector'!$B$3&amp;ROW($A84))*10^12,0)*'Process Emissions Multipliers'!$B$54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 s="191">
        <f ca="1">IF('Liv 2030'!$A84="LM",INDIRECT("'Liv 2030'!"&amp;'Country Selector'!$B$3&amp;ROW($A84))*10^12,0)*'Process Emissions Multipliers'!$D$54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191">
        <f ca="1">V76*'Process Emissions Multipliers'!$E$54</f>
        <v>0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 s="191">
        <f ca="1">IF('Liv 2020'!$A85="LM",INDIRECT("'Liv 2020'!"&amp;'Country Selector'!$B$3&amp;ROW($A85))*10^12,0)*'Process Emissions Multipliers'!$B$54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 s="191">
        <f ca="1">IF('Liv 2030'!$A85="LM",INDIRECT("'Liv 2030'!"&amp;'Country Selector'!$B$3&amp;ROW($A85))*10^12,0)*'Process Emissions Multipliers'!$D$54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191">
        <f ca="1">V77*'Process Emissions Multipliers'!$E$54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 s="191">
        <f ca="1">IF('Liv 2020'!$A86="LM",INDIRECT("'Liv 2020'!"&amp;'Country Selector'!$B$3&amp;ROW($A86))*10^12,0)*'Process Emissions Multipliers'!$B$54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 s="191">
        <f ca="1">IF('Liv 2030'!$A86="LM",INDIRECT("'Liv 2030'!"&amp;'Country Selector'!$B$3&amp;ROW($A86))*10^12,0)*'Process Emissions Multipliers'!$D$54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191">
        <f ca="1">V78*'Process Emissions Multipliers'!$E$54</f>
        <v>0</v>
      </c>
    </row>
    <row r="79" spans="1:42">
      <c r="A79" s="74">
        <v>27</v>
      </c>
      <c r="B79">
        <f ca="1">IF('Liv 2010'!$A87="LM",INDIRECT("'Liv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 s="191">
        <f ca="1">IF('Liv 2020'!$A87="LM",INDIRECT("'Liv 2020'!"&amp;'Country Selector'!$B$3&amp;ROW($A87))*10^12,0)*'Process Emissions Multipliers'!$B$54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 s="191">
        <f ca="1">IF('Liv 2030'!$A87="LM",INDIRECT("'Liv 2030'!"&amp;'Country Selector'!$B$3&amp;ROW($A87))*10^12,0)*'Process Emissions Multipliers'!$D$54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191">
        <f ca="1">V79*'Process Emissions Multipliers'!$E$54</f>
        <v>0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 s="191">
        <f ca="1">IF('Liv 2020'!$A88="LM",INDIRECT("'Liv 2020'!"&amp;'Country Selector'!$B$3&amp;ROW($A88))*10^12,0)*'Process Emissions Multipliers'!$B$54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 s="191">
        <f ca="1">IF('Liv 2030'!$A88="LM",INDIRECT("'Liv 2030'!"&amp;'Country Selector'!$B$3&amp;ROW($A88))*10^12,0)*'Process Emissions Multipliers'!$D$54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191">
        <f ca="1">V80*'Process Emissions Multipliers'!$E$54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 s="191">
        <f ca="1">IF('Liv 2020'!$A89="LM",INDIRECT("'Liv 2020'!"&amp;'Country Selector'!$B$3&amp;ROW($A89))*10^12,0)*'Process Emissions Multipliers'!$B$54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 s="191">
        <f ca="1">IF('Liv 2030'!$A89="LM",INDIRECT("'Liv 2030'!"&amp;'Country Selector'!$B$3&amp;ROW($A89))*10^12,0)*'Process Emissions Multipliers'!$D$54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191">
        <f ca="1">V81*'Process Emissions Multipliers'!$E$54</f>
        <v>0</v>
      </c>
    </row>
    <row r="82" spans="1:42">
      <c r="A82" s="74">
        <v>30</v>
      </c>
      <c r="B82">
        <f ca="1">IF('Liv 2010'!$A90="LM",INDIRECT("'Liv 2010'!"&amp;'Country Selector'!$B$3&amp;ROW($A90))*10^12,0)</f>
        <v>458453856347.15338</v>
      </c>
      <c r="C82">
        <f t="shared" ca="1" si="15"/>
        <v>435804784286.72742</v>
      </c>
      <c r="D82">
        <f t="shared" ca="1" si="12"/>
        <v>413155712226.30139</v>
      </c>
      <c r="E82">
        <f t="shared" ca="1" si="12"/>
        <v>390506640165.87543</v>
      </c>
      <c r="F82">
        <f t="shared" ca="1" si="12"/>
        <v>367857568105.44946</v>
      </c>
      <c r="G82">
        <f t="shared" ca="1" si="12"/>
        <v>345208496045.02344</v>
      </c>
      <c r="H82">
        <f t="shared" ca="1" si="12"/>
        <v>322559423984.59741</v>
      </c>
      <c r="I82">
        <f t="shared" ca="1" si="12"/>
        <v>299910351924.17145</v>
      </c>
      <c r="J82">
        <f t="shared" ca="1" si="12"/>
        <v>277261279863.74542</v>
      </c>
      <c r="K82">
        <f t="shared" ca="1" si="12"/>
        <v>254612207803.31946</v>
      </c>
      <c r="L82" s="191">
        <f ca="1">IF('Liv 2020'!$A90="LM",INDIRECT("'Liv 2020'!"&amp;'Country Selector'!$B$3&amp;ROW($A90))*10^12,0)*'Process Emissions Multipliers'!$B$54</f>
        <v>231963135742.89346</v>
      </c>
      <c r="M82">
        <f t="shared" ca="1" si="16"/>
        <v>234390699952.76517</v>
      </c>
      <c r="N82">
        <f t="shared" ca="1" si="13"/>
        <v>236818264162.63687</v>
      </c>
      <c r="O82">
        <f t="shared" ca="1" si="13"/>
        <v>239245828372.50858</v>
      </c>
      <c r="P82">
        <f t="shared" ca="1" si="13"/>
        <v>241673392582.38031</v>
      </c>
      <c r="Q82">
        <f t="shared" ca="1" si="13"/>
        <v>244100956792.25201</v>
      </c>
      <c r="R82">
        <f t="shared" ca="1" si="13"/>
        <v>246528521002.12369</v>
      </c>
      <c r="S82">
        <f t="shared" ca="1" si="13"/>
        <v>248956085211.99542</v>
      </c>
      <c r="T82">
        <f t="shared" ca="1" si="13"/>
        <v>251383649421.86713</v>
      </c>
      <c r="U82">
        <f t="shared" ca="1" si="13"/>
        <v>253811213631.7388</v>
      </c>
      <c r="V82" s="191">
        <f ca="1">IF('Liv 2030'!$A90="LM",INDIRECT("'Liv 2030'!"&amp;'Country Selector'!$B$3&amp;ROW($A90))*10^12,0)*'Process Emissions Multipliers'!$D$54</f>
        <v>256238777841.61053</v>
      </c>
      <c r="W82" s="90">
        <f t="shared" ca="1" si="18"/>
        <v>259015846394.20898</v>
      </c>
      <c r="X82" s="90">
        <f t="shared" ca="1" si="18"/>
        <v>261792914946.80734</v>
      </c>
      <c r="Y82" s="90">
        <f t="shared" ca="1" si="18"/>
        <v>264569983499.40579</v>
      </c>
      <c r="Z82" s="90">
        <f t="shared" ca="1" si="18"/>
        <v>267347052052.00421</v>
      </c>
      <c r="AA82" s="90">
        <f t="shared" ca="1" si="18"/>
        <v>270124120604.60266</v>
      </c>
      <c r="AB82" s="90">
        <f t="shared" ca="1" si="18"/>
        <v>272901189157.20105</v>
      </c>
      <c r="AC82" s="90">
        <f t="shared" ca="1" si="18"/>
        <v>275678257709.79944</v>
      </c>
      <c r="AD82" s="90">
        <f t="shared" ca="1" si="18"/>
        <v>278455326262.39789</v>
      </c>
      <c r="AE82" s="90">
        <f t="shared" ca="1" si="18"/>
        <v>281232394814.99634</v>
      </c>
      <c r="AF82" s="90">
        <f t="shared" ca="1" si="18"/>
        <v>284009463367.59473</v>
      </c>
      <c r="AG82" s="90">
        <f t="shared" ca="1" si="18"/>
        <v>286786531920.19312</v>
      </c>
      <c r="AH82" s="90">
        <f t="shared" ca="1" si="18"/>
        <v>289563600472.79156</v>
      </c>
      <c r="AI82" s="90">
        <f t="shared" ca="1" si="18"/>
        <v>292340669025.39001</v>
      </c>
      <c r="AJ82" s="90">
        <f t="shared" ca="1" si="18"/>
        <v>295117737577.9884</v>
      </c>
      <c r="AK82" s="90">
        <f t="shared" ca="1" si="18"/>
        <v>297894806130.58679</v>
      </c>
      <c r="AL82" s="90">
        <f t="shared" ca="1" si="18"/>
        <v>300671874683.18524</v>
      </c>
      <c r="AM82" s="90">
        <f t="shared" ca="1" si="17"/>
        <v>303448943235.78369</v>
      </c>
      <c r="AN82" s="90">
        <f t="shared" ca="1" si="17"/>
        <v>306226011788.38214</v>
      </c>
      <c r="AO82" s="90">
        <f t="shared" ca="1" si="17"/>
        <v>309003080340.98047</v>
      </c>
      <c r="AP82" s="191">
        <f ca="1">V82*'Process Emissions Multipliers'!$E$54</f>
        <v>311780148893.57892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 s="191">
        <f ca="1">IF('Liv 2020'!$A91="LM",INDIRECT("'Liv 2020'!"&amp;'Country Selector'!$B$3&amp;ROW($A91))*10^12,0)*'Process Emissions Multipliers'!$B$54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 s="191">
        <f ca="1">IF('Liv 2030'!$A91="LM",INDIRECT("'Liv 2030'!"&amp;'Country Selector'!$B$3&amp;ROW($A91))*10^12,0)*'Process Emissions Multipliers'!$D$54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191">
        <f ca="1">V83*'Process Emissions Multipliers'!$E$54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 s="191">
        <f ca="1">IF('Liv 2020'!$A92="LM",INDIRECT("'Liv 2020'!"&amp;'Country Selector'!$B$3&amp;ROW($A92))*10^12,0)*'Process Emissions Multipliers'!$B$54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 s="191">
        <f ca="1">IF('Liv 2030'!$A92="LM",INDIRECT("'Liv 2030'!"&amp;'Country Selector'!$B$3&amp;ROW($A92))*10^12,0)*'Process Emissions Multipliers'!$D$54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191">
        <f ca="1">V84*'Process Emissions Multipliers'!$E$54</f>
        <v>0</v>
      </c>
    </row>
    <row r="85" spans="1:42">
      <c r="A85" s="74">
        <v>33</v>
      </c>
      <c r="B85">
        <f ca="1">IF('Liv 2010'!$A93="LM",INDIRECT("'Liv 2010'!"&amp;'Country Selector'!$B$3&amp;ROW($A93))*10^12,0)</f>
        <v>248181771367.20499</v>
      </c>
      <c r="C85">
        <f t="shared" ca="1" si="15"/>
        <v>223363594230.48447</v>
      </c>
      <c r="D85">
        <f t="shared" ca="1" si="12"/>
        <v>198545417093.76398</v>
      </c>
      <c r="E85">
        <f t="shared" ca="1" si="12"/>
        <v>173727239957.04349</v>
      </c>
      <c r="F85">
        <f t="shared" ca="1" si="12"/>
        <v>148909062820.323</v>
      </c>
      <c r="G85">
        <f t="shared" ca="1" si="12"/>
        <v>124090885683.60249</v>
      </c>
      <c r="H85">
        <f t="shared" ca="1" si="12"/>
        <v>99272708546.881989</v>
      </c>
      <c r="I85">
        <f t="shared" ca="1" si="12"/>
        <v>74454531410.161499</v>
      </c>
      <c r="J85">
        <f t="shared" ca="1" si="12"/>
        <v>49636354273.440994</v>
      </c>
      <c r="K85">
        <f t="shared" ca="1" si="12"/>
        <v>24818177136.720497</v>
      </c>
      <c r="L85" s="191">
        <f ca="1">IF('Liv 2020'!$A93="LM",INDIRECT("'Liv 2020'!"&amp;'Country Selector'!$B$3&amp;ROW($A93))*10^12,0)*'Process Emissions Multipliers'!$B$54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 s="191">
        <f ca="1">IF('Liv 2030'!$A93="LM",INDIRECT("'Liv 2030'!"&amp;'Country Selector'!$B$3&amp;ROW($A93))*10^12,0)*'Process Emissions Multipliers'!$D$54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191">
        <f ca="1">V85*'Process Emissions Multipliers'!$E$54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 s="191">
        <f ca="1">IF('Liv 2020'!$A94="LM",INDIRECT("'Liv 2020'!"&amp;'Country Selector'!$B$3&amp;ROW($A94))*10^12,0)*'Process Emissions Multipliers'!$B$54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 s="191">
        <f ca="1">IF('Liv 2030'!$A94="LM",INDIRECT("'Liv 2030'!"&amp;'Country Selector'!$B$3&amp;ROW($A94))*10^12,0)*'Process Emissions Multipliers'!$D$54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191">
        <f ca="1">V86*'Process Emissions Multipliers'!$E$54</f>
        <v>0</v>
      </c>
    </row>
    <row r="87" spans="1:42">
      <c r="A87" s="74">
        <v>35</v>
      </c>
      <c r="B87">
        <f ca="1">IF('Liv 2010'!$A95="LM",INDIRECT("'Liv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 s="191">
        <f ca="1">IF('Liv 2020'!$A95="LM",INDIRECT("'Liv 2020'!"&amp;'Country Selector'!$B$3&amp;ROW($A95))*10^12,0)*'Process Emissions Multipliers'!$B$54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 s="191">
        <f ca="1">IF('Liv 2030'!$A95="LM",INDIRECT("'Liv 2030'!"&amp;'Country Selector'!$B$3&amp;ROW($A95))*10^12,0)*'Process Emissions Multipliers'!$D$54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191">
        <f ca="1">V87*'Process Emissions Multipliers'!$E$54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 s="191">
        <f ca="1">IF('Liv 2020'!$A96="LM",INDIRECT("'Liv 2020'!"&amp;'Country Selector'!$B$3&amp;ROW($A96))*10^12,0)*'Process Emissions Multipliers'!$B$54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 s="191">
        <f ca="1">IF('Liv 2030'!$A96="LM",INDIRECT("'Liv 2030'!"&amp;'Country Selector'!$B$3&amp;ROW($A96))*10^12,0)*'Process Emissions Multipliers'!$D$54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191">
        <f ca="1">V88*'Process Emissions Multipliers'!$E$54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 s="191">
        <f ca="1">IF('Liv 2020'!$A97="LM",INDIRECT("'Liv 2020'!"&amp;'Country Selector'!$B$3&amp;ROW($A97))*10^12,0)*'Process Emissions Multipliers'!$B$54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 s="191">
        <f ca="1">IF('Liv 2030'!$A97="LM",INDIRECT("'Liv 2030'!"&amp;'Country Selector'!$B$3&amp;ROW($A97))*10^12,0)*'Process Emissions Multipliers'!$D$54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191">
        <f ca="1">V89*'Process Emissions Multipliers'!$E$54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 s="191">
        <f ca="1">IF('Liv 2020'!$A98="LM",INDIRECT("'Liv 2020'!"&amp;'Country Selector'!$B$3&amp;ROW($A98))*10^12,0)*'Process Emissions Multipliers'!$B$54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 s="191">
        <f ca="1">IF('Liv 2030'!$A98="LM",INDIRECT("'Liv 2030'!"&amp;'Country Selector'!$B$3&amp;ROW($A98))*10^12,0)*'Process Emissions Multipliers'!$D$54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191">
        <f ca="1">V90*'Process Emissions Multipliers'!$E$54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 s="191">
        <f ca="1">IF('Liv 2020'!$A99="LM",INDIRECT("'Liv 2020'!"&amp;'Country Selector'!$B$3&amp;ROW($A99))*10^12,0)*'Process Emissions Multipliers'!$B$54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 s="191">
        <f ca="1">IF('Liv 2030'!$A99="LM",INDIRECT("'Liv 2030'!"&amp;'Country Selector'!$B$3&amp;ROW($A99))*10^12,0)*'Process Emissions Multipliers'!$D$54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191">
        <f ca="1">V91*'Process Emissions Multipliers'!$E$54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440188740264.5932</v>
      </c>
      <c r="C92">
        <f t="shared" ca="1" si="15"/>
        <v>396169866238.13391</v>
      </c>
      <c r="D92">
        <f t="shared" ca="1" si="12"/>
        <v>352150992211.67456</v>
      </c>
      <c r="E92">
        <f t="shared" ca="1" si="12"/>
        <v>308132118185.21521</v>
      </c>
      <c r="F92">
        <f t="shared" ca="1" si="12"/>
        <v>264113244158.75592</v>
      </c>
      <c r="G92">
        <f t="shared" ca="1" si="12"/>
        <v>220094370132.29657</v>
      </c>
      <c r="H92">
        <f t="shared" ca="1" si="12"/>
        <v>176075496105.83728</v>
      </c>
      <c r="I92">
        <f t="shared" ca="1" si="12"/>
        <v>132056622079.37796</v>
      </c>
      <c r="J92">
        <f t="shared" ca="1" si="12"/>
        <v>88037748052.91864</v>
      </c>
      <c r="K92">
        <f t="shared" ca="1" si="12"/>
        <v>44018874026.45932</v>
      </c>
      <c r="L92" s="191">
        <f ca="1">IF('Liv 2020'!$A100="LM",INDIRECT("'Liv 2020'!"&amp;'Country Selector'!$B$3&amp;ROW($A100))*10^12,0)*'Process Emissions Multipliers'!$B$54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 s="191">
        <f ca="1">IF('Liv 2030'!$A100="LM",INDIRECT("'Liv 2030'!"&amp;'Country Selector'!$B$3&amp;ROW($A100))*10^12,0)*'Process Emissions Multipliers'!$D$54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191">
        <f ca="1">V92*'Process Emissions Multipliers'!$E$54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 s="191">
        <f ca="1">IF('Liv 2020'!$A101="LM",INDIRECT("'Liv 2020'!"&amp;'Country Selector'!$B$3&amp;ROW($A101))*10^12,0)*'Process Emissions Multipliers'!$B$54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 s="191">
        <f ca="1">IF('Liv 2030'!$A101="LM",INDIRECT("'Liv 2030'!"&amp;'Country Selector'!$B$3&amp;ROW($A101))*10^12,0)*'Process Emissions Multipliers'!$D$54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191">
        <f ca="1">V93*'Process Emissions Multipliers'!$E$54</f>
        <v>0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 s="191">
        <f ca="1">IF('Liv 2020'!$A102="LM",INDIRECT("'Liv 2020'!"&amp;'Country Selector'!$B$3&amp;ROW($A102))*10^12,0)*'Process Emissions Multipliers'!$B$54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 s="191">
        <f ca="1">IF('Liv 2030'!$A102="LM",INDIRECT("'Liv 2030'!"&amp;'Country Selector'!$B$3&amp;ROW($A102))*10^12,0)*'Process Emissions Multipliers'!$D$54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191">
        <f ca="1">V94*'Process Emissions Multipliers'!$E$54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 s="191">
        <f ca="1">IF('Liv 2020'!$A103="LM",INDIRECT("'Liv 2020'!"&amp;'Country Selector'!$B$3&amp;ROW($A103))*10^12,0)*'Process Emissions Multipliers'!$B$54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 s="191">
        <f ca="1">IF('Liv 2030'!$A103="LM",INDIRECT("'Liv 2030'!"&amp;'Country Selector'!$B$3&amp;ROW($A103))*10^12,0)*'Process Emissions Multipliers'!$D$54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191">
        <f ca="1">V95*'Process Emissions Multipliers'!$E$54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 s="191">
        <f ca="1">IF('Liv 2020'!$A104="LM",INDIRECT("'Liv 2020'!"&amp;'Country Selector'!$B$3&amp;ROW($A104))*10^12,0)*'Process Emissions Multipliers'!$B$54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 s="191">
        <f ca="1">IF('Liv 2030'!$A104="LM",INDIRECT("'Liv 2030'!"&amp;'Country Selector'!$B$3&amp;ROW($A104))*10^12,0)*'Process Emissions Multipliers'!$D$54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191">
        <f ca="1">V96*'Process Emissions Multipliers'!$E$54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0</v>
      </c>
      <c r="C97">
        <f t="shared" ca="1" si="15"/>
        <v>8200598609.9066486</v>
      </c>
      <c r="D97">
        <f t="shared" ca="1" si="20"/>
        <v>16401197219.813297</v>
      </c>
      <c r="E97">
        <f t="shared" ca="1" si="20"/>
        <v>24601795829.719948</v>
      </c>
      <c r="F97">
        <f t="shared" ca="1" si="20"/>
        <v>32802394439.626595</v>
      </c>
      <c r="G97">
        <f t="shared" ca="1" si="20"/>
        <v>41002993049.533241</v>
      </c>
      <c r="H97">
        <f t="shared" ca="1" si="20"/>
        <v>49203591659.439896</v>
      </c>
      <c r="I97">
        <f t="shared" ca="1" si="20"/>
        <v>57404190269.346535</v>
      </c>
      <c r="J97">
        <f t="shared" ca="1" si="20"/>
        <v>65604788879.253189</v>
      </c>
      <c r="K97">
        <f t="shared" ca="1" si="20"/>
        <v>73805387489.159836</v>
      </c>
      <c r="L97" s="191">
        <f ca="1">IF('Liv 2020'!$A105="LM",INDIRECT("'Liv 2020'!"&amp;'Country Selector'!$B$3&amp;ROW($A105))*10^12,0)*'Process Emissions Multipliers'!$B$54</f>
        <v>82005986099.066483</v>
      </c>
      <c r="M97">
        <f t="shared" ca="1" si="16"/>
        <v>73805387489.159836</v>
      </c>
      <c r="N97">
        <f t="shared" ca="1" si="21"/>
        <v>65604788879.253189</v>
      </c>
      <c r="O97">
        <f t="shared" ca="1" si="21"/>
        <v>57404190269.346535</v>
      </c>
      <c r="P97">
        <f t="shared" ca="1" si="21"/>
        <v>49203591659.439896</v>
      </c>
      <c r="Q97">
        <f t="shared" ca="1" si="21"/>
        <v>41002993049.533241</v>
      </c>
      <c r="R97">
        <f t="shared" ca="1" si="21"/>
        <v>32802394439.626595</v>
      </c>
      <c r="S97">
        <f t="shared" ca="1" si="21"/>
        <v>24601795829.719948</v>
      </c>
      <c r="T97">
        <f t="shared" ca="1" si="21"/>
        <v>16401197219.813297</v>
      </c>
      <c r="U97">
        <f t="shared" ca="1" si="21"/>
        <v>8200598609.9066486</v>
      </c>
      <c r="V97" s="191">
        <f ca="1">IF('Liv 2030'!$A105="LM",INDIRECT("'Liv 2030'!"&amp;'Country Selector'!$B$3&amp;ROW($A105))*10^12,0)*'Process Emissions Multipliers'!$D$54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191">
        <f ca="1">V97*'Process Emissions Multipliers'!$E$54</f>
        <v>0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 s="191">
        <f ca="1">IF('Liv 2020'!$A106="LM",INDIRECT("'Liv 2020'!"&amp;'Country Selector'!$B$3&amp;ROW($A106))*10^12,0)*'Process Emissions Multipliers'!$B$54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 s="191">
        <f ca="1">IF('Liv 2030'!$A106="LM",INDIRECT("'Liv 2030'!"&amp;'Country Selector'!$B$3&amp;ROW($A106))*10^12,0)*'Process Emissions Multipliers'!$D$54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191">
        <f ca="1">V98*'Process Emissions Multipliers'!$E$54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29352812513.673065</v>
      </c>
      <c r="D99">
        <f t="shared" ca="1" si="20"/>
        <v>58705625027.34613</v>
      </c>
      <c r="E99">
        <f t="shared" ca="1" si="20"/>
        <v>88058437541.019196</v>
      </c>
      <c r="F99">
        <f t="shared" ca="1" si="20"/>
        <v>117411250054.69226</v>
      </c>
      <c r="G99">
        <f t="shared" ca="1" si="20"/>
        <v>146764062568.36533</v>
      </c>
      <c r="H99">
        <f t="shared" ca="1" si="20"/>
        <v>176116875082.03839</v>
      </c>
      <c r="I99">
        <f t="shared" ca="1" si="20"/>
        <v>205469687595.71146</v>
      </c>
      <c r="J99">
        <f t="shared" ca="1" si="20"/>
        <v>234822500109.38452</v>
      </c>
      <c r="K99">
        <f t="shared" ca="1" si="20"/>
        <v>264175312623.05756</v>
      </c>
      <c r="L99" s="191">
        <f ca="1">IF('Liv 2020'!$A107="LM",INDIRECT("'Liv 2020'!"&amp;'Country Selector'!$B$3&amp;ROW($A107))*10^12,0)*'Process Emissions Multipliers'!$B$54</f>
        <v>293528125136.73065</v>
      </c>
      <c r="M99">
        <f t="shared" ca="1" si="16"/>
        <v>264175312623.05756</v>
      </c>
      <c r="N99">
        <f t="shared" ca="1" si="21"/>
        <v>234822500109.38452</v>
      </c>
      <c r="O99">
        <f t="shared" ca="1" si="21"/>
        <v>205469687595.71146</v>
      </c>
      <c r="P99">
        <f t="shared" ca="1" si="21"/>
        <v>176116875082.03839</v>
      </c>
      <c r="Q99">
        <f t="shared" ca="1" si="21"/>
        <v>146764062568.36533</v>
      </c>
      <c r="R99">
        <f t="shared" ca="1" si="21"/>
        <v>117411250054.69226</v>
      </c>
      <c r="S99">
        <f t="shared" ca="1" si="21"/>
        <v>88058437541.019196</v>
      </c>
      <c r="T99">
        <f t="shared" ca="1" si="21"/>
        <v>58705625027.34613</v>
      </c>
      <c r="U99">
        <f t="shared" ca="1" si="21"/>
        <v>29352812513.673065</v>
      </c>
      <c r="V99" s="191">
        <f ca="1">IF('Liv 2030'!$A107="LM",INDIRECT("'Liv 2030'!"&amp;'Country Selector'!$B$3&amp;ROW($A107))*10^12,0)*'Process Emissions Multipliers'!$D$54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191">
        <f ca="1">V99*'Process Emissions Multipliers'!$E$54</f>
        <v>0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8044709721.2873716</v>
      </c>
      <c r="D100">
        <f t="shared" ca="1" si="20"/>
        <v>16089419442.574743</v>
      </c>
      <c r="E100">
        <f t="shared" ca="1" si="20"/>
        <v>24134129163.862114</v>
      </c>
      <c r="F100">
        <f t="shared" ca="1" si="20"/>
        <v>32178838885.149487</v>
      </c>
      <c r="G100">
        <f t="shared" ca="1" si="20"/>
        <v>40223548606.436859</v>
      </c>
      <c r="H100">
        <f t="shared" ca="1" si="20"/>
        <v>48268258327.724228</v>
      </c>
      <c r="I100">
        <f t="shared" ca="1" si="20"/>
        <v>56312968049.011597</v>
      </c>
      <c r="J100">
        <f t="shared" ca="1" si="20"/>
        <v>64357677770.298973</v>
      </c>
      <c r="K100">
        <f t="shared" ca="1" si="20"/>
        <v>72402387491.586349</v>
      </c>
      <c r="L100" s="191">
        <f ca="1">IF('Liv 2020'!$A108="LM",INDIRECT("'Liv 2020'!"&amp;'Country Selector'!$B$3&amp;ROW($A108))*10^12,0)*'Process Emissions Multipliers'!$B$54</f>
        <v>80447097212.873718</v>
      </c>
      <c r="M100">
        <f t="shared" ca="1" si="16"/>
        <v>81522030469.942154</v>
      </c>
      <c r="N100">
        <f t="shared" ca="1" si="21"/>
        <v>82596963727.01059</v>
      </c>
      <c r="O100">
        <f t="shared" ca="1" si="21"/>
        <v>83671896984.079025</v>
      </c>
      <c r="P100">
        <f t="shared" ca="1" si="21"/>
        <v>84746830241.147461</v>
      </c>
      <c r="Q100">
        <f t="shared" ca="1" si="21"/>
        <v>85821763498.215912</v>
      </c>
      <c r="R100">
        <f t="shared" ca="1" si="21"/>
        <v>86896696755.284348</v>
      </c>
      <c r="S100">
        <f t="shared" ca="1" si="21"/>
        <v>87971630012.352783</v>
      </c>
      <c r="T100">
        <f t="shared" ca="1" si="21"/>
        <v>89046563269.421219</v>
      </c>
      <c r="U100">
        <f t="shared" ca="1" si="21"/>
        <v>90121496526.48967</v>
      </c>
      <c r="V100" s="191">
        <f ca="1">IF('Liv 2030'!$A108="LM",INDIRECT("'Liv 2030'!"&amp;'Country Selector'!$B$3&amp;ROW($A108))*10^12,0)*'Process Emissions Multipliers'!$D$54</f>
        <v>91196429783.558105</v>
      </c>
      <c r="W100" s="90">
        <f t="shared" ca="1" si="22"/>
        <v>92184799847.583771</v>
      </c>
      <c r="X100" s="90">
        <f t="shared" ca="1" si="22"/>
        <v>93173169911.609436</v>
      </c>
      <c r="Y100" s="90">
        <f t="shared" ca="1" si="22"/>
        <v>94161539975.635071</v>
      </c>
      <c r="Z100" s="90">
        <f t="shared" ca="1" si="22"/>
        <v>95149910039.660736</v>
      </c>
      <c r="AA100" s="90">
        <f t="shared" ca="1" si="22"/>
        <v>96138280103.686401</v>
      </c>
      <c r="AB100" s="90">
        <f t="shared" ca="1" si="22"/>
        <v>97126650167.712067</v>
      </c>
      <c r="AC100" s="90">
        <f t="shared" ca="1" si="22"/>
        <v>98115020231.737701</v>
      </c>
      <c r="AD100" s="90">
        <f t="shared" ca="1" si="22"/>
        <v>99103390295.763367</v>
      </c>
      <c r="AE100" s="90">
        <f t="shared" ca="1" si="22"/>
        <v>100091760359.78903</v>
      </c>
      <c r="AF100" s="90">
        <f t="shared" ca="1" si="22"/>
        <v>101080130423.81468</v>
      </c>
      <c r="AG100" s="90">
        <f t="shared" ca="1" si="22"/>
        <v>102068500487.84035</v>
      </c>
      <c r="AH100" s="90">
        <f t="shared" ca="1" si="22"/>
        <v>103056870551.866</v>
      </c>
      <c r="AI100" s="90">
        <f t="shared" ca="1" si="22"/>
        <v>104045240615.89166</v>
      </c>
      <c r="AJ100" s="90">
        <f t="shared" ca="1" si="22"/>
        <v>105033610679.91731</v>
      </c>
      <c r="AK100" s="90">
        <f t="shared" ca="1" si="22"/>
        <v>106021980743.94298</v>
      </c>
      <c r="AL100" s="90">
        <f t="shared" ca="1" si="22"/>
        <v>107010350807.96864</v>
      </c>
      <c r="AM100" s="90">
        <f t="shared" ca="1" si="19"/>
        <v>107998720871.99431</v>
      </c>
      <c r="AN100" s="90">
        <f t="shared" ca="1" si="19"/>
        <v>108987090936.01996</v>
      </c>
      <c r="AO100" s="90">
        <f t="shared" ca="1" si="19"/>
        <v>109975461000.04561</v>
      </c>
      <c r="AP100" s="191">
        <f ca="1">V100*'Process Emissions Multipliers'!$E$54</f>
        <v>110963831064.07127</v>
      </c>
    </row>
    <row r="101" spans="1:42">
      <c r="A101" s="74">
        <v>49</v>
      </c>
      <c r="B101">
        <f ca="1">IF('Liv 2010'!$A109="LM",INDIRECT("'Liv 2010'!"&amp;'Country Selector'!$B$3&amp;ROW($A109))*10^12,0)</f>
        <v>154933546344.38727</v>
      </c>
      <c r="C101">
        <f t="shared" ca="1" si="15"/>
        <v>162636505284.23788</v>
      </c>
      <c r="D101">
        <f t="shared" ca="1" si="20"/>
        <v>170339464224.0885</v>
      </c>
      <c r="E101">
        <f t="shared" ca="1" si="20"/>
        <v>178042423163.93915</v>
      </c>
      <c r="F101">
        <f t="shared" ca="1" si="20"/>
        <v>185745382103.78973</v>
      </c>
      <c r="G101">
        <f t="shared" ca="1" si="20"/>
        <v>193448341043.64038</v>
      </c>
      <c r="H101">
        <f t="shared" ca="1" si="20"/>
        <v>201151299983.491</v>
      </c>
      <c r="I101">
        <f t="shared" ca="1" si="20"/>
        <v>208854258923.34161</v>
      </c>
      <c r="J101">
        <f t="shared" ca="1" si="20"/>
        <v>216557217863.1922</v>
      </c>
      <c r="K101">
        <f t="shared" ca="1" si="20"/>
        <v>224260176803.04285</v>
      </c>
      <c r="L101" s="191">
        <f ca="1">IF('Liv 2020'!$A109="LM",INDIRECT("'Liv 2020'!"&amp;'Country Selector'!$B$3&amp;ROW($A109))*10^12,0)*'Process Emissions Multipliers'!$B$54</f>
        <v>231963135742.89346</v>
      </c>
      <c r="M101">
        <f t="shared" ca="1" si="16"/>
        <v>234390699952.76517</v>
      </c>
      <c r="N101">
        <f t="shared" ca="1" si="21"/>
        <v>236818264162.63687</v>
      </c>
      <c r="O101">
        <f t="shared" ca="1" si="21"/>
        <v>239245828372.50858</v>
      </c>
      <c r="P101">
        <f t="shared" ca="1" si="21"/>
        <v>241673392582.38031</v>
      </c>
      <c r="Q101">
        <f t="shared" ca="1" si="21"/>
        <v>244100956792.25201</v>
      </c>
      <c r="R101">
        <f t="shared" ca="1" si="21"/>
        <v>246528521002.12369</v>
      </c>
      <c r="S101">
        <f t="shared" ca="1" si="21"/>
        <v>248956085211.99542</v>
      </c>
      <c r="T101">
        <f t="shared" ca="1" si="21"/>
        <v>251383649421.86713</v>
      </c>
      <c r="U101">
        <f t="shared" ca="1" si="21"/>
        <v>253811213631.7388</v>
      </c>
      <c r="V101" s="191">
        <f ca="1">IF('Liv 2030'!$A109="LM",INDIRECT("'Liv 2030'!"&amp;'Country Selector'!$B$3&amp;ROW($A109))*10^12,0)*'Process Emissions Multipliers'!$D$54</f>
        <v>256238777841.61053</v>
      </c>
      <c r="W101" s="90">
        <f t="shared" ca="1" si="22"/>
        <v>259015846394.20898</v>
      </c>
      <c r="X101" s="90">
        <f t="shared" ca="1" si="22"/>
        <v>261792914946.80734</v>
      </c>
      <c r="Y101" s="90">
        <f t="shared" ca="1" si="22"/>
        <v>264569983499.40579</v>
      </c>
      <c r="Z101" s="90">
        <f t="shared" ca="1" si="22"/>
        <v>267347052052.00421</v>
      </c>
      <c r="AA101" s="90">
        <f t="shared" ca="1" si="22"/>
        <v>270124120604.60266</v>
      </c>
      <c r="AB101" s="90">
        <f t="shared" ca="1" si="22"/>
        <v>272901189157.20105</v>
      </c>
      <c r="AC101" s="90">
        <f t="shared" ca="1" si="22"/>
        <v>275678257709.79944</v>
      </c>
      <c r="AD101" s="90">
        <f t="shared" ca="1" si="22"/>
        <v>278455326262.39789</v>
      </c>
      <c r="AE101" s="90">
        <f t="shared" ca="1" si="22"/>
        <v>281232394814.99634</v>
      </c>
      <c r="AF101" s="90">
        <f t="shared" ca="1" si="22"/>
        <v>284009463367.59473</v>
      </c>
      <c r="AG101" s="90">
        <f t="shared" ca="1" si="22"/>
        <v>286786531920.19312</v>
      </c>
      <c r="AH101" s="90">
        <f t="shared" ca="1" si="22"/>
        <v>289563600472.79156</v>
      </c>
      <c r="AI101" s="90">
        <f t="shared" ca="1" si="22"/>
        <v>292340669025.39001</v>
      </c>
      <c r="AJ101" s="90">
        <f t="shared" ca="1" si="22"/>
        <v>295117737577.9884</v>
      </c>
      <c r="AK101" s="90">
        <f t="shared" ca="1" si="22"/>
        <v>297894806130.58679</v>
      </c>
      <c r="AL101" s="90">
        <f t="shared" ca="1" si="22"/>
        <v>300671874683.18524</v>
      </c>
      <c r="AM101" s="90">
        <f t="shared" ca="1" si="19"/>
        <v>303448943235.78369</v>
      </c>
      <c r="AN101" s="90">
        <f t="shared" ca="1" si="19"/>
        <v>306226011788.38214</v>
      </c>
      <c r="AO101" s="90">
        <f t="shared" ca="1" si="19"/>
        <v>309003080340.98047</v>
      </c>
      <c r="AP101" s="191">
        <f ca="1">V101*'Process Emissions Multipliers'!$E$54</f>
        <v>311780148893.57892</v>
      </c>
    </row>
    <row r="102" spans="1:42">
      <c r="A102" s="74">
        <v>50</v>
      </c>
      <c r="B102">
        <f ca="1">IF('Liv 2010'!$A110="LM",INDIRECT("'Liv 2010'!"&amp;'Country Selector'!$B$3&amp;ROW($A110))*10^12,0)</f>
        <v>458453856347.15405</v>
      </c>
      <c r="C102">
        <f t="shared" ca="1" si="15"/>
        <v>412608470712.43866</v>
      </c>
      <c r="D102">
        <f t="shared" ca="1" si="20"/>
        <v>366763085077.72327</v>
      </c>
      <c r="E102">
        <f t="shared" ca="1" si="20"/>
        <v>320917699443.00781</v>
      </c>
      <c r="F102">
        <f t="shared" ca="1" si="20"/>
        <v>275072313808.29242</v>
      </c>
      <c r="G102">
        <f t="shared" ca="1" si="20"/>
        <v>229226928173.57706</v>
      </c>
      <c r="H102">
        <f t="shared" ca="1" si="20"/>
        <v>183381542538.86163</v>
      </c>
      <c r="I102">
        <f t="shared" ca="1" si="20"/>
        <v>137536156904.14621</v>
      </c>
      <c r="J102">
        <f t="shared" ca="1" si="20"/>
        <v>91690771269.430817</v>
      </c>
      <c r="K102">
        <f t="shared" ca="1" si="20"/>
        <v>45845385634.715408</v>
      </c>
      <c r="L102" s="191">
        <f ca="1">IF('Liv 2020'!$A110="LM",INDIRECT("'Liv 2020'!"&amp;'Country Selector'!$B$3&amp;ROW($A110))*10^12,0)*'Process Emissions Multipliers'!$B$54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 s="191">
        <f ca="1">IF('Liv 2030'!$A110="LM",INDIRECT("'Liv 2030'!"&amp;'Country Selector'!$B$3&amp;ROW($A110))*10^12,0)*'Process Emissions Multipliers'!$D$54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191">
        <f ca="1">V102*'Process Emissions Multipliers'!$E$54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 s="191">
        <f ca="1">IF('Liv 2020'!$A111="LM",INDIRECT("'Liv 2020'!"&amp;'Country Selector'!$B$3&amp;ROW($A111))*10^12,0)*'Process Emissions Multipliers'!$B$54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 s="191">
        <f ca="1">IF('Liv 2030'!$A111="LM",INDIRECT("'Liv 2030'!"&amp;'Country Selector'!$B$3&amp;ROW($A111))*10^12,0)*'Process Emissions Multipliers'!$D$54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191">
        <f ca="1">V103*'Process Emissions Multipliers'!$E$54</f>
        <v>0</v>
      </c>
    </row>
    <row r="104" spans="1:42">
      <c r="A104" s="74">
        <v>52</v>
      </c>
      <c r="B104">
        <f ca="1">IF('Liv 2010'!$A112="LM",INDIRECT("'Liv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 s="191">
        <f ca="1">IF('Liv 2020'!$A112="LM",INDIRECT("'Liv 2020'!"&amp;'Country Selector'!$B$3&amp;ROW($A112))*10^12,0)*'Process Emissions Multipliers'!$B$54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 s="191">
        <f ca="1">IF('Liv 2030'!$A112="LM",INDIRECT("'Liv 2030'!"&amp;'Country Selector'!$B$3&amp;ROW($A112))*10^12,0)*'Process Emissions Multipliers'!$D$54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191">
        <f ca="1">V104*'Process Emissions Multipliers'!$E$54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 s="191">
        <f ca="1">IF('Liv 2020'!$A113="LM",INDIRECT("'Liv 2020'!"&amp;'Country Selector'!$B$3&amp;ROW($A113))*10^12,0)*'Process Emissions Multipliers'!$B$54</f>
        <v>0</v>
      </c>
      <c r="M105">
        <f t="shared" ca="1" si="16"/>
        <v>25623877784.161053</v>
      </c>
      <c r="N105">
        <f t="shared" ca="1" si="21"/>
        <v>51247755568.322105</v>
      </c>
      <c r="O105">
        <f t="shared" ca="1" si="21"/>
        <v>76871633352.483154</v>
      </c>
      <c r="P105">
        <f t="shared" ca="1" si="21"/>
        <v>102495511136.64421</v>
      </c>
      <c r="Q105">
        <f t="shared" ca="1" si="21"/>
        <v>128119388920.80527</v>
      </c>
      <c r="R105">
        <f t="shared" ca="1" si="21"/>
        <v>153743266704.96631</v>
      </c>
      <c r="S105">
        <f t="shared" ca="1" si="21"/>
        <v>179367144489.12738</v>
      </c>
      <c r="T105">
        <f t="shared" ca="1" si="21"/>
        <v>204991022273.28842</v>
      </c>
      <c r="U105">
        <f t="shared" ca="1" si="21"/>
        <v>230614900057.44946</v>
      </c>
      <c r="V105" s="191">
        <f ca="1">IF('Liv 2030'!$A113="LM",INDIRECT("'Liv 2030'!"&amp;'Country Selector'!$B$3&amp;ROW($A113))*10^12,0)*'Process Emissions Multipliers'!$D$54</f>
        <v>256238777841.61053</v>
      </c>
      <c r="W105" s="90">
        <f t="shared" ca="1" si="22"/>
        <v>259015846394.20898</v>
      </c>
      <c r="X105" s="90">
        <f t="shared" ca="1" si="22"/>
        <v>261792914946.80734</v>
      </c>
      <c r="Y105" s="90">
        <f t="shared" ca="1" si="22"/>
        <v>264569983499.40579</v>
      </c>
      <c r="Z105" s="90">
        <f t="shared" ca="1" si="22"/>
        <v>267347052052.00421</v>
      </c>
      <c r="AA105" s="90">
        <f t="shared" ca="1" si="22"/>
        <v>270124120604.60266</v>
      </c>
      <c r="AB105" s="90">
        <f t="shared" ca="1" si="22"/>
        <v>272901189157.20105</v>
      </c>
      <c r="AC105" s="90">
        <f t="shared" ca="1" si="22"/>
        <v>275678257709.79944</v>
      </c>
      <c r="AD105" s="90">
        <f t="shared" ca="1" si="22"/>
        <v>278455326262.39789</v>
      </c>
      <c r="AE105" s="90">
        <f t="shared" ca="1" si="22"/>
        <v>281232394814.99634</v>
      </c>
      <c r="AF105" s="90">
        <f t="shared" ca="1" si="22"/>
        <v>284009463367.59473</v>
      </c>
      <c r="AG105" s="90">
        <f t="shared" ca="1" si="22"/>
        <v>286786531920.19312</v>
      </c>
      <c r="AH105" s="90">
        <f t="shared" ca="1" si="22"/>
        <v>289563600472.79156</v>
      </c>
      <c r="AI105" s="90">
        <f t="shared" ca="1" si="22"/>
        <v>292340669025.39001</v>
      </c>
      <c r="AJ105" s="90">
        <f t="shared" ca="1" si="22"/>
        <v>295117737577.9884</v>
      </c>
      <c r="AK105" s="90">
        <f t="shared" ca="1" si="22"/>
        <v>297894806130.58679</v>
      </c>
      <c r="AL105" s="90">
        <f t="shared" ca="1" si="22"/>
        <v>300671874683.18524</v>
      </c>
      <c r="AM105" s="90">
        <f t="shared" ca="1" si="19"/>
        <v>303448943235.78369</v>
      </c>
      <c r="AN105" s="90">
        <f t="shared" ca="1" si="19"/>
        <v>306226011788.38214</v>
      </c>
      <c r="AO105" s="90">
        <f t="shared" ca="1" si="19"/>
        <v>309003080340.98047</v>
      </c>
      <c r="AP105" s="191">
        <f ca="1">V105*'Process Emissions Multipliers'!$E$54</f>
        <v>311780148893.57892</v>
      </c>
    </row>
    <row r="106" spans="1:42">
      <c r="A106" s="74">
        <v>54</v>
      </c>
      <c r="B106">
        <f ca="1">IF('Liv 2010'!$A114="LM",INDIRECT("'Liv 2010'!"&amp;'Country Selector'!$B$3&amp;ROW($A114))*10^12,0)</f>
        <v>458453856347.15405</v>
      </c>
      <c r="C106">
        <f t="shared" ca="1" si="15"/>
        <v>435804784286.72803</v>
      </c>
      <c r="D106">
        <f t="shared" ca="1" si="20"/>
        <v>413155712226.302</v>
      </c>
      <c r="E106">
        <f t="shared" ca="1" si="20"/>
        <v>390506640165.87592</v>
      </c>
      <c r="F106">
        <f t="shared" ca="1" si="20"/>
        <v>367857568105.44989</v>
      </c>
      <c r="G106">
        <f t="shared" ca="1" si="20"/>
        <v>345208496045.02386</v>
      </c>
      <c r="H106">
        <f t="shared" ca="1" si="20"/>
        <v>322559423984.59784</v>
      </c>
      <c r="I106">
        <f t="shared" ca="1" si="20"/>
        <v>299910351924.17175</v>
      </c>
      <c r="J106">
        <f t="shared" ca="1" si="20"/>
        <v>277261279863.74573</v>
      </c>
      <c r="K106">
        <f t="shared" ca="1" si="20"/>
        <v>254612207803.3197</v>
      </c>
      <c r="L106" s="191">
        <f ca="1">IF('Liv 2020'!$A114="LM",INDIRECT("'Liv 2020'!"&amp;'Country Selector'!$B$3&amp;ROW($A114))*10^12,0)*'Process Emissions Multipliers'!$B$54</f>
        <v>231963135742.89368</v>
      </c>
      <c r="M106">
        <f t="shared" ca="1" si="16"/>
        <v>208766822168.60431</v>
      </c>
      <c r="N106">
        <f t="shared" ca="1" si="21"/>
        <v>185570508594.31494</v>
      </c>
      <c r="O106">
        <f t="shared" ca="1" si="21"/>
        <v>162374195020.02557</v>
      </c>
      <c r="P106">
        <f t="shared" ca="1" si="21"/>
        <v>139177881445.73621</v>
      </c>
      <c r="Q106">
        <f t="shared" ca="1" si="21"/>
        <v>115981567871.44682</v>
      </c>
      <c r="R106">
        <f t="shared" ca="1" si="21"/>
        <v>92785254297.157471</v>
      </c>
      <c r="S106">
        <f t="shared" ca="1" si="21"/>
        <v>69588940722.868103</v>
      </c>
      <c r="T106">
        <f t="shared" ca="1" si="21"/>
        <v>46392627148.578735</v>
      </c>
      <c r="U106">
        <f t="shared" ca="1" si="21"/>
        <v>23196313574.289368</v>
      </c>
      <c r="V106" s="191">
        <f ca="1">IF('Liv 2030'!$A114="LM",INDIRECT("'Liv 2030'!"&amp;'Country Selector'!$B$3&amp;ROW($A114))*10^12,0)*'Process Emissions Multipliers'!$D$54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191">
        <f ca="1">V106*'Process Emissions Multipliers'!$E$54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 s="191">
        <f ca="1">IF('Liv 2020'!$A115="LM",INDIRECT("'Liv 2020'!"&amp;'Country Selector'!$B$3&amp;ROW($A115))*10^12,0)*'Process Emissions Multipliers'!$B$54</f>
        <v>0</v>
      </c>
      <c r="M107">
        <f t="shared" ca="1" si="16"/>
        <v>9296361723.6870861</v>
      </c>
      <c r="N107">
        <f t="shared" ca="1" si="21"/>
        <v>18592723447.374172</v>
      </c>
      <c r="O107">
        <f t="shared" ca="1" si="21"/>
        <v>27889085171.06126</v>
      </c>
      <c r="P107">
        <f t="shared" ca="1" si="21"/>
        <v>37185446894.748344</v>
      </c>
      <c r="Q107">
        <f t="shared" ca="1" si="21"/>
        <v>46481808618.435432</v>
      </c>
      <c r="R107">
        <f t="shared" ca="1" si="21"/>
        <v>55778170342.12252</v>
      </c>
      <c r="S107">
        <f t="shared" ca="1" si="21"/>
        <v>65074532065.809608</v>
      </c>
      <c r="T107">
        <f t="shared" ca="1" si="21"/>
        <v>74370893789.496689</v>
      </c>
      <c r="U107">
        <f t="shared" ca="1" si="21"/>
        <v>83667255513.183777</v>
      </c>
      <c r="V107" s="191">
        <f ca="1">IF('Liv 2030'!$A115="LM",INDIRECT("'Liv 2030'!"&amp;'Country Selector'!$B$3&amp;ROW($A115))*10^12,0)*'Process Emissions Multipliers'!$D$54</f>
        <v>92963617236.870865</v>
      </c>
      <c r="W107" s="90">
        <f t="shared" ca="1" si="22"/>
        <v>93971139752.154984</v>
      </c>
      <c r="X107" s="90">
        <f t="shared" ca="1" si="22"/>
        <v>94978662267.439117</v>
      </c>
      <c r="Y107" s="90">
        <f t="shared" ca="1" si="22"/>
        <v>95986184782.723251</v>
      </c>
      <c r="Z107" s="90">
        <f t="shared" ca="1" si="22"/>
        <v>96993707298.007385</v>
      </c>
      <c r="AA107" s="90">
        <f t="shared" ca="1" si="22"/>
        <v>98001229813.291504</v>
      </c>
      <c r="AB107" s="90">
        <f t="shared" ca="1" si="22"/>
        <v>99008752328.575638</v>
      </c>
      <c r="AC107" s="90">
        <f t="shared" ca="1" si="22"/>
        <v>100016274843.85977</v>
      </c>
      <c r="AD107" s="90">
        <f t="shared" ca="1" si="22"/>
        <v>101023797359.14389</v>
      </c>
      <c r="AE107" s="90">
        <f t="shared" ca="1" si="22"/>
        <v>102031319874.42802</v>
      </c>
      <c r="AF107" s="90">
        <f t="shared" ca="1" si="22"/>
        <v>103038842389.71216</v>
      </c>
      <c r="AG107" s="90">
        <f t="shared" ca="1" si="22"/>
        <v>104046364904.99628</v>
      </c>
      <c r="AH107" s="90">
        <f t="shared" ca="1" si="22"/>
        <v>105053887420.2804</v>
      </c>
      <c r="AI107" s="90">
        <f t="shared" ca="1" si="22"/>
        <v>106061409935.56453</v>
      </c>
      <c r="AJ107" s="90">
        <f t="shared" ca="1" si="22"/>
        <v>107068932450.84866</v>
      </c>
      <c r="AK107" s="90">
        <f t="shared" ca="1" si="22"/>
        <v>108076454966.13278</v>
      </c>
      <c r="AL107" s="90">
        <f t="shared" ca="1" si="22"/>
        <v>109083977481.41693</v>
      </c>
      <c r="AM107" s="90">
        <f t="shared" ca="1" si="19"/>
        <v>110091499996.70105</v>
      </c>
      <c r="AN107" s="90">
        <f t="shared" ca="1" si="19"/>
        <v>111099022511.98518</v>
      </c>
      <c r="AO107" s="90">
        <f t="shared" ca="1" si="19"/>
        <v>112106545027.2693</v>
      </c>
      <c r="AP107" s="191">
        <f ca="1">V107*'Process Emissions Multipliers'!$E$54</f>
        <v>113114067542.55344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 s="191">
        <f ca="1">IF('Liv 2020'!$A116="LM",INDIRECT("'Liv 2020'!"&amp;'Country Selector'!$B$3&amp;ROW($A116))*10^12,0)*'Process Emissions Multipliers'!$B$54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 s="191">
        <f ca="1">IF('Liv 2030'!$A116="LM",INDIRECT("'Liv 2030'!"&amp;'Country Selector'!$B$3&amp;ROW($A116))*10^12,0)*'Process Emissions Multipliers'!$D$54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191">
        <f ca="1">V108*'Process Emissions Multipliers'!$E$54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 s="191">
        <f ca="1">IF('Liv 2020'!$A117="LM",INDIRECT("'Liv 2020'!"&amp;'Country Selector'!$B$3&amp;ROW($A117))*10^12,0)*'Process Emissions Multipliers'!$B$54</f>
        <v>0</v>
      </c>
      <c r="M109">
        <f t="shared" ca="1" si="16"/>
        <v>33144752810.562458</v>
      </c>
      <c r="N109">
        <f t="shared" ca="1" si="21"/>
        <v>66289505621.124916</v>
      </c>
      <c r="O109">
        <f t="shared" ca="1" si="21"/>
        <v>99434258431.687378</v>
      </c>
      <c r="P109">
        <f t="shared" ca="1" si="21"/>
        <v>132579011242.24983</v>
      </c>
      <c r="Q109">
        <f t="shared" ca="1" si="21"/>
        <v>165723764052.81229</v>
      </c>
      <c r="R109">
        <f t="shared" ca="1" si="21"/>
        <v>198868516863.37476</v>
      </c>
      <c r="S109">
        <f t="shared" ca="1" si="21"/>
        <v>232013269673.93719</v>
      </c>
      <c r="T109">
        <f t="shared" ca="1" si="21"/>
        <v>265158022484.49966</v>
      </c>
      <c r="U109">
        <f t="shared" ca="1" si="21"/>
        <v>298302775295.06213</v>
      </c>
      <c r="V109" s="191">
        <f ca="1">IF('Liv 2030'!$A117="LM",INDIRECT("'Liv 2030'!"&amp;'Country Selector'!$B$3&amp;ROW($A117))*10^12,0)*'Process Emissions Multipliers'!$D$54</f>
        <v>331447528105.62457</v>
      </c>
      <c r="W109" s="90">
        <f t="shared" ca="1" si="22"/>
        <v>335039695204.18756</v>
      </c>
      <c r="X109" s="90">
        <f t="shared" ca="1" si="22"/>
        <v>338631862302.75049</v>
      </c>
      <c r="Y109" s="90">
        <f t="shared" ca="1" si="22"/>
        <v>342224029401.31335</v>
      </c>
      <c r="Z109" s="90">
        <f t="shared" ca="1" si="22"/>
        <v>345816196499.87634</v>
      </c>
      <c r="AA109" s="90">
        <f t="shared" ca="1" si="22"/>
        <v>349408363598.43921</v>
      </c>
      <c r="AB109" s="90">
        <f t="shared" ca="1" si="22"/>
        <v>353000530697.0022</v>
      </c>
      <c r="AC109" s="90">
        <f t="shared" ca="1" si="22"/>
        <v>356592697795.56512</v>
      </c>
      <c r="AD109" s="90">
        <f t="shared" ca="1" si="22"/>
        <v>360184864894.12805</v>
      </c>
      <c r="AE109" s="90">
        <f t="shared" ca="1" si="22"/>
        <v>363777031992.69098</v>
      </c>
      <c r="AF109" s="90">
        <f t="shared" ca="1" si="22"/>
        <v>367369199091.25391</v>
      </c>
      <c r="AG109" s="90">
        <f t="shared" ca="1" si="22"/>
        <v>370961366189.81689</v>
      </c>
      <c r="AH109" s="90">
        <f t="shared" ca="1" si="22"/>
        <v>374553533288.37982</v>
      </c>
      <c r="AI109" s="90">
        <f t="shared" ca="1" si="22"/>
        <v>378145700386.94275</v>
      </c>
      <c r="AJ109" s="90">
        <f t="shared" ca="1" si="22"/>
        <v>381737867485.50568</v>
      </c>
      <c r="AK109" s="90">
        <f t="shared" ca="1" si="22"/>
        <v>385330034584.0686</v>
      </c>
      <c r="AL109" s="90">
        <f t="shared" ca="1" si="22"/>
        <v>388922201682.63159</v>
      </c>
      <c r="AM109" s="90">
        <f t="shared" ca="1" si="19"/>
        <v>392514368781.19446</v>
      </c>
      <c r="AN109" s="90">
        <f t="shared" ca="1" si="19"/>
        <v>396106535879.75739</v>
      </c>
      <c r="AO109" s="90">
        <f t="shared" ca="1" si="19"/>
        <v>399698702978.32043</v>
      </c>
      <c r="AP109" s="191">
        <f ca="1">V109*'Process Emissions Multipliers'!$E$54</f>
        <v>403290870076.8833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 s="191">
        <f ca="1">IF('Liv 2020'!$A118="LM",INDIRECT("'Liv 2020'!"&amp;'Country Selector'!$B$3&amp;ROW($A118))*10^12,0)*'Process Emissions Multipliers'!$B$54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 s="191">
        <f ca="1">IF('Liv 2030'!$A118="LM",INDIRECT("'Liv 2030'!"&amp;'Country Selector'!$B$3&amp;ROW($A118))*10^12,0)*'Process Emissions Multipliers'!$D$54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191">
        <f ca="1">V110*'Process Emissions Multipliers'!$E$54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 s="191">
        <f ca="1">IF('Liv 2020'!$A119="LM",INDIRECT("'Liv 2020'!"&amp;'Country Selector'!$B$3&amp;ROW($A119))*10^12,0)*'Process Emissions Multipliers'!$B$54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 s="191">
        <f ca="1">IF('Liv 2030'!$A119="LM",INDIRECT("'Liv 2030'!"&amp;'Country Selector'!$B$3&amp;ROW($A119))*10^12,0)*'Process Emissions Multipliers'!$D$54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191">
        <f ca="1">V111*'Process Emissions Multipliers'!$E$54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 s="191">
        <f ca="1">IF('Liv 2020'!$A120="LM",INDIRECT("'Liv 2020'!"&amp;'Country Selector'!$B$3&amp;ROW($A120))*10^12,0)*'Process Emissions Multipliers'!$B$54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 s="191">
        <f ca="1">IF('Liv 2030'!$A120="LM",INDIRECT("'Liv 2030'!"&amp;'Country Selector'!$B$3&amp;ROW($A120))*10^12,0)*'Process Emissions Multipliers'!$D$54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191">
        <f ca="1">V112*'Process Emissions Multipliers'!$E$54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 s="191">
        <f ca="1">IF('Liv 2020'!$A121="LM",INDIRECT("'Liv 2020'!"&amp;'Country Selector'!$B$3&amp;ROW($A121))*10^12,0)*'Process Emissions Multipliers'!$B$54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 s="191">
        <f ca="1">IF('Liv 2030'!$A121="LM",INDIRECT("'Liv 2030'!"&amp;'Country Selector'!$B$3&amp;ROW($A121))*10^12,0)*'Process Emissions Multipliers'!$D$54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191">
        <f ca="1">V113*'Process Emissions Multipliers'!$E$54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318943721631.58557</v>
      </c>
      <c r="C114">
        <f t="shared" ca="1" si="15"/>
        <v>287049349468.427</v>
      </c>
      <c r="D114">
        <f t="shared" ca="1" si="20"/>
        <v>255154977305.26846</v>
      </c>
      <c r="E114">
        <f t="shared" ca="1" si="20"/>
        <v>223260605142.10992</v>
      </c>
      <c r="F114">
        <f t="shared" ca="1" si="20"/>
        <v>191366232978.95135</v>
      </c>
      <c r="G114">
        <f t="shared" ca="1" si="20"/>
        <v>159471860815.79279</v>
      </c>
      <c r="H114">
        <f t="shared" ca="1" si="20"/>
        <v>127577488652.63423</v>
      </c>
      <c r="I114">
        <f t="shared" ca="1" si="20"/>
        <v>95683116489.475677</v>
      </c>
      <c r="J114">
        <f t="shared" ca="1" si="20"/>
        <v>63788744326.317116</v>
      </c>
      <c r="K114">
        <f t="shared" ca="1" si="20"/>
        <v>31894372163.158558</v>
      </c>
      <c r="L114" s="191">
        <f ca="1">IF('Liv 2020'!$A122="LM",INDIRECT("'Liv 2020'!"&amp;'Country Selector'!$B$3&amp;ROW($A122))*10^12,0)*'Process Emissions Multipliers'!$B$54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 s="191">
        <f ca="1">IF('Liv 2030'!$A122="LM",INDIRECT("'Liv 2030'!"&amp;'Country Selector'!$B$3&amp;ROW($A122))*10^12,0)*'Process Emissions Multipliers'!$D$54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191">
        <f ca="1">V114*'Process Emissions Multipliers'!$E$54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 s="191">
        <f ca="1">IF('Liv 2020'!$A123="LM",INDIRECT("'Liv 2020'!"&amp;'Country Selector'!$B$3&amp;ROW($A123))*10^12,0)*'Process Emissions Multipliers'!$B$54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 s="191">
        <f ca="1">IF('Liv 2030'!$A123="LM",INDIRECT("'Liv 2030'!"&amp;'Country Selector'!$B$3&amp;ROW($A123))*10^12,0)*'Process Emissions Multipliers'!$D$54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191">
        <f ca="1">V115*'Process Emissions Multipliers'!$E$54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 s="191">
        <f ca="1">IF('Liv 2020'!$A124="LM",INDIRECT("'Liv 2020'!"&amp;'Country Selector'!$B$3&amp;ROW($A124))*10^12,0)*'Process Emissions Multipliers'!$B$54</f>
        <v>0</v>
      </c>
      <c r="M116">
        <f t="shared" ca="1" si="16"/>
        <v>9119642978.3558865</v>
      </c>
      <c r="N116">
        <f t="shared" ca="1" si="21"/>
        <v>18239285956.711773</v>
      </c>
      <c r="O116">
        <f t="shared" ca="1" si="21"/>
        <v>27358928935.067661</v>
      </c>
      <c r="P116">
        <f t="shared" ca="1" si="21"/>
        <v>36478571913.423546</v>
      </c>
      <c r="Q116">
        <f t="shared" ca="1" si="21"/>
        <v>45598214891.779434</v>
      </c>
      <c r="R116">
        <f t="shared" ca="1" si="21"/>
        <v>54717857870.135323</v>
      </c>
      <c r="S116">
        <f t="shared" ca="1" si="21"/>
        <v>63837500848.491211</v>
      </c>
      <c r="T116">
        <f t="shared" ca="1" si="21"/>
        <v>72957143826.847092</v>
      </c>
      <c r="U116">
        <f t="shared" ca="1" si="21"/>
        <v>82076786805.202972</v>
      </c>
      <c r="V116" s="191">
        <f ca="1">IF('Liv 2030'!$A124="LM",INDIRECT("'Liv 2030'!"&amp;'Country Selector'!$B$3&amp;ROW($A124))*10^12,0)*'Process Emissions Multipliers'!$D$54</f>
        <v>91196429783.558868</v>
      </c>
      <c r="W116" s="90">
        <f t="shared" ca="1" si="24"/>
        <v>92184799847.584534</v>
      </c>
      <c r="X116" s="90">
        <f t="shared" ca="1" si="24"/>
        <v>93173169911.610199</v>
      </c>
      <c r="Y116" s="90">
        <f t="shared" ca="1" si="24"/>
        <v>94161539975.635864</v>
      </c>
      <c r="Z116" s="90">
        <f t="shared" ca="1" si="24"/>
        <v>95149910039.66153</v>
      </c>
      <c r="AA116" s="90">
        <f t="shared" ca="1" si="24"/>
        <v>96138280103.68721</v>
      </c>
      <c r="AB116" s="90">
        <f t="shared" ca="1" si="24"/>
        <v>97126650167.712875</v>
      </c>
      <c r="AC116" s="90">
        <f t="shared" ca="1" si="24"/>
        <v>98115020231.738541</v>
      </c>
      <c r="AD116" s="90">
        <f t="shared" ca="1" si="24"/>
        <v>99103390295.764206</v>
      </c>
      <c r="AE116" s="90">
        <f t="shared" ca="1" si="24"/>
        <v>100091760359.78989</v>
      </c>
      <c r="AF116" s="90">
        <f t="shared" ca="1" si="24"/>
        <v>101080130423.81555</v>
      </c>
      <c r="AG116" s="90">
        <f t="shared" ca="1" si="24"/>
        <v>102068500487.84119</v>
      </c>
      <c r="AH116" s="90">
        <f t="shared" ca="1" si="24"/>
        <v>103056870551.86687</v>
      </c>
      <c r="AI116" s="90">
        <f t="shared" ca="1" si="24"/>
        <v>104045240615.89255</v>
      </c>
      <c r="AJ116" s="90">
        <f t="shared" ca="1" si="24"/>
        <v>105033610679.9182</v>
      </c>
      <c r="AK116" s="90">
        <f t="shared" ca="1" si="24"/>
        <v>106021980743.94388</v>
      </c>
      <c r="AL116" s="90">
        <f t="shared" ca="1" si="24"/>
        <v>107010350807.96954</v>
      </c>
      <c r="AM116" s="90">
        <f t="shared" ca="1" si="23"/>
        <v>107998720871.99521</v>
      </c>
      <c r="AN116" s="90">
        <f t="shared" ca="1" si="23"/>
        <v>108987090936.02087</v>
      </c>
      <c r="AO116" s="90">
        <f t="shared" ca="1" si="23"/>
        <v>109975461000.04654</v>
      </c>
      <c r="AP116" s="191">
        <f ca="1">V116*'Process Emissions Multipliers'!$E$54</f>
        <v>110963831064.0722</v>
      </c>
    </row>
    <row r="117" spans="1:42">
      <c r="A117" s="74">
        <v>65</v>
      </c>
      <c r="B117">
        <f ca="1">IF('Liv 2010'!$A125="LM",INDIRECT("'Liv 2010'!"&amp;'Country Selector'!$B$3&amp;ROW($A125))*10^12,0)</f>
        <v>154933546344.38727</v>
      </c>
      <c r="C117">
        <f t="shared" ca="1" si="15"/>
        <v>147484901431.23596</v>
      </c>
      <c r="D117">
        <f t="shared" ca="1" si="20"/>
        <v>140036256518.08466</v>
      </c>
      <c r="E117">
        <f t="shared" ca="1" si="20"/>
        <v>132587611604.93335</v>
      </c>
      <c r="F117">
        <f t="shared" ca="1" si="20"/>
        <v>125138966691.78203</v>
      </c>
      <c r="G117">
        <f t="shared" ca="1" si="20"/>
        <v>117690321778.63072</v>
      </c>
      <c r="H117">
        <f t="shared" ca="1" si="20"/>
        <v>110241676865.4794</v>
      </c>
      <c r="I117">
        <f t="shared" ca="1" si="20"/>
        <v>102793031952.32809</v>
      </c>
      <c r="J117">
        <f t="shared" ca="1" si="20"/>
        <v>95344387039.176788</v>
      </c>
      <c r="K117">
        <f t="shared" ca="1" si="20"/>
        <v>87895742126.025482</v>
      </c>
      <c r="L117" s="191">
        <f ca="1">IF('Liv 2020'!$A125="LM",INDIRECT("'Liv 2020'!"&amp;'Country Selector'!$B$3&amp;ROW($A125))*10^12,0)*'Process Emissions Multipliers'!$B$54</f>
        <v>80447097212.874176</v>
      </c>
      <c r="M117">
        <f t="shared" ca="1" si="16"/>
        <v>81522030469.942703</v>
      </c>
      <c r="N117">
        <f t="shared" ca="1" si="21"/>
        <v>82596963727.011215</v>
      </c>
      <c r="O117">
        <f t="shared" ca="1" si="21"/>
        <v>83671896984.079742</v>
      </c>
      <c r="P117">
        <f t="shared" ca="1" si="21"/>
        <v>84746830241.148254</v>
      </c>
      <c r="Q117">
        <f t="shared" ca="1" si="21"/>
        <v>85821763498.216766</v>
      </c>
      <c r="R117">
        <f t="shared" ca="1" si="21"/>
        <v>86896696755.285294</v>
      </c>
      <c r="S117">
        <f t="shared" ca="1" si="21"/>
        <v>87971630012.353821</v>
      </c>
      <c r="T117">
        <f t="shared" ca="1" si="21"/>
        <v>89046563269.422333</v>
      </c>
      <c r="U117">
        <f t="shared" ca="1" si="21"/>
        <v>90121496526.490845</v>
      </c>
      <c r="V117" s="191">
        <f ca="1">IF('Liv 2030'!$A125="LM",INDIRECT("'Liv 2030'!"&amp;'Country Selector'!$B$3&amp;ROW($A125))*10^12,0)*'Process Emissions Multipliers'!$D$54</f>
        <v>91196429783.559372</v>
      </c>
      <c r="W117" s="90">
        <f t="shared" ca="1" si="24"/>
        <v>92184799847.585052</v>
      </c>
      <c r="X117" s="90">
        <f t="shared" ca="1" si="24"/>
        <v>93173169911.610718</v>
      </c>
      <c r="Y117" s="90">
        <f t="shared" ca="1" si="24"/>
        <v>94161539975.636383</v>
      </c>
      <c r="Z117" s="90">
        <f t="shared" ca="1" si="24"/>
        <v>95149910039.662064</v>
      </c>
      <c r="AA117" s="90">
        <f t="shared" ca="1" si="24"/>
        <v>96138280103.687729</v>
      </c>
      <c r="AB117" s="90">
        <f t="shared" ca="1" si="24"/>
        <v>97126650167.713409</v>
      </c>
      <c r="AC117" s="90">
        <f t="shared" ca="1" si="24"/>
        <v>98115020231.739075</v>
      </c>
      <c r="AD117" s="90">
        <f t="shared" ca="1" si="24"/>
        <v>99103390295.76474</v>
      </c>
      <c r="AE117" s="90">
        <f t="shared" ca="1" si="24"/>
        <v>100091760359.79042</v>
      </c>
      <c r="AF117" s="90">
        <f t="shared" ca="1" si="24"/>
        <v>101080130423.81609</v>
      </c>
      <c r="AG117" s="90">
        <f t="shared" ca="1" si="24"/>
        <v>102068500487.84177</v>
      </c>
      <c r="AH117" s="90">
        <f t="shared" ca="1" si="24"/>
        <v>103056870551.86743</v>
      </c>
      <c r="AI117" s="90">
        <f t="shared" ca="1" si="24"/>
        <v>104045240615.8931</v>
      </c>
      <c r="AJ117" s="90">
        <f t="shared" ca="1" si="24"/>
        <v>105033610679.91879</v>
      </c>
      <c r="AK117" s="90">
        <f t="shared" ca="1" si="24"/>
        <v>106021980743.94446</v>
      </c>
      <c r="AL117" s="90">
        <f t="shared" ca="1" si="24"/>
        <v>107010350807.97012</v>
      </c>
      <c r="AM117" s="90">
        <f t="shared" ca="1" si="23"/>
        <v>107998720871.99579</v>
      </c>
      <c r="AN117" s="90">
        <f t="shared" ca="1" si="23"/>
        <v>108987090936.02147</v>
      </c>
      <c r="AO117" s="90">
        <f t="shared" ca="1" si="23"/>
        <v>109975461000.04713</v>
      </c>
      <c r="AP117" s="191">
        <f ca="1">V117*'Process Emissions Multipliers'!$E$54</f>
        <v>110963831064.07281</v>
      </c>
    </row>
    <row r="118" spans="1:42">
      <c r="A118" s="74">
        <v>66</v>
      </c>
      <c r="B118">
        <f ca="1">IF('Liv 2010'!$A126="LM",INDIRECT("'Liv 2010'!"&amp;'Country Selector'!$B$3&amp;ROW($A126))*10^12,0)</f>
        <v>154933546344.38815</v>
      </c>
      <c r="C118">
        <f t="shared" ca="1" si="15"/>
        <v>147484901431.23676</v>
      </c>
      <c r="D118">
        <f t="shared" ca="1" si="20"/>
        <v>140036256518.08536</v>
      </c>
      <c r="E118">
        <f t="shared" ca="1" si="20"/>
        <v>132587611604.93396</v>
      </c>
      <c r="F118">
        <f t="shared" ca="1" si="20"/>
        <v>125138966691.78256</v>
      </c>
      <c r="G118">
        <f t="shared" ca="1" si="20"/>
        <v>117690321778.63116</v>
      </c>
      <c r="H118">
        <f t="shared" ca="1" si="20"/>
        <v>110241676865.47977</v>
      </c>
      <c r="I118">
        <f t="shared" ca="1" si="20"/>
        <v>102793031952.32837</v>
      </c>
      <c r="J118">
        <f t="shared" ca="1" si="20"/>
        <v>95344387039.176971</v>
      </c>
      <c r="K118">
        <f t="shared" ca="1" si="20"/>
        <v>87895742126.025574</v>
      </c>
      <c r="L118" s="191">
        <f ca="1">IF('Liv 2020'!$A126="LM",INDIRECT("'Liv 2020'!"&amp;'Country Selector'!$B$3&amp;ROW($A126))*10^12,0)*'Process Emissions Multipliers'!$B$54</f>
        <v>80447097212.874176</v>
      </c>
      <c r="M118">
        <f t="shared" ca="1" si="16"/>
        <v>72402387491.586761</v>
      </c>
      <c r="N118">
        <f t="shared" ca="1" si="21"/>
        <v>64357677770.299339</v>
      </c>
      <c r="O118">
        <f t="shared" ca="1" si="21"/>
        <v>56312968049.011925</v>
      </c>
      <c r="P118">
        <f t="shared" ca="1" si="21"/>
        <v>48268258327.724503</v>
      </c>
      <c r="Q118">
        <f t="shared" ca="1" si="21"/>
        <v>40223548606.437088</v>
      </c>
      <c r="R118">
        <f t="shared" ca="1" si="21"/>
        <v>32178838885.14967</v>
      </c>
      <c r="S118">
        <f t="shared" ca="1" si="21"/>
        <v>24134129163.862251</v>
      </c>
      <c r="T118">
        <f t="shared" ca="1" si="21"/>
        <v>16089419442.574835</v>
      </c>
      <c r="U118">
        <f t="shared" ca="1" si="21"/>
        <v>8044709721.2874174</v>
      </c>
      <c r="V118" s="191">
        <f ca="1">IF('Liv 2030'!$A126="LM",INDIRECT("'Liv 2030'!"&amp;'Country Selector'!$B$3&amp;ROW($A126))*10^12,0)*'Process Emissions Multipliers'!$D$54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191">
        <f ca="1">V118*'Process Emissions Multipliers'!$E$54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 s="191">
        <f ca="1">IF('Liv 2020'!$A127="LM",INDIRECT("'Liv 2020'!"&amp;'Country Selector'!$B$3&amp;ROW($A127))*10^12,0)*'Process Emissions Multipliers'!$B$54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 s="191">
        <f ca="1">IF('Liv 2030'!$A127="LM",INDIRECT("'Liv 2030'!"&amp;'Country Selector'!$B$3&amp;ROW($A127))*10^12,0)*'Process Emissions Multipliers'!$D$54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191">
        <f ca="1">V119*'Process Emissions Multipliers'!$E$54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 s="191">
        <f ca="1">IF('Liv 2020'!$A128="LM",INDIRECT("'Liv 2020'!"&amp;'Country Selector'!$B$3&amp;ROW($A128))*10^12,0)*'Process Emissions Multipliers'!$B$54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 s="191">
        <f ca="1">IF('Liv 2030'!$A128="LM",INDIRECT("'Liv 2030'!"&amp;'Country Selector'!$B$3&amp;ROW($A128))*10^12,0)*'Process Emissions Multipliers'!$D$54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191">
        <f ca="1">V120*'Process Emissions Multipliers'!$E$54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 s="191">
        <f ca="1">IF('Liv 2020'!$A129="LM",INDIRECT("'Liv 2020'!"&amp;'Country Selector'!$B$3&amp;ROW($A129))*10^12,0)*'Process Emissions Multipliers'!$B$54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 s="191">
        <f ca="1">IF('Liv 2030'!$A129="LM",INDIRECT("'Liv 2030'!"&amp;'Country Selector'!$B$3&amp;ROW($A129))*10^12,0)*'Process Emissions Multipliers'!$D$54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191">
        <f ca="1">V121*'Process Emissions Multipliers'!$E$54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 s="191">
        <f ca="1">IF('Liv 2020'!$A130="LM",INDIRECT("'Liv 2020'!"&amp;'Country Selector'!$B$3&amp;ROW($A130))*10^12,0)*'Process Emissions Multipliers'!$B$54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 s="191">
        <f ca="1">IF('Liv 2030'!$A130="LM",INDIRECT("'Liv 2030'!"&amp;'Country Selector'!$B$3&amp;ROW($A130))*10^12,0)*'Process Emissions Multipliers'!$D$54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191">
        <f ca="1">V122*'Process Emissions Multipliers'!$E$54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21267911709.503731</v>
      </c>
      <c r="D123">
        <f t="shared" ca="1" si="20"/>
        <v>42535823419.007462</v>
      </c>
      <c r="E123">
        <f t="shared" ca="1" si="20"/>
        <v>63803735128.511192</v>
      </c>
      <c r="F123">
        <f t="shared" ca="1" si="20"/>
        <v>85071646838.014923</v>
      </c>
      <c r="G123">
        <f t="shared" ca="1" si="20"/>
        <v>106339558547.51866</v>
      </c>
      <c r="H123">
        <f t="shared" ca="1" si="20"/>
        <v>127607470257.02238</v>
      </c>
      <c r="I123">
        <f t="shared" ca="1" si="20"/>
        <v>148875381966.52612</v>
      </c>
      <c r="J123">
        <f t="shared" ca="1" si="20"/>
        <v>170143293676.02985</v>
      </c>
      <c r="K123">
        <f t="shared" ca="1" si="20"/>
        <v>191411205385.5336</v>
      </c>
      <c r="L123" s="191">
        <f ca="1">IF('Liv 2020'!$A131="LM",INDIRECT("'Liv 2020'!"&amp;'Country Selector'!$B$3&amp;ROW($A131))*10^12,0)*'Process Emissions Multipliers'!$B$54</f>
        <v>212679117095.03732</v>
      </c>
      <c r="M123">
        <f t="shared" ca="1" si="16"/>
        <v>191411205385.5336</v>
      </c>
      <c r="N123">
        <f t="shared" ca="1" si="21"/>
        <v>170143293676.02985</v>
      </c>
      <c r="O123">
        <f t="shared" ca="1" si="21"/>
        <v>148875381966.52612</v>
      </c>
      <c r="P123">
        <f t="shared" ca="1" si="21"/>
        <v>127607470257.02238</v>
      </c>
      <c r="Q123">
        <f t="shared" ca="1" si="21"/>
        <v>106339558547.51866</v>
      </c>
      <c r="R123">
        <f t="shared" ca="1" si="21"/>
        <v>85071646838.014923</v>
      </c>
      <c r="S123">
        <f t="shared" ca="1" si="21"/>
        <v>63803735128.511192</v>
      </c>
      <c r="T123">
        <f t="shared" ca="1" si="21"/>
        <v>42535823419.007462</v>
      </c>
      <c r="U123">
        <f t="shared" ca="1" si="21"/>
        <v>21267911709.503731</v>
      </c>
      <c r="V123" s="191">
        <f ca="1">IF('Liv 2030'!$A131="LM",INDIRECT("'Liv 2030'!"&amp;'Country Selector'!$B$3&amp;ROW($A131))*10^12,0)*'Process Emissions Multipliers'!$D$54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191">
        <f ca="1">V123*'Process Emissions Multipliers'!$E$54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 s="191">
        <f ca="1">IF('Liv 2020'!$A132="LM",INDIRECT("'Liv 2020'!"&amp;'Country Selector'!$B$3&amp;ROW($A132))*10^12,0)*'Process Emissions Multipliers'!$B$54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 s="191">
        <f ca="1">IF('Liv 2030'!$A132="LM",INDIRECT("'Liv 2030'!"&amp;'Country Selector'!$B$3&amp;ROW($A132))*10^12,0)*'Process Emissions Multipliers'!$D$54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191">
        <f ca="1">V124*'Process Emissions Multipliers'!$E$54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 s="191">
        <f ca="1">IF('Liv 2020'!$A133="LM",INDIRECT("'Liv 2020'!"&amp;'Country Selector'!$B$3&amp;ROW($A133))*10^12,0)*'Process Emissions Multipliers'!$B$54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 s="191">
        <f ca="1">IF('Liv 2030'!$A133="LM",INDIRECT("'Liv 2030'!"&amp;'Country Selector'!$B$3&amp;ROW($A133))*10^12,0)*'Process Emissions Multipliers'!$D$54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191">
        <f ca="1">V125*'Process Emissions Multipliers'!$E$54</f>
        <v>0</v>
      </c>
    </row>
    <row r="126" spans="1:42">
      <c r="A126" s="74">
        <v>74</v>
      </c>
      <c r="B126">
        <f ca="1">IF('Liv 2010'!$A134="LM",INDIRECT("'Liv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 s="191">
        <f ca="1">IF('Liv 2020'!$A134="LM",INDIRECT("'Liv 2020'!"&amp;'Country Selector'!$B$3&amp;ROW($A134))*10^12,0)*'Process Emissions Multipliers'!$B$54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 s="191">
        <f ca="1">IF('Liv 2030'!$A134="LM",INDIRECT("'Liv 2030'!"&amp;'Country Selector'!$B$3&amp;ROW($A134))*10^12,0)*'Process Emissions Multipliers'!$D$54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191">
        <f ca="1">V126*'Process Emissions Multipliers'!$E$54</f>
        <v>0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 s="191">
        <f ca="1">IF('Liv 2020'!$A135="LM",INDIRECT("'Liv 2020'!"&amp;'Country Selector'!$B$3&amp;ROW($A135))*10^12,0)*'Process Emissions Multipliers'!$B$54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 s="191">
        <f ca="1">IF('Liv 2030'!$A135="LM",INDIRECT("'Liv 2030'!"&amp;'Country Selector'!$B$3&amp;ROW($A135))*10^12,0)*'Process Emissions Multipliers'!$D$54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191">
        <f ca="1">V127*'Process Emissions Multipliers'!$E$54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 s="191">
        <f ca="1">IF('Liv 2020'!$A136="LM",INDIRECT("'Liv 2020'!"&amp;'Country Selector'!$B$3&amp;ROW($A136))*10^12,0)*'Process Emissions Multipliers'!$B$54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 s="191">
        <f ca="1">IF('Liv 2030'!$A136="LM",INDIRECT("'Liv 2030'!"&amp;'Country Selector'!$B$3&amp;ROW($A136))*10^12,0)*'Process Emissions Multipliers'!$D$54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191">
        <f ca="1">V128*'Process Emissions Multipliers'!$E$54</f>
        <v>0</v>
      </c>
    </row>
    <row r="129" spans="1:42">
      <c r="A129" s="74">
        <v>77</v>
      </c>
      <c r="B129">
        <f ca="1">IF('Liv 2010'!$A137="LM",INDIRECT("'Liv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 s="191">
        <f ca="1">IF('Liv 2020'!$A137="LM",INDIRECT("'Liv 2020'!"&amp;'Country Selector'!$B$3&amp;ROW($A137))*10^12,0)*'Process Emissions Multipliers'!$B$54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 s="191">
        <f ca="1">IF('Liv 2030'!$A137="LM",INDIRECT("'Liv 2030'!"&amp;'Country Selector'!$B$3&amp;ROW($A137))*10^12,0)*'Process Emissions Multipliers'!$D$54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191">
        <f ca="1">V129*'Process Emissions Multipliers'!$E$54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 s="191">
        <f ca="1">IF('Liv 2020'!$A138="LM",INDIRECT("'Liv 2020'!"&amp;'Country Selector'!$B$3&amp;ROW($A138))*10^12,0)*'Process Emissions Multipliers'!$B$54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 s="191">
        <f ca="1">IF('Liv 2030'!$A138="LM",INDIRECT("'Liv 2030'!"&amp;'Country Selector'!$B$3&amp;ROW($A138))*10^12,0)*'Process Emissions Multipliers'!$D$54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191">
        <f ca="1">V130*'Process Emissions Multipliers'!$E$54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 s="191">
        <f ca="1">IF('Liv 2020'!$A139="LM",INDIRECT("'Liv 2020'!"&amp;'Country Selector'!$B$3&amp;ROW($A139))*10^12,0)*'Process Emissions Multipliers'!$B$54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 s="191">
        <f ca="1">IF('Liv 2030'!$A139="LM",INDIRECT("'Liv 2030'!"&amp;'Country Selector'!$B$3&amp;ROW($A139))*10^12,0)*'Process Emissions Multipliers'!$D$54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191">
        <f ca="1">V131*'Process Emissions Multipliers'!$E$54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 s="191">
        <f ca="1">IF('Liv 2020'!$A140="LM",INDIRECT("'Liv 2020'!"&amp;'Country Selector'!$B$3&amp;ROW($A140))*10^12,0)*'Process Emissions Multipliers'!$B$54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 s="191">
        <f ca="1">IF('Liv 2030'!$A140="LM",INDIRECT("'Liv 2030'!"&amp;'Country Selector'!$B$3&amp;ROW($A140))*10^12,0)*'Process Emissions Multipliers'!$D$54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191">
        <f ca="1">V132*'Process Emissions Multipliers'!$E$54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23196313574.289391</v>
      </c>
      <c r="D133">
        <f t="shared" ca="1" si="27"/>
        <v>46392627148.578781</v>
      </c>
      <c r="E133">
        <f t="shared" ca="1" si="27"/>
        <v>69588940722.868164</v>
      </c>
      <c r="F133">
        <f t="shared" ca="1" si="27"/>
        <v>92785254297.157562</v>
      </c>
      <c r="G133">
        <f t="shared" ca="1" si="27"/>
        <v>115981567871.44695</v>
      </c>
      <c r="H133">
        <f t="shared" ca="1" si="27"/>
        <v>139177881445.73633</v>
      </c>
      <c r="I133">
        <f t="shared" ca="1" si="27"/>
        <v>162374195020.02573</v>
      </c>
      <c r="J133">
        <f t="shared" ca="1" si="27"/>
        <v>185570508594.31512</v>
      </c>
      <c r="K133">
        <f t="shared" ca="1" si="27"/>
        <v>208766822168.60449</v>
      </c>
      <c r="L133" s="191">
        <f ca="1">IF('Liv 2020'!$A141="LM",INDIRECT("'Liv 2020'!"&amp;'Country Selector'!$B$3&amp;ROW($A141))*10^12,0)*'Process Emissions Multipliers'!$B$54</f>
        <v>231963135742.89389</v>
      </c>
      <c r="M133">
        <f t="shared" ca="1" si="28"/>
        <v>234390699952.76563</v>
      </c>
      <c r="N133">
        <f t="shared" ca="1" si="28"/>
        <v>236818264162.63739</v>
      </c>
      <c r="O133">
        <f t="shared" ca="1" si="28"/>
        <v>239245828372.50909</v>
      </c>
      <c r="P133">
        <f t="shared" ca="1" si="28"/>
        <v>241673392582.38086</v>
      </c>
      <c r="Q133">
        <f t="shared" ca="1" si="28"/>
        <v>244100956792.25256</v>
      </c>
      <c r="R133">
        <f t="shared" ca="1" si="28"/>
        <v>246528521002.12433</v>
      </c>
      <c r="S133">
        <f t="shared" ca="1" si="28"/>
        <v>248956085211.99606</v>
      </c>
      <c r="T133">
        <f t="shared" ca="1" si="28"/>
        <v>251383649421.8678</v>
      </c>
      <c r="U133">
        <f t="shared" ca="1" si="28"/>
        <v>253811213631.73953</v>
      </c>
      <c r="V133" s="191">
        <f ca="1">IF('Liv 2030'!$A141="LM",INDIRECT("'Liv 2030'!"&amp;'Country Selector'!$B$3&amp;ROW($A141))*10^12,0)*'Process Emissions Multipliers'!$D$54</f>
        <v>256238777841.6113</v>
      </c>
      <c r="W133" s="90">
        <f t="shared" ca="1" si="26"/>
        <v>259015846394.20969</v>
      </c>
      <c r="X133" s="90">
        <f t="shared" ca="1" si="26"/>
        <v>261792914946.80811</v>
      </c>
      <c r="Y133" s="90">
        <f t="shared" ca="1" si="26"/>
        <v>264569983499.40656</v>
      </c>
      <c r="Z133" s="90">
        <f t="shared" ca="1" si="26"/>
        <v>267347052052.005</v>
      </c>
      <c r="AA133" s="90">
        <f t="shared" ca="1" si="26"/>
        <v>270124120604.60342</v>
      </c>
      <c r="AB133" s="90">
        <f t="shared" ca="1" si="26"/>
        <v>272901189157.20184</v>
      </c>
      <c r="AC133" s="90">
        <f t="shared" ca="1" si="26"/>
        <v>275678257709.80029</v>
      </c>
      <c r="AD133" s="90">
        <f t="shared" ca="1" si="26"/>
        <v>278455326262.39868</v>
      </c>
      <c r="AE133" s="90">
        <f t="shared" ca="1" si="26"/>
        <v>281232394814.99713</v>
      </c>
      <c r="AF133" s="90">
        <f t="shared" ca="1" si="26"/>
        <v>284009463367.59558</v>
      </c>
      <c r="AG133" s="90">
        <f t="shared" ca="1" si="26"/>
        <v>286786531920.19397</v>
      </c>
      <c r="AH133" s="90">
        <f t="shared" ca="1" si="26"/>
        <v>289563600472.79242</v>
      </c>
      <c r="AI133" s="90">
        <f t="shared" ca="1" si="26"/>
        <v>292340669025.39087</v>
      </c>
      <c r="AJ133" s="90">
        <f t="shared" ca="1" si="26"/>
        <v>295117737577.98926</v>
      </c>
      <c r="AK133" s="90">
        <f t="shared" ca="1" si="26"/>
        <v>297894806130.58771</v>
      </c>
      <c r="AL133" s="90">
        <f t="shared" ca="1" si="26"/>
        <v>300671874683.1861</v>
      </c>
      <c r="AM133" s="90">
        <f t="shared" ca="1" si="25"/>
        <v>303448943235.78455</v>
      </c>
      <c r="AN133" s="90">
        <f t="shared" ca="1" si="25"/>
        <v>306226011788.383</v>
      </c>
      <c r="AO133" s="90">
        <f t="shared" ca="1" si="25"/>
        <v>309003080340.98138</v>
      </c>
      <c r="AP133" s="191">
        <f ca="1">V133*'Process Emissions Multipliers'!$E$54</f>
        <v>311780148893.57983</v>
      </c>
    </row>
    <row r="134" spans="1:42">
      <c r="A134" s="74">
        <v>82</v>
      </c>
      <c r="B134">
        <f ca="1">IF('Liv 2010'!$A142="LM",INDIRECT("'Liv 2010'!"&amp;'Country Selector'!$B$3&amp;ROW($A142))*10^12,0)</f>
        <v>458453856347.15454</v>
      </c>
      <c r="C134">
        <f t="shared" ca="1" si="27"/>
        <v>412608470712.43909</v>
      </c>
      <c r="D134">
        <f t="shared" ca="1" si="27"/>
        <v>366763085077.72363</v>
      </c>
      <c r="E134">
        <f t="shared" ca="1" si="27"/>
        <v>320917699443.00818</v>
      </c>
      <c r="F134">
        <f t="shared" ca="1" si="27"/>
        <v>275072313808.29272</v>
      </c>
      <c r="G134">
        <f t="shared" ca="1" si="27"/>
        <v>229226928173.57724</v>
      </c>
      <c r="H134">
        <f t="shared" ca="1" si="27"/>
        <v>183381542538.86182</v>
      </c>
      <c r="I134">
        <f t="shared" ca="1" si="27"/>
        <v>137536156904.14636</v>
      </c>
      <c r="J134">
        <f t="shared" ca="1" si="27"/>
        <v>91690771269.430908</v>
      </c>
      <c r="K134">
        <f t="shared" ca="1" si="27"/>
        <v>45845385634.715454</v>
      </c>
      <c r="L134" s="191">
        <f ca="1">IF('Liv 2020'!$A142="LM",INDIRECT("'Liv 2020'!"&amp;'Country Selector'!$B$3&amp;ROW($A142))*10^12,0)*'Process Emissions Multipliers'!$B$54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 s="191">
        <f ca="1">IF('Liv 2030'!$A142="LM",INDIRECT("'Liv 2030'!"&amp;'Country Selector'!$B$3&amp;ROW($A142))*10^12,0)*'Process Emissions Multipliers'!$D$54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191">
        <f ca="1">V134*'Process Emissions Multipliers'!$E$54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 s="191">
        <f ca="1">IF('Liv 2020'!$A143="LM",INDIRECT("'Liv 2020'!"&amp;'Country Selector'!$B$3&amp;ROW($A143))*10^12,0)*'Process Emissions Multipliers'!$B$54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 s="191">
        <f ca="1">IF('Liv 2030'!$A143="LM",INDIRECT("'Liv 2030'!"&amp;'Country Selector'!$B$3&amp;ROW($A143))*10^12,0)*'Process Emissions Multipliers'!$D$54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191">
        <f ca="1">V135*'Process Emissions Multipliers'!$E$54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 s="191">
        <f ca="1">IF('Liv 2020'!$A144="LM",INDIRECT("'Liv 2020'!"&amp;'Country Selector'!$B$3&amp;ROW($A144))*10^12,0)*'Process Emissions Multipliers'!$B$54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 s="191">
        <f ca="1">IF('Liv 2030'!$A144="LM",INDIRECT("'Liv 2030'!"&amp;'Country Selector'!$B$3&amp;ROW($A144))*10^12,0)*'Process Emissions Multipliers'!$D$54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191">
        <f ca="1">V136*'Process Emissions Multipliers'!$E$54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 s="191">
        <f ca="1">IF('Liv 2020'!$A145="LM",INDIRECT("'Liv 2020'!"&amp;'Country Selector'!$B$3&amp;ROW($A145))*10^12,0)*'Process Emissions Multipliers'!$B$54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 s="191">
        <f ca="1">IF('Liv 2030'!$A145="LM",INDIRECT("'Liv 2030'!"&amp;'Country Selector'!$B$3&amp;ROW($A145))*10^12,0)*'Process Emissions Multipliers'!$D$54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191">
        <f ca="1">V137*'Process Emissions Multipliers'!$E$54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 s="191">
        <f ca="1">IF('Liv 2020'!$A146="LM",INDIRECT("'Liv 2020'!"&amp;'Country Selector'!$B$3&amp;ROW($A146))*10^12,0)*'Process Emissions Multipliers'!$B$54</f>
        <v>0</v>
      </c>
      <c r="M138">
        <f t="shared" ca="1" si="28"/>
        <v>24015404863.844021</v>
      </c>
      <c r="N138">
        <f t="shared" ca="1" si="28"/>
        <v>48030809727.688042</v>
      </c>
      <c r="O138">
        <f t="shared" ca="1" si="28"/>
        <v>72046214591.532074</v>
      </c>
      <c r="P138">
        <f t="shared" ca="1" si="28"/>
        <v>96061619455.376083</v>
      </c>
      <c r="Q138">
        <f t="shared" ca="1" si="28"/>
        <v>120077024319.22012</v>
      </c>
      <c r="R138">
        <f t="shared" ca="1" si="28"/>
        <v>144092429183.06415</v>
      </c>
      <c r="S138">
        <f t="shared" ca="1" si="28"/>
        <v>168107834046.90814</v>
      </c>
      <c r="T138">
        <f t="shared" ca="1" si="28"/>
        <v>192123238910.75217</v>
      </c>
      <c r="U138">
        <f t="shared" ca="1" si="28"/>
        <v>216138643774.59619</v>
      </c>
      <c r="V138" s="191">
        <f ca="1">IF('Liv 2030'!$A146="LM",INDIRECT("'Liv 2030'!"&amp;'Country Selector'!$B$3&amp;ROW($A146))*10^12,0)*'Process Emissions Multipliers'!$D$54</f>
        <v>240154048638.44022</v>
      </c>
      <c r="W138" s="90">
        <f t="shared" ca="1" si="26"/>
        <v>242756793866.42929</v>
      </c>
      <c r="X138" s="90">
        <f t="shared" ca="1" si="26"/>
        <v>245359539094.41837</v>
      </c>
      <c r="Y138" s="90">
        <f t="shared" ca="1" si="26"/>
        <v>247962284322.40744</v>
      </c>
      <c r="Z138" s="90">
        <f t="shared" ca="1" si="26"/>
        <v>250565029550.39648</v>
      </c>
      <c r="AA138" s="90">
        <f t="shared" ca="1" si="26"/>
        <v>253167774778.38556</v>
      </c>
      <c r="AB138" s="90">
        <f t="shared" ca="1" si="26"/>
        <v>255770520006.37463</v>
      </c>
      <c r="AC138" s="90">
        <f t="shared" ca="1" si="26"/>
        <v>258373265234.36371</v>
      </c>
      <c r="AD138" s="90">
        <f t="shared" ca="1" si="26"/>
        <v>260976010462.35278</v>
      </c>
      <c r="AE138" s="90">
        <f t="shared" ca="1" si="26"/>
        <v>263578755690.34186</v>
      </c>
      <c r="AF138" s="90">
        <f t="shared" ca="1" si="26"/>
        <v>266181500918.33093</v>
      </c>
      <c r="AG138" s="90">
        <f t="shared" ca="1" si="26"/>
        <v>268784246146.32001</v>
      </c>
      <c r="AH138" s="90">
        <f t="shared" ca="1" si="26"/>
        <v>271386991374.30902</v>
      </c>
      <c r="AI138" s="90">
        <f t="shared" ca="1" si="26"/>
        <v>273989736602.29813</v>
      </c>
      <c r="AJ138" s="90">
        <f t="shared" ca="1" si="26"/>
        <v>276592481830.28723</v>
      </c>
      <c r="AK138" s="90">
        <f t="shared" ca="1" si="26"/>
        <v>279195227058.27625</v>
      </c>
      <c r="AL138" s="90">
        <f t="shared" ca="1" si="26"/>
        <v>281797972286.26532</v>
      </c>
      <c r="AM138" s="90">
        <f t="shared" ca="1" si="25"/>
        <v>284400717514.25439</v>
      </c>
      <c r="AN138" s="90">
        <f t="shared" ca="1" si="25"/>
        <v>287003462742.24347</v>
      </c>
      <c r="AO138" s="90">
        <f t="shared" ca="1" si="25"/>
        <v>289606207970.23254</v>
      </c>
      <c r="AP138" s="191">
        <f ca="1">V138*'Process Emissions Multipliers'!$E$54</f>
        <v>292208953198.22162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 s="191">
        <f ca="1">IF('Liv 2020'!$A147="LM",INDIRECT("'Liv 2020'!"&amp;'Country Selector'!$B$3&amp;ROW($A147))*10^12,0)*'Process Emissions Multipliers'!$B$54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 s="191">
        <f ca="1">IF('Liv 2030'!$A147="LM",INDIRECT("'Liv 2030'!"&amp;'Country Selector'!$B$3&amp;ROW($A147))*10^12,0)*'Process Emissions Multipliers'!$D$54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191">
        <f ca="1">V139*'Process Emissions Multipliers'!$E$54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 s="191">
        <f ca="1">IF('Liv 2020'!$A148="LM",INDIRECT("'Liv 2020'!"&amp;'Country Selector'!$B$3&amp;ROW($A148))*10^12,0)*'Process Emissions Multipliers'!$B$54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 s="191">
        <f ca="1">IF('Liv 2030'!$A148="LM",INDIRECT("'Liv 2030'!"&amp;'Country Selector'!$B$3&amp;ROW($A148))*10^12,0)*'Process Emissions Multipliers'!$D$54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191">
        <f ca="1">V140*'Process Emissions Multipliers'!$E$54</f>
        <v>0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 s="191">
        <f ca="1">IF('Liv 2020'!$A149="LM",INDIRECT("'Liv 2020'!"&amp;'Country Selector'!$B$3&amp;ROW($A149))*10^12,0)*'Process Emissions Multipliers'!$B$54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 s="191">
        <f ca="1">IF('Liv 2030'!$A149="LM",INDIRECT("'Liv 2030'!"&amp;'Country Selector'!$B$3&amp;ROW($A149))*10^12,0)*'Process Emissions Multipliers'!$D$54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191">
        <f ca="1">V141*'Process Emissions Multipliers'!$E$54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 s="191">
        <f ca="1">IF('Liv 2020'!$A150="LM",INDIRECT("'Liv 2020'!"&amp;'Country Selector'!$B$3&amp;ROW($A150))*10^12,0)*'Process Emissions Multipliers'!$B$54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 s="191">
        <f ca="1">IF('Liv 2030'!$A150="LM",INDIRECT("'Liv 2030'!"&amp;'Country Selector'!$B$3&amp;ROW($A150))*10^12,0)*'Process Emissions Multipliers'!$D$54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191">
        <f ca="1">V142*'Process Emissions Multipliers'!$E$54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 s="191">
        <f ca="1">IF('Liv 2020'!$A151="LM",INDIRECT("'Liv 2020'!"&amp;'Country Selector'!$B$3&amp;ROW($A151))*10^12,0)*'Process Emissions Multipliers'!$B$54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 s="191">
        <f ca="1">IF('Liv 2030'!$A151="LM",INDIRECT("'Liv 2030'!"&amp;'Country Selector'!$B$3&amp;ROW($A151))*10^12,0)*'Process Emissions Multipliers'!$D$54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191">
        <f ca="1">V143*'Process Emissions Multipliers'!$E$54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 s="191">
        <f ca="1">IF('Liv 2020'!$A152="LM",INDIRECT("'Liv 2020'!"&amp;'Country Selector'!$B$3&amp;ROW($A152))*10^12,0)*'Process Emissions Multipliers'!$B$54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 s="191">
        <f ca="1">IF('Liv 2030'!$A152="LM",INDIRECT("'Liv 2030'!"&amp;'Country Selector'!$B$3&amp;ROW($A152))*10^12,0)*'Process Emissions Multipliers'!$D$54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191">
        <f ca="1">V144*'Process Emissions Multipliers'!$E$54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 s="191">
        <f ca="1">IF('Liv 2020'!$A153="LM",INDIRECT("'Liv 2020'!"&amp;'Country Selector'!$B$3&amp;ROW($A153))*10^12,0)*'Process Emissions Multipliers'!$B$54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 s="191">
        <f ca="1">IF('Liv 2030'!$A153="LM",INDIRECT("'Liv 2030'!"&amp;'Country Selector'!$B$3&amp;ROW($A153))*10^12,0)*'Process Emissions Multipliers'!$D$54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191">
        <f ca="1">V145*'Process Emissions Multipliers'!$E$54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 s="191">
        <f ca="1">IF('Liv 2020'!$A154="LM",INDIRECT("'Liv 2020'!"&amp;'Country Selector'!$B$3&amp;ROW($A154))*10^12,0)*'Process Emissions Multipliers'!$B$54</f>
        <v>0</v>
      </c>
      <c r="M146">
        <f t="shared" ca="1" si="28"/>
        <v>25623877784.161129</v>
      </c>
      <c r="N146">
        <f t="shared" ca="1" si="28"/>
        <v>51247755568.322258</v>
      </c>
      <c r="O146">
        <f t="shared" ca="1" si="28"/>
        <v>76871633352.483383</v>
      </c>
      <c r="P146">
        <f t="shared" ca="1" si="28"/>
        <v>102495511136.64452</v>
      </c>
      <c r="Q146">
        <f t="shared" ca="1" si="28"/>
        <v>128119388920.80563</v>
      </c>
      <c r="R146">
        <f t="shared" ca="1" si="28"/>
        <v>153743266704.96677</v>
      </c>
      <c r="S146">
        <f t="shared" ca="1" si="28"/>
        <v>179367144489.1279</v>
      </c>
      <c r="T146">
        <f t="shared" ca="1" si="28"/>
        <v>204991022273.28903</v>
      </c>
      <c r="U146">
        <f t="shared" ca="1" si="28"/>
        <v>230614900057.45013</v>
      </c>
      <c r="V146" s="191">
        <f ca="1">IF('Liv 2030'!$A154="LM",INDIRECT("'Liv 2030'!"&amp;'Country Selector'!$B$3&amp;ROW($A154))*10^12,0)*'Process Emissions Multipliers'!$D$54</f>
        <v>256238777841.6113</v>
      </c>
      <c r="W146" s="90">
        <f t="shared" ca="1" si="30"/>
        <v>259015846394.20969</v>
      </c>
      <c r="X146" s="90">
        <f t="shared" ca="1" si="30"/>
        <v>261792914946.80811</v>
      </c>
      <c r="Y146" s="90">
        <f t="shared" ca="1" si="30"/>
        <v>264569983499.40656</v>
      </c>
      <c r="Z146" s="90">
        <f t="shared" ca="1" si="30"/>
        <v>267347052052.005</v>
      </c>
      <c r="AA146" s="90">
        <f t="shared" ca="1" si="30"/>
        <v>270124120604.60342</v>
      </c>
      <c r="AB146" s="90">
        <f t="shared" ca="1" si="30"/>
        <v>272901189157.20184</v>
      </c>
      <c r="AC146" s="90">
        <f t="shared" ca="1" si="30"/>
        <v>275678257709.80029</v>
      </c>
      <c r="AD146" s="90">
        <f t="shared" ca="1" si="30"/>
        <v>278455326262.39868</v>
      </c>
      <c r="AE146" s="90">
        <f t="shared" ca="1" si="30"/>
        <v>281232394814.99713</v>
      </c>
      <c r="AF146" s="90">
        <f t="shared" ca="1" si="30"/>
        <v>284009463367.59558</v>
      </c>
      <c r="AG146" s="90">
        <f t="shared" ca="1" si="30"/>
        <v>286786531920.19397</v>
      </c>
      <c r="AH146" s="90">
        <f t="shared" ca="1" si="30"/>
        <v>289563600472.79242</v>
      </c>
      <c r="AI146" s="90">
        <f t="shared" ca="1" si="30"/>
        <v>292340669025.39087</v>
      </c>
      <c r="AJ146" s="90">
        <f t="shared" ca="1" si="30"/>
        <v>295117737577.98926</v>
      </c>
      <c r="AK146" s="90">
        <f t="shared" ca="1" si="30"/>
        <v>297894806130.58771</v>
      </c>
      <c r="AL146" s="90">
        <f t="shared" ca="1" si="30"/>
        <v>300671874683.1861</v>
      </c>
      <c r="AM146" s="90">
        <f t="shared" ca="1" si="29"/>
        <v>303448943235.78455</v>
      </c>
      <c r="AN146" s="90">
        <f t="shared" ca="1" si="29"/>
        <v>306226011788.383</v>
      </c>
      <c r="AO146" s="90">
        <f t="shared" ca="1" si="29"/>
        <v>309003080340.98138</v>
      </c>
      <c r="AP146" s="191">
        <f ca="1">V146*'Process Emissions Multipliers'!$E$54</f>
        <v>311780148893.57983</v>
      </c>
    </row>
    <row r="147" spans="1:42">
      <c r="A147" s="74">
        <v>95</v>
      </c>
      <c r="B147">
        <f ca="1">IF('Liv 2010'!$A155="LM",INDIRECT("'Liv 2010'!"&amp;'Country Selector'!$B$3&amp;ROW($A155))*10^12,0)</f>
        <v>458453856347.15454</v>
      </c>
      <c r="C147">
        <f t="shared" ca="1" si="27"/>
        <v>435804784286.72845</v>
      </c>
      <c r="D147">
        <f t="shared" ca="1" si="27"/>
        <v>413155712226.30243</v>
      </c>
      <c r="E147">
        <f t="shared" ca="1" si="27"/>
        <v>390506640165.87634</v>
      </c>
      <c r="F147">
        <f t="shared" ca="1" si="27"/>
        <v>367857568105.45032</v>
      </c>
      <c r="G147">
        <f t="shared" ca="1" si="27"/>
        <v>345208496045.02417</v>
      </c>
      <c r="H147">
        <f t="shared" ca="1" si="27"/>
        <v>322559423984.59814</v>
      </c>
      <c r="I147">
        <f t="shared" ca="1" si="27"/>
        <v>299910351924.17212</v>
      </c>
      <c r="J147">
        <f t="shared" ca="1" si="27"/>
        <v>277261279863.74603</v>
      </c>
      <c r="K147">
        <f t="shared" ca="1" si="27"/>
        <v>254612207803.31995</v>
      </c>
      <c r="L147" s="191">
        <f ca="1">IF('Liv 2020'!$A155="LM",INDIRECT("'Liv 2020'!"&amp;'Country Selector'!$B$3&amp;ROW($A155))*10^12,0)*'Process Emissions Multipliers'!$B$54</f>
        <v>231963135742.89389</v>
      </c>
      <c r="M147">
        <f t="shared" ca="1" si="28"/>
        <v>208766822168.60449</v>
      </c>
      <c r="N147">
        <f t="shared" ca="1" si="28"/>
        <v>185570508594.31512</v>
      </c>
      <c r="O147">
        <f t="shared" ca="1" si="28"/>
        <v>162374195020.02573</v>
      </c>
      <c r="P147">
        <f t="shared" ca="1" si="28"/>
        <v>139177881445.73633</v>
      </c>
      <c r="Q147">
        <f t="shared" ca="1" si="28"/>
        <v>115981567871.44695</v>
      </c>
      <c r="R147">
        <f t="shared" ca="1" si="28"/>
        <v>92785254297.157562</v>
      </c>
      <c r="S147">
        <f t="shared" ca="1" si="28"/>
        <v>69588940722.868164</v>
      </c>
      <c r="T147">
        <f t="shared" ca="1" si="28"/>
        <v>46392627148.578781</v>
      </c>
      <c r="U147">
        <f t="shared" ca="1" si="28"/>
        <v>23196313574.289391</v>
      </c>
      <c r="V147" s="191">
        <f ca="1">IF('Liv 2030'!$A155="LM",INDIRECT("'Liv 2030'!"&amp;'Country Selector'!$B$3&amp;ROW($A155))*10^12,0)*'Process Emissions Multipliers'!$D$54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191">
        <f ca="1">V147*'Process Emissions Multipliers'!$E$54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 s="191">
        <f ca="1">IF('Liv 2020'!$A156="LM",INDIRECT("'Liv 2020'!"&amp;'Country Selector'!$B$3&amp;ROW($A156))*10^12,0)*'Process Emissions Multipliers'!$B$54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 s="191">
        <f ca="1">IF('Liv 2030'!$A156="LM",INDIRECT("'Liv 2030'!"&amp;'Country Selector'!$B$3&amp;ROW($A156))*10^12,0)*'Process Emissions Multipliers'!$D$54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191">
        <f ca="1">V148*'Process Emissions Multipliers'!$E$54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 s="191">
        <f ca="1">IF('Liv 2020'!$A157="LM",INDIRECT("'Liv 2020'!"&amp;'Country Selector'!$B$3&amp;ROW($A157))*10^12,0)*'Process Emissions Multipliers'!$B$54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 s="191">
        <f ca="1">IF('Liv 2030'!$A157="LM",INDIRECT("'Liv 2030'!"&amp;'Country Selector'!$B$3&amp;ROW($A157))*10^12,0)*'Process Emissions Multipliers'!$D$54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191">
        <f ca="1">V149*'Process Emissions Multipliers'!$E$54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 s="191">
        <f ca="1">IF('Liv 2020'!$A158="LM",INDIRECT("'Liv 2020'!"&amp;'Country Selector'!$B$3&amp;ROW($A158))*10^12,0)*'Process Emissions Multipliers'!$B$54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 s="191">
        <f ca="1">IF('Liv 2030'!$A158="LM",INDIRECT("'Liv 2030'!"&amp;'Country Selector'!$B$3&amp;ROW($A158))*10^12,0)*'Process Emissions Multipliers'!$D$54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191">
        <f ca="1">V150*'Process Emissions Multipliers'!$E$54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 s="191">
        <f ca="1">IF('Liv 2020'!$A159="LM",INDIRECT("'Liv 2020'!"&amp;'Country Selector'!$B$3&amp;ROW($A159))*10^12,0)*'Process Emissions Multipliers'!$B$54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 s="191">
        <f ca="1">IF('Liv 2030'!$A159="LM",INDIRECT("'Liv 2030'!"&amp;'Country Selector'!$B$3&amp;ROW($A159))*10^12,0)*'Process Emissions Multipliers'!$D$54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191">
        <f ca="1">V151*'Process Emissions Multipliers'!$E$54</f>
        <v>0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 s="191">
        <f ca="1">IF('Liv 2020'!$A160="LM",INDIRECT("'Liv 2020'!"&amp;'Country Selector'!$B$3&amp;ROW($A160))*10^12,0)*'Process Emissions Multipliers'!$B$54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 s="191">
        <f ca="1">IF('Liv 2030'!$A160="LM",INDIRECT("'Liv 2030'!"&amp;'Country Selector'!$B$3&amp;ROW($A160))*10^12,0)*'Process Emissions Multipliers'!$D$54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191">
        <f ca="1">V152*'Process Emissions Multipliers'!$E$54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464800639033.16095</v>
      </c>
      <c r="C153">
        <f t="shared" ca="1" si="27"/>
        <v>442454704293.70715</v>
      </c>
      <c r="D153">
        <f t="shared" ca="1" si="27"/>
        <v>420108769554.25336</v>
      </c>
      <c r="E153">
        <f t="shared" ca="1" si="27"/>
        <v>397762834814.79956</v>
      </c>
      <c r="F153">
        <f t="shared" ca="1" si="27"/>
        <v>375416900075.34583</v>
      </c>
      <c r="G153">
        <f t="shared" ca="1" si="27"/>
        <v>353070965335.89197</v>
      </c>
      <c r="H153">
        <f t="shared" ca="1" si="27"/>
        <v>330725030596.43811</v>
      </c>
      <c r="I153">
        <f t="shared" ca="1" si="27"/>
        <v>308379095856.98438</v>
      </c>
      <c r="J153">
        <f t="shared" ca="1" si="27"/>
        <v>286033161117.53058</v>
      </c>
      <c r="K153">
        <f t="shared" ca="1" si="27"/>
        <v>263687226378.07678</v>
      </c>
      <c r="L153" s="191">
        <f ca="1">IF('Liv 2020'!$A161="LM",INDIRECT("'Liv 2020'!"&amp;'Country Selector'!$B$3&amp;ROW($A161))*10^12,0)*'Process Emissions Multipliers'!$B$54</f>
        <v>241341291638.62296</v>
      </c>
      <c r="M153">
        <f t="shared" ca="1" si="28"/>
        <v>244566091409.82843</v>
      </c>
      <c r="N153">
        <f t="shared" ca="1" si="28"/>
        <v>247790891181.03391</v>
      </c>
      <c r="O153">
        <f t="shared" ca="1" si="28"/>
        <v>251015690952.23935</v>
      </c>
      <c r="P153">
        <f t="shared" ca="1" si="28"/>
        <v>254240490723.44482</v>
      </c>
      <c r="Q153">
        <f t="shared" ca="1" si="28"/>
        <v>257465290494.6503</v>
      </c>
      <c r="R153">
        <f t="shared" ca="1" si="28"/>
        <v>260690090265.85574</v>
      </c>
      <c r="S153">
        <f t="shared" ca="1" si="28"/>
        <v>263914890037.06119</v>
      </c>
      <c r="T153">
        <f t="shared" ca="1" si="28"/>
        <v>267139689808.26666</v>
      </c>
      <c r="U153">
        <f t="shared" ca="1" si="28"/>
        <v>270364489579.47217</v>
      </c>
      <c r="V153" s="191">
        <f ca="1">IF('Liv 2030'!$A161="LM",INDIRECT("'Liv 2030'!"&amp;'Country Selector'!$B$3&amp;ROW($A161))*10^12,0)*'Process Emissions Multipliers'!$D$54</f>
        <v>273589289350.67761</v>
      </c>
      <c r="W153" s="90">
        <f t="shared" ca="1" si="30"/>
        <v>276554399542.75464</v>
      </c>
      <c r="X153" s="90">
        <f t="shared" ca="1" si="30"/>
        <v>279519509734.83167</v>
      </c>
      <c r="Y153" s="90">
        <f t="shared" ca="1" si="30"/>
        <v>282484619926.90869</v>
      </c>
      <c r="Z153" s="90">
        <f t="shared" ca="1" si="30"/>
        <v>285449730118.98566</v>
      </c>
      <c r="AA153" s="90">
        <f t="shared" ca="1" si="30"/>
        <v>288414840311.06268</v>
      </c>
      <c r="AB153" s="90">
        <f t="shared" ca="1" si="30"/>
        <v>291379950503.13965</v>
      </c>
      <c r="AC153" s="90">
        <f t="shared" ca="1" si="30"/>
        <v>294345060695.21667</v>
      </c>
      <c r="AD153" s="90">
        <f t="shared" ca="1" si="30"/>
        <v>297310170887.2937</v>
      </c>
      <c r="AE153" s="90">
        <f t="shared" ca="1" si="30"/>
        <v>300275281079.37073</v>
      </c>
      <c r="AF153" s="90">
        <f t="shared" ca="1" si="30"/>
        <v>303240391271.44775</v>
      </c>
      <c r="AG153" s="90">
        <f t="shared" ca="1" si="30"/>
        <v>306205501463.52472</v>
      </c>
      <c r="AH153" s="90">
        <f t="shared" ca="1" si="30"/>
        <v>309170611655.60175</v>
      </c>
      <c r="AI153" s="90">
        <f t="shared" ca="1" si="30"/>
        <v>312135721847.67871</v>
      </c>
      <c r="AJ153" s="90">
        <f t="shared" ca="1" si="30"/>
        <v>315100832039.75574</v>
      </c>
      <c r="AK153" s="90">
        <f t="shared" ca="1" si="30"/>
        <v>318065942231.83282</v>
      </c>
      <c r="AL153" s="90">
        <f t="shared" ca="1" si="30"/>
        <v>321031052423.90979</v>
      </c>
      <c r="AM153" s="90">
        <f t="shared" ca="1" si="29"/>
        <v>323996162615.98676</v>
      </c>
      <c r="AN153" s="90">
        <f t="shared" ca="1" si="29"/>
        <v>326961272808.06378</v>
      </c>
      <c r="AO153" s="90">
        <f t="shared" ca="1" si="29"/>
        <v>329926383000.14081</v>
      </c>
      <c r="AP153" s="191">
        <f ca="1">V153*'Process Emissions Multipliers'!$E$54</f>
        <v>332891493192.21783</v>
      </c>
    </row>
    <row r="154" spans="1:42">
      <c r="A154" s="74">
        <v>200</v>
      </c>
      <c r="B154">
        <f ca="1">IF('Liv 2010'!$A162="LM",INDIRECT("'Liv 2010'!"&amp;'Country Selector'!$B$3&amp;ROW($A162))*10^12,0)</f>
        <v>78336166614.334961</v>
      </c>
      <c r="C154">
        <f t="shared" ca="1" si="27"/>
        <v>70502549952.901459</v>
      </c>
      <c r="D154">
        <f t="shared" ca="1" si="27"/>
        <v>62668933291.467972</v>
      </c>
      <c r="E154">
        <f t="shared" ca="1" si="27"/>
        <v>54835316630.03447</v>
      </c>
      <c r="F154">
        <f t="shared" ca="1" si="27"/>
        <v>47001699968.600975</v>
      </c>
      <c r="G154">
        <f t="shared" ca="1" si="27"/>
        <v>39168083307.16748</v>
      </c>
      <c r="H154">
        <f t="shared" ca="1" si="27"/>
        <v>31334466645.733986</v>
      </c>
      <c r="I154">
        <f t="shared" ca="1" si="27"/>
        <v>23500849984.300488</v>
      </c>
      <c r="J154">
        <f t="shared" ca="1" si="27"/>
        <v>15667233322.866993</v>
      </c>
      <c r="K154">
        <f t="shared" ca="1" si="27"/>
        <v>7833616661.4334965</v>
      </c>
      <c r="L154" s="191">
        <f ca="1">IF('Liv 2020'!$A162="LM",INDIRECT("'Liv 2020'!"&amp;'Country Selector'!$B$3&amp;ROW($A162))*10^12,0)*'Process Emissions Multipliers'!$B$54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 s="191">
        <f ca="1">IF('Liv 2030'!$A162="LM",INDIRECT("'Liv 2030'!"&amp;'Country Selector'!$B$3&amp;ROW($A162))*10^12,0)*'Process Emissions Multipliers'!$D$54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191">
        <f ca="1">V154*'Process Emissions Multipliers'!$E$54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4067496910.5136795</v>
      </c>
      <c r="D155">
        <f t="shared" ca="1" si="27"/>
        <v>8134993821.027359</v>
      </c>
      <c r="E155">
        <f t="shared" ca="1" si="27"/>
        <v>12202490731.541039</v>
      </c>
      <c r="F155">
        <f t="shared" ca="1" si="27"/>
        <v>16269987642.054718</v>
      </c>
      <c r="G155">
        <f t="shared" ca="1" si="27"/>
        <v>20337484552.568398</v>
      </c>
      <c r="H155">
        <f t="shared" ca="1" si="27"/>
        <v>24404981463.082077</v>
      </c>
      <c r="I155">
        <f t="shared" ca="1" si="27"/>
        <v>28472478373.595757</v>
      </c>
      <c r="J155">
        <f t="shared" ca="1" si="27"/>
        <v>32539975284.109436</v>
      </c>
      <c r="K155">
        <f t="shared" ca="1" si="27"/>
        <v>36607472194.623116</v>
      </c>
      <c r="L155" s="191">
        <f ca="1">IF('Liv 2020'!$A163="LM",INDIRECT("'Liv 2020'!"&amp;'Country Selector'!$B$3&amp;ROW($A163))*10^12,0)*'Process Emissions Multipliers'!$B$54</f>
        <v>40674969105.136795</v>
      </c>
      <c r="M155">
        <f t="shared" ca="1" si="28"/>
        <v>41218467609.571892</v>
      </c>
      <c r="N155">
        <f t="shared" ca="1" si="28"/>
        <v>41761966114.006989</v>
      </c>
      <c r="O155">
        <f t="shared" ca="1" si="28"/>
        <v>42305464618.442078</v>
      </c>
      <c r="P155">
        <f t="shared" ca="1" si="28"/>
        <v>42848963122.877174</v>
      </c>
      <c r="Q155">
        <f t="shared" ca="1" si="28"/>
        <v>43392461627.312271</v>
      </c>
      <c r="R155">
        <f t="shared" ca="1" si="28"/>
        <v>43935960131.747368</v>
      </c>
      <c r="S155">
        <f t="shared" ca="1" si="28"/>
        <v>44479458636.182465</v>
      </c>
      <c r="T155">
        <f t="shared" ca="1" si="28"/>
        <v>45022957140.617554</v>
      </c>
      <c r="U155">
        <f t="shared" ca="1" si="28"/>
        <v>45566455645.05265</v>
      </c>
      <c r="V155" s="191">
        <f ca="1">IF('Liv 2030'!$A163="LM",INDIRECT("'Liv 2030'!"&amp;'Country Selector'!$B$3&amp;ROW($A163))*10^12,0)*'Process Emissions Multipliers'!$D$54</f>
        <v>46109954149.487747</v>
      </c>
      <c r="W155" s="90">
        <f t="shared" ca="1" si="30"/>
        <v>46609685317.068672</v>
      </c>
      <c r="X155" s="90">
        <f t="shared" ca="1" si="30"/>
        <v>47109416484.649597</v>
      </c>
      <c r="Y155" s="90">
        <f t="shared" ca="1" si="30"/>
        <v>47609147652.23053</v>
      </c>
      <c r="Z155" s="90">
        <f t="shared" ca="1" si="30"/>
        <v>48108878819.811447</v>
      </c>
      <c r="AA155" s="90">
        <f t="shared" ca="1" si="30"/>
        <v>48608609987.392372</v>
      </c>
      <c r="AB155" s="90">
        <f t="shared" ca="1" si="30"/>
        <v>49108341154.973305</v>
      </c>
      <c r="AC155" s="90">
        <f t="shared" ca="1" si="30"/>
        <v>49608072322.55423</v>
      </c>
      <c r="AD155" s="90">
        <f t="shared" ca="1" si="30"/>
        <v>50107803490.135155</v>
      </c>
      <c r="AE155" s="90">
        <f t="shared" ca="1" si="30"/>
        <v>50607534657.71608</v>
      </c>
      <c r="AF155" s="90">
        <f t="shared" ca="1" si="30"/>
        <v>51107265825.297005</v>
      </c>
      <c r="AG155" s="90">
        <f t="shared" ca="1" si="30"/>
        <v>51606996992.87793</v>
      </c>
      <c r="AH155" s="90">
        <f t="shared" ca="1" si="30"/>
        <v>52106728160.458855</v>
      </c>
      <c r="AI155" s="90">
        <f t="shared" ca="1" si="30"/>
        <v>52606459328.03978</v>
      </c>
      <c r="AJ155" s="90">
        <f t="shared" ca="1" si="30"/>
        <v>53106190495.620712</v>
      </c>
      <c r="AK155" s="90">
        <f t="shared" ca="1" si="30"/>
        <v>53605921663.20163</v>
      </c>
      <c r="AL155" s="90">
        <f t="shared" ca="1" si="30"/>
        <v>54105652830.782562</v>
      </c>
      <c r="AM155" s="90">
        <f t="shared" ca="1" si="29"/>
        <v>54605383998.363487</v>
      </c>
      <c r="AN155" s="90">
        <f t="shared" ca="1" si="29"/>
        <v>55105115165.944412</v>
      </c>
      <c r="AO155" s="90">
        <f t="shared" ca="1" si="29"/>
        <v>55604846333.525337</v>
      </c>
      <c r="AP155" s="191">
        <f ca="1">V155*'Process Emissions Multipliers'!$E$54</f>
        <v>56104577501.106262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 s="191">
        <f ca="1">IF('Liv 2020'!$A164="LM",INDIRECT("'Liv 2020'!"&amp;'Country Selector'!$B$3&amp;ROW($A164))*10^12,0)*'Process Emissions Multipliers'!$B$54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 s="191">
        <f ca="1">IF('Liv 2030'!$A164="LM",INDIRECT("'Liv 2030'!"&amp;'Country Selector'!$B$3&amp;ROW($A164))*10^12,0)*'Process Emissions Multipliers'!$D$54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191">
        <f ca="1">V156*'Process Emissions Multipliers'!$E$54</f>
        <v>0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 s="191">
        <f ca="1">IF('Liv 2020'!$A165="LM",INDIRECT("'Liv 2020'!"&amp;'Country Selector'!$B$3&amp;ROW($A165))*10^12,0)*'Process Emissions Multipliers'!$B$54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 s="191">
        <f ca="1">IF('Liv 2030'!$A165="LM",INDIRECT("'Liv 2030'!"&amp;'Country Selector'!$B$3&amp;ROW($A165))*10^12,0)*'Process Emissions Multipliers'!$D$54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191">
        <f ca="1">V157*'Process Emissions Multipliers'!$E$54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 s="191">
        <f ca="1">IF('Liv 2020'!$A166="LM",INDIRECT("'Liv 2020'!"&amp;'Country Selector'!$B$3&amp;ROW($A166))*10^12,0)*'Process Emissions Multipliers'!$B$54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 s="191">
        <f ca="1">IF('Liv 2030'!$A166="LM",INDIRECT("'Liv 2030'!"&amp;'Country Selector'!$B$3&amp;ROW($A166))*10^12,0)*'Process Emissions Multipliers'!$D$54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191">
        <f ca="1">V158*'Process Emissions Multipliers'!$E$54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 s="191">
        <f ca="1">IF('Liv 2020'!$A167="LM",INDIRECT("'Liv 2020'!"&amp;'Country Selector'!$B$3&amp;ROW($A167))*10^12,0)*'Process Emissions Multipliers'!$B$54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 s="191">
        <f ca="1">IF('Liv 2030'!$A167="LM",INDIRECT("'Liv 2030'!"&amp;'Country Selector'!$B$3&amp;ROW($A167))*10^12,0)*'Process Emissions Multipliers'!$D$54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191">
        <f ca="1">V159*'Process Emissions Multipliers'!$E$54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59977656982.116653</v>
      </c>
      <c r="C160">
        <f t="shared" ca="1" si="33"/>
        <v>53979891283.904984</v>
      </c>
      <c r="D160">
        <f t="shared" ca="1" si="31"/>
        <v>47982125585.693321</v>
      </c>
      <c r="E160">
        <f t="shared" ca="1" si="31"/>
        <v>41984359887.481659</v>
      </c>
      <c r="F160">
        <f t="shared" ca="1" si="31"/>
        <v>35986594189.269997</v>
      </c>
      <c r="G160">
        <f t="shared" ca="1" si="31"/>
        <v>29988828491.058327</v>
      </c>
      <c r="H160">
        <f t="shared" ca="1" si="31"/>
        <v>23991062792.846661</v>
      </c>
      <c r="I160">
        <f t="shared" ca="1" si="31"/>
        <v>17993297094.634998</v>
      </c>
      <c r="J160">
        <f t="shared" ca="1" si="31"/>
        <v>11995531396.42333</v>
      </c>
      <c r="K160">
        <f t="shared" ca="1" si="31"/>
        <v>5997765698.2116652</v>
      </c>
      <c r="L160" s="191">
        <f ca="1">IF('Liv 2020'!$A168="LM",INDIRECT("'Liv 2020'!"&amp;'Country Selector'!$B$3&amp;ROW($A168))*10^12,0)*'Process Emissions Multipliers'!$B$54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 s="191">
        <f ca="1">IF('Liv 2030'!$A168="LM",INDIRECT("'Liv 2030'!"&amp;'Country Selector'!$B$3&amp;ROW($A168))*10^12,0)*'Process Emissions Multipliers'!$D$54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191">
        <f ca="1">V160*'Process Emissions Multipliers'!$E$54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3114256735.0234942</v>
      </c>
      <c r="D161">
        <f t="shared" ca="1" si="31"/>
        <v>6228513470.0469885</v>
      </c>
      <c r="E161">
        <f t="shared" ca="1" si="31"/>
        <v>9342770205.0704842</v>
      </c>
      <c r="F161">
        <f t="shared" ca="1" si="31"/>
        <v>12457026940.093977</v>
      </c>
      <c r="G161">
        <f t="shared" ca="1" si="31"/>
        <v>15571283675.117472</v>
      </c>
      <c r="H161">
        <f t="shared" ca="1" si="31"/>
        <v>18685540410.140968</v>
      </c>
      <c r="I161">
        <f t="shared" ca="1" si="31"/>
        <v>21799797145.164459</v>
      </c>
      <c r="J161">
        <f t="shared" ca="1" si="31"/>
        <v>24914053880.187954</v>
      </c>
      <c r="K161">
        <f t="shared" ca="1" si="31"/>
        <v>28028310615.211449</v>
      </c>
      <c r="L161" s="191">
        <f ca="1">IF('Liv 2020'!$A169="LM",INDIRECT("'Liv 2020'!"&amp;'Country Selector'!$B$3&amp;ROW($A169))*10^12,0)*'Process Emissions Multipliers'!$B$54</f>
        <v>31142567350.234943</v>
      </c>
      <c r="M161">
        <f t="shared" ca="1" si="34"/>
        <v>28028310615.211449</v>
      </c>
      <c r="N161">
        <f t="shared" ca="1" si="32"/>
        <v>24914053880.187954</v>
      </c>
      <c r="O161">
        <f t="shared" ca="1" si="32"/>
        <v>21799797145.164459</v>
      </c>
      <c r="P161">
        <f t="shared" ca="1" si="32"/>
        <v>18685540410.140968</v>
      </c>
      <c r="Q161">
        <f t="shared" ca="1" si="32"/>
        <v>15571283675.117472</v>
      </c>
      <c r="R161">
        <f t="shared" ca="1" si="32"/>
        <v>12457026940.093977</v>
      </c>
      <c r="S161">
        <f t="shared" ca="1" si="32"/>
        <v>9342770205.0704842</v>
      </c>
      <c r="T161">
        <f t="shared" ca="1" si="32"/>
        <v>6228513470.0469885</v>
      </c>
      <c r="U161">
        <f t="shared" ca="1" si="32"/>
        <v>3114256735.0234942</v>
      </c>
      <c r="V161" s="191">
        <f ca="1">IF('Liv 2030'!$A169="LM",INDIRECT("'Liv 2030'!"&amp;'Country Selector'!$B$3&amp;ROW($A169))*10^12,0)*'Process Emissions Multipliers'!$D$54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191">
        <f ca="1">V161*'Process Emissions Multipliers'!$E$54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 s="191">
        <f ca="1">IF('Liv 2020'!$A170="LM",INDIRECT("'Liv 2020'!"&amp;'Country Selector'!$B$3&amp;ROW($A170))*10^12,0)*'Process Emissions Multipliers'!$B$54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 s="191">
        <f ca="1">IF('Liv 2030'!$A170="LM",INDIRECT("'Liv 2030'!"&amp;'Country Selector'!$B$3&amp;ROW($A170))*10^12,0)*'Process Emissions Multipliers'!$D$54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191">
        <f ca="1">V162*'Process Emissions Multipliers'!$E$54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 s="191">
        <f ca="1">IF('Liv 2020'!$A171="LM",INDIRECT("'Liv 2020'!"&amp;'Country Selector'!$B$3&amp;ROW($A171))*10^12,0)*'Process Emissions Multipliers'!$B$54</f>
        <v>0</v>
      </c>
      <c r="M163">
        <f t="shared" ca="1" si="34"/>
        <v>3530383388.6263733</v>
      </c>
      <c r="N163">
        <f t="shared" ca="1" si="32"/>
        <v>7060766777.2527466</v>
      </c>
      <c r="O163">
        <f t="shared" ca="1" si="32"/>
        <v>10591150165.87912</v>
      </c>
      <c r="P163">
        <f t="shared" ca="1" si="32"/>
        <v>14121533554.505493</v>
      </c>
      <c r="Q163">
        <f t="shared" ca="1" si="32"/>
        <v>17651916943.131866</v>
      </c>
      <c r="R163">
        <f t="shared" ca="1" si="32"/>
        <v>21182300331.75824</v>
      </c>
      <c r="S163">
        <f t="shared" ca="1" si="32"/>
        <v>24712683720.384613</v>
      </c>
      <c r="T163">
        <f t="shared" ca="1" si="32"/>
        <v>28243067109.010986</v>
      </c>
      <c r="U163">
        <f t="shared" ca="1" si="32"/>
        <v>31773450497.63736</v>
      </c>
      <c r="V163" s="191">
        <f ca="1">IF('Liv 2030'!$A171="LM",INDIRECT("'Liv 2030'!"&amp;'Country Selector'!$B$3&amp;ROW($A171))*10^12,0)*'Process Emissions Multipliers'!$D$54</f>
        <v>35303833886.263733</v>
      </c>
      <c r="W163" s="90">
        <f t="shared" ca="1" si="36"/>
        <v>35686450318.083839</v>
      </c>
      <c r="X163" s="90">
        <f t="shared" ca="1" si="36"/>
        <v>36069066749.903946</v>
      </c>
      <c r="Y163" s="90">
        <f t="shared" ca="1" si="36"/>
        <v>36451683181.724045</v>
      </c>
      <c r="Z163" s="90">
        <f t="shared" ca="1" si="36"/>
        <v>36834299613.544151</v>
      </c>
      <c r="AA163" s="90">
        <f t="shared" ca="1" si="36"/>
        <v>37216916045.364258</v>
      </c>
      <c r="AB163" s="90">
        <f t="shared" ca="1" si="36"/>
        <v>37599532477.184357</v>
      </c>
      <c r="AC163" s="90">
        <f t="shared" ca="1" si="36"/>
        <v>37982148909.004463</v>
      </c>
      <c r="AD163" s="90">
        <f t="shared" ca="1" si="36"/>
        <v>38364765340.82457</v>
      </c>
      <c r="AE163" s="90">
        <f t="shared" ca="1" si="36"/>
        <v>38747381772.644676</v>
      </c>
      <c r="AF163" s="90">
        <f t="shared" ca="1" si="36"/>
        <v>39129998204.464783</v>
      </c>
      <c r="AG163" s="90">
        <f t="shared" ca="1" si="36"/>
        <v>39512614636.284882</v>
      </c>
      <c r="AH163" s="90">
        <f t="shared" ca="1" si="36"/>
        <v>39895231068.104988</v>
      </c>
      <c r="AI163" s="90">
        <f t="shared" ca="1" si="36"/>
        <v>40277847499.925095</v>
      </c>
      <c r="AJ163" s="90">
        <f t="shared" ca="1" si="36"/>
        <v>40660463931.745193</v>
      </c>
      <c r="AK163" s="90">
        <f t="shared" ca="1" si="36"/>
        <v>41043080363.565308</v>
      </c>
      <c r="AL163" s="90">
        <f t="shared" ca="1" si="36"/>
        <v>41425696795.385406</v>
      </c>
      <c r="AM163" s="90">
        <f t="shared" ca="1" si="35"/>
        <v>41808313227.205505</v>
      </c>
      <c r="AN163" s="90">
        <f t="shared" ca="1" si="35"/>
        <v>42190929659.02562</v>
      </c>
      <c r="AO163" s="90">
        <f t="shared" ca="1" si="35"/>
        <v>42573546090.845718</v>
      </c>
      <c r="AP163" s="191">
        <f ca="1">V163*'Process Emissions Multipliers'!$E$54</f>
        <v>42956162522.665825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 s="191">
        <f ca="1">IF('Liv 2020'!$A172="LM",INDIRECT("'Liv 2020'!"&amp;'Country Selector'!$B$3&amp;ROW($A172))*10^12,0)*'Process Emissions Multipliers'!$B$54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 s="191">
        <f ca="1">IF('Liv 2030'!$A172="LM",INDIRECT("'Liv 2030'!"&amp;'Country Selector'!$B$3&amp;ROW($A172))*10^12,0)*'Process Emissions Multipliers'!$D$54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191">
        <f ca="1">V164*'Process Emissions Multipliers'!$E$54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 s="191">
        <f ca="1">IF('Liv 2020'!$A173="LM",INDIRECT("'Liv 2020'!"&amp;'Country Selector'!$B$3&amp;ROW($A173))*10^12,0)*'Process Emissions Multipliers'!$B$54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 s="191">
        <f ca="1">IF('Liv 2030'!$A173="LM",INDIRECT("'Liv 2030'!"&amp;'Country Selector'!$B$3&amp;ROW($A173))*10^12,0)*'Process Emissions Multipliers'!$D$54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191">
        <f ca="1">V165*'Process Emissions Multipliers'!$E$54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 s="191">
        <f ca="1">IF('Liv 2020'!$A174="LM",INDIRECT("'Liv 2020'!"&amp;'Country Selector'!$B$3&amp;ROW($A174))*10^12,0)*'Process Emissions Multipliers'!$B$54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 s="191">
        <f ca="1">IF('Liv 2030'!$A174="LM",INDIRECT("'Liv 2030'!"&amp;'Country Selector'!$B$3&amp;ROW($A174))*10^12,0)*'Process Emissions Multipliers'!$D$54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191">
        <f ca="1">V166*'Process Emissions Multipliers'!$E$54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 s="191">
        <f ca="1">IF('Liv 2020'!$A175="LM",INDIRECT("'Liv 2020'!"&amp;'Country Selector'!$B$3&amp;ROW($A175))*10^12,0)*'Process Emissions Multipliers'!$B$54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 s="191">
        <f ca="1">IF('Liv 2030'!$A175="LM",INDIRECT("'Liv 2030'!"&amp;'Country Selector'!$B$3&amp;ROW($A175))*10^12,0)*'Process Emissions Multipliers'!$D$54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191">
        <f ca="1">V167*'Process Emissions Multipliers'!$E$54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 s="191">
        <f ca="1">IF('Liv 2020'!$A176="LM",INDIRECT("'Liv 2020'!"&amp;'Country Selector'!$B$3&amp;ROW($A176))*10^12,0)*'Process Emissions Multipliers'!$B$54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 s="191">
        <f ca="1">IF('Liv 2030'!$A176="LM",INDIRECT("'Liv 2030'!"&amp;'Country Selector'!$B$3&amp;ROW($A176))*10^12,0)*'Process Emissions Multipliers'!$D$54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191">
        <f ca="1">V168*'Process Emissions Multipliers'!$E$54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 s="191">
        <f ca="1">IF('Liv 2020'!$A177="LM",INDIRECT("'Liv 2020'!"&amp;'Country Selector'!$B$3&amp;ROW($A177))*10^12,0)*'Process Emissions Multipliers'!$B$54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 s="191">
        <f ca="1">IF('Liv 2030'!$A177="LM",INDIRECT("'Liv 2030'!"&amp;'Country Selector'!$B$3&amp;ROW($A177))*10^12,0)*'Process Emissions Multipliers'!$D$54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191">
        <f ca="1">V169*'Process Emissions Multipliers'!$E$54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 s="191">
        <f ca="1">IF('Liv 2020'!$A178="LM",INDIRECT("'Liv 2020'!"&amp;'Country Selector'!$B$3&amp;ROW($A178))*10^12,0)*'Process Emissions Multipliers'!$B$54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 s="191">
        <f ca="1">IF('Liv 2030'!$A178="LM",INDIRECT("'Liv 2030'!"&amp;'Country Selector'!$B$3&amp;ROW($A178))*10^12,0)*'Process Emissions Multipliers'!$D$54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191">
        <f ca="1">V170*'Process Emissions Multipliers'!$E$54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 s="191">
        <f ca="1">IF('Liv 2020'!$A179="LM",INDIRECT("'Liv 2020'!"&amp;'Country Selector'!$B$3&amp;ROW($A179))*10^12,0)*'Process Emissions Multipliers'!$B$54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 s="191">
        <f ca="1">IF('Liv 2030'!$A179="LM",INDIRECT("'Liv 2030'!"&amp;'Country Selector'!$B$3&amp;ROW($A179))*10^12,0)*'Process Emissions Multipliers'!$D$54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191">
        <f ca="1">V171*'Process Emissions Multipliers'!$E$54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 s="191">
        <f ca="1">IF('Liv 2020'!$A180="LM",INDIRECT("'Liv 2020'!"&amp;'Country Selector'!$B$3&amp;ROW($A180))*10^12,0)*'Process Emissions Multipliers'!$B$54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 s="191">
        <f ca="1">IF('Liv 2030'!$A180="LM",INDIRECT("'Liv 2030'!"&amp;'Country Selector'!$B$3&amp;ROW($A180))*10^12,0)*'Process Emissions Multipliers'!$D$54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191">
        <f ca="1">V172*'Process Emissions Multipliers'!$E$54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 s="191">
        <f ca="1">IF('Liv 2020'!$A181="LM",INDIRECT("'Liv 2020'!"&amp;'Country Selector'!$B$3&amp;ROW($A181))*10^12,0)*'Process Emissions Multipliers'!$B$54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 s="191">
        <f ca="1">IF('Liv 2030'!$A181="LM",INDIRECT("'Liv 2030'!"&amp;'Country Selector'!$B$3&amp;ROW($A181))*10^12,0)*'Process Emissions Multipliers'!$D$54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191">
        <f ca="1">V173*'Process Emissions Multipliers'!$E$54</f>
        <v>0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 s="191">
        <f ca="1">IF('Liv 2020'!$A182="LM",INDIRECT("'Liv 2020'!"&amp;'Country Selector'!$B$3&amp;ROW($A182))*10^12,0)*'Process Emissions Multipliers'!$B$54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 s="191">
        <f ca="1">IF('Liv 2030'!$A182="LM",INDIRECT("'Liv 2030'!"&amp;'Country Selector'!$B$3&amp;ROW($A182))*10^12,0)*'Process Emissions Multipliers'!$D$54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191">
        <f ca="1">V174*'Process Emissions Multipliers'!$E$54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284496478.79025263</v>
      </c>
      <c r="C175">
        <f t="shared" ca="1" si="33"/>
        <v>270551584.36534601</v>
      </c>
      <c r="D175">
        <f t="shared" ca="1" si="31"/>
        <v>256606689.94043934</v>
      </c>
      <c r="E175">
        <f t="shared" ca="1" si="31"/>
        <v>242661795.5155327</v>
      </c>
      <c r="F175">
        <f t="shared" ca="1" si="31"/>
        <v>228716901.09062603</v>
      </c>
      <c r="G175">
        <f t="shared" ca="1" si="31"/>
        <v>214772006.66571939</v>
      </c>
      <c r="H175">
        <f t="shared" ca="1" si="31"/>
        <v>200827112.24081275</v>
      </c>
      <c r="I175">
        <f t="shared" ca="1" si="31"/>
        <v>186882217.81590611</v>
      </c>
      <c r="J175">
        <f t="shared" ca="1" si="31"/>
        <v>172937323.39099947</v>
      </c>
      <c r="K175">
        <f t="shared" ca="1" si="31"/>
        <v>158992428.96609282</v>
      </c>
      <c r="L175" s="191">
        <f ca="1">IF('Liv 2020'!$A183="LM",INDIRECT("'Liv 2020'!"&amp;'Country Selector'!$B$3&amp;ROW($A183))*10^12,0)*'Process Emissions Multipliers'!$B$54</f>
        <v>145047534.54118618</v>
      </c>
      <c r="M175">
        <f t="shared" ca="1" si="34"/>
        <v>146688089.64515895</v>
      </c>
      <c r="N175">
        <f t="shared" ca="1" si="32"/>
        <v>148328644.74913171</v>
      </c>
      <c r="O175">
        <f t="shared" ca="1" si="32"/>
        <v>149969199.85310444</v>
      </c>
      <c r="P175">
        <f t="shared" ca="1" si="32"/>
        <v>151609754.95707721</v>
      </c>
      <c r="Q175">
        <f t="shared" ca="1" si="32"/>
        <v>153250310.06104997</v>
      </c>
      <c r="R175">
        <f t="shared" ca="1" si="32"/>
        <v>154890865.16502273</v>
      </c>
      <c r="S175">
        <f t="shared" ca="1" si="32"/>
        <v>156531420.26899546</v>
      </c>
      <c r="T175">
        <f t="shared" ca="1" si="32"/>
        <v>158171975.37296826</v>
      </c>
      <c r="U175">
        <f t="shared" ca="1" si="32"/>
        <v>159812530.47694099</v>
      </c>
      <c r="V175" s="191">
        <f ca="1">IF('Liv 2030'!$A183="LM",INDIRECT("'Liv 2030'!"&amp;'Country Selector'!$B$3&amp;ROW($A183))*10^12,0)*'Process Emissions Multipliers'!$D$54</f>
        <v>161453085.58091375</v>
      </c>
      <c r="W175" s="90">
        <f t="shared" ref="W175:AL177" ca="1" si="38">$V175*($AP$1-W$1)/($AP$1-$V$1)+$AP175*(W$1-$V$1)/($AP$1-$V$1)</f>
        <v>163202884.30561686</v>
      </c>
      <c r="X175" s="90">
        <f t="shared" ca="1" si="38"/>
        <v>164952683.03031999</v>
      </c>
      <c r="Y175" s="90">
        <f t="shared" ca="1" si="38"/>
        <v>166702481.75502312</v>
      </c>
      <c r="Z175" s="90">
        <f t="shared" ca="1" si="38"/>
        <v>168452280.47972625</v>
      </c>
      <c r="AA175" s="90">
        <f t="shared" ca="1" si="38"/>
        <v>170202079.20442939</v>
      </c>
      <c r="AB175" s="90">
        <f t="shared" ca="1" si="38"/>
        <v>171951877.92913249</v>
      </c>
      <c r="AC175" s="90">
        <f t="shared" ca="1" si="38"/>
        <v>173701676.65383559</v>
      </c>
      <c r="AD175" s="90">
        <f t="shared" ca="1" si="38"/>
        <v>175451475.37853873</v>
      </c>
      <c r="AE175" s="90">
        <f t="shared" ca="1" si="38"/>
        <v>177201274.10324186</v>
      </c>
      <c r="AF175" s="90">
        <f t="shared" ca="1" si="38"/>
        <v>178951072.82794499</v>
      </c>
      <c r="AG175" s="90">
        <f t="shared" ca="1" si="38"/>
        <v>180700871.55264813</v>
      </c>
      <c r="AH175" s="90">
        <f t="shared" ca="1" si="38"/>
        <v>182450670.27735123</v>
      </c>
      <c r="AI175" s="90">
        <f t="shared" ca="1" si="38"/>
        <v>184200469.00205433</v>
      </c>
      <c r="AJ175" s="90">
        <f t="shared" ca="1" si="38"/>
        <v>185950267.72675747</v>
      </c>
      <c r="AK175" s="90">
        <f t="shared" ca="1" si="38"/>
        <v>187700066.4514606</v>
      </c>
      <c r="AL175" s="90">
        <f t="shared" ca="1" si="38"/>
        <v>189449865.1761637</v>
      </c>
      <c r="AM175" s="90">
        <f t="shared" ca="1" si="37"/>
        <v>191199663.90086684</v>
      </c>
      <c r="AN175" s="90">
        <f t="shared" ca="1" si="37"/>
        <v>192949462.62556997</v>
      </c>
      <c r="AO175" s="90">
        <f t="shared" ca="1" si="37"/>
        <v>194699261.3502731</v>
      </c>
      <c r="AP175" s="191">
        <f ca="1">V175*'Process Emissions Multipliers'!$E$54</f>
        <v>196449060.07497621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 s="191">
        <f ca="1">IF('Liv 2020'!$A184="LM",INDIRECT("'Liv 2020'!"&amp;'Country Selector'!$B$3&amp;ROW($A184))*10^12,0)*'Process Emissions Multipliers'!$B$54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 s="191">
        <f ca="1">IF('Liv 2030'!$A184="LM",INDIRECT("'Liv 2030'!"&amp;'Country Selector'!$B$3&amp;ROW($A184))*10^12,0)*'Process Emissions Multipliers'!$D$54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191">
        <f ca="1">V176*'Process Emissions Multipliers'!$E$54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 s="191">
        <f ca="1">IF('Liv 2020'!$A185="LM",INDIRECT("'Liv 2020'!"&amp;'Country Selector'!$B$3&amp;ROW($A185))*10^12,0)*'Process Emissions Multipliers'!$B$54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 s="191">
        <f ca="1">IF('Liv 2030'!$A185="LM",INDIRECT("'Liv 2030'!"&amp;'Country Selector'!$B$3&amp;ROW($A185))*10^12,0)*'Process Emissions Multipliers'!$D$54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191">
        <f ca="1">V177*'Process Emissions Multipliers'!$E$54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U1" workbookViewId="0">
      <selection activeCell="AP2" sqref="AP2"/>
    </sheetView>
  </sheetViews>
  <sheetFormatPr defaultColWidth="8.85546875"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Selector'!$B$3&amp;ROW($A55))*10^12,0)*'Process Emissions Multipliers'!$B$39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Selector'!$B$3&amp;ROW($A55))*10^12,0)*'Process Emissions Multipliers'!$D$39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Multipliers'!$E$39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137820855898.20255</v>
      </c>
      <c r="C52">
        <f t="shared" ca="1" si="9"/>
        <v>124073218442.80763</v>
      </c>
      <c r="D52">
        <f t="shared" ca="1" si="9"/>
        <v>110325580987.41272</v>
      </c>
      <c r="E52">
        <f t="shared" ca="1" si="9"/>
        <v>96577943532.017807</v>
      </c>
      <c r="F52">
        <f t="shared" ca="1" si="9"/>
        <v>82830306076.622894</v>
      </c>
      <c r="G52">
        <f t="shared" ca="1" si="9"/>
        <v>69082668621.227982</v>
      </c>
      <c r="H52">
        <f t="shared" ca="1" si="9"/>
        <v>55335031165.833061</v>
      </c>
      <c r="I52">
        <f t="shared" ca="1" si="9"/>
        <v>41587393710.438148</v>
      </c>
      <c r="J52">
        <f t="shared" ca="1" si="9"/>
        <v>27839756255.043232</v>
      </c>
      <c r="K52">
        <f t="shared" ca="1" si="9"/>
        <v>14092118799.648317</v>
      </c>
      <c r="L52">
        <f ca="1">IF('Other 2020'!$A60="WT",INDIRECT("'Other 2020'!"&amp;'Country Selector'!$B$3&amp;ROW($A60))*10^12,0)*'Process Emissions Multipliers'!$B$39</f>
        <v>344481344.25340277</v>
      </c>
      <c r="M52">
        <f t="shared" ca="1" si="10"/>
        <v>331724076.10624141</v>
      </c>
      <c r="N52">
        <f t="shared" ca="1" si="10"/>
        <v>318966807.9590801</v>
      </c>
      <c r="O52">
        <f t="shared" ca="1" si="10"/>
        <v>306209539.81191874</v>
      </c>
      <c r="P52">
        <f t="shared" ca="1" si="10"/>
        <v>293452271.66475743</v>
      </c>
      <c r="Q52">
        <f t="shared" ca="1" si="10"/>
        <v>280695003.51759607</v>
      </c>
      <c r="R52">
        <f t="shared" ca="1" si="10"/>
        <v>267937735.37043476</v>
      </c>
      <c r="S52">
        <f t="shared" ca="1" si="10"/>
        <v>255180467.2232734</v>
      </c>
      <c r="T52">
        <f t="shared" ca="1" si="10"/>
        <v>242423199.07611206</v>
      </c>
      <c r="U52">
        <f t="shared" ca="1" si="10"/>
        <v>229665930.92895073</v>
      </c>
      <c r="V52">
        <f ca="1">IF('Other 2030'!$A60="WT",INDIRECT("'Other 2030'!"&amp;'Country Selector'!$B$3&amp;ROW($A60))*10^12,0)*'Process Emissions Multipliers'!$D$39</f>
        <v>216908662.78178936</v>
      </c>
      <c r="W52" s="90">
        <f t="shared" ca="1" si="8"/>
        <v>206063229.6426999</v>
      </c>
      <c r="X52" s="90">
        <f t="shared" ca="1" si="8"/>
        <v>195217796.50361043</v>
      </c>
      <c r="Y52" s="90">
        <f t="shared" ca="1" si="8"/>
        <v>184372363.36452097</v>
      </c>
      <c r="Z52" s="90">
        <f t="shared" ca="1" si="8"/>
        <v>173526930.2254315</v>
      </c>
      <c r="AA52" s="90">
        <f t="shared" ca="1" si="8"/>
        <v>162681497.08634204</v>
      </c>
      <c r="AB52" s="90">
        <f t="shared" ca="1" si="8"/>
        <v>151836063.94725257</v>
      </c>
      <c r="AC52" s="90">
        <f t="shared" ca="1" si="8"/>
        <v>140990630.80816311</v>
      </c>
      <c r="AD52" s="90">
        <f t="shared" ca="1" si="8"/>
        <v>130145197.66907363</v>
      </c>
      <c r="AE52" s="90">
        <f t="shared" ca="1" si="8"/>
        <v>119299764.52998415</v>
      </c>
      <c r="AF52" s="90">
        <f t="shared" ca="1" si="8"/>
        <v>108454331.39089468</v>
      </c>
      <c r="AG52" s="90">
        <f t="shared" ca="1" si="8"/>
        <v>97608898.251805216</v>
      </c>
      <c r="AH52" s="90">
        <f t="shared" ca="1" si="8"/>
        <v>86763465.112715751</v>
      </c>
      <c r="AI52" s="90">
        <f t="shared" ca="1" si="8"/>
        <v>75918031.973626286</v>
      </c>
      <c r="AJ52" s="90">
        <f t="shared" ca="1" si="8"/>
        <v>65072598.834536813</v>
      </c>
      <c r="AK52" s="90">
        <f t="shared" ca="1" si="8"/>
        <v>54227165.695447341</v>
      </c>
      <c r="AL52" s="90">
        <f t="shared" ca="1" si="8"/>
        <v>43381732.556357875</v>
      </c>
      <c r="AM52" s="90">
        <f t="shared" ca="1" si="11"/>
        <v>32536299.417268407</v>
      </c>
      <c r="AN52" s="90">
        <f t="shared" ca="1" si="11"/>
        <v>21690866.278178938</v>
      </c>
      <c r="AO52" s="90">
        <f t="shared" ca="1" si="11"/>
        <v>10845433.139089469</v>
      </c>
      <c r="AP52">
        <f ca="1">V52*'Process Emissions Multipliers'!$E$39</f>
        <v>0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Selector'!$B$3&amp;ROW($A61))*10^12,0)*'Process Emissions Multipliers'!$B$39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Selector'!$B$3&amp;ROW($A61))*10^12,0)*'Process Emissions Multipliers'!$D$39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Multipliers'!$E$39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Selector'!$B$3&amp;ROW($A62))*10^12,0)*'Process Emissions Multipliers'!$B$39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Selector'!$B$3&amp;ROW($A62))*10^12,0)*'Process Emissions Multipliers'!$D$39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Multipliers'!$E$39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Selector'!$B$3&amp;ROW($A63))*10^12,0)*'Process Emissions Multipliers'!$B$39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Selector'!$B$3&amp;ROW($A63))*10^12,0)*'Process Emissions Multipliers'!$D$39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Multipliers'!$E$39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Selector'!$B$3&amp;ROW($A65))*10^12,0)*'Process Emissions Multipliers'!$B$39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Selector'!$B$3&amp;ROW($A65))*10^12,0)*'Process Emissions Multipliers'!$D$39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Multipliers'!$E$39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Selector'!$B$3&amp;ROW($A70))*10^12,0)*'Process Emissions Multipliers'!$B$39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Selector'!$B$3&amp;ROW($A70))*10^12,0)*'Process Emissions Multipliers'!$D$39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Multipliers'!$E$39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Selector'!$B$3&amp;ROW($A73))*10^12,0)*'Process Emissions Multipliers'!$B$39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Selector'!$B$3&amp;ROW($A73))*10^12,0)*'Process Emissions Multipliers'!$D$39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Multipliers'!$E$39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Selector'!$B$3&amp;ROW($A75))*10^12,0)*'Process Emissions Multipliers'!$B$39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Selector'!$B$3&amp;ROW($A75))*10^12,0)*'Process Emissions Multipliers'!$D$39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Multipliers'!$E$39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Selector'!$B$3&amp;ROW($A94))*10^12,0)*'Process Emissions Multipliers'!$B$39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Selector'!$B$3&amp;ROW($A94))*10^12,0)*'Process Emissions Multipliers'!$D$39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Multipliers'!$E$39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Selector'!$B$3&amp;ROW($A104))*10^12,0)*'Process Emissions Multipliers'!$B$39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Selector'!$B$3&amp;ROW($A104))*10^12,0)*'Process Emissions Multipliers'!$D$39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Multipliers'!$E$39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Selector'!$B$3&amp;ROW($A161))*10^12,0)*'Process Emissions Multipliers'!$B$39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Selector'!$B$3&amp;ROW($A161))*10^12,0)*'Process Emissions Multipliers'!$D$39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Multipliers'!$E$39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Selector'!$B$3&amp;ROW($A162))*10^12,0)*'Process Emissions Multipliers'!$B$39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Selector'!$B$3&amp;ROW($A162))*10^12,0)*'Process Emissions Multipliers'!$D$39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Multipliers'!$E$39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Selector'!$B$3&amp;ROW($A165))*10^12,0)*'Process Emissions Multipliers'!$B$39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Selector'!$B$3&amp;ROW($A165))*10^12,0)*'Process Emissions Multipliers'!$D$39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Multipliers'!$E$39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Selector'!$B$3&amp;ROW($A166))*10^12,0)*'Process Emissions Multipliers'!$B$39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Selector'!$B$3&amp;ROW($A166))*10^12,0)*'Process Emissions Multipliers'!$D$39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Multipliers'!$E$39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Selector'!$B$3&amp;ROW($A179))*10^12,0)*'Process Emissions Multipliers'!$B$39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Selector'!$B$3&amp;ROW($A179))*10^12,0)*'Process Emissions Multipliers'!$D$39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Multipliers'!$E$39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ColWidth="8.85546875"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2120413488.8250904</v>
      </c>
      <c r="C47">
        <f t="shared" ca="1" si="9"/>
        <v>1908435495.9745965</v>
      </c>
      <c r="D47">
        <f t="shared" ca="1" si="9"/>
        <v>1696457503.1241031</v>
      </c>
      <c r="E47">
        <f t="shared" ca="1" si="9"/>
        <v>1484479510.2736092</v>
      </c>
      <c r="F47">
        <f t="shared" ca="1" si="9"/>
        <v>1272501517.4231155</v>
      </c>
      <c r="G47">
        <f t="shared" ca="1" si="9"/>
        <v>1060523524.5726218</v>
      </c>
      <c r="H47">
        <f t="shared" ca="1" si="9"/>
        <v>848545531.72212827</v>
      </c>
      <c r="I47">
        <f t="shared" ca="1" si="9"/>
        <v>636567538.87163448</v>
      </c>
      <c r="J47">
        <f t="shared" ca="1" si="9"/>
        <v>424589546.02114081</v>
      </c>
      <c r="K47">
        <f t="shared" ca="1" si="9"/>
        <v>212611553.17064705</v>
      </c>
      <c r="L47">
        <f ca="1">IF('Other 2020'!$A55="CP",INDIRECT("'Other 2020'!"&amp;'Country Selector'!$B$3&amp;ROW($A55))*10^12,0)*'Process Emissions Multipliers'!$B$39</f>
        <v>633560.32015335176</v>
      </c>
      <c r="M47">
        <f t="shared" ca="1" si="10"/>
        <v>654814.73410982301</v>
      </c>
      <c r="N47">
        <f t="shared" ca="1" si="10"/>
        <v>676069.14806629438</v>
      </c>
      <c r="O47">
        <f t="shared" ca="1" si="10"/>
        <v>697323.56202276552</v>
      </c>
      <c r="P47">
        <f t="shared" ca="1" si="10"/>
        <v>718577.97597923689</v>
      </c>
      <c r="Q47">
        <f t="shared" ca="1" si="10"/>
        <v>739832.38993570814</v>
      </c>
      <c r="R47">
        <f t="shared" ca="1" si="10"/>
        <v>761086.80389217939</v>
      </c>
      <c r="S47">
        <f t="shared" ca="1" si="10"/>
        <v>782341.21784865053</v>
      </c>
      <c r="T47">
        <f t="shared" ca="1" si="10"/>
        <v>803595.6318051219</v>
      </c>
      <c r="U47">
        <f t="shared" ca="1" si="10"/>
        <v>824850.04576159315</v>
      </c>
      <c r="V47">
        <f ca="1">IF('Other 2030'!$A55="CP",INDIRECT("'Other 2030'!"&amp;'Country Selector'!$B$3&amp;ROW($A55))*10^12,0)*'Process Emissions Multipliers'!$D$39</f>
        <v>846104.45971806441</v>
      </c>
      <c r="W47" s="90">
        <f t="shared" ca="1" si="8"/>
        <v>803799.23673216125</v>
      </c>
      <c r="X47" s="90">
        <f t="shared" ca="1" si="7"/>
        <v>761494.01374625799</v>
      </c>
      <c r="Y47" s="90">
        <f t="shared" ca="1" si="7"/>
        <v>719188.79076035472</v>
      </c>
      <c r="Z47" s="90">
        <f t="shared" ca="1" si="7"/>
        <v>676883.56777445157</v>
      </c>
      <c r="AA47" s="90">
        <f t="shared" ca="1" si="7"/>
        <v>634578.3447885483</v>
      </c>
      <c r="AB47" s="90">
        <f t="shared" ca="1" si="7"/>
        <v>592273.12180264504</v>
      </c>
      <c r="AC47" s="90">
        <f t="shared" ca="1" si="7"/>
        <v>549967.89881674177</v>
      </c>
      <c r="AD47" s="90">
        <f t="shared" ca="1" si="7"/>
        <v>507662.67583083862</v>
      </c>
      <c r="AE47" s="90">
        <f t="shared" ca="1" si="7"/>
        <v>465357.45284493547</v>
      </c>
      <c r="AF47" s="90">
        <f t="shared" ca="1" si="7"/>
        <v>423052.2298590322</v>
      </c>
      <c r="AG47" s="90">
        <f t="shared" ca="1" si="7"/>
        <v>380747.00687312899</v>
      </c>
      <c r="AH47" s="90">
        <f t="shared" ca="1" si="7"/>
        <v>338441.78388722579</v>
      </c>
      <c r="AI47" s="90">
        <f t="shared" ca="1" si="7"/>
        <v>296136.56090132252</v>
      </c>
      <c r="AJ47" s="90">
        <f t="shared" ca="1" si="7"/>
        <v>253831.33791541931</v>
      </c>
      <c r="AK47" s="90">
        <f t="shared" ca="1" si="7"/>
        <v>211526.1149295161</v>
      </c>
      <c r="AL47" s="90">
        <f t="shared" ca="1" si="7"/>
        <v>169220.89194361289</v>
      </c>
      <c r="AM47" s="90">
        <f t="shared" ref="AM47:AO77" ca="1" si="11">$V47*($AP$1-AM$1)/($AP$1-$V$1)+$AP47*(AM$1-$V$1)/($AP$1-$V$1)</f>
        <v>126915.66895770965</v>
      </c>
      <c r="AN47" s="90">
        <f t="shared" ca="1" si="11"/>
        <v>84610.445971806446</v>
      </c>
      <c r="AO47" s="90">
        <f t="shared" ca="1" si="11"/>
        <v>42305.222985903223</v>
      </c>
      <c r="AP47">
        <f ca="1">V47*'Process Emissions Multipliers'!$E$39</f>
        <v>0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2020'!$A58="CP",INDIRECT("'Other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2030'!$A58="CP",INDIRECT("'Other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Selector'!$B$3&amp;ROW($A60))*10^12,0)*'Process Emissions Multipliers'!$B$39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Selector'!$B$3&amp;ROW($A60))*10^12,0)*'Process Emissions Multipliers'!$D$39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Multipliers'!$E$39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20592993047.166023</v>
      </c>
      <c r="C53">
        <f t="shared" ca="1" si="9"/>
        <v>18539128668.612606</v>
      </c>
      <c r="D53">
        <f t="shared" ca="1" si="9"/>
        <v>16485264290.059185</v>
      </c>
      <c r="E53">
        <f t="shared" ca="1" si="9"/>
        <v>14431399911.505766</v>
      </c>
      <c r="F53">
        <f t="shared" ca="1" si="9"/>
        <v>12377535532.952349</v>
      </c>
      <c r="G53">
        <f t="shared" ca="1" si="9"/>
        <v>10323671154.39893</v>
      </c>
      <c r="H53">
        <f t="shared" ca="1" si="9"/>
        <v>8269806775.8455105</v>
      </c>
      <c r="I53">
        <f t="shared" ca="1" si="9"/>
        <v>6215942397.2920914</v>
      </c>
      <c r="J53">
        <f t="shared" ca="1" si="9"/>
        <v>4162078018.7386727</v>
      </c>
      <c r="K53">
        <f t="shared" ca="1" si="9"/>
        <v>2108213640.1852541</v>
      </c>
      <c r="L53">
        <f ca="1">IF('Other 2020'!$A61="CP",INDIRECT("'Other 2020'!"&amp;'Country Selector'!$B$3&amp;ROW($A61))*10^12,0)*'Process Emissions Multipliers'!$B$39</f>
        <v>54349261.631835267</v>
      </c>
      <c r="M53">
        <f t="shared" ca="1" si="10"/>
        <v>48914335.468651742</v>
      </c>
      <c r="N53">
        <f t="shared" ca="1" si="10"/>
        <v>43479409.305468217</v>
      </c>
      <c r="O53">
        <f t="shared" ca="1" si="10"/>
        <v>38044483.142284684</v>
      </c>
      <c r="P53">
        <f t="shared" ca="1" si="10"/>
        <v>32609556.979101159</v>
      </c>
      <c r="Q53">
        <f t="shared" ca="1" si="10"/>
        <v>27174630.815917633</v>
      </c>
      <c r="R53">
        <f t="shared" ca="1" si="10"/>
        <v>21739704.652734108</v>
      </c>
      <c r="S53">
        <f t="shared" ca="1" si="10"/>
        <v>16304778.489550579</v>
      </c>
      <c r="T53">
        <f t="shared" ca="1" si="10"/>
        <v>10869852.326367054</v>
      </c>
      <c r="U53">
        <f t="shared" ca="1" si="10"/>
        <v>5434926.1631835271</v>
      </c>
      <c r="V53">
        <f ca="1">IF('Other 2030'!$A61="CP",INDIRECT("'Other 2030'!"&amp;'Country Selector'!$B$3&amp;ROW($A61))*10^12,0)*'Process Emissions Multipliers'!$D$39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Multipliers'!$E$39</f>
        <v>0</v>
      </c>
    </row>
    <row r="54" spans="1:42">
      <c r="A54" s="74">
        <v>2</v>
      </c>
      <c r="B54">
        <f ca="1">IF('Other 2010'!$A62="CP",INDIRECT("'Other 2010'!"&amp;'Country Selector'!$B$3&amp;ROW($A62))*10^12,0)</f>
        <v>131370414297.96339</v>
      </c>
      <c r="C54">
        <f t="shared" ca="1" si="9"/>
        <v>118267865798.80972</v>
      </c>
      <c r="D54">
        <f t="shared" ca="1" si="9"/>
        <v>105165317299.65602</v>
      </c>
      <c r="E54">
        <f t="shared" ca="1" si="9"/>
        <v>92062768800.502335</v>
      </c>
      <c r="F54">
        <f t="shared" ca="1" si="9"/>
        <v>78960220301.348663</v>
      </c>
      <c r="G54">
        <f t="shared" ca="1" si="9"/>
        <v>65857671802.194977</v>
      </c>
      <c r="H54">
        <f t="shared" ca="1" si="9"/>
        <v>52755123303.041283</v>
      </c>
      <c r="I54">
        <f t="shared" ca="1" si="9"/>
        <v>39652574803.887604</v>
      </c>
      <c r="J54">
        <f t="shared" ca="1" si="9"/>
        <v>26550026304.73391</v>
      </c>
      <c r="K54">
        <f t="shared" ca="1" si="9"/>
        <v>13447477805.580225</v>
      </c>
      <c r="L54">
        <f ca="1">IF('Other 2020'!$A62="CP",INDIRECT("'Other 2020'!"&amp;'Country Selector'!$B$3&amp;ROW($A62))*10^12,0)*'Process Emissions Multipliers'!$B$39</f>
        <v>344929306.42653966</v>
      </c>
      <c r="M54">
        <f t="shared" ca="1" si="10"/>
        <v>359975282.3440299</v>
      </c>
      <c r="N54">
        <f t="shared" ca="1" si="10"/>
        <v>375021258.26152021</v>
      </c>
      <c r="O54">
        <f t="shared" ca="1" si="10"/>
        <v>390067234.17901051</v>
      </c>
      <c r="P54">
        <f t="shared" ca="1" si="10"/>
        <v>405113210.09650075</v>
      </c>
      <c r="Q54">
        <f t="shared" ca="1" si="10"/>
        <v>420159186.01399106</v>
      </c>
      <c r="R54">
        <f t="shared" ca="1" si="10"/>
        <v>435205161.93148136</v>
      </c>
      <c r="S54">
        <f t="shared" ca="1" si="10"/>
        <v>450251137.84897155</v>
      </c>
      <c r="T54">
        <f t="shared" ca="1" si="10"/>
        <v>465297113.76646185</v>
      </c>
      <c r="U54">
        <f t="shared" ca="1" si="10"/>
        <v>480343089.68395215</v>
      </c>
      <c r="V54">
        <f ca="1">IF('Other 2030'!$A62="CP",INDIRECT("'Other 2030'!"&amp;'Country Selector'!$B$3&amp;ROW($A62))*10^12,0)*'Process Emissions Multipliers'!$D$39</f>
        <v>495389065.6014424</v>
      </c>
      <c r="W54" s="90">
        <f t="shared" ca="1" si="8"/>
        <v>470619612.3213703</v>
      </c>
      <c r="X54" s="90">
        <f t="shared" ca="1" si="8"/>
        <v>445850159.04129821</v>
      </c>
      <c r="Y54" s="90">
        <f t="shared" ca="1" si="8"/>
        <v>421080705.76122606</v>
      </c>
      <c r="Z54" s="90">
        <f t="shared" ca="1" si="8"/>
        <v>396311252.48115391</v>
      </c>
      <c r="AA54" s="90">
        <f t="shared" ca="1" si="8"/>
        <v>371541799.20108181</v>
      </c>
      <c r="AB54" s="90">
        <f t="shared" ca="1" si="8"/>
        <v>346772345.92100966</v>
      </c>
      <c r="AC54" s="90">
        <f t="shared" ca="1" si="8"/>
        <v>322002892.64093757</v>
      </c>
      <c r="AD54" s="90">
        <f t="shared" ca="1" si="8"/>
        <v>297233439.36086547</v>
      </c>
      <c r="AE54" s="90">
        <f t="shared" ca="1" si="8"/>
        <v>272463986.08079332</v>
      </c>
      <c r="AF54" s="90">
        <f t="shared" ca="1" si="8"/>
        <v>247694532.80072123</v>
      </c>
      <c r="AG54" s="90">
        <f t="shared" ca="1" si="8"/>
        <v>222925079.52064911</v>
      </c>
      <c r="AH54" s="90">
        <f t="shared" ca="1" si="8"/>
        <v>198155626.24057695</v>
      </c>
      <c r="AI54" s="90">
        <f t="shared" ca="1" si="8"/>
        <v>173386172.96050483</v>
      </c>
      <c r="AJ54" s="90">
        <f t="shared" ca="1" si="8"/>
        <v>148616719.68043274</v>
      </c>
      <c r="AK54" s="90">
        <f t="shared" ca="1" si="8"/>
        <v>123847266.40036061</v>
      </c>
      <c r="AL54" s="90">
        <f t="shared" ca="1" si="8"/>
        <v>99077813.120288476</v>
      </c>
      <c r="AM54" s="90">
        <f t="shared" ca="1" si="11"/>
        <v>74308359.840216368</v>
      </c>
      <c r="AN54" s="90">
        <f t="shared" ca="1" si="11"/>
        <v>49538906.560144238</v>
      </c>
      <c r="AO54" s="90">
        <f t="shared" ca="1" si="11"/>
        <v>24769453.280072119</v>
      </c>
      <c r="AP54">
        <f ca="1">V54*'Process Emissions Multipliers'!$E$39</f>
        <v>0</v>
      </c>
    </row>
    <row r="55" spans="1:42">
      <c r="A55" s="74">
        <v>3</v>
      </c>
      <c r="B55">
        <f ca="1">IF('Other 2010'!$A63="CP",INDIRECT("'Other 2010'!"&amp;'Country Selector'!$B$3&amp;ROW($A63))*10^12,0)</f>
        <v>32842603574.490814</v>
      </c>
      <c r="C55">
        <f t="shared" ca="1" si="9"/>
        <v>29566966449.7024</v>
      </c>
      <c r="D55">
        <f t="shared" ca="1" si="9"/>
        <v>26291329324.913979</v>
      </c>
      <c r="E55">
        <f t="shared" ca="1" si="9"/>
        <v>23015692200.125561</v>
      </c>
      <c r="F55">
        <f t="shared" ca="1" si="9"/>
        <v>19740055075.337143</v>
      </c>
      <c r="G55">
        <f t="shared" ca="1" si="9"/>
        <v>16464417950.548725</v>
      </c>
      <c r="H55">
        <f t="shared" ca="1" si="9"/>
        <v>13188780825.760307</v>
      </c>
      <c r="I55">
        <f t="shared" ca="1" si="9"/>
        <v>9913143700.9718895</v>
      </c>
      <c r="J55">
        <f t="shared" ca="1" si="9"/>
        <v>6637506576.1834707</v>
      </c>
      <c r="K55">
        <f t="shared" ca="1" si="9"/>
        <v>3361869451.3950529</v>
      </c>
      <c r="L55">
        <f ca="1">IF('Other 2020'!$A63="CP",INDIRECT("'Other 2020'!"&amp;'Country Selector'!$B$3&amp;ROW($A63))*10^12,0)*'Process Emissions Multipliers'!$B$39</f>
        <v>86232326.60663487</v>
      </c>
      <c r="M55">
        <f t="shared" ca="1" si="10"/>
        <v>89993820.586007848</v>
      </c>
      <c r="N55">
        <f t="shared" ca="1" si="10"/>
        <v>93755314.565380827</v>
      </c>
      <c r="O55">
        <f t="shared" ca="1" si="10"/>
        <v>97516808.54475379</v>
      </c>
      <c r="P55">
        <f t="shared" ca="1" si="10"/>
        <v>101278302.52412677</v>
      </c>
      <c r="Q55">
        <f t="shared" ca="1" si="10"/>
        <v>105039796.50349975</v>
      </c>
      <c r="R55">
        <f t="shared" ca="1" si="10"/>
        <v>108801290.48287272</v>
      </c>
      <c r="S55">
        <f t="shared" ca="1" si="10"/>
        <v>112562784.4622457</v>
      </c>
      <c r="T55">
        <f t="shared" ca="1" si="10"/>
        <v>116324278.44161867</v>
      </c>
      <c r="U55">
        <f t="shared" ca="1" si="10"/>
        <v>120085772.42099163</v>
      </c>
      <c r="V55">
        <f ca="1">IF('Other 2030'!$A63="CP",INDIRECT("'Other 2030'!"&amp;'Country Selector'!$B$3&amp;ROW($A63))*10^12,0)*'Process Emissions Multipliers'!$D$39</f>
        <v>123847266.40036462</v>
      </c>
      <c r="W55" s="90">
        <f t="shared" ca="1" si="8"/>
        <v>117654903.08034639</v>
      </c>
      <c r="X55" s="90">
        <f t="shared" ca="1" si="8"/>
        <v>111462539.76032814</v>
      </c>
      <c r="Y55" s="90">
        <f t="shared" ca="1" si="8"/>
        <v>105270176.44030993</v>
      </c>
      <c r="Z55" s="90">
        <f t="shared" ca="1" si="8"/>
        <v>99077813.120291695</v>
      </c>
      <c r="AA55" s="90">
        <f t="shared" ca="1" si="8"/>
        <v>92885449.800273463</v>
      </c>
      <c r="AB55" s="90">
        <f t="shared" ca="1" si="8"/>
        <v>86693086.480255231</v>
      </c>
      <c r="AC55" s="90">
        <f t="shared" ca="1" si="8"/>
        <v>80500723.160236999</v>
      </c>
      <c r="AD55" s="90">
        <f t="shared" ca="1" si="8"/>
        <v>74308359.840218768</v>
      </c>
      <c r="AE55" s="90">
        <f t="shared" ca="1" si="8"/>
        <v>68115996.520200536</v>
      </c>
      <c r="AF55" s="90">
        <f t="shared" ca="1" si="8"/>
        <v>61923633.200182304</v>
      </c>
      <c r="AG55" s="90">
        <f t="shared" ca="1" si="8"/>
        <v>55731269.880164072</v>
      </c>
      <c r="AH55" s="90">
        <f t="shared" ca="1" si="8"/>
        <v>49538906.560145847</v>
      </c>
      <c r="AI55" s="90">
        <f t="shared" ca="1" si="8"/>
        <v>43346543.240127616</v>
      </c>
      <c r="AJ55" s="90">
        <f t="shared" ca="1" si="8"/>
        <v>37154179.920109384</v>
      </c>
      <c r="AK55" s="90">
        <f t="shared" ca="1" si="8"/>
        <v>30961816.600091152</v>
      </c>
      <c r="AL55" s="90">
        <f t="shared" ca="1" si="8"/>
        <v>24769453.280072924</v>
      </c>
      <c r="AM55" s="90">
        <f t="shared" ca="1" si="11"/>
        <v>18577089.960054692</v>
      </c>
      <c r="AN55" s="90">
        <f t="shared" ca="1" si="11"/>
        <v>12384726.640036462</v>
      </c>
      <c r="AO55" s="90">
        <f t="shared" ca="1" si="11"/>
        <v>6192363.3200182309</v>
      </c>
      <c r="AP55">
        <f ca="1">V55*'Process Emissions Multipliers'!$E$39</f>
        <v>0</v>
      </c>
    </row>
    <row r="56" spans="1:42">
      <c r="A56" s="74">
        <v>4</v>
      </c>
      <c r="B56">
        <f ca="1">IF('Other 2010'!$A64="CP",INDIRECT("'Other 2010'!"&amp;'Country Selector'!$B$3&amp;ROW($A64))*10^12,0)</f>
        <v>39718843384.915436</v>
      </c>
      <c r="C56">
        <f t="shared" ca="1" si="9"/>
        <v>35757387721.079468</v>
      </c>
      <c r="D56">
        <f t="shared" ca="1" si="9"/>
        <v>31795932057.243511</v>
      </c>
      <c r="E56">
        <f t="shared" ca="1" si="9"/>
        <v>27834476393.407547</v>
      </c>
      <c r="F56">
        <f t="shared" ca="1" si="9"/>
        <v>23873020729.571583</v>
      </c>
      <c r="G56">
        <f t="shared" ca="1" si="9"/>
        <v>19911565065.735619</v>
      </c>
      <c r="H56">
        <f t="shared" ca="1" si="9"/>
        <v>15950109401.899658</v>
      </c>
      <c r="I56">
        <f t="shared" ca="1" si="9"/>
        <v>11988653738.063694</v>
      </c>
      <c r="J56">
        <f t="shared" ca="1" si="9"/>
        <v>8027198074.2277317</v>
      </c>
      <c r="K56">
        <f t="shared" ca="1" si="9"/>
        <v>4065742410.391768</v>
      </c>
      <c r="L56">
        <f ca="1">IF('Other 2020'!$A64="CP",INDIRECT("'Other 2020'!"&amp;'Country Selector'!$B$3&amp;ROW($A64))*10^12,0)*'Process Emissions Multipliers'!$B$39</f>
        <v>104286746.55580474</v>
      </c>
      <c r="M56">
        <f t="shared" ca="1" si="10"/>
        <v>108835782.68569493</v>
      </c>
      <c r="N56">
        <f t="shared" ca="1" si="10"/>
        <v>113384818.81558512</v>
      </c>
      <c r="O56">
        <f t="shared" ca="1" si="10"/>
        <v>117933854.94547531</v>
      </c>
      <c r="P56">
        <f t="shared" ca="1" si="10"/>
        <v>122482891.07536551</v>
      </c>
      <c r="Q56">
        <f t="shared" ca="1" si="10"/>
        <v>127031927.20525569</v>
      </c>
      <c r="R56">
        <f t="shared" ca="1" si="10"/>
        <v>131580963.33514589</v>
      </c>
      <c r="S56">
        <f t="shared" ca="1" si="10"/>
        <v>136129999.46503606</v>
      </c>
      <c r="T56">
        <f t="shared" ca="1" si="10"/>
        <v>140679035.59492627</v>
      </c>
      <c r="U56">
        <f t="shared" ca="1" si="10"/>
        <v>145228071.72481644</v>
      </c>
      <c r="V56">
        <f ca="1">IF('Other 2030'!$A64="CP",INDIRECT("'Other 2030'!"&amp;'Country Selector'!$B$3&amp;ROW($A64))*10^12,0)*'Process Emissions Multipliers'!$D$39</f>
        <v>149777107.85470665</v>
      </c>
      <c r="W56" s="90">
        <f t="shared" ca="1" si="8"/>
        <v>142288252.46197131</v>
      </c>
      <c r="X56" s="90">
        <f t="shared" ca="1" si="8"/>
        <v>134799397.06923598</v>
      </c>
      <c r="Y56" s="90">
        <f t="shared" ca="1" si="8"/>
        <v>127310541.67650065</v>
      </c>
      <c r="Z56" s="90">
        <f t="shared" ca="1" si="8"/>
        <v>119821686.28376532</v>
      </c>
      <c r="AA56" s="90">
        <f t="shared" ca="1" si="8"/>
        <v>112332830.89102998</v>
      </c>
      <c r="AB56" s="90">
        <f t="shared" ca="1" si="8"/>
        <v>104843975.49829465</v>
      </c>
      <c r="AC56" s="90">
        <f t="shared" ca="1" si="8"/>
        <v>97355120.105559319</v>
      </c>
      <c r="AD56" s="90">
        <f t="shared" ca="1" si="8"/>
        <v>89866264.712823987</v>
      </c>
      <c r="AE56" s="90">
        <f t="shared" ca="1" si="8"/>
        <v>82377409.320088655</v>
      </c>
      <c r="AF56" s="90">
        <f t="shared" ca="1" si="8"/>
        <v>74888553.927353323</v>
      </c>
      <c r="AG56" s="90">
        <f t="shared" ca="1" si="8"/>
        <v>67399698.53461799</v>
      </c>
      <c r="AH56" s="90">
        <f t="shared" ca="1" si="8"/>
        <v>59910843.141882658</v>
      </c>
      <c r="AI56" s="90">
        <f t="shared" ca="1" si="8"/>
        <v>52421987.749147326</v>
      </c>
      <c r="AJ56" s="90">
        <f t="shared" ca="1" si="8"/>
        <v>44933132.356411994</v>
      </c>
      <c r="AK56" s="90">
        <f t="shared" ca="1" si="8"/>
        <v>37444276.963676661</v>
      </c>
      <c r="AL56" s="90">
        <f t="shared" ca="1" si="8"/>
        <v>29955421.570941329</v>
      </c>
      <c r="AM56" s="90">
        <f t="shared" ca="1" si="11"/>
        <v>22466566.178205997</v>
      </c>
      <c r="AN56" s="90">
        <f t="shared" ca="1" si="11"/>
        <v>14977710.785470665</v>
      </c>
      <c r="AO56" s="90">
        <f t="shared" ca="1" si="11"/>
        <v>7488855.3927353323</v>
      </c>
      <c r="AP56">
        <f ca="1">V56*'Process Emissions Multipliers'!$E$39</f>
        <v>0</v>
      </c>
    </row>
    <row r="57" spans="1:42">
      <c r="A57" s="74">
        <v>5</v>
      </c>
      <c r="B57">
        <f ca="1">IF('Other 2010'!$A65="CP",INDIRECT("'Other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2020'!$A65="CP",INDIRECT("'Other 2020'!"&amp;'Country Selector'!$B$3&amp;ROW($A65))*10^12,0)*'Process Emissions Multipliers'!$B$39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2030'!$A65="CP",INDIRECT("'Other 2030'!"&amp;'Country Selector'!$B$3&amp;ROW($A65))*10^12,0)*'Process Emissions Multipliers'!$D$39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Multipliers'!$E$39</f>
        <v>0</v>
      </c>
    </row>
    <row r="58" spans="1:42">
      <c r="A58" s="74">
        <v>6</v>
      </c>
      <c r="B58">
        <f ca="1">IF('Other 2010'!$A66="CP",INDIRECT("'Other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2020'!$A66="CP",INDIRECT("'Other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2030'!$A66="CP",INDIRECT("'Other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11567489451.91588</v>
      </c>
      <c r="C61">
        <f t="shared" ca="1" si="9"/>
        <v>10413777694.461781</v>
      </c>
      <c r="D61">
        <f t="shared" ca="1" si="9"/>
        <v>9260065937.0076809</v>
      </c>
      <c r="E61">
        <f t="shared" ca="1" si="9"/>
        <v>8106354179.5535812</v>
      </c>
      <c r="F61">
        <f t="shared" ca="1" si="9"/>
        <v>6952642422.0994825</v>
      </c>
      <c r="G61">
        <f t="shared" ca="1" si="9"/>
        <v>5798930664.6453829</v>
      </c>
      <c r="H61">
        <f t="shared" ca="1" si="9"/>
        <v>4645218907.1912832</v>
      </c>
      <c r="I61">
        <f t="shared" ca="1" si="9"/>
        <v>3491507149.737184</v>
      </c>
      <c r="J61">
        <f t="shared" ca="1" si="9"/>
        <v>2337795392.2830844</v>
      </c>
      <c r="K61">
        <f t="shared" ca="1" si="9"/>
        <v>1184083634.828985</v>
      </c>
      <c r="L61">
        <f ca="1">IF('Other 2020'!$A69="CP",INDIRECT("'Other 2020'!"&amp;'Country Selector'!$B$3&amp;ROW($A69))*10^12,0)*'Process Emissions Multipliers'!$B$39</f>
        <v>30371877.374885671</v>
      </c>
      <c r="M61">
        <f t="shared" ca="1" si="10"/>
        <v>31696712.716613289</v>
      </c>
      <c r="N61">
        <f t="shared" ca="1" si="10"/>
        <v>33021548.058340907</v>
      </c>
      <c r="O61">
        <f t="shared" ca="1" si="10"/>
        <v>34346383.400068521</v>
      </c>
      <c r="P61">
        <f t="shared" ca="1" si="10"/>
        <v>35671218.741796143</v>
      </c>
      <c r="Q61">
        <f t="shared" ca="1" si="10"/>
        <v>36996054.083523765</v>
      </c>
      <c r="R61">
        <f t="shared" ca="1" si="10"/>
        <v>38320889.42525138</v>
      </c>
      <c r="S61">
        <f t="shared" ca="1" si="10"/>
        <v>39645724.766978994</v>
      </c>
      <c r="T61">
        <f t="shared" ca="1" si="10"/>
        <v>40970560.108706623</v>
      </c>
      <c r="U61">
        <f t="shared" ca="1" si="10"/>
        <v>42295395.450434245</v>
      </c>
      <c r="V61">
        <f ca="1">IF('Other 2030'!$A69="CP",INDIRECT("'Other 2030'!"&amp;'Country Selector'!$B$3&amp;ROW($A69))*10^12,0)*'Process Emissions Multipliers'!$D$39</f>
        <v>43620230.79216186</v>
      </c>
      <c r="W61" s="90">
        <f t="shared" ca="1" si="8"/>
        <v>41439219.252553768</v>
      </c>
      <c r="X61" s="90">
        <f t="shared" ca="1" si="8"/>
        <v>39258207.712945677</v>
      </c>
      <c r="Y61" s="90">
        <f t="shared" ca="1" si="8"/>
        <v>37077196.173337579</v>
      </c>
      <c r="Z61" s="90">
        <f t="shared" ca="1" si="8"/>
        <v>34896184.633729488</v>
      </c>
      <c r="AA61" s="90">
        <f t="shared" ca="1" si="8"/>
        <v>32715173.094121397</v>
      </c>
      <c r="AB61" s="90">
        <f t="shared" ca="1" si="8"/>
        <v>30534161.554513298</v>
      </c>
      <c r="AC61" s="90">
        <f t="shared" ca="1" si="8"/>
        <v>28353150.014905207</v>
      </c>
      <c r="AD61" s="90">
        <f t="shared" ca="1" si="8"/>
        <v>26172138.475297116</v>
      </c>
      <c r="AE61" s="90">
        <f t="shared" ca="1" si="8"/>
        <v>23991126.935689025</v>
      </c>
      <c r="AF61" s="90">
        <f t="shared" ca="1" si="8"/>
        <v>21810115.39608093</v>
      </c>
      <c r="AG61" s="90">
        <f t="shared" ca="1" si="8"/>
        <v>19629103.856472839</v>
      </c>
      <c r="AH61" s="90">
        <f t="shared" ca="1" si="8"/>
        <v>17448092.316864744</v>
      </c>
      <c r="AI61" s="90">
        <f t="shared" ca="1" si="8"/>
        <v>15267080.777256649</v>
      </c>
      <c r="AJ61" s="90">
        <f t="shared" ca="1" si="8"/>
        <v>13086069.237648558</v>
      </c>
      <c r="AK61" s="90">
        <f t="shared" ca="1" si="8"/>
        <v>10905057.698040465</v>
      </c>
      <c r="AL61" s="90">
        <f t="shared" ca="1" si="8"/>
        <v>8724046.1584323719</v>
      </c>
      <c r="AM61" s="90">
        <f t="shared" ca="1" si="11"/>
        <v>6543034.6188242789</v>
      </c>
      <c r="AN61" s="90">
        <f t="shared" ca="1" si="11"/>
        <v>4362023.079216186</v>
      </c>
      <c r="AO61" s="90">
        <f t="shared" ca="1" si="11"/>
        <v>2181011.539608093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3023552567.3987794</v>
      </c>
      <c r="C62">
        <f t="shared" ca="1" si="9"/>
        <v>2721287651.6675162</v>
      </c>
      <c r="D62">
        <f t="shared" ca="1" si="9"/>
        <v>2419022735.9362526</v>
      </c>
      <c r="E62">
        <f t="shared" ca="1" si="9"/>
        <v>2116757820.2049887</v>
      </c>
      <c r="F62">
        <f t="shared" ca="1" si="9"/>
        <v>1814492904.4737256</v>
      </c>
      <c r="G62">
        <f t="shared" ca="1" si="9"/>
        <v>1512227988.7424619</v>
      </c>
      <c r="H62">
        <f t="shared" ca="1" si="9"/>
        <v>1209963073.0111985</v>
      </c>
      <c r="I62">
        <f t="shared" ca="1" si="9"/>
        <v>907698157.279935</v>
      </c>
      <c r="J62">
        <f t="shared" ca="1" si="9"/>
        <v>605433241.54867148</v>
      </c>
      <c r="K62">
        <f t="shared" ca="1" si="9"/>
        <v>303168325.81740808</v>
      </c>
      <c r="L62">
        <f ca="1">IF('Other 2020'!$A70="CP",INDIRECT("'Other 2020'!"&amp;'Country Selector'!$B$3&amp;ROW($A70))*10^12,0)*'Process Emissions Multipliers'!$B$39</f>
        <v>903410.0861445741</v>
      </c>
      <c r="M62">
        <f t="shared" ca="1" si="10"/>
        <v>933717.30604546971</v>
      </c>
      <c r="N62">
        <f t="shared" ca="1" si="10"/>
        <v>964024.52594636544</v>
      </c>
      <c r="O62">
        <f t="shared" ca="1" si="10"/>
        <v>994331.74584726116</v>
      </c>
      <c r="P62">
        <f t="shared" ca="1" si="10"/>
        <v>1024638.9657481568</v>
      </c>
      <c r="Q62">
        <f t="shared" ca="1" si="10"/>
        <v>1054946.1856490525</v>
      </c>
      <c r="R62">
        <f t="shared" ca="1" si="10"/>
        <v>1085253.4055499481</v>
      </c>
      <c r="S62">
        <f t="shared" ca="1" si="10"/>
        <v>1115560.6254508439</v>
      </c>
      <c r="T62">
        <f t="shared" ca="1" si="10"/>
        <v>1145867.8453517396</v>
      </c>
      <c r="U62">
        <f t="shared" ca="1" si="10"/>
        <v>1176175.0652526352</v>
      </c>
      <c r="V62">
        <f ca="1">IF('Other 2030'!$A70="CP",INDIRECT("'Other 2030'!"&amp;'Country Selector'!$B$3&amp;ROW($A70))*10^12,0)*'Process Emissions Multipliers'!$D$39</f>
        <v>1206482.2851535308</v>
      </c>
      <c r="W62" s="90">
        <f t="shared" ca="1" si="8"/>
        <v>1146158.1708958542</v>
      </c>
      <c r="X62" s="90">
        <f t="shared" ca="1" si="8"/>
        <v>1085834.0566381777</v>
      </c>
      <c r="Y62" s="90">
        <f t="shared" ca="1" si="8"/>
        <v>1025509.9423805012</v>
      </c>
      <c r="Z62" s="90">
        <f t="shared" ca="1" si="8"/>
        <v>965185.82812282466</v>
      </c>
      <c r="AA62" s="90">
        <f t="shared" ca="1" si="8"/>
        <v>904861.71386514814</v>
      </c>
      <c r="AB62" s="90">
        <f t="shared" ca="1" si="8"/>
        <v>844537.59960747161</v>
      </c>
      <c r="AC62" s="90">
        <f t="shared" ca="1" si="8"/>
        <v>784213.48534979508</v>
      </c>
      <c r="AD62" s="90">
        <f t="shared" ca="1" si="8"/>
        <v>723889.37109211856</v>
      </c>
      <c r="AE62" s="90">
        <f t="shared" ca="1" si="8"/>
        <v>663565.25683444191</v>
      </c>
      <c r="AF62" s="90">
        <f t="shared" ca="1" si="8"/>
        <v>603241.14257676539</v>
      </c>
      <c r="AG62" s="90">
        <f t="shared" ca="1" si="8"/>
        <v>542917.02831908886</v>
      </c>
      <c r="AH62" s="90">
        <f t="shared" ca="1" si="8"/>
        <v>482592.91406141233</v>
      </c>
      <c r="AI62" s="90">
        <f t="shared" ca="1" si="8"/>
        <v>422268.7998037358</v>
      </c>
      <c r="AJ62" s="90">
        <f t="shared" ca="1" si="8"/>
        <v>361944.68554605928</v>
      </c>
      <c r="AK62" s="90">
        <f t="shared" ca="1" si="8"/>
        <v>301620.57128838269</v>
      </c>
      <c r="AL62" s="90">
        <f t="shared" ca="1" si="8"/>
        <v>241296.45703070617</v>
      </c>
      <c r="AM62" s="90">
        <f t="shared" ca="1" si="11"/>
        <v>180972.34277302964</v>
      </c>
      <c r="AN62" s="90">
        <f t="shared" ca="1" si="11"/>
        <v>120648.22851535308</v>
      </c>
      <c r="AO62" s="90">
        <f t="shared" ca="1" si="11"/>
        <v>60324.114257676541</v>
      </c>
      <c r="AP62">
        <f ca="1">V62*'Process Emissions Multipliers'!$E$39</f>
        <v>0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29497708882.105457</v>
      </c>
      <c r="C65">
        <f t="shared" ca="1" si="15"/>
        <v>26555667435.754204</v>
      </c>
      <c r="D65">
        <f t="shared" ca="1" si="12"/>
        <v>23613625989.402946</v>
      </c>
      <c r="E65">
        <f t="shared" ca="1" si="12"/>
        <v>20671584543.051693</v>
      </c>
      <c r="F65">
        <f t="shared" ca="1" si="12"/>
        <v>17729543096.700439</v>
      </c>
      <c r="G65">
        <f t="shared" ca="1" si="12"/>
        <v>14787501650.349182</v>
      </c>
      <c r="H65">
        <f t="shared" ca="1" si="12"/>
        <v>11845460203.997927</v>
      </c>
      <c r="I65">
        <f t="shared" ca="1" si="12"/>
        <v>8903418757.6466732</v>
      </c>
      <c r="J65">
        <f t="shared" ca="1" si="12"/>
        <v>5961377311.2954178</v>
      </c>
      <c r="K65">
        <f t="shared" ca="1" si="12"/>
        <v>3019335864.9441628</v>
      </c>
      <c r="L65">
        <f ca="1">IF('Other 2020'!$A73="CP",INDIRECT("'Other 2020'!"&amp;'Country Selector'!$B$3&amp;ROW($A73))*10^12,0)*'Process Emissions Multipliers'!$B$39</f>
        <v>77294418.592908278</v>
      </c>
      <c r="M65">
        <f t="shared" ca="1" si="16"/>
        <v>80666482.262858361</v>
      </c>
      <c r="N65">
        <f t="shared" ca="1" si="13"/>
        <v>84038545.932808429</v>
      </c>
      <c r="O65">
        <f t="shared" ca="1" si="13"/>
        <v>87410609.602758497</v>
      </c>
      <c r="P65">
        <f t="shared" ca="1" si="13"/>
        <v>90782673.272708595</v>
      </c>
      <c r="Q65">
        <f t="shared" ca="1" si="13"/>
        <v>94154736.942658663</v>
      </c>
      <c r="R65">
        <f t="shared" ca="1" si="13"/>
        <v>97526800.612608731</v>
      </c>
      <c r="S65">
        <f t="shared" ca="1" si="13"/>
        <v>100898864.28255881</v>
      </c>
      <c r="T65">
        <f t="shared" ca="1" si="13"/>
        <v>104270927.9525089</v>
      </c>
      <c r="U65">
        <f t="shared" ca="1" si="13"/>
        <v>107642991.62245896</v>
      </c>
      <c r="V65">
        <f ca="1">IF('Other 2030'!$A73="CP",INDIRECT("'Other 2030'!"&amp;'Country Selector'!$B$3&amp;ROW($A73))*10^12,0)*'Process Emissions Multipliers'!$D$39</f>
        <v>111015055.29240905</v>
      </c>
      <c r="W65" s="90">
        <f t="shared" ca="1" si="14"/>
        <v>105464302.52778859</v>
      </c>
      <c r="X65" s="90">
        <f t="shared" ca="1" si="14"/>
        <v>99913549.763168141</v>
      </c>
      <c r="Y65" s="90">
        <f t="shared" ca="1" si="14"/>
        <v>94362796.998547688</v>
      </c>
      <c r="Z65" s="90">
        <f t="shared" ca="1" si="14"/>
        <v>88812044.233927235</v>
      </c>
      <c r="AA65" s="90">
        <f t="shared" ca="1" si="14"/>
        <v>83261291.469306797</v>
      </c>
      <c r="AB65" s="90">
        <f t="shared" ca="1" si="14"/>
        <v>77710538.704686329</v>
      </c>
      <c r="AC65" s="90">
        <f t="shared" ca="1" si="14"/>
        <v>72159785.940065891</v>
      </c>
      <c r="AD65" s="90">
        <f t="shared" ca="1" si="14"/>
        <v>66609033.175445423</v>
      </c>
      <c r="AE65" s="90">
        <f t="shared" ca="1" si="14"/>
        <v>61058280.410824977</v>
      </c>
      <c r="AF65" s="90">
        <f t="shared" ca="1" si="14"/>
        <v>55507527.646204516</v>
      </c>
      <c r="AG65" s="90">
        <f t="shared" ca="1" si="14"/>
        <v>49956774.881584071</v>
      </c>
      <c r="AH65" s="90">
        <f t="shared" ca="1" si="14"/>
        <v>44406022.116963618</v>
      </c>
      <c r="AI65" s="90">
        <f t="shared" ca="1" si="14"/>
        <v>38855269.352343164</v>
      </c>
      <c r="AJ65" s="90">
        <f t="shared" ca="1" si="14"/>
        <v>33304516.587722711</v>
      </c>
      <c r="AK65" s="90">
        <f t="shared" ca="1" si="14"/>
        <v>27753763.823102258</v>
      </c>
      <c r="AL65" s="90">
        <f t="shared" ca="1" si="14"/>
        <v>22203011.058481809</v>
      </c>
      <c r="AM65" s="90">
        <f t="shared" ca="1" si="11"/>
        <v>16652258.293861356</v>
      </c>
      <c r="AN65" s="90">
        <f t="shared" ca="1" si="11"/>
        <v>11101505.529240904</v>
      </c>
      <c r="AO65" s="90">
        <f t="shared" ca="1" si="11"/>
        <v>5550752.7646204522</v>
      </c>
      <c r="AP65">
        <f ca="1">V65*'Process Emissions Multipliers'!$E$39</f>
        <v>0</v>
      </c>
    </row>
    <row r="66" spans="1:42">
      <c r="A66" s="74">
        <v>14</v>
      </c>
      <c r="B66">
        <f ca="1">IF('Other 2010'!$A74="CP",INDIRECT("'Other 2010'!"&amp;'Country Selector'!$B$3&amp;ROW($A74))*10^12,0)</f>
        <v>515793199846.61719</v>
      </c>
      <c r="C66">
        <f t="shared" ca="1" si="15"/>
        <v>464374047693.37738</v>
      </c>
      <c r="D66">
        <f t="shared" ca="1" si="12"/>
        <v>412954895540.13763</v>
      </c>
      <c r="E66">
        <f t="shared" ca="1" si="12"/>
        <v>361535743386.89783</v>
      </c>
      <c r="F66">
        <f t="shared" ca="1" si="12"/>
        <v>310116591233.65808</v>
      </c>
      <c r="G66">
        <f t="shared" ca="1" si="12"/>
        <v>258697439080.41827</v>
      </c>
      <c r="H66">
        <f t="shared" ca="1" si="12"/>
        <v>207278286927.1785</v>
      </c>
      <c r="I66">
        <f t="shared" ca="1" si="12"/>
        <v>155859134773.93872</v>
      </c>
      <c r="J66">
        <f t="shared" ca="1" si="12"/>
        <v>104439982620.69893</v>
      </c>
      <c r="K66">
        <f t="shared" ca="1" si="12"/>
        <v>53020830467.459145</v>
      </c>
      <c r="L66">
        <f ca="1">IF('Other 2020'!$A74="CP",INDIRECT("'Other 2020'!"&amp;'Country Selector'!$B$3&amp;ROW($A74))*10^12,0)*'Process Emissions Multipliers'!$B$39</f>
        <v>1601678314.2193563</v>
      </c>
      <c r="M66">
        <f t="shared" ca="1" si="16"/>
        <v>1733090633.474966</v>
      </c>
      <c r="N66">
        <f t="shared" ca="1" si="13"/>
        <v>1864502952.7305756</v>
      </c>
      <c r="O66">
        <f t="shared" ca="1" si="13"/>
        <v>1995915271.9861853</v>
      </c>
      <c r="P66">
        <f t="shared" ca="1" si="13"/>
        <v>2127327591.2417946</v>
      </c>
      <c r="Q66">
        <f t="shared" ca="1" si="13"/>
        <v>2258739910.4974046</v>
      </c>
      <c r="R66">
        <f t="shared" ca="1" si="13"/>
        <v>2390152229.7530146</v>
      </c>
      <c r="S66">
        <f t="shared" ca="1" si="13"/>
        <v>2521564549.0086236</v>
      </c>
      <c r="T66">
        <f t="shared" ca="1" si="13"/>
        <v>2652976868.2642331</v>
      </c>
      <c r="U66">
        <f t="shared" ca="1" si="13"/>
        <v>2784389187.5198426</v>
      </c>
      <c r="V66">
        <f ca="1">IF('Other 2030'!$A74="CP",INDIRECT("'Other 2030'!"&amp;'Country Selector'!$B$3&amp;ROW($A74))*10^12,0)*'Process Emissions Multipliers'!$D$39</f>
        <v>2915801506.7754526</v>
      </c>
      <c r="W66" s="90">
        <f t="shared" ca="1" si="14"/>
        <v>2770011431.4366798</v>
      </c>
      <c r="X66" s="90">
        <f t="shared" ca="1" si="14"/>
        <v>2624221356.0979071</v>
      </c>
      <c r="Y66" s="90">
        <f t="shared" ca="1" si="14"/>
        <v>2478431280.7591348</v>
      </c>
      <c r="Z66" s="90">
        <f t="shared" ca="1" si="14"/>
        <v>2332641205.420362</v>
      </c>
      <c r="AA66" s="90">
        <f t="shared" ca="1" si="14"/>
        <v>2186851130.0815897</v>
      </c>
      <c r="AB66" s="90">
        <f t="shared" ca="1" si="14"/>
        <v>2041061054.7428169</v>
      </c>
      <c r="AC66" s="90">
        <f t="shared" ca="1" si="14"/>
        <v>1895270979.4040444</v>
      </c>
      <c r="AD66" s="90">
        <f t="shared" ca="1" si="14"/>
        <v>1749480904.0652719</v>
      </c>
      <c r="AE66" s="90">
        <f t="shared" ca="1" si="14"/>
        <v>1603690828.7264991</v>
      </c>
      <c r="AF66" s="90">
        <f t="shared" ca="1" si="14"/>
        <v>1457900753.3877263</v>
      </c>
      <c r="AG66" s="90">
        <f t="shared" ca="1" si="14"/>
        <v>1312110678.0489535</v>
      </c>
      <c r="AH66" s="90">
        <f t="shared" ca="1" si="14"/>
        <v>1166320602.710181</v>
      </c>
      <c r="AI66" s="90">
        <f t="shared" ca="1" si="14"/>
        <v>1020530527.3714085</v>
      </c>
      <c r="AJ66" s="90">
        <f t="shared" ca="1" si="14"/>
        <v>874740452.03263593</v>
      </c>
      <c r="AK66" s="90">
        <f t="shared" ca="1" si="14"/>
        <v>728950376.69386315</v>
      </c>
      <c r="AL66" s="90">
        <f t="shared" ca="1" si="14"/>
        <v>583160301.3550905</v>
      </c>
      <c r="AM66" s="90">
        <f t="shared" ca="1" si="11"/>
        <v>437370226.01631796</v>
      </c>
      <c r="AN66" s="90">
        <f t="shared" ca="1" si="11"/>
        <v>291580150.67754525</v>
      </c>
      <c r="AO66" s="90">
        <f t="shared" ca="1" si="11"/>
        <v>145790075.33877262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2020'!$A75="CP",INDIRECT("'Other 2020'!"&amp;'Country Selector'!$B$3&amp;ROW($A75))*10^12,0)*'Process Emissions Multipliers'!$B$39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2030'!$A75="CP",INDIRECT("'Other 2030'!"&amp;'Country Selector'!$B$3&amp;ROW($A75))*10^12,0)*'Process Emissions Multipliers'!$D$39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Multipliers'!$E$39</f>
        <v>0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4140852523.5120397</v>
      </c>
      <c r="C85">
        <f t="shared" ca="1" si="15"/>
        <v>3727324033.2918773</v>
      </c>
      <c r="D85">
        <f t="shared" ca="1" si="12"/>
        <v>3313795543.0717144</v>
      </c>
      <c r="E85">
        <f t="shared" ca="1" si="12"/>
        <v>2900267052.8515515</v>
      </c>
      <c r="F85">
        <f t="shared" ca="1" si="12"/>
        <v>2486738562.6313887</v>
      </c>
      <c r="G85">
        <f t="shared" ca="1" si="12"/>
        <v>2073210072.411226</v>
      </c>
      <c r="H85">
        <f t="shared" ca="1" si="12"/>
        <v>1659681582.1910632</v>
      </c>
      <c r="I85">
        <f t="shared" ca="1" si="12"/>
        <v>1246153091.9709005</v>
      </c>
      <c r="J85">
        <f t="shared" ca="1" si="12"/>
        <v>832624601.75073755</v>
      </c>
      <c r="K85">
        <f t="shared" ca="1" si="12"/>
        <v>419096111.5305748</v>
      </c>
      <c r="L85">
        <f ca="1">IF('Other 2020'!$A93="CP",INDIRECT("'Other 2020'!"&amp;'Country Selector'!$B$3&amp;ROW($A93))*10^12,0)*'Process Emissions Multipliers'!$B$39</f>
        <v>5567621.3104120325</v>
      </c>
      <c r="M85">
        <f t="shared" ca="1" si="16"/>
        <v>5456984.5825167783</v>
      </c>
      <c r="N85">
        <f t="shared" ca="1" si="13"/>
        <v>5346347.8546215231</v>
      </c>
      <c r="O85">
        <f t="shared" ca="1" si="13"/>
        <v>5235711.1267262679</v>
      </c>
      <c r="P85">
        <f t="shared" ca="1" si="13"/>
        <v>5125074.3988310127</v>
      </c>
      <c r="Q85">
        <f t="shared" ca="1" si="13"/>
        <v>5014437.6709357575</v>
      </c>
      <c r="R85">
        <f t="shared" ca="1" si="13"/>
        <v>4903800.9430405032</v>
      </c>
      <c r="S85">
        <f t="shared" ca="1" si="13"/>
        <v>4793164.215145248</v>
      </c>
      <c r="T85">
        <f t="shared" ca="1" si="13"/>
        <v>4682527.4872499928</v>
      </c>
      <c r="U85">
        <f t="shared" ca="1" si="13"/>
        <v>4571890.7593547376</v>
      </c>
      <c r="V85">
        <f ca="1">IF('Other 2030'!$A93="CP",INDIRECT("'Other 2030'!"&amp;'Country Selector'!$B$3&amp;ROW($A93))*10^12,0)*'Process Emissions Multipliers'!$D$39</f>
        <v>4461254.0314594824</v>
      </c>
      <c r="W85" s="90">
        <f t="shared" ca="1" si="18"/>
        <v>4238191.3298865082</v>
      </c>
      <c r="X85" s="90">
        <f t="shared" ca="1" si="18"/>
        <v>4015128.628313534</v>
      </c>
      <c r="Y85" s="90">
        <f t="shared" ca="1" si="18"/>
        <v>3792065.9267405597</v>
      </c>
      <c r="Z85" s="90">
        <f t="shared" ca="1" si="18"/>
        <v>3569003.225167586</v>
      </c>
      <c r="AA85" s="90">
        <f t="shared" ca="1" si="18"/>
        <v>3345940.5235946118</v>
      </c>
      <c r="AB85" s="90">
        <f t="shared" ca="1" si="18"/>
        <v>3122877.822021638</v>
      </c>
      <c r="AC85" s="90">
        <f t="shared" ca="1" si="18"/>
        <v>2899815.1204486634</v>
      </c>
      <c r="AD85" s="90">
        <f t="shared" ca="1" si="18"/>
        <v>2676752.4188756896</v>
      </c>
      <c r="AE85" s="90">
        <f t="shared" ca="1" si="18"/>
        <v>2453689.7173027154</v>
      </c>
      <c r="AF85" s="90">
        <f t="shared" ca="1" si="18"/>
        <v>2230627.0157297412</v>
      </c>
      <c r="AG85" s="90">
        <f t="shared" ca="1" si="18"/>
        <v>2007564.314156767</v>
      </c>
      <c r="AH85" s="90">
        <f t="shared" ca="1" si="18"/>
        <v>1784501.612583793</v>
      </c>
      <c r="AI85" s="90">
        <f t="shared" ca="1" si="18"/>
        <v>1561438.911010819</v>
      </c>
      <c r="AJ85" s="90">
        <f t="shared" ca="1" si="18"/>
        <v>1338376.2094378448</v>
      </c>
      <c r="AK85" s="90">
        <f t="shared" ca="1" si="18"/>
        <v>1115313.5078648706</v>
      </c>
      <c r="AL85" s="90">
        <f t="shared" ca="1" si="18"/>
        <v>892250.8062918965</v>
      </c>
      <c r="AM85" s="90">
        <f t="shared" ca="1" si="17"/>
        <v>669188.1047189224</v>
      </c>
      <c r="AN85" s="90">
        <f t="shared" ca="1" si="17"/>
        <v>446125.40314594825</v>
      </c>
      <c r="AO85" s="90">
        <f t="shared" ca="1" si="17"/>
        <v>223062.70157297413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15110743684.022987</v>
      </c>
      <c r="C86">
        <f t="shared" ca="1" si="15"/>
        <v>13603473584.117428</v>
      </c>
      <c r="D86">
        <f t="shared" ca="1" si="12"/>
        <v>12096203484.211872</v>
      </c>
      <c r="E86">
        <f t="shared" ca="1" si="12"/>
        <v>10588933384.306314</v>
      </c>
      <c r="F86">
        <f t="shared" ca="1" si="12"/>
        <v>9081663284.4007568</v>
      </c>
      <c r="G86">
        <f t="shared" ca="1" si="12"/>
        <v>7574393184.4951982</v>
      </c>
      <c r="H86">
        <f t="shared" ca="1" si="12"/>
        <v>6067123084.5896416</v>
      </c>
      <c r="I86">
        <f t="shared" ca="1" si="12"/>
        <v>4559852984.6840839</v>
      </c>
      <c r="J86">
        <f t="shared" ca="1" si="12"/>
        <v>3052582884.7785263</v>
      </c>
      <c r="K86">
        <f t="shared" ca="1" si="12"/>
        <v>1545312784.8729689</v>
      </c>
      <c r="L86">
        <f ca="1">IF('Other 2020'!$A94="CP",INDIRECT("'Other 2020'!"&amp;'Country Selector'!$B$3&amp;ROW($A94))*10^12,0)*'Process Emissions Multipliers'!$B$39</f>
        <v>38042684.967411295</v>
      </c>
      <c r="M86">
        <f t="shared" ca="1" si="16"/>
        <v>39661133.040214896</v>
      </c>
      <c r="N86">
        <f t="shared" ca="1" si="13"/>
        <v>41279581.113018498</v>
      </c>
      <c r="O86">
        <f t="shared" ca="1" si="13"/>
        <v>42898029.185822099</v>
      </c>
      <c r="P86">
        <f t="shared" ca="1" si="13"/>
        <v>44516477.258625701</v>
      </c>
      <c r="Q86">
        <f t="shared" ca="1" si="13"/>
        <v>46134925.331429303</v>
      </c>
      <c r="R86">
        <f t="shared" ca="1" si="13"/>
        <v>47753373.404232904</v>
      </c>
      <c r="S86">
        <f t="shared" ca="1" si="13"/>
        <v>49371821.477036506</v>
      </c>
      <c r="T86">
        <f t="shared" ca="1" si="13"/>
        <v>50990269.549840108</v>
      </c>
      <c r="U86">
        <f t="shared" ca="1" si="13"/>
        <v>52608717.622643709</v>
      </c>
      <c r="V86">
        <f ca="1">IF('Other 2030'!$A94="CP",INDIRECT("'Other 2030'!"&amp;'Country Selector'!$B$3&amp;ROW($A94))*10^12,0)*'Process Emissions Multipliers'!$D$39</f>
        <v>54227165.695447303</v>
      </c>
      <c r="W86" s="90">
        <f t="shared" ca="1" si="18"/>
        <v>51515807.410674937</v>
      </c>
      <c r="X86" s="90">
        <f t="shared" ca="1" si="18"/>
        <v>48804449.125902578</v>
      </c>
      <c r="Y86" s="90">
        <f t="shared" ca="1" si="18"/>
        <v>46093090.841130212</v>
      </c>
      <c r="Z86" s="90">
        <f t="shared" ca="1" si="18"/>
        <v>43381732.556357846</v>
      </c>
      <c r="AA86" s="90">
        <f t="shared" ca="1" si="18"/>
        <v>40670374.271585479</v>
      </c>
      <c r="AB86" s="90">
        <f t="shared" ca="1" si="18"/>
        <v>37959015.986813113</v>
      </c>
      <c r="AC86" s="90">
        <f t="shared" ca="1" si="18"/>
        <v>35247657.702040747</v>
      </c>
      <c r="AD86" s="90">
        <f t="shared" ca="1" si="18"/>
        <v>32536299.417268384</v>
      </c>
      <c r="AE86" s="90">
        <f t="shared" ca="1" si="18"/>
        <v>29824941.132496018</v>
      </c>
      <c r="AF86" s="90">
        <f t="shared" ca="1" si="18"/>
        <v>27113582.847723652</v>
      </c>
      <c r="AG86" s="90">
        <f t="shared" ca="1" si="18"/>
        <v>24402224.562951289</v>
      </c>
      <c r="AH86" s="90">
        <f t="shared" ca="1" si="18"/>
        <v>21690866.278178923</v>
      </c>
      <c r="AI86" s="90">
        <f t="shared" ca="1" si="18"/>
        <v>18979507.993406557</v>
      </c>
      <c r="AJ86" s="90">
        <f t="shared" ca="1" si="18"/>
        <v>16268149.708634192</v>
      </c>
      <c r="AK86" s="90">
        <f t="shared" ca="1" si="18"/>
        <v>13556791.423861826</v>
      </c>
      <c r="AL86" s="90">
        <f t="shared" ca="1" si="18"/>
        <v>10845433.139089461</v>
      </c>
      <c r="AM86" s="90">
        <f t="shared" ca="1" si="17"/>
        <v>8134074.8543170961</v>
      </c>
      <c r="AN86" s="90">
        <f t="shared" ca="1" si="17"/>
        <v>5422716.5695447307</v>
      </c>
      <c r="AO86" s="90">
        <f t="shared" ca="1" si="17"/>
        <v>2711358.2847723654</v>
      </c>
      <c r="AP86">
        <f ca="1">V86*'Process Emissions Multipliers'!$E$39</f>
        <v>0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2020'!$A101="CP",INDIRECT("'Other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2030'!$A101="CP",INDIRECT("'Other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2010'!$A102="CP",INDIRECT("'Other 2010'!"&amp;'Country Selector'!$B$3&amp;ROW($A102))*10^12,0)</f>
        <v>146721694.02951685</v>
      </c>
      <c r="C94">
        <f t="shared" ca="1" si="15"/>
        <v>132069252.2267572</v>
      </c>
      <c r="D94">
        <f t="shared" ca="1" si="12"/>
        <v>117416810.42399752</v>
      </c>
      <c r="E94">
        <f t="shared" ca="1" si="12"/>
        <v>102764368.62123787</v>
      </c>
      <c r="F94">
        <f t="shared" ca="1" si="12"/>
        <v>88111926.818478212</v>
      </c>
      <c r="G94">
        <f t="shared" ca="1" si="12"/>
        <v>73459485.015718549</v>
      </c>
      <c r="H94">
        <f t="shared" ca="1" si="12"/>
        <v>58807043.212958887</v>
      </c>
      <c r="I94">
        <f t="shared" ca="1" si="12"/>
        <v>44154601.410199232</v>
      </c>
      <c r="J94">
        <f t="shared" ca="1" si="12"/>
        <v>29502159.607439574</v>
      </c>
      <c r="K94">
        <f t="shared" ca="1" si="12"/>
        <v>14849717.804679915</v>
      </c>
      <c r="L94">
        <f ca="1">IF('Other 2020'!$A102="CP",INDIRECT("'Other 2020'!"&amp;'Country Selector'!$B$3&amp;ROW($A102))*10^12,0)*'Process Emissions Multipliers'!$B$39</f>
        <v>197276.00192025758</v>
      </c>
      <c r="M94">
        <f t="shared" ca="1" si="16"/>
        <v>193355.84102421685</v>
      </c>
      <c r="N94">
        <f t="shared" ca="1" si="13"/>
        <v>189435.68012817606</v>
      </c>
      <c r="O94">
        <f t="shared" ca="1" si="13"/>
        <v>185515.5192321353</v>
      </c>
      <c r="P94">
        <f t="shared" ca="1" si="13"/>
        <v>181595.35833609453</v>
      </c>
      <c r="Q94">
        <f t="shared" ca="1" si="13"/>
        <v>177675.1974400538</v>
      </c>
      <c r="R94">
        <f t="shared" ca="1" si="13"/>
        <v>173755.03654401301</v>
      </c>
      <c r="S94">
        <f t="shared" ca="1" si="13"/>
        <v>169834.87564797228</v>
      </c>
      <c r="T94">
        <f t="shared" ca="1" si="13"/>
        <v>165914.71475193152</v>
      </c>
      <c r="U94">
        <f t="shared" ca="1" si="13"/>
        <v>161994.55385589076</v>
      </c>
      <c r="V94">
        <f ca="1">IF('Other 2030'!$A102="CP",INDIRECT("'Other 2030'!"&amp;'Country Selector'!$B$3&amp;ROW($A102))*10^12,0)*'Process Emissions Multipliers'!$D$39</f>
        <v>158074.39295985</v>
      </c>
      <c r="W94" s="90">
        <f t="shared" ca="1" si="18"/>
        <v>150170.67331185751</v>
      </c>
      <c r="X94" s="90">
        <f t="shared" ca="1" si="18"/>
        <v>142266.95366386499</v>
      </c>
      <c r="Y94" s="90">
        <f t="shared" ca="1" si="18"/>
        <v>134363.2340158725</v>
      </c>
      <c r="Z94" s="90">
        <f t="shared" ca="1" si="18"/>
        <v>126459.51436787999</v>
      </c>
      <c r="AA94" s="90">
        <f t="shared" ca="1" si="18"/>
        <v>118555.7947198875</v>
      </c>
      <c r="AB94" s="90">
        <f t="shared" ca="1" si="18"/>
        <v>110652.075071895</v>
      </c>
      <c r="AC94" s="90">
        <f t="shared" ca="1" si="18"/>
        <v>102748.3554239025</v>
      </c>
      <c r="AD94" s="90">
        <f t="shared" ca="1" si="18"/>
        <v>94844.635775909992</v>
      </c>
      <c r="AE94" s="90">
        <f t="shared" ca="1" si="18"/>
        <v>86940.916127917502</v>
      </c>
      <c r="AF94" s="90">
        <f t="shared" ca="1" si="18"/>
        <v>79037.196479924998</v>
      </c>
      <c r="AG94" s="90">
        <f t="shared" ca="1" si="18"/>
        <v>71133.476831932494</v>
      </c>
      <c r="AH94" s="90">
        <f t="shared" ca="1" si="18"/>
        <v>63229.757183939997</v>
      </c>
      <c r="AI94" s="90">
        <f t="shared" ca="1" si="18"/>
        <v>55326.0375359475</v>
      </c>
      <c r="AJ94" s="90">
        <f t="shared" ca="1" si="18"/>
        <v>47422.317887954996</v>
      </c>
      <c r="AK94" s="90">
        <f t="shared" ca="1" si="18"/>
        <v>39518.598239962499</v>
      </c>
      <c r="AL94" s="90">
        <f t="shared" ref="AL94:AO109" ca="1" si="19">$V94*($AP$1-AL$1)/($AP$1-$V$1)+$AP94*(AL$1-$V$1)/($AP$1-$V$1)</f>
        <v>31614.878591969999</v>
      </c>
      <c r="AM94" s="90">
        <f t="shared" ca="1" si="19"/>
        <v>23711.158943977498</v>
      </c>
      <c r="AN94" s="90">
        <f t="shared" ca="1" si="19"/>
        <v>15807.439295984999</v>
      </c>
      <c r="AO94" s="90">
        <f t="shared" ca="1" si="19"/>
        <v>7903.7196479924996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2020'!$A104="CP",INDIRECT("'Other 2020'!"&amp;'Country Selector'!$B$3&amp;ROW($A104))*10^12,0)*'Process Emissions Multipliers'!$B$39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2030'!$A104="CP",INDIRECT("'Other 2030'!"&amp;'Country Selector'!$B$3&amp;ROW($A104))*10^12,0)*'Process Emissions Multipliers'!$D$39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Multipliers'!$E$39</f>
        <v>0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2020'!$A109="CP",INDIRECT("'Other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2030'!$A109="CP",INDIRECT("'Other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255556308209.55789</v>
      </c>
      <c r="C153">
        <f t="shared" ca="1" si="27"/>
        <v>230067551612.30249</v>
      </c>
      <c r="D153">
        <f t="shared" ca="1" si="27"/>
        <v>204578795015.04703</v>
      </c>
      <c r="E153">
        <f t="shared" ca="1" si="27"/>
        <v>179090038417.79163</v>
      </c>
      <c r="F153">
        <f t="shared" ca="1" si="27"/>
        <v>153601281820.53619</v>
      </c>
      <c r="G153">
        <f t="shared" ca="1" si="27"/>
        <v>128112525223.28079</v>
      </c>
      <c r="H153">
        <f t="shared" ca="1" si="27"/>
        <v>102623768626.02534</v>
      </c>
      <c r="I153">
        <f t="shared" ca="1" si="27"/>
        <v>77135012028.769928</v>
      </c>
      <c r="J153">
        <f t="shared" ca="1" si="27"/>
        <v>51646255431.514496</v>
      </c>
      <c r="K153">
        <f t="shared" ca="1" si="27"/>
        <v>26157498834.259075</v>
      </c>
      <c r="L153">
        <f ca="1">IF('Other 2020'!$A161="CP",INDIRECT("'Other 2020'!"&amp;'Country Selector'!$B$3&amp;ROW($A161))*10^12,0)*'Process Emissions Multipliers'!$B$39</f>
        <v>668742237.00365126</v>
      </c>
      <c r="M153">
        <f t="shared" ca="1" si="28"/>
        <v>697841660.72491896</v>
      </c>
      <c r="N153">
        <f t="shared" ca="1" si="28"/>
        <v>726941084.44618654</v>
      </c>
      <c r="O153">
        <f t="shared" ca="1" si="28"/>
        <v>756040508.167454</v>
      </c>
      <c r="P153">
        <f t="shared" ca="1" si="28"/>
        <v>785139931.8887217</v>
      </c>
      <c r="Q153">
        <f t="shared" ca="1" si="28"/>
        <v>814239355.6099894</v>
      </c>
      <c r="R153">
        <f t="shared" ca="1" si="28"/>
        <v>843338779.33125699</v>
      </c>
      <c r="S153">
        <f t="shared" ca="1" si="28"/>
        <v>872438203.05252457</v>
      </c>
      <c r="T153">
        <f t="shared" ca="1" si="28"/>
        <v>901537626.77379227</v>
      </c>
      <c r="U153">
        <f t="shared" ca="1" si="28"/>
        <v>930637050.49505973</v>
      </c>
      <c r="V153">
        <f ca="1">IF('Other 2030'!$A161="CP",INDIRECT("'Other 2030'!"&amp;'Country Selector'!$B$3&amp;ROW($A161))*10^12,0)*'Process Emissions Multipliers'!$D$39</f>
        <v>959736474.21632755</v>
      </c>
      <c r="W153" s="90">
        <f t="shared" ca="1" si="30"/>
        <v>911749650.50551105</v>
      </c>
      <c r="X153" s="90">
        <f t="shared" ca="1" si="30"/>
        <v>863762826.79469466</v>
      </c>
      <c r="Y153" s="90">
        <f t="shared" ca="1" si="30"/>
        <v>815776003.0838784</v>
      </c>
      <c r="Z153" s="90">
        <f t="shared" ca="1" si="30"/>
        <v>767789179.37306201</v>
      </c>
      <c r="AA153" s="90">
        <f t="shared" ca="1" si="30"/>
        <v>719802355.66224563</v>
      </c>
      <c r="AB153" s="90">
        <f t="shared" ca="1" si="30"/>
        <v>671815531.95142925</v>
      </c>
      <c r="AC153" s="90">
        <f t="shared" ca="1" si="30"/>
        <v>623828708.24061286</v>
      </c>
      <c r="AD153" s="90">
        <f t="shared" ca="1" si="30"/>
        <v>575841884.52979648</v>
      </c>
      <c r="AE153" s="90">
        <f t="shared" ca="1" si="30"/>
        <v>527855060.8189801</v>
      </c>
      <c r="AF153" s="90">
        <f t="shared" ca="1" si="30"/>
        <v>479868237.10816371</v>
      </c>
      <c r="AG153" s="90">
        <f t="shared" ca="1" si="30"/>
        <v>431881413.39734733</v>
      </c>
      <c r="AH153" s="90">
        <f t="shared" ca="1" si="30"/>
        <v>383894589.68653101</v>
      </c>
      <c r="AI153" s="90">
        <f t="shared" ca="1" si="30"/>
        <v>335907765.97571462</v>
      </c>
      <c r="AJ153" s="90">
        <f t="shared" ca="1" si="30"/>
        <v>287920942.26489824</v>
      </c>
      <c r="AK153" s="90">
        <f t="shared" ca="1" si="30"/>
        <v>239934118.55408186</v>
      </c>
      <c r="AL153" s="90">
        <f t="shared" ca="1" si="30"/>
        <v>191947294.8432655</v>
      </c>
      <c r="AM153" s="90">
        <f t="shared" ca="1" si="29"/>
        <v>143960471.13244912</v>
      </c>
      <c r="AN153" s="90">
        <f t="shared" ca="1" si="29"/>
        <v>95973647.421632752</v>
      </c>
      <c r="AO153" s="90">
        <f t="shared" ca="1" si="29"/>
        <v>47986823.710816376</v>
      </c>
      <c r="AP153">
        <f ca="1">V153*'Process Emissions Multipliers'!$E$39</f>
        <v>0</v>
      </c>
    </row>
    <row r="154" spans="1:42">
      <c r="A154" s="74">
        <v>200</v>
      </c>
      <c r="B154">
        <f ca="1">IF('Other 2010'!$A162="CP",INDIRECT("'Other 2010'!"&amp;'Country Selector'!$B$3&amp;ROW($A162))*10^12,0)</f>
        <v>149746883.59714606</v>
      </c>
      <c r="C154">
        <f t="shared" ca="1" si="27"/>
        <v>134792329.59226659</v>
      </c>
      <c r="D154">
        <f t="shared" ca="1" si="27"/>
        <v>119837775.58738711</v>
      </c>
      <c r="E154">
        <f t="shared" ca="1" si="27"/>
        <v>104883221.58250763</v>
      </c>
      <c r="F154">
        <f t="shared" ca="1" si="27"/>
        <v>89928667.577628165</v>
      </c>
      <c r="G154">
        <f t="shared" ca="1" si="27"/>
        <v>74974113.572748676</v>
      </c>
      <c r="H154">
        <f t="shared" ca="1" si="27"/>
        <v>60019559.567869201</v>
      </c>
      <c r="I154">
        <f t="shared" ca="1" si="27"/>
        <v>45065005.562989719</v>
      </c>
      <c r="J154">
        <f t="shared" ca="1" si="27"/>
        <v>30110451.558110241</v>
      </c>
      <c r="K154">
        <f t="shared" ca="1" si="27"/>
        <v>15155897.553230764</v>
      </c>
      <c r="L154">
        <f ca="1">IF('Other 2020'!$A162="CP",INDIRECT("'Other 2020'!"&amp;'Country Selector'!$B$3&amp;ROW($A162))*10^12,0)*'Process Emissions Multipliers'!$B$39</f>
        <v>201343.54835128612</v>
      </c>
      <c r="M154">
        <f t="shared" ca="1" si="28"/>
        <v>197342.55939556652</v>
      </c>
      <c r="N154">
        <f t="shared" ca="1" si="28"/>
        <v>193341.57043984692</v>
      </c>
      <c r="O154">
        <f t="shared" ca="1" si="28"/>
        <v>189340.58148412732</v>
      </c>
      <c r="P154">
        <f t="shared" ca="1" si="28"/>
        <v>185339.59252840772</v>
      </c>
      <c r="Q154">
        <f t="shared" ca="1" si="28"/>
        <v>181338.60357268812</v>
      </c>
      <c r="R154">
        <f t="shared" ca="1" si="28"/>
        <v>177337.61461696849</v>
      </c>
      <c r="S154">
        <f t="shared" ca="1" si="28"/>
        <v>173336.62566124892</v>
      </c>
      <c r="T154">
        <f t="shared" ca="1" si="28"/>
        <v>169335.63670552932</v>
      </c>
      <c r="U154">
        <f t="shared" ca="1" si="28"/>
        <v>165334.64774980972</v>
      </c>
      <c r="V154">
        <f ca="1">IF('Other 2030'!$A162="CP",INDIRECT("'Other 2030'!"&amp;'Country Selector'!$B$3&amp;ROW($A162))*10^12,0)*'Process Emissions Multipliers'!$D$39</f>
        <v>161333.65879409012</v>
      </c>
      <c r="W154" s="90">
        <f t="shared" ca="1" si="30"/>
        <v>153266.97585438562</v>
      </c>
      <c r="X154" s="90">
        <f t="shared" ca="1" si="30"/>
        <v>145200.29291468111</v>
      </c>
      <c r="Y154" s="90">
        <f t="shared" ca="1" si="30"/>
        <v>137133.6099749766</v>
      </c>
      <c r="Z154" s="90">
        <f t="shared" ca="1" si="30"/>
        <v>129066.92703527209</v>
      </c>
      <c r="AA154" s="90">
        <f t="shared" ca="1" si="30"/>
        <v>121000.24409556758</v>
      </c>
      <c r="AB154" s="90">
        <f t="shared" ca="1" si="30"/>
        <v>112933.56115586308</v>
      </c>
      <c r="AC154" s="90">
        <f t="shared" ca="1" si="30"/>
        <v>104866.87821615857</v>
      </c>
      <c r="AD154" s="90">
        <f t="shared" ca="1" si="30"/>
        <v>96800.195276454062</v>
      </c>
      <c r="AE154" s="90">
        <f t="shared" ca="1" si="30"/>
        <v>88733.512336749569</v>
      </c>
      <c r="AF154" s="90">
        <f t="shared" ca="1" si="30"/>
        <v>80666.829397045061</v>
      </c>
      <c r="AG154" s="90">
        <f t="shared" ca="1" si="30"/>
        <v>72600.146457340554</v>
      </c>
      <c r="AH154" s="90">
        <f t="shared" ca="1" si="30"/>
        <v>64533.463517636046</v>
      </c>
      <c r="AI154" s="90">
        <f t="shared" ca="1" si="30"/>
        <v>56466.780577931539</v>
      </c>
      <c r="AJ154" s="90">
        <f t="shared" ca="1" si="30"/>
        <v>48400.097638227031</v>
      </c>
      <c r="AK154" s="90">
        <f t="shared" ca="1" si="30"/>
        <v>40333.414698522531</v>
      </c>
      <c r="AL154" s="90">
        <f t="shared" ca="1" si="30"/>
        <v>32266.731758818023</v>
      </c>
      <c r="AM154" s="90">
        <f t="shared" ca="1" si="29"/>
        <v>24200.048819113515</v>
      </c>
      <c r="AN154" s="90">
        <f t="shared" ca="1" si="29"/>
        <v>16133.365879409012</v>
      </c>
      <c r="AO154" s="90">
        <f t="shared" ca="1" si="29"/>
        <v>8066.6829397045058</v>
      </c>
      <c r="AP154">
        <f ca="1">V154*'Process Emissions Multipliers'!$E$39</f>
        <v>0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305554863.88594842</v>
      </c>
      <c r="C157">
        <f t="shared" ref="C157:C177" ca="1" si="33">$B157*($L$1-C$1)/($L$1-$B$1)+$L157*(C$1-$B$1)/($L$1-$B$1)</f>
        <v>275316308.58874679</v>
      </c>
      <c r="D157">
        <f t="shared" ca="1" si="31"/>
        <v>245077753.29154521</v>
      </c>
      <c r="E157">
        <f t="shared" ca="1" si="31"/>
        <v>214839197.99434358</v>
      </c>
      <c r="F157">
        <f t="shared" ca="1" si="31"/>
        <v>184600642.69714198</v>
      </c>
      <c r="G157">
        <f t="shared" ca="1" si="31"/>
        <v>154362087.39994037</v>
      </c>
      <c r="H157">
        <f t="shared" ca="1" si="31"/>
        <v>124123532.10273878</v>
      </c>
      <c r="I157">
        <f t="shared" ca="1" si="31"/>
        <v>93884976.805537164</v>
      </c>
      <c r="J157">
        <f t="shared" ca="1" si="31"/>
        <v>63646421.508335561</v>
      </c>
      <c r="K157">
        <f t="shared" ca="1" si="31"/>
        <v>33407866.211133953</v>
      </c>
      <c r="L157">
        <f ca="1">IF('Other 2020'!$A165="CP",INDIRECT("'Other 2020'!"&amp;'Country Selector'!$B$3&amp;ROW($A165))*10^12,0)*'Process Emissions Multipliers'!$B$39</f>
        <v>3169310.9139323435</v>
      </c>
      <c r="M157">
        <f t="shared" ref="M157:M177" ca="1" si="34">$L157*($V$1-M$1)/($V$1-$L$1)+$V157*(M$1-$L$1)/($V$1-$L$1)</f>
        <v>3839972.0108165895</v>
      </c>
      <c r="N157">
        <f t="shared" ca="1" si="32"/>
        <v>4510633.1077008359</v>
      </c>
      <c r="O157">
        <f t="shared" ca="1" si="32"/>
        <v>5181294.2045850819</v>
      </c>
      <c r="P157">
        <f t="shared" ca="1" si="32"/>
        <v>5851955.3014693279</v>
      </c>
      <c r="Q157">
        <f t="shared" ca="1" si="32"/>
        <v>6522616.3983535748</v>
      </c>
      <c r="R157">
        <f t="shared" ca="1" si="32"/>
        <v>7193277.4952378199</v>
      </c>
      <c r="S157">
        <f t="shared" ca="1" si="32"/>
        <v>7863938.5921220668</v>
      </c>
      <c r="T157">
        <f t="shared" ca="1" si="32"/>
        <v>8534599.6890063137</v>
      </c>
      <c r="U157">
        <f t="shared" ca="1" si="32"/>
        <v>9205260.7858905587</v>
      </c>
      <c r="V157">
        <f ca="1">IF('Other 2030'!$A165="CP",INDIRECT("'Other 2030'!"&amp;'Country Selector'!$B$3&amp;ROW($A165))*10^12,0)*'Process Emissions Multipliers'!$D$39</f>
        <v>9875921.8827748057</v>
      </c>
      <c r="W157" s="90">
        <f t="shared" ca="1" si="30"/>
        <v>9382125.788636066</v>
      </c>
      <c r="X157" s="90">
        <f t="shared" ca="1" si="30"/>
        <v>8888329.6944973245</v>
      </c>
      <c r="Y157" s="90">
        <f t="shared" ca="1" si="30"/>
        <v>8394533.6003585849</v>
      </c>
      <c r="Z157" s="90">
        <f t="shared" ca="1" si="30"/>
        <v>7900737.5062198443</v>
      </c>
      <c r="AA157" s="90">
        <f t="shared" ca="1" si="30"/>
        <v>7406941.4120811047</v>
      </c>
      <c r="AB157" s="90">
        <f t="shared" ca="1" si="30"/>
        <v>6913145.3179423641</v>
      </c>
      <c r="AC157" s="90">
        <f t="shared" ca="1" si="30"/>
        <v>6419349.2238036236</v>
      </c>
      <c r="AD157" s="90">
        <f t="shared" ca="1" si="30"/>
        <v>5925553.129664883</v>
      </c>
      <c r="AE157" s="90">
        <f t="shared" ca="1" si="30"/>
        <v>5431757.0355261434</v>
      </c>
      <c r="AF157" s="90">
        <f t="shared" ca="1" si="30"/>
        <v>4937960.9413874028</v>
      </c>
      <c r="AG157" s="90">
        <f t="shared" ca="1" si="30"/>
        <v>4444164.8472486623</v>
      </c>
      <c r="AH157" s="90">
        <f t="shared" ca="1" si="30"/>
        <v>3950368.7531099222</v>
      </c>
      <c r="AI157" s="90">
        <f t="shared" ca="1" si="30"/>
        <v>3456572.6589711821</v>
      </c>
      <c r="AJ157" s="90">
        <f t="shared" ca="1" si="30"/>
        <v>2962776.5648324415</v>
      </c>
      <c r="AK157" s="90">
        <f t="shared" ca="1" si="30"/>
        <v>2468980.4706937014</v>
      </c>
      <c r="AL157" s="90">
        <f t="shared" ca="1" si="30"/>
        <v>1975184.3765549611</v>
      </c>
      <c r="AM157" s="90">
        <f t="shared" ca="1" si="29"/>
        <v>1481388.2824162208</v>
      </c>
      <c r="AN157" s="90">
        <f t="shared" ca="1" si="29"/>
        <v>987592.18827748054</v>
      </c>
      <c r="AO157" s="90">
        <f t="shared" ca="1" si="29"/>
        <v>493796.09413874027</v>
      </c>
      <c r="AP157">
        <f ca="1">V157*'Process Emissions Multipliers'!$E$39</f>
        <v>0</v>
      </c>
    </row>
    <row r="158" spans="1:42">
      <c r="A158" s="74">
        <v>400</v>
      </c>
      <c r="B158">
        <f ca="1">IF('Other 2010'!$A166="CP",INDIRECT("'Other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2020'!$A166="CP",INDIRECT("'Other 2020'!"&amp;'Country Selector'!$B$3&amp;ROW($A166))*10^12,0)*'Process Emissions Multipliers'!$B$39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2030'!$A166="CP",INDIRECT("'Other 2030'!"&amp;'Country Selector'!$B$3&amp;ROW($A166))*10^12,0)*'Process Emissions Multipliers'!$D$39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Multipliers'!$E$39</f>
        <v>0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33950540.431648694</v>
      </c>
      <c r="C171">
        <f t="shared" ca="1" si="33"/>
        <v>30590700.954194181</v>
      </c>
      <c r="D171">
        <f t="shared" ca="1" si="31"/>
        <v>27230861.476739675</v>
      </c>
      <c r="E171">
        <f t="shared" ca="1" si="31"/>
        <v>23871021.999285165</v>
      </c>
      <c r="F171">
        <f t="shared" ca="1" si="31"/>
        <v>20511182.521830652</v>
      </c>
      <c r="G171">
        <f t="shared" ca="1" si="31"/>
        <v>17151343.044376142</v>
      </c>
      <c r="H171">
        <f t="shared" ca="1" si="31"/>
        <v>13791503.566921633</v>
      </c>
      <c r="I171">
        <f t="shared" ca="1" si="31"/>
        <v>10431664.089467123</v>
      </c>
      <c r="J171">
        <f t="shared" ca="1" si="31"/>
        <v>7071824.6120126136</v>
      </c>
      <c r="K171">
        <f t="shared" ca="1" si="31"/>
        <v>3711985.1345581035</v>
      </c>
      <c r="L171">
        <f ca="1">IF('Other 2020'!$A179="CP",INDIRECT("'Other 2020'!"&amp;'Country Selector'!$B$3&amp;ROW($A179))*10^12,0)*'Process Emissions Multipliers'!$B$39</f>
        <v>352145.65710359375</v>
      </c>
      <c r="M171">
        <f t="shared" ca="1" si="34"/>
        <v>426663.55675735464</v>
      </c>
      <c r="N171">
        <f t="shared" ca="1" si="32"/>
        <v>501181.45641111548</v>
      </c>
      <c r="O171">
        <f t="shared" ca="1" si="32"/>
        <v>575699.35606487631</v>
      </c>
      <c r="P171">
        <f t="shared" ca="1" si="32"/>
        <v>650217.25571863726</v>
      </c>
      <c r="Q171">
        <f t="shared" ca="1" si="32"/>
        <v>724735.15537239797</v>
      </c>
      <c r="R171">
        <f t="shared" ca="1" si="32"/>
        <v>799253.05502615881</v>
      </c>
      <c r="S171">
        <f t="shared" ca="1" si="32"/>
        <v>873770.95467991964</v>
      </c>
      <c r="T171">
        <f t="shared" ca="1" si="32"/>
        <v>948288.85433368059</v>
      </c>
      <c r="U171">
        <f t="shared" ca="1" si="32"/>
        <v>1022806.7539874413</v>
      </c>
      <c r="V171">
        <f ca="1">IF('Other 2030'!$A179="CP",INDIRECT("'Other 2030'!"&amp;'Country Selector'!$B$3&amp;ROW($A179))*10^12,0)*'Process Emissions Multipliers'!$D$39</f>
        <v>1097324.6536412023</v>
      </c>
      <c r="W171" s="90">
        <f t="shared" ca="1" si="36"/>
        <v>1042458.4209591423</v>
      </c>
      <c r="X171" s="90">
        <f t="shared" ca="1" si="36"/>
        <v>987592.18827708194</v>
      </c>
      <c r="Y171" s="90">
        <f t="shared" ca="1" si="36"/>
        <v>932725.95559502183</v>
      </c>
      <c r="Z171" s="90">
        <f t="shared" ca="1" si="36"/>
        <v>877859.72291296185</v>
      </c>
      <c r="AA171" s="90">
        <f t="shared" ca="1" si="36"/>
        <v>822993.49023090175</v>
      </c>
      <c r="AB171" s="90">
        <f t="shared" ca="1" si="36"/>
        <v>768127.25754884153</v>
      </c>
      <c r="AC171" s="90">
        <f t="shared" ca="1" si="36"/>
        <v>713261.02486678143</v>
      </c>
      <c r="AD171" s="90">
        <f t="shared" ca="1" si="36"/>
        <v>658394.79218472133</v>
      </c>
      <c r="AE171" s="90">
        <f t="shared" ca="1" si="36"/>
        <v>603528.55950266123</v>
      </c>
      <c r="AF171" s="90">
        <f t="shared" ca="1" si="36"/>
        <v>548662.32682060113</v>
      </c>
      <c r="AG171" s="90">
        <f t="shared" ca="1" si="36"/>
        <v>493796.09413854097</v>
      </c>
      <c r="AH171" s="90">
        <f t="shared" ca="1" si="36"/>
        <v>438929.86145648092</v>
      </c>
      <c r="AI171" s="90">
        <f t="shared" ca="1" si="36"/>
        <v>384063.62877442077</v>
      </c>
      <c r="AJ171" s="90">
        <f t="shared" ca="1" si="36"/>
        <v>329197.39609236066</v>
      </c>
      <c r="AK171" s="90">
        <f t="shared" ca="1" si="36"/>
        <v>274331.16341030056</v>
      </c>
      <c r="AL171" s="90">
        <f t="shared" ca="1" si="36"/>
        <v>219464.93072824046</v>
      </c>
      <c r="AM171" s="90">
        <f t="shared" ca="1" si="35"/>
        <v>164598.69804618033</v>
      </c>
      <c r="AN171" s="90">
        <f t="shared" ca="1" si="35"/>
        <v>109732.46536412023</v>
      </c>
      <c r="AO171" s="90">
        <f t="shared" ca="1" si="35"/>
        <v>54866.232682060116</v>
      </c>
      <c r="AP171">
        <f ca="1">V171*'Process Emissions Multipliers'!$E$39</f>
        <v>0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ColWidth="8.85546875" defaultRowHeight="15"/>
  <cols>
    <col min="2" max="2" width="23.140625" bestFit="1" customWidth="1"/>
    <col min="3" max="5" width="10.85546875" customWidth="1"/>
  </cols>
  <sheetData>
    <row r="2" spans="2:7">
      <c r="B2" s="112" t="s">
        <v>352</v>
      </c>
      <c r="C2" s="113" t="s">
        <v>353</v>
      </c>
      <c r="D2" s="113"/>
      <c r="E2" s="114"/>
      <c r="F2" s="114"/>
      <c r="G2" s="115"/>
    </row>
    <row r="3" spans="2:7">
      <c r="B3" s="116" t="s">
        <v>354</v>
      </c>
      <c r="C3" s="117">
        <v>41520.626423611109</v>
      </c>
      <c r="D3" s="118"/>
      <c r="E3" s="119"/>
      <c r="F3" s="119"/>
      <c r="G3" s="120"/>
    </row>
    <row r="4" spans="2:7">
      <c r="B4" s="116" t="s">
        <v>1</v>
      </c>
      <c r="C4" s="118" t="s">
        <v>2</v>
      </c>
      <c r="D4" s="118"/>
      <c r="E4" s="119"/>
      <c r="F4" s="119"/>
      <c r="G4" s="120"/>
    </row>
    <row r="5" spans="2:7">
      <c r="B5" s="116" t="s">
        <v>3</v>
      </c>
      <c r="C5" s="121" t="s">
        <v>4</v>
      </c>
      <c r="D5" s="121"/>
      <c r="E5" s="119"/>
      <c r="F5" s="119"/>
      <c r="G5" s="120"/>
    </row>
    <row r="6" spans="2:7" ht="18">
      <c r="B6" s="122" t="s">
        <v>355</v>
      </c>
      <c r="C6" s="123" t="s">
        <v>356</v>
      </c>
      <c r="D6" s="123"/>
      <c r="E6" s="123"/>
      <c r="F6" s="123"/>
      <c r="G6" s="124"/>
    </row>
    <row r="8" spans="2:7">
      <c r="B8" s="125" t="s">
        <v>357</v>
      </c>
    </row>
    <row r="9" spans="2:7">
      <c r="B9" s="126" t="s">
        <v>358</v>
      </c>
      <c r="C9" s="127">
        <v>2010</v>
      </c>
      <c r="D9" s="127">
        <v>2015</v>
      </c>
      <c r="E9" s="127">
        <v>2020</v>
      </c>
      <c r="F9" s="127">
        <v>2025</v>
      </c>
      <c r="G9" s="128">
        <v>2030</v>
      </c>
    </row>
    <row r="10" spans="2:7">
      <c r="B10" s="129" t="s">
        <v>12</v>
      </c>
      <c r="C10" s="130"/>
      <c r="D10" s="130"/>
      <c r="E10" s="131"/>
      <c r="F10" s="131"/>
      <c r="G10" s="132"/>
    </row>
    <row r="11" spans="2:7">
      <c r="B11" s="73" t="s">
        <v>14</v>
      </c>
      <c r="C11" s="133">
        <v>27.23779492239148</v>
      </c>
      <c r="D11" s="133">
        <v>29.570796628806168</v>
      </c>
      <c r="E11" s="133">
        <v>31.087247737975716</v>
      </c>
      <c r="F11" s="133">
        <v>33.653549615031878</v>
      </c>
      <c r="G11" s="133">
        <v>36.628126790710603</v>
      </c>
    </row>
    <row r="12" spans="2:7">
      <c r="B12" s="73" t="s">
        <v>15</v>
      </c>
      <c r="C12" s="133">
        <v>1.149690272282613</v>
      </c>
      <c r="D12" s="133">
        <v>1.4601066457989185</v>
      </c>
      <c r="E12" s="133">
        <v>1.7590261165923979</v>
      </c>
      <c r="F12" s="133">
        <v>1.7935168247608761</v>
      </c>
      <c r="G12" s="133">
        <v>2.0924362955543558</v>
      </c>
    </row>
    <row r="13" spans="2:7">
      <c r="B13" s="73" t="s">
        <v>16</v>
      </c>
      <c r="C13" s="133">
        <v>0.9433458443903</v>
      </c>
      <c r="D13" s="133">
        <v>0.97847837583748243</v>
      </c>
      <c r="E13" s="133">
        <v>0.98520588185928326</v>
      </c>
      <c r="F13" s="133">
        <v>1.0166009099610207</v>
      </c>
      <c r="G13" s="133">
        <v>1.0920984775390081</v>
      </c>
    </row>
    <row r="14" spans="2:7">
      <c r="B14" s="73" t="s">
        <v>17</v>
      </c>
      <c r="C14" s="133">
        <v>295.5121719899102</v>
      </c>
      <c r="D14" s="133">
        <v>321.15602395422218</v>
      </c>
      <c r="E14" s="133">
        <v>354.05796941929862</v>
      </c>
      <c r="F14" s="133">
        <v>396.68214054708068</v>
      </c>
      <c r="G14" s="133">
        <v>435.65698195501835</v>
      </c>
    </row>
    <row r="15" spans="2:7">
      <c r="B15" s="73" t="s">
        <v>18</v>
      </c>
      <c r="C15" s="133">
        <v>18.881174766802793</v>
      </c>
      <c r="D15" s="133">
        <v>20.681870598865768</v>
      </c>
      <c r="E15" s="133">
        <v>23.04795641513849</v>
      </c>
      <c r="F15" s="133">
        <v>25.822643396470358</v>
      </c>
      <c r="G15" s="133">
        <v>28.359771560907372</v>
      </c>
    </row>
    <row r="16" spans="2:7">
      <c r="B16" s="73" t="s">
        <v>19</v>
      </c>
      <c r="C16" s="133">
        <v>4.0360255326554828</v>
      </c>
      <c r="D16" s="133">
        <v>4.420940901773859</v>
      </c>
      <c r="E16" s="133">
        <v>4.9267136031484009</v>
      </c>
      <c r="F16" s="133">
        <v>5.5198285782542902</v>
      </c>
      <c r="G16" s="133">
        <v>6.0621631616559082</v>
      </c>
    </row>
    <row r="17" spans="2:7">
      <c r="B17" s="73" t="s">
        <v>20</v>
      </c>
      <c r="C17" s="133">
        <v>2.3525128637849622</v>
      </c>
      <c r="D17" s="133">
        <v>1.8360436439734671</v>
      </c>
      <c r="E17" s="133">
        <v>1.5987830544171981</v>
      </c>
      <c r="F17" s="133">
        <v>1.6497306176080344</v>
      </c>
      <c r="G17" s="133">
        <v>1.7722473767098077</v>
      </c>
    </row>
    <row r="18" spans="2:7">
      <c r="B18" s="73" t="s">
        <v>21</v>
      </c>
      <c r="C18" s="133">
        <v>48.821620264724672</v>
      </c>
      <c r="D18" s="133">
        <v>50.970067893976591</v>
      </c>
      <c r="E18" s="133">
        <v>50.599645888933154</v>
      </c>
      <c r="F18" s="133">
        <v>50.229223883889716</v>
      </c>
      <c r="G18" s="133">
        <v>51.340489899020014</v>
      </c>
    </row>
    <row r="19" spans="2:7">
      <c r="B19" s="73" t="s">
        <v>22</v>
      </c>
      <c r="C19" s="133">
        <v>1.9017008415897017</v>
      </c>
      <c r="D19" s="133">
        <v>1.824202061211438</v>
      </c>
      <c r="E19" s="133">
        <v>1.8033370049557518</v>
      </c>
      <c r="F19" s="133">
        <v>1.76458761476662</v>
      </c>
      <c r="G19" s="133">
        <v>1.7526647254776562</v>
      </c>
    </row>
    <row r="20" spans="2:7">
      <c r="B20" s="73" t="s">
        <v>23</v>
      </c>
      <c r="C20" s="133">
        <v>67.466576630932906</v>
      </c>
      <c r="D20" s="133">
        <v>69.979198740008854</v>
      </c>
      <c r="E20" s="133">
        <v>70.460339143874464</v>
      </c>
      <c r="F20" s="133">
        <v>72.705661028580622</v>
      </c>
      <c r="G20" s="133">
        <v>78.105125560850212</v>
      </c>
    </row>
    <row r="21" spans="2:7">
      <c r="B21" s="129" t="s">
        <v>13</v>
      </c>
      <c r="C21" s="134"/>
      <c r="D21" s="134"/>
      <c r="E21" s="134"/>
      <c r="F21" s="134"/>
      <c r="G21" s="135"/>
    </row>
    <row r="22" spans="2:7">
      <c r="B22" s="136" t="s">
        <v>24</v>
      </c>
      <c r="C22" s="133">
        <v>9.9839095323312037</v>
      </c>
      <c r="D22" s="133">
        <v>10.559562263393097</v>
      </c>
      <c r="E22" s="133">
        <v>10.654099350974539</v>
      </c>
      <c r="F22" s="133">
        <v>11.583428889377297</v>
      </c>
      <c r="G22" s="133">
        <v>12.47956808712282</v>
      </c>
    </row>
    <row r="23" spans="2:7">
      <c r="B23" s="136" t="s">
        <v>238</v>
      </c>
      <c r="C23" s="133">
        <v>7.6651015950958561</v>
      </c>
      <c r="D23" s="133">
        <v>9.7346790257717384</v>
      </c>
      <c r="E23" s="133">
        <v>11.727605440496662</v>
      </c>
      <c r="F23" s="133">
        <v>11.957558488349537</v>
      </c>
      <c r="G23" s="133">
        <v>13.950484903074459</v>
      </c>
    </row>
    <row r="24" spans="2:7">
      <c r="B24" s="136" t="s">
        <v>239</v>
      </c>
      <c r="C24" s="133">
        <v>0.12363245672288983</v>
      </c>
      <c r="D24" s="133">
        <v>0.24726491344577967</v>
      </c>
      <c r="E24" s="133">
        <v>0.37089737016866953</v>
      </c>
      <c r="F24" s="133">
        <v>0.24726491344577967</v>
      </c>
      <c r="G24" s="133">
        <v>0.24726491344577967</v>
      </c>
    </row>
    <row r="25" spans="2:7">
      <c r="B25" s="136" t="s">
        <v>27</v>
      </c>
      <c r="C25" s="133">
        <v>28.201813618748872</v>
      </c>
      <c r="D25" s="133">
        <v>27.652332007717273</v>
      </c>
      <c r="E25" s="133">
        <v>27.366858995383083</v>
      </c>
      <c r="F25" s="133">
        <v>26.882717056691231</v>
      </c>
      <c r="G25" s="133">
        <v>26.911348900536929</v>
      </c>
    </row>
    <row r="26" spans="2:7">
      <c r="B26" s="136" t="s">
        <v>28</v>
      </c>
      <c r="C26" s="133">
        <v>52.172732185727455</v>
      </c>
      <c r="D26" s="133">
        <v>54.46864908009178</v>
      </c>
      <c r="E26" s="133">
        <v>54.072801339684119</v>
      </c>
      <c r="F26" s="133">
        <v>53.676953599276473</v>
      </c>
      <c r="G26" s="133">
        <v>54.864496820499411</v>
      </c>
    </row>
    <row r="27" spans="2:7">
      <c r="B27" s="136" t="s">
        <v>240</v>
      </c>
      <c r="C27" s="133">
        <v>22.104894482796965</v>
      </c>
      <c r="D27" s="133">
        <v>24.200940511656711</v>
      </c>
      <c r="E27" s="133">
        <v>26.884316156200782</v>
      </c>
      <c r="F27" s="133">
        <v>30.067097846077729</v>
      </c>
      <c r="G27" s="133">
        <v>33.006081544702965</v>
      </c>
    </row>
    <row r="28" spans="2:7">
      <c r="B28" s="136" t="s">
        <v>359</v>
      </c>
      <c r="C28" s="133">
        <v>0</v>
      </c>
      <c r="D28" s="133">
        <v>0</v>
      </c>
      <c r="E28" s="133">
        <v>0</v>
      </c>
      <c r="F28" s="133">
        <v>0</v>
      </c>
      <c r="G28" s="133">
        <v>0</v>
      </c>
    </row>
    <row r="29" spans="2:7">
      <c r="B29" s="19" t="s">
        <v>241</v>
      </c>
      <c r="C29" s="137">
        <v>588.55469780088833</v>
      </c>
      <c r="D29" s="137">
        <v>629.74115724655098</v>
      </c>
      <c r="E29" s="137">
        <v>671.4028029191013</v>
      </c>
      <c r="F29" s="137">
        <v>725.25250380962211</v>
      </c>
      <c r="G29" s="138">
        <v>784.3213509728256</v>
      </c>
    </row>
    <row r="31" spans="2:7">
      <c r="B31" s="139" t="s">
        <v>360</v>
      </c>
      <c r="C31" t="s">
        <v>361</v>
      </c>
      <c r="E31" s="140"/>
      <c r="F31" s="140"/>
    </row>
    <row r="32" spans="2:7">
      <c r="C32" t="s">
        <v>362</v>
      </c>
    </row>
    <row r="33" spans="3:7">
      <c r="C33" s="141" t="s">
        <v>363</v>
      </c>
      <c r="D33" s="141"/>
      <c r="G33" s="141"/>
    </row>
  </sheetData>
  <hyperlinks>
    <hyperlink ref="C33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42578125" customWidth="1"/>
    <col min="3" max="3" width="10.42578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4257812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/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4.85546875" style="45" bestFit="1" customWidth="1"/>
    <col min="8" max="16384" width="10.140625" style="45"/>
  </cols>
  <sheetData>
    <row r="2" spans="2:7">
      <c r="B2" s="142" t="s">
        <v>352</v>
      </c>
      <c r="C2" s="143" t="s">
        <v>353</v>
      </c>
      <c r="D2" s="143"/>
      <c r="E2" s="144"/>
      <c r="F2" s="144"/>
      <c r="G2" s="145"/>
    </row>
    <row r="3" spans="2:7">
      <c r="B3" s="146" t="s">
        <v>354</v>
      </c>
      <c r="C3" s="147" t="s">
        <v>364</v>
      </c>
      <c r="D3" s="148"/>
      <c r="E3" s="149"/>
      <c r="F3" s="149"/>
      <c r="G3" s="150"/>
    </row>
    <row r="4" spans="2:7">
      <c r="B4" s="146" t="s">
        <v>1</v>
      </c>
      <c r="C4" s="148" t="s">
        <v>226</v>
      </c>
      <c r="D4" s="148"/>
      <c r="E4" s="149"/>
      <c r="F4" s="149"/>
      <c r="G4" s="150"/>
    </row>
    <row r="5" spans="2:7">
      <c r="B5" s="146" t="s">
        <v>3</v>
      </c>
      <c r="C5" s="151" t="s">
        <v>227</v>
      </c>
      <c r="D5" s="151"/>
      <c r="E5" s="149"/>
      <c r="F5" s="149"/>
      <c r="G5" s="150"/>
    </row>
    <row r="6" spans="2:7" ht="18">
      <c r="B6" s="152" t="s">
        <v>355</v>
      </c>
      <c r="C6" s="153" t="s">
        <v>356</v>
      </c>
      <c r="D6" s="153"/>
      <c r="E6" s="153"/>
      <c r="F6" s="153"/>
      <c r="G6" s="154"/>
    </row>
    <row r="8" spans="2:7">
      <c r="B8" s="155" t="s">
        <v>357</v>
      </c>
    </row>
    <row r="9" spans="2:7">
      <c r="B9" s="156" t="s">
        <v>358</v>
      </c>
      <c r="C9" s="157">
        <v>2010</v>
      </c>
      <c r="D9" s="157">
        <v>2015</v>
      </c>
      <c r="E9" s="157">
        <v>2020</v>
      </c>
      <c r="F9" s="157">
        <v>2025</v>
      </c>
      <c r="G9" s="158">
        <v>2030</v>
      </c>
    </row>
    <row r="10" spans="2:7">
      <c r="B10" s="159" t="s">
        <v>12</v>
      </c>
      <c r="C10" s="160"/>
      <c r="D10" s="160"/>
      <c r="E10" s="161"/>
      <c r="F10" s="161"/>
      <c r="G10" s="162"/>
    </row>
    <row r="11" spans="2:7">
      <c r="B11" s="40" t="s">
        <v>14</v>
      </c>
      <c r="C11" s="163">
        <v>7.7897729434367768</v>
      </c>
      <c r="D11" s="163">
        <v>10.861445946542934</v>
      </c>
      <c r="E11" s="163">
        <v>13.610325696878846</v>
      </c>
      <c r="F11" s="163">
        <v>17.218099393485176</v>
      </c>
      <c r="G11" s="163">
        <v>19.461019717952674</v>
      </c>
    </row>
    <row r="12" spans="2:7">
      <c r="B12" s="40" t="s">
        <v>15</v>
      </c>
      <c r="C12" s="163">
        <v>14.805343004472219</v>
      </c>
      <c r="D12" s="163">
        <v>19.169953009855906</v>
      </c>
      <c r="E12" s="163">
        <v>24.846621649313459</v>
      </c>
      <c r="F12" s="163">
        <v>36.027889525568298</v>
      </c>
      <c r="G12" s="163">
        <v>45.083283953803729</v>
      </c>
    </row>
    <row r="13" spans="2:7">
      <c r="B13" s="40" t="s">
        <v>16</v>
      </c>
      <c r="C13" s="163">
        <v>12.485110127789236</v>
      </c>
      <c r="D13" s="163">
        <v>16.914782643191067</v>
      </c>
      <c r="E13" s="163">
        <v>21.732688015501807</v>
      </c>
      <c r="F13" s="163">
        <v>28.509996019037295</v>
      </c>
      <c r="G13" s="163">
        <v>32.129074162653261</v>
      </c>
    </row>
    <row r="14" spans="2:7">
      <c r="B14" s="40" t="s">
        <v>17</v>
      </c>
      <c r="C14" s="163">
        <v>127.588204926072</v>
      </c>
      <c r="D14" s="163">
        <v>187.93686271772526</v>
      </c>
      <c r="E14" s="163">
        <v>328.68505112378011</v>
      </c>
      <c r="F14" s="163">
        <v>529.35527778485141</v>
      </c>
      <c r="G14" s="163">
        <v>755.87198193076154</v>
      </c>
    </row>
    <row r="15" spans="2:7">
      <c r="B15" s="40" t="s">
        <v>18</v>
      </c>
      <c r="C15" s="163">
        <v>40.207942656687599</v>
      </c>
      <c r="D15" s="163">
        <v>54.543680340664075</v>
      </c>
      <c r="E15" s="163">
        <v>99.5096096201503</v>
      </c>
      <c r="F15" s="163">
        <v>120.35656014187057</v>
      </c>
      <c r="G15" s="163">
        <v>139.5633047232335</v>
      </c>
    </row>
    <row r="16" spans="2:7">
      <c r="B16" s="40" t="s">
        <v>19</v>
      </c>
      <c r="C16" s="163">
        <v>1.1664711036644977</v>
      </c>
      <c r="D16" s="163">
        <v>2.0431361715969976</v>
      </c>
      <c r="E16" s="163">
        <v>2.8572044415367097</v>
      </c>
      <c r="F16" s="163">
        <v>4.5100631670339597</v>
      </c>
      <c r="G16" s="163">
        <v>5.9856937383488669</v>
      </c>
    </row>
    <row r="17" spans="2:7">
      <c r="B17" s="40" t="s">
        <v>20</v>
      </c>
      <c r="C17" s="163">
        <v>18.766145278342801</v>
      </c>
      <c r="D17" s="163">
        <v>26.154574024961057</v>
      </c>
      <c r="E17" s="163">
        <v>43.653314024809944</v>
      </c>
      <c r="F17" s="163">
        <v>53.832627850456973</v>
      </c>
      <c r="G17" s="163">
        <v>60.740686259325578</v>
      </c>
    </row>
    <row r="18" spans="2:7">
      <c r="B18" s="40" t="s">
        <v>21</v>
      </c>
      <c r="C18" s="163">
        <v>32.902791515549453</v>
      </c>
      <c r="D18" s="163">
        <v>39.747450514384035</v>
      </c>
      <c r="E18" s="163">
        <v>49.244113110438192</v>
      </c>
      <c r="F18" s="163">
        <v>74.659276698153548</v>
      </c>
      <c r="G18" s="163">
        <v>93.905248281071906</v>
      </c>
    </row>
    <row r="19" spans="2:7">
      <c r="B19" s="40" t="s">
        <v>22</v>
      </c>
      <c r="C19" s="163">
        <v>1.1857798386481035</v>
      </c>
      <c r="D19" s="163">
        <v>1.7765321805134626</v>
      </c>
      <c r="E19" s="163">
        <v>2.5949681441480261</v>
      </c>
      <c r="F19" s="163">
        <v>4.4223927606954394</v>
      </c>
      <c r="G19" s="163">
        <v>5.8238404214641895</v>
      </c>
    </row>
    <row r="20" spans="2:7">
      <c r="B20" s="40" t="s">
        <v>23</v>
      </c>
      <c r="C20" s="163">
        <v>171.52474210813588</v>
      </c>
      <c r="D20" s="163">
        <v>226.45790866068967</v>
      </c>
      <c r="E20" s="163">
        <v>289.7272983638519</v>
      </c>
      <c r="F20" s="163">
        <v>365.73459483499477</v>
      </c>
      <c r="G20" s="163">
        <v>409.61642578691794</v>
      </c>
    </row>
    <row r="21" spans="2:7">
      <c r="B21" s="159" t="s">
        <v>13</v>
      </c>
      <c r="C21" s="164"/>
      <c r="D21" s="164"/>
      <c r="E21" s="164"/>
      <c r="F21" s="164"/>
      <c r="G21" s="165"/>
    </row>
    <row r="22" spans="2:7">
      <c r="B22" s="166" t="s">
        <v>24</v>
      </c>
      <c r="C22" s="163">
        <v>20.037563036793856</v>
      </c>
      <c r="D22" s="163">
        <v>30.274956519920117</v>
      </c>
      <c r="E22" s="163">
        <v>41.533420346010367</v>
      </c>
      <c r="F22" s="163">
        <v>64.615533699535675</v>
      </c>
      <c r="G22" s="163">
        <v>81.66294624808711</v>
      </c>
    </row>
    <row r="23" spans="2:7">
      <c r="B23" s="166" t="s">
        <v>238</v>
      </c>
      <c r="C23" s="163">
        <v>16.677495997538017</v>
      </c>
      <c r="D23" s="163">
        <v>23.238809593476692</v>
      </c>
      <c r="E23" s="163">
        <v>32.04544381762193</v>
      </c>
      <c r="F23" s="163">
        <v>49.057918181608734</v>
      </c>
      <c r="G23" s="163">
        <v>61.513092766323773</v>
      </c>
    </row>
    <row r="24" spans="2:7">
      <c r="B24" s="166" t="s">
        <v>239</v>
      </c>
      <c r="C24" s="163">
        <v>17.810674539677155</v>
      </c>
      <c r="D24" s="163">
        <v>27.116015241483396</v>
      </c>
      <c r="E24" s="163">
        <v>38.453361742871451</v>
      </c>
      <c r="F24" s="163">
        <v>62.47933457710942</v>
      </c>
      <c r="G24" s="163">
        <v>81.207925966368762</v>
      </c>
    </row>
    <row r="25" spans="2:7">
      <c r="B25" s="166" t="s">
        <v>27</v>
      </c>
      <c r="C25" s="163">
        <v>101.95433137963309</v>
      </c>
      <c r="D25" s="163">
        <v>117.87897850357881</v>
      </c>
      <c r="E25" s="163">
        <v>145.79727476978712</v>
      </c>
      <c r="F25" s="163">
        <v>179.79497413854153</v>
      </c>
      <c r="G25" s="163">
        <v>202.31462380980156</v>
      </c>
    </row>
    <row r="26" spans="2:7">
      <c r="B26" s="166" t="s">
        <v>28</v>
      </c>
      <c r="C26" s="163">
        <v>11.844212337501515</v>
      </c>
      <c r="D26" s="163">
        <v>13.473317214658481</v>
      </c>
      <c r="E26" s="163">
        <v>15.355703042314047</v>
      </c>
      <c r="F26" s="163">
        <v>18.616950130693425</v>
      </c>
      <c r="G26" s="163">
        <v>20.904774475906677</v>
      </c>
    </row>
    <row r="27" spans="2:7">
      <c r="B27" s="166" t="s">
        <v>240</v>
      </c>
      <c r="C27" s="163">
        <v>92.220114865373418</v>
      </c>
      <c r="D27" s="163">
        <v>125.04893919150638</v>
      </c>
      <c r="E27" s="163">
        <v>171.562140222257</v>
      </c>
      <c r="F27" s="163">
        <v>254.57367802525798</v>
      </c>
      <c r="G27" s="163">
        <v>320.50102439363593</v>
      </c>
    </row>
    <row r="28" spans="2:7">
      <c r="B28" s="166" t="s">
        <v>359</v>
      </c>
      <c r="C28" s="163">
        <v>0</v>
      </c>
      <c r="D28" s="163">
        <v>0</v>
      </c>
      <c r="E28" s="163">
        <v>0</v>
      </c>
      <c r="F28" s="163">
        <v>0</v>
      </c>
      <c r="G28" s="163">
        <v>0</v>
      </c>
    </row>
    <row r="29" spans="2:7">
      <c r="B29" s="55" t="s">
        <v>241</v>
      </c>
      <c r="C29" s="167">
        <v>688.96669565931575</v>
      </c>
      <c r="D29" s="167">
        <v>922.63734247474827</v>
      </c>
      <c r="E29" s="167">
        <v>1321.2085381312711</v>
      </c>
      <c r="F29" s="167">
        <v>1863.7651669288946</v>
      </c>
      <c r="G29" s="168">
        <v>2336.2849466356565</v>
      </c>
    </row>
    <row r="31" spans="2:7">
      <c r="B31" s="169" t="s">
        <v>360</v>
      </c>
      <c r="C31" s="45" t="s">
        <v>361</v>
      </c>
      <c r="E31" s="170"/>
      <c r="F31" s="170"/>
    </row>
    <row r="32" spans="2:7">
      <c r="C32" s="45" t="s">
        <v>362</v>
      </c>
    </row>
    <row r="33" spans="3:7">
      <c r="C33" s="141" t="s">
        <v>363</v>
      </c>
      <c r="D33" s="141"/>
      <c r="G33" s="141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28515625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>
      <selection activeCell="E13" sqref="E13"/>
    </sheetView>
  </sheetViews>
  <sheetFormatPr defaultColWidth="8.85546875" defaultRowHeight="15"/>
  <cols>
    <col min="2" max="2" width="23.140625" bestFit="1" customWidth="1"/>
    <col min="3" max="5" width="10.85546875" customWidth="1"/>
  </cols>
  <sheetData>
    <row r="2" spans="2:7">
      <c r="B2" s="112" t="s">
        <v>352</v>
      </c>
      <c r="C2" s="113" t="s">
        <v>353</v>
      </c>
      <c r="D2" s="113"/>
      <c r="E2" s="114"/>
      <c r="F2" s="114"/>
      <c r="G2" s="115"/>
    </row>
    <row r="3" spans="2:7">
      <c r="B3" s="116" t="s">
        <v>354</v>
      </c>
      <c r="C3" s="117">
        <v>41520.626435185186</v>
      </c>
      <c r="D3" s="118"/>
      <c r="E3" s="119"/>
      <c r="F3" s="119"/>
      <c r="G3" s="120"/>
    </row>
    <row r="4" spans="2:7">
      <c r="B4" s="116" t="s">
        <v>1</v>
      </c>
      <c r="C4" s="118" t="s">
        <v>2</v>
      </c>
      <c r="D4" s="118"/>
      <c r="E4" s="119"/>
      <c r="F4" s="119"/>
      <c r="G4" s="120"/>
    </row>
    <row r="5" spans="2:7">
      <c r="B5" s="116" t="s">
        <v>3</v>
      </c>
      <c r="C5" s="121" t="s">
        <v>229</v>
      </c>
      <c r="D5" s="121"/>
      <c r="E5" s="119"/>
      <c r="F5" s="119"/>
      <c r="G5" s="120"/>
    </row>
    <row r="6" spans="2:7" ht="18">
      <c r="B6" s="122" t="s">
        <v>355</v>
      </c>
      <c r="C6" s="123" t="s">
        <v>356</v>
      </c>
      <c r="D6" s="123"/>
      <c r="E6" s="123"/>
      <c r="F6" s="123"/>
      <c r="G6" s="124"/>
    </row>
    <row r="8" spans="2:7">
      <c r="B8" s="125" t="s">
        <v>357</v>
      </c>
    </row>
    <row r="9" spans="2:7">
      <c r="B9" s="126" t="s">
        <v>358</v>
      </c>
      <c r="C9" s="127">
        <v>2010</v>
      </c>
      <c r="D9" s="127">
        <v>2015</v>
      </c>
      <c r="E9" s="127">
        <v>2020</v>
      </c>
      <c r="F9" s="127">
        <v>2025</v>
      </c>
      <c r="G9" s="128">
        <v>2030</v>
      </c>
    </row>
    <row r="10" spans="2:7">
      <c r="B10" s="129" t="s">
        <v>12</v>
      </c>
      <c r="C10" s="130"/>
      <c r="D10" s="130"/>
      <c r="E10" s="131"/>
      <c r="F10" s="131"/>
      <c r="G10" s="132"/>
    </row>
    <row r="11" spans="2:7">
      <c r="B11" s="73" t="s">
        <v>14</v>
      </c>
      <c r="C11" s="133">
        <v>5.277991023479105</v>
      </c>
      <c r="D11" s="133">
        <v>5.5583362352271433</v>
      </c>
      <c r="E11" s="133">
        <v>5.9829164042292806</v>
      </c>
      <c r="F11" s="133">
        <v>6.1762777824784116</v>
      </c>
      <c r="G11" s="133">
        <v>6.5046516002029691</v>
      </c>
    </row>
    <row r="12" spans="2:7">
      <c r="B12" s="73" t="s">
        <v>15</v>
      </c>
      <c r="C12" s="133">
        <v>4.0095833203045181</v>
      </c>
      <c r="D12" s="133">
        <v>5.5963841264863312</v>
      </c>
      <c r="E12" s="133">
        <v>7.2603266843280592</v>
      </c>
      <c r="F12" s="133">
        <v>8.2441006434018913</v>
      </c>
      <c r="G12" s="133">
        <v>9.1480785831650806</v>
      </c>
    </row>
    <row r="13" spans="2:7">
      <c r="B13" s="73" t="s">
        <v>16</v>
      </c>
      <c r="C13" s="133">
        <v>53.347632002551052</v>
      </c>
      <c r="D13" s="133">
        <v>60.939285421507002</v>
      </c>
      <c r="E13" s="133">
        <v>64.824634385578577</v>
      </c>
      <c r="F13" s="133">
        <v>70.130276736134363</v>
      </c>
      <c r="G13" s="133">
        <v>75.250420597217968</v>
      </c>
    </row>
    <row r="14" spans="2:7">
      <c r="B14" s="73" t="s">
        <v>17</v>
      </c>
      <c r="C14" s="133">
        <v>4.1843264509031783</v>
      </c>
      <c r="D14" s="133">
        <v>4.1204505452610727</v>
      </c>
      <c r="E14" s="133">
        <v>4.2335080409825521</v>
      </c>
      <c r="F14" s="133">
        <v>4.4315593786255665</v>
      </c>
      <c r="G14" s="133">
        <v>4.6629548267684902</v>
      </c>
    </row>
    <row r="15" spans="2:7">
      <c r="B15" s="73" t="s">
        <v>18</v>
      </c>
      <c r="C15" s="133">
        <v>17.329877489324264</v>
      </c>
      <c r="D15" s="133">
        <v>20.08453222586472</v>
      </c>
      <c r="E15" s="133">
        <v>22.574642086878995</v>
      </c>
      <c r="F15" s="133">
        <v>25.749666847050811</v>
      </c>
      <c r="G15" s="133">
        <v>25.930593316135489</v>
      </c>
    </row>
    <row r="16" spans="2:7">
      <c r="B16" s="73" t="s">
        <v>19</v>
      </c>
      <c r="C16" s="133">
        <v>33.897433842366297</v>
      </c>
      <c r="D16" s="133">
        <v>36.637545196136308</v>
      </c>
      <c r="E16" s="133">
        <v>38.004103102825532</v>
      </c>
      <c r="F16" s="133">
        <v>38.553851810318434</v>
      </c>
      <c r="G16" s="133">
        <v>40.876068166039822</v>
      </c>
    </row>
    <row r="17" spans="2:7">
      <c r="B17" s="73" t="s">
        <v>20</v>
      </c>
      <c r="C17" s="133">
        <v>33.280474173601434</v>
      </c>
      <c r="D17" s="133">
        <v>27.293693492368572</v>
      </c>
      <c r="E17" s="133">
        <v>25.423023567709336</v>
      </c>
      <c r="F17" s="133">
        <v>27.102703440074265</v>
      </c>
      <c r="G17" s="133">
        <v>30.840438690726007</v>
      </c>
    </row>
    <row r="18" spans="2:7">
      <c r="B18" s="73" t="s">
        <v>21</v>
      </c>
      <c r="C18" s="133">
        <v>331.96875915926887</v>
      </c>
      <c r="D18" s="133">
        <v>341.90419548387916</v>
      </c>
      <c r="E18" s="133">
        <v>382.78901613858665</v>
      </c>
      <c r="F18" s="133">
        <v>401.84396051802435</v>
      </c>
      <c r="G18" s="133">
        <v>417.85389711274757</v>
      </c>
    </row>
    <row r="19" spans="2:7">
      <c r="B19" s="73" t="s">
        <v>22</v>
      </c>
      <c r="C19" s="133">
        <v>1.6703642721699627</v>
      </c>
      <c r="D19" s="133">
        <v>1.6610701780182526</v>
      </c>
      <c r="E19" s="133">
        <v>1.6730628688205045</v>
      </c>
      <c r="F19" s="133">
        <v>1.7093176335297491</v>
      </c>
      <c r="G19" s="133">
        <v>1.740801964245787</v>
      </c>
    </row>
    <row r="20" spans="2:7">
      <c r="B20" s="73" t="s">
        <v>23</v>
      </c>
      <c r="C20" s="133">
        <v>247.80281864766346</v>
      </c>
      <c r="D20" s="133">
        <v>258.27551767074192</v>
      </c>
      <c r="E20" s="133">
        <v>281.61557102976099</v>
      </c>
      <c r="F20" s="133">
        <v>307.24381605514731</v>
      </c>
      <c r="G20" s="133">
        <v>313.05756714522806</v>
      </c>
    </row>
    <row r="21" spans="2:7">
      <c r="B21" s="129" t="s">
        <v>13</v>
      </c>
      <c r="C21" s="134"/>
      <c r="D21" s="134"/>
      <c r="E21" s="134"/>
      <c r="F21" s="134"/>
      <c r="G21" s="135"/>
    </row>
    <row r="22" spans="2:7">
      <c r="B22" s="136" t="s">
        <v>24</v>
      </c>
      <c r="C22" s="133">
        <v>274.49146204624668</v>
      </c>
      <c r="D22" s="133">
        <v>292.24686096638533</v>
      </c>
      <c r="E22" s="133">
        <v>291.0626815440985</v>
      </c>
      <c r="F22" s="133">
        <v>302.89485594291631</v>
      </c>
      <c r="G22" s="133">
        <v>315.10715406796089</v>
      </c>
    </row>
    <row r="23" spans="2:7">
      <c r="B23" s="136" t="s">
        <v>238</v>
      </c>
      <c r="C23" s="133">
        <v>53.962736838403458</v>
      </c>
      <c r="D23" s="133">
        <v>54.054620126581312</v>
      </c>
      <c r="E23" s="133">
        <v>60.460260477924827</v>
      </c>
      <c r="F23" s="133">
        <v>67.518026795982351</v>
      </c>
      <c r="G23" s="133">
        <v>75.048619759792899</v>
      </c>
    </row>
    <row r="24" spans="2:7">
      <c r="B24" s="136" t="s">
        <v>239</v>
      </c>
      <c r="C24" s="133">
        <v>331.62685955405777</v>
      </c>
      <c r="D24" s="133">
        <v>354.74874908195756</v>
      </c>
      <c r="E24" s="133">
        <v>393.06069989281059</v>
      </c>
      <c r="F24" s="133">
        <v>417.15653789107802</v>
      </c>
      <c r="G24" s="133">
        <v>441.67278170567465</v>
      </c>
    </row>
    <row r="25" spans="2:7">
      <c r="B25" s="136" t="s">
        <v>27</v>
      </c>
      <c r="C25" s="133">
        <v>41.170833772594619</v>
      </c>
      <c r="D25" s="133">
        <v>39.891495073436879</v>
      </c>
      <c r="E25" s="133">
        <v>39.244976086778649</v>
      </c>
      <c r="F25" s="133">
        <v>39.56630068929698</v>
      </c>
      <c r="G25" s="133">
        <v>40.682279523578345</v>
      </c>
    </row>
    <row r="26" spans="2:7">
      <c r="B26" s="136" t="s">
        <v>28</v>
      </c>
      <c r="C26" s="133">
        <v>175.49382590327798</v>
      </c>
      <c r="D26" s="133">
        <v>200.58823829111799</v>
      </c>
      <c r="E26" s="133">
        <v>214.62648294239176</v>
      </c>
      <c r="F26" s="133">
        <v>220.53677920758321</v>
      </c>
      <c r="G26" s="133">
        <v>227.64551499427256</v>
      </c>
    </row>
    <row r="27" spans="2:7">
      <c r="B27" s="136" t="s">
        <v>240</v>
      </c>
      <c r="C27" s="133">
        <v>67.738156525705307</v>
      </c>
      <c r="D27" s="133">
        <v>74.69859871074614</v>
      </c>
      <c r="E27" s="133">
        <v>78.924739730207619</v>
      </c>
      <c r="F27" s="133">
        <v>81.762388881490551</v>
      </c>
      <c r="G27" s="133">
        <v>86.862675424171584</v>
      </c>
    </row>
    <row r="28" spans="2:7">
      <c r="B28" s="136" t="s">
        <v>359</v>
      </c>
      <c r="C28" s="133">
        <v>0</v>
      </c>
      <c r="D28" s="133">
        <v>0</v>
      </c>
      <c r="E28" s="133">
        <v>0</v>
      </c>
      <c r="F28" s="133">
        <v>0</v>
      </c>
      <c r="G28" s="133">
        <v>0</v>
      </c>
    </row>
    <row r="29" spans="2:7">
      <c r="B29" s="19" t="s">
        <v>241</v>
      </c>
      <c r="C29" s="137">
        <v>1677.2531350219181</v>
      </c>
      <c r="D29" s="137">
        <v>1778.2995728257156</v>
      </c>
      <c r="E29" s="137">
        <v>1911.7606449839122</v>
      </c>
      <c r="F29" s="137">
        <v>2020.6204202531326</v>
      </c>
      <c r="G29" s="138">
        <v>2112.8844974779281</v>
      </c>
    </row>
    <row r="31" spans="2:7">
      <c r="B31" s="139" t="s">
        <v>360</v>
      </c>
      <c r="C31" t="s">
        <v>361</v>
      </c>
      <c r="E31" s="140"/>
      <c r="F31" s="140"/>
    </row>
    <row r="32" spans="2:7">
      <c r="C32" t="s">
        <v>362</v>
      </c>
    </row>
    <row r="33" spans="3:7">
      <c r="C33" s="141" t="s">
        <v>363</v>
      </c>
      <c r="D33" s="141"/>
      <c r="G33" s="141"/>
    </row>
  </sheetData>
  <hyperlinks>
    <hyperlink ref="C33" r:id="rId1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topLeftCell="A144" workbookViewId="0"/>
  </sheetViews>
  <sheetFormatPr defaultColWidth="8.85546875" defaultRowHeight="15"/>
  <cols>
    <col min="1" max="1" width="16.28515625" customWidth="1"/>
    <col min="2" max="2" width="18.42578125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topLeftCell="A144" workbookViewId="0">
      <selection activeCell="E10" sqref="E10:E185"/>
    </sheetView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16384" width="10.140625" style="45"/>
  </cols>
  <sheetData>
    <row r="2" spans="2:7">
      <c r="B2" s="142" t="s">
        <v>352</v>
      </c>
      <c r="C2" s="143" t="s">
        <v>353</v>
      </c>
      <c r="D2" s="143"/>
      <c r="E2" s="144"/>
      <c r="F2" s="144"/>
      <c r="G2" s="145"/>
    </row>
    <row r="3" spans="2:7">
      <c r="B3" s="146" t="s">
        <v>354</v>
      </c>
      <c r="C3" s="147" t="s">
        <v>365</v>
      </c>
      <c r="D3" s="148"/>
      <c r="E3" s="149"/>
      <c r="F3" s="149"/>
      <c r="G3" s="150"/>
    </row>
    <row r="4" spans="2:7">
      <c r="B4" s="146" t="s">
        <v>1</v>
      </c>
      <c r="C4" s="148" t="s">
        <v>231</v>
      </c>
      <c r="D4" s="148"/>
      <c r="E4" s="149"/>
      <c r="F4" s="149"/>
      <c r="G4" s="150"/>
    </row>
    <row r="5" spans="2:7">
      <c r="B5" s="146" t="s">
        <v>3</v>
      </c>
      <c r="C5" s="151" t="s">
        <v>232</v>
      </c>
      <c r="D5" s="151"/>
      <c r="E5" s="149"/>
      <c r="F5" s="149"/>
      <c r="G5" s="150"/>
    </row>
    <row r="6" spans="2:7" ht="18">
      <c r="B6" s="152" t="s">
        <v>355</v>
      </c>
      <c r="C6" s="153" t="s">
        <v>356</v>
      </c>
      <c r="D6" s="153"/>
      <c r="E6" s="153"/>
      <c r="F6" s="153"/>
      <c r="G6" s="154"/>
    </row>
    <row r="8" spans="2:7">
      <c r="B8" s="155" t="s">
        <v>357</v>
      </c>
    </row>
    <row r="9" spans="2:7">
      <c r="B9" s="156" t="s">
        <v>358</v>
      </c>
      <c r="C9" s="157">
        <v>2010</v>
      </c>
      <c r="D9" s="157">
        <v>2015</v>
      </c>
      <c r="E9" s="157">
        <v>2020</v>
      </c>
      <c r="F9" s="157">
        <v>2025</v>
      </c>
      <c r="G9" s="158">
        <v>2030</v>
      </c>
    </row>
    <row r="10" spans="2:7">
      <c r="B10" s="159" t="s">
        <v>12</v>
      </c>
      <c r="C10" s="160"/>
      <c r="D10" s="160"/>
      <c r="E10" s="161"/>
      <c r="F10" s="161"/>
      <c r="G10" s="162"/>
    </row>
    <row r="11" spans="2:7">
      <c r="B11" s="40" t="s">
        <v>14</v>
      </c>
      <c r="C11" s="163">
        <v>13.729538211767757</v>
      </c>
      <c r="D11" s="163">
        <v>14.517776884298979</v>
      </c>
      <c r="E11" s="163">
        <v>15.275593395736234</v>
      </c>
      <c r="F11" s="163">
        <v>15.987136954646408</v>
      </c>
      <c r="G11" s="163">
        <v>16.626621947864415</v>
      </c>
    </row>
    <row r="12" spans="2:7">
      <c r="B12" s="40" t="s">
        <v>15</v>
      </c>
      <c r="C12" s="163">
        <v>38.948437831366292</v>
      </c>
      <c r="D12" s="163">
        <v>41.125860190832682</v>
      </c>
      <c r="E12" s="163">
        <v>43.113232427511264</v>
      </c>
      <c r="F12" s="163">
        <v>44.910416452011972</v>
      </c>
      <c r="G12" s="163">
        <v>46.515136597668722</v>
      </c>
    </row>
    <row r="13" spans="2:7">
      <c r="B13" s="40" t="s">
        <v>16</v>
      </c>
      <c r="C13" s="163">
        <v>21.435024458448055</v>
      </c>
      <c r="D13" s="163">
        <v>22.285888415483612</v>
      </c>
      <c r="E13" s="163">
        <v>23.103373543059952</v>
      </c>
      <c r="F13" s="163">
        <v>23.847142829601431</v>
      </c>
      <c r="G13" s="163">
        <v>24.485937472119002</v>
      </c>
    </row>
    <row r="14" spans="2:7">
      <c r="B14" s="40" t="s">
        <v>17</v>
      </c>
      <c r="C14" s="163">
        <v>179.13456914330575</v>
      </c>
      <c r="D14" s="163">
        <v>183.35943877333347</v>
      </c>
      <c r="E14" s="163">
        <v>186.46132736155931</v>
      </c>
      <c r="F14" s="163">
        <v>187.82064987760978</v>
      </c>
      <c r="G14" s="163">
        <v>187.39672500736972</v>
      </c>
    </row>
    <row r="15" spans="2:7">
      <c r="B15" s="40" t="s">
        <v>18</v>
      </c>
      <c r="C15" s="163">
        <v>55.128609461428141</v>
      </c>
      <c r="D15" s="163">
        <v>58.821724816589082</v>
      </c>
      <c r="E15" s="163">
        <v>62.31794140145427</v>
      </c>
      <c r="F15" s="163">
        <v>65.605289984302715</v>
      </c>
      <c r="G15" s="163">
        <v>68.64563076631849</v>
      </c>
    </row>
    <row r="16" spans="2:7">
      <c r="B16" s="40" t="s">
        <v>19</v>
      </c>
      <c r="C16" s="163">
        <v>52.271880532977008</v>
      </c>
      <c r="D16" s="163">
        <v>55.792721494368784</v>
      </c>
      <c r="E16" s="163">
        <v>59.284941583587042</v>
      </c>
      <c r="F16" s="163">
        <v>62.785379953834465</v>
      </c>
      <c r="G16" s="163">
        <v>66.339312018911798</v>
      </c>
    </row>
    <row r="17" spans="2:7">
      <c r="B17" s="40" t="s">
        <v>20</v>
      </c>
      <c r="C17" s="163">
        <v>104.69436523623531</v>
      </c>
      <c r="D17" s="163">
        <v>110.48468442698095</v>
      </c>
      <c r="E17" s="163">
        <v>116.03685246357301</v>
      </c>
      <c r="F17" s="163">
        <v>121.19861461671427</v>
      </c>
      <c r="G17" s="163">
        <v>125.82828344201616</v>
      </c>
    </row>
    <row r="18" spans="2:7">
      <c r="B18" s="40" t="s">
        <v>21</v>
      </c>
      <c r="C18" s="163">
        <v>68.944812462663663</v>
      </c>
      <c r="D18" s="163">
        <v>67.272898520445779</v>
      </c>
      <c r="E18" s="163">
        <v>65.409244187786541</v>
      </c>
      <c r="F18" s="163">
        <v>63.400246549676588</v>
      </c>
      <c r="G18" s="163">
        <v>61.379280161165767</v>
      </c>
    </row>
    <row r="19" spans="2:7">
      <c r="B19" s="40" t="s">
        <v>22</v>
      </c>
      <c r="C19" s="163">
        <v>32.598540306432696</v>
      </c>
      <c r="D19" s="163">
        <v>34.575688283332632</v>
      </c>
      <c r="E19" s="163">
        <v>36.349588006847597</v>
      </c>
      <c r="F19" s="163">
        <v>37.917055631425185</v>
      </c>
      <c r="G19" s="163">
        <v>39.276615501842926</v>
      </c>
    </row>
    <row r="20" spans="2:7">
      <c r="B20" s="40" t="s">
        <v>23</v>
      </c>
      <c r="C20" s="163">
        <v>154.48039157449941</v>
      </c>
      <c r="D20" s="163">
        <v>154.37754467943864</v>
      </c>
      <c r="E20" s="163">
        <v>154.980014348873</v>
      </c>
      <c r="F20" s="163">
        <v>156.51773231482909</v>
      </c>
      <c r="G20" s="163">
        <v>157.79837605362422</v>
      </c>
    </row>
    <row r="21" spans="2:7">
      <c r="B21" s="159" t="s">
        <v>13</v>
      </c>
      <c r="C21" s="164"/>
      <c r="D21" s="164"/>
      <c r="E21" s="164"/>
      <c r="F21" s="164"/>
      <c r="G21" s="165"/>
    </row>
    <row r="22" spans="2:7">
      <c r="B22" s="166" t="s">
        <v>24</v>
      </c>
      <c r="C22" s="163">
        <v>178.3159851931832</v>
      </c>
      <c r="D22" s="163">
        <v>194.95661721052778</v>
      </c>
      <c r="E22" s="163">
        <v>212.3281441310703</v>
      </c>
      <c r="F22" s="163">
        <v>229.85186873735617</v>
      </c>
      <c r="G22" s="163">
        <v>247.42424747630912</v>
      </c>
    </row>
    <row r="23" spans="2:7">
      <c r="B23" s="166" t="s">
        <v>238</v>
      </c>
      <c r="C23" s="163">
        <v>80.638784722292229</v>
      </c>
      <c r="D23" s="163">
        <v>85.649312103759215</v>
      </c>
      <c r="E23" s="163">
        <v>90.43340215801102</v>
      </c>
      <c r="F23" s="163">
        <v>94.908996171074136</v>
      </c>
      <c r="G23" s="163">
        <v>98.942728039683715</v>
      </c>
    </row>
    <row r="24" spans="2:7">
      <c r="B24" s="166" t="s">
        <v>239</v>
      </c>
      <c r="C24" s="163">
        <v>77.651798517390233</v>
      </c>
      <c r="D24" s="163">
        <v>84.013890707087228</v>
      </c>
      <c r="E24" s="163">
        <v>90.45767098523234</v>
      </c>
      <c r="F24" s="163">
        <v>96.603755254479339</v>
      </c>
      <c r="G24" s="163">
        <v>102.60270769264821</v>
      </c>
    </row>
    <row r="25" spans="2:7">
      <c r="B25" s="166" t="s">
        <v>27</v>
      </c>
      <c r="C25" s="163">
        <v>133.74671061817691</v>
      </c>
      <c r="D25" s="163">
        <v>131.35036758926725</v>
      </c>
      <c r="E25" s="163">
        <v>129.10606083128471</v>
      </c>
      <c r="F25" s="163">
        <v>126.21749349380769</v>
      </c>
      <c r="G25" s="163">
        <v>123.0805831349787</v>
      </c>
    </row>
    <row r="26" spans="2:7">
      <c r="B26" s="166" t="s">
        <v>28</v>
      </c>
      <c r="C26" s="163">
        <v>30.827884483511976</v>
      </c>
      <c r="D26" s="163">
        <v>30.941451851803588</v>
      </c>
      <c r="E26" s="163">
        <v>31.014236333547537</v>
      </c>
      <c r="F26" s="163">
        <v>30.953708083345102</v>
      </c>
      <c r="G26" s="163">
        <v>30.757777810529834</v>
      </c>
    </row>
    <row r="27" spans="2:7">
      <c r="B27" s="166" t="s">
        <v>240</v>
      </c>
      <c r="C27" s="163">
        <v>135.94558300375715</v>
      </c>
      <c r="D27" s="163">
        <v>144.95244908167791</v>
      </c>
      <c r="E27" s="163">
        <v>153.9891170532741</v>
      </c>
      <c r="F27" s="163">
        <v>162.80921901160178</v>
      </c>
      <c r="G27" s="163">
        <v>171.07422736870632</v>
      </c>
    </row>
    <row r="28" spans="2:7">
      <c r="B28" s="166" t="s">
        <v>359</v>
      </c>
      <c r="C28" s="163">
        <v>0</v>
      </c>
      <c r="D28" s="163">
        <v>0</v>
      </c>
      <c r="E28" s="163">
        <v>0</v>
      </c>
      <c r="F28" s="163">
        <v>0</v>
      </c>
      <c r="G28" s="163">
        <v>0</v>
      </c>
    </row>
    <row r="29" spans="2:7">
      <c r="B29" s="55" t="s">
        <v>241</v>
      </c>
      <c r="C29" s="171">
        <v>1358.4929157574359</v>
      </c>
      <c r="D29" s="171">
        <v>1414.4783150292274</v>
      </c>
      <c r="E29" s="171">
        <v>1469.6607402124082</v>
      </c>
      <c r="F29" s="171">
        <v>1521.3347059163161</v>
      </c>
      <c r="G29" s="172">
        <v>1568.1741904917571</v>
      </c>
    </row>
    <row r="31" spans="2:7">
      <c r="B31" s="169" t="s">
        <v>360</v>
      </c>
      <c r="C31" s="45" t="s">
        <v>361</v>
      </c>
      <c r="E31" s="170"/>
      <c r="F31" s="170"/>
    </row>
    <row r="32" spans="2:7">
      <c r="C32" s="45" t="s">
        <v>362</v>
      </c>
    </row>
    <row r="33" spans="3:7">
      <c r="C33" s="141" t="s">
        <v>363</v>
      </c>
      <c r="D33" s="141"/>
      <c r="G33" s="141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425781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0.42578125" style="45" bestFit="1" customWidth="1"/>
    <col min="8" max="16384" width="10.140625" style="45"/>
  </cols>
  <sheetData>
    <row r="2" spans="2:7">
      <c r="B2" s="142" t="s">
        <v>352</v>
      </c>
      <c r="C2" s="143" t="s">
        <v>353</v>
      </c>
      <c r="D2" s="143"/>
      <c r="E2" s="144"/>
      <c r="F2" s="144"/>
      <c r="G2" s="145"/>
    </row>
    <row r="3" spans="2:7">
      <c r="B3" s="146" t="s">
        <v>354</v>
      </c>
      <c r="C3" s="147" t="s">
        <v>364</v>
      </c>
      <c r="D3" s="148"/>
      <c r="E3" s="149"/>
      <c r="F3" s="149"/>
      <c r="G3" s="150"/>
    </row>
    <row r="4" spans="2:7">
      <c r="B4" s="146" t="s">
        <v>1</v>
      </c>
      <c r="C4" s="148" t="s">
        <v>226</v>
      </c>
      <c r="D4" s="148"/>
      <c r="E4" s="149"/>
      <c r="F4" s="149"/>
      <c r="G4" s="150"/>
    </row>
    <row r="5" spans="2:7">
      <c r="B5" s="146" t="s">
        <v>3</v>
      </c>
      <c r="C5" s="151" t="s">
        <v>233</v>
      </c>
      <c r="D5" s="151"/>
      <c r="E5" s="149"/>
      <c r="F5" s="149"/>
      <c r="G5" s="150"/>
    </row>
    <row r="6" spans="2:7" ht="18">
      <c r="B6" s="152" t="s">
        <v>355</v>
      </c>
      <c r="C6" s="153" t="s">
        <v>356</v>
      </c>
      <c r="D6" s="153"/>
      <c r="E6" s="153"/>
      <c r="F6" s="153"/>
      <c r="G6" s="154"/>
    </row>
    <row r="8" spans="2:7">
      <c r="B8" s="155" t="s">
        <v>357</v>
      </c>
    </row>
    <row r="9" spans="2:7">
      <c r="B9" s="156" t="s">
        <v>358</v>
      </c>
      <c r="C9" s="157">
        <v>2010</v>
      </c>
      <c r="D9" s="157">
        <v>2015</v>
      </c>
      <c r="E9" s="157">
        <v>2020</v>
      </c>
      <c r="F9" s="157">
        <v>2025</v>
      </c>
      <c r="G9" s="158">
        <v>2030</v>
      </c>
    </row>
    <row r="10" spans="2:7">
      <c r="B10" s="159" t="s">
        <v>12</v>
      </c>
      <c r="C10" s="160"/>
      <c r="D10" s="160"/>
      <c r="E10" s="161"/>
      <c r="F10" s="161"/>
      <c r="G10" s="162"/>
    </row>
    <row r="11" spans="2:7">
      <c r="B11" s="40" t="s">
        <v>14</v>
      </c>
      <c r="C11" s="163">
        <v>0.95428701842435815</v>
      </c>
      <c r="D11" s="163">
        <v>1.0142681553173847</v>
      </c>
      <c r="E11" s="163">
        <v>1.0771039072600386</v>
      </c>
      <c r="F11" s="163">
        <v>1.1484149642370884</v>
      </c>
      <c r="G11" s="163">
        <v>1.2279256655100137</v>
      </c>
    </row>
    <row r="12" spans="2:7">
      <c r="B12" s="40" t="s">
        <v>15</v>
      </c>
      <c r="C12" s="163">
        <v>2.1656028288299378</v>
      </c>
      <c r="D12" s="163">
        <v>2.4041695884702232</v>
      </c>
      <c r="E12" s="163">
        <v>2.7265889842417863</v>
      </c>
      <c r="F12" s="163">
        <v>3.0913174330591087</v>
      </c>
      <c r="G12" s="163">
        <v>3.4010853711855891</v>
      </c>
    </row>
    <row r="13" spans="2:7">
      <c r="B13" s="40" t="s">
        <v>16</v>
      </c>
      <c r="C13" s="163">
        <v>1.9854600168402701</v>
      </c>
      <c r="D13" s="163">
        <v>2.1047431431632968</v>
      </c>
      <c r="E13" s="163">
        <v>2.2430117879770002</v>
      </c>
      <c r="F13" s="163">
        <v>2.2990961664856857</v>
      </c>
      <c r="G13" s="163">
        <v>2.4761768479766002</v>
      </c>
    </row>
    <row r="14" spans="2:7">
      <c r="B14" s="40" t="s">
        <v>17</v>
      </c>
      <c r="C14" s="163">
        <v>32.505338092127616</v>
      </c>
      <c r="D14" s="163">
        <v>41.048475383740652</v>
      </c>
      <c r="E14" s="163">
        <v>47.207265322319309</v>
      </c>
      <c r="F14" s="163">
        <v>53.051998226196346</v>
      </c>
      <c r="G14" s="163">
        <v>59.179375149871767</v>
      </c>
    </row>
    <row r="15" spans="2:7">
      <c r="B15" s="40" t="s">
        <v>18</v>
      </c>
      <c r="C15" s="163">
        <v>3.1394108689602485</v>
      </c>
      <c r="D15" s="163">
        <v>3.7679754752764425</v>
      </c>
      <c r="E15" s="163">
        <v>4.4012024255162299</v>
      </c>
      <c r="F15" s="163">
        <v>5.0153255898976115</v>
      </c>
      <c r="G15" s="163">
        <v>5.7555791310731852</v>
      </c>
    </row>
    <row r="16" spans="2:7">
      <c r="B16" s="40" t="s">
        <v>19</v>
      </c>
      <c r="C16" s="163">
        <v>0.5589928551286989</v>
      </c>
      <c r="D16" s="163">
        <v>0.66321224847156468</v>
      </c>
      <c r="E16" s="163">
        <v>0.77873187335434313</v>
      </c>
      <c r="F16" s="163">
        <v>0.91033939933004737</v>
      </c>
      <c r="G16" s="163">
        <v>1.0654631287978773</v>
      </c>
    </row>
    <row r="17" spans="2:7">
      <c r="B17" s="40" t="s">
        <v>20</v>
      </c>
      <c r="C17" s="163">
        <v>0.74854983494716321</v>
      </c>
      <c r="D17" s="163">
        <v>0.88661364113518004</v>
      </c>
      <c r="E17" s="163">
        <v>1.0180205589843891</v>
      </c>
      <c r="F17" s="163">
        <v>1.1549943712254358</v>
      </c>
      <c r="G17" s="163">
        <v>1.3070699364718279</v>
      </c>
    </row>
    <row r="18" spans="2:7">
      <c r="B18" s="40" t="s">
        <v>21</v>
      </c>
      <c r="C18" s="163">
        <v>3.6613356036500777</v>
      </c>
      <c r="D18" s="163">
        <v>4.07255313850672</v>
      </c>
      <c r="E18" s="163">
        <v>4.4602869431390593</v>
      </c>
      <c r="F18" s="163">
        <v>4.9127689972657045</v>
      </c>
      <c r="G18" s="163">
        <v>5.4427445791934099</v>
      </c>
    </row>
    <row r="19" spans="2:7">
      <c r="B19" s="40" t="s">
        <v>22</v>
      </c>
      <c r="C19" s="163">
        <v>0.97002975721150131</v>
      </c>
      <c r="D19" s="163">
        <v>0.98195841027446895</v>
      </c>
      <c r="E19" s="163">
        <v>1.0014505934782774</v>
      </c>
      <c r="F19" s="163">
        <v>1.0235042096422349</v>
      </c>
      <c r="G19" s="163">
        <v>1.0484558520940737</v>
      </c>
    </row>
    <row r="20" spans="2:7">
      <c r="B20" s="40" t="s">
        <v>23</v>
      </c>
      <c r="C20" s="163">
        <v>21.67272066764717</v>
      </c>
      <c r="D20" s="163">
        <v>20.784665074110528</v>
      </c>
      <c r="E20" s="163">
        <v>19.51234561067168</v>
      </c>
      <c r="F20" s="163">
        <v>19.171934647902248</v>
      </c>
      <c r="G20" s="163">
        <v>18.68932952616095</v>
      </c>
    </row>
    <row r="21" spans="2:7">
      <c r="B21" s="159" t="s">
        <v>13</v>
      </c>
      <c r="C21" s="160"/>
      <c r="D21" s="160"/>
      <c r="E21" s="161"/>
      <c r="F21" s="161"/>
      <c r="G21" s="162"/>
    </row>
    <row r="22" spans="2:7">
      <c r="B22" s="166" t="s">
        <v>24</v>
      </c>
      <c r="C22" s="163">
        <v>2.9127232680659838</v>
      </c>
      <c r="D22" s="163">
        <v>3.2551708282750194</v>
      </c>
      <c r="E22" s="163">
        <v>3.5882954907616371</v>
      </c>
      <c r="F22" s="163">
        <v>3.9370580226700871</v>
      </c>
      <c r="G22" s="163">
        <v>4.2908560728115441</v>
      </c>
    </row>
    <row r="23" spans="2:7">
      <c r="B23" s="166" t="s">
        <v>238</v>
      </c>
      <c r="C23" s="163">
        <v>1.6655218493029531</v>
      </c>
      <c r="D23" s="163">
        <v>1.7813829054020793</v>
      </c>
      <c r="E23" s="163">
        <v>1.9152415210785652</v>
      </c>
      <c r="F23" s="163">
        <v>2.0535679470693897</v>
      </c>
      <c r="G23" s="163">
        <v>2.1952953374432056</v>
      </c>
    </row>
    <row r="24" spans="2:7">
      <c r="B24" s="166" t="s">
        <v>239</v>
      </c>
      <c r="C24" s="163">
        <v>3.8166359343078824</v>
      </c>
      <c r="D24" s="163">
        <v>4.7020317364184132</v>
      </c>
      <c r="E24" s="163">
        <v>5.1926400929665748</v>
      </c>
      <c r="F24" s="163">
        <v>5.6351943711817238</v>
      </c>
      <c r="G24" s="163">
        <v>6.1481554985558695</v>
      </c>
    </row>
    <row r="25" spans="2:7">
      <c r="B25" s="166" t="s">
        <v>27</v>
      </c>
      <c r="C25" s="163">
        <v>6.845887815518112</v>
      </c>
      <c r="D25" s="163">
        <v>6.3956355916724412</v>
      </c>
      <c r="E25" s="163">
        <v>6.1860377694173501</v>
      </c>
      <c r="F25" s="163">
        <v>5.6689005161865804</v>
      </c>
      <c r="G25" s="163">
        <v>5.4177227158101484</v>
      </c>
    </row>
    <row r="26" spans="2:7">
      <c r="B26" s="166" t="s">
        <v>28</v>
      </c>
      <c r="C26" s="163">
        <v>1.8245962457538685</v>
      </c>
      <c r="D26" s="163">
        <v>1.902505613824492</v>
      </c>
      <c r="E26" s="163">
        <v>1.990451176079159</v>
      </c>
      <c r="F26" s="163">
        <v>2.0729577294574342</v>
      </c>
      <c r="G26" s="163">
        <v>2.1619575879075392</v>
      </c>
    </row>
    <row r="27" spans="2:7">
      <c r="B27" s="166" t="s">
        <v>240</v>
      </c>
      <c r="C27" s="163">
        <v>17.855295869650771</v>
      </c>
      <c r="D27" s="163">
        <v>19.088815435160917</v>
      </c>
      <c r="E27" s="163">
        <v>20.243147428337487</v>
      </c>
      <c r="F27" s="163">
        <v>20.746457056273432</v>
      </c>
      <c r="G27" s="163">
        <v>22.018111509939345</v>
      </c>
    </row>
    <row r="28" spans="2:7">
      <c r="B28" s="166" t="s">
        <v>359</v>
      </c>
      <c r="C28" s="163">
        <v>0</v>
      </c>
      <c r="D28" s="163">
        <v>0</v>
      </c>
      <c r="E28" s="163">
        <v>0</v>
      </c>
      <c r="F28" s="163">
        <v>0</v>
      </c>
      <c r="G28" s="163">
        <v>0</v>
      </c>
    </row>
    <row r="29" spans="2:7">
      <c r="B29" s="156" t="s">
        <v>241</v>
      </c>
      <c r="C29" s="173">
        <v>103.28238852636663</v>
      </c>
      <c r="D29" s="173">
        <v>114.85417636921981</v>
      </c>
      <c r="E29" s="173">
        <v>123.5418214855829</v>
      </c>
      <c r="F29" s="173">
        <v>131.89382964808016</v>
      </c>
      <c r="G29" s="174">
        <v>141.82530391080297</v>
      </c>
    </row>
    <row r="31" spans="2:7">
      <c r="B31" s="169" t="s">
        <v>360</v>
      </c>
      <c r="C31" s="45" t="s">
        <v>361</v>
      </c>
      <c r="E31" s="170"/>
      <c r="F31" s="170"/>
    </row>
    <row r="32" spans="2:7">
      <c r="C32" s="45" t="s">
        <v>362</v>
      </c>
    </row>
    <row r="33" spans="3:7">
      <c r="C33" s="141" t="s">
        <v>363</v>
      </c>
      <c r="D33" s="141"/>
      <c r="G33" s="141"/>
    </row>
  </sheetData>
  <hyperlinks>
    <hyperlink ref="C33" r:id="rId1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1406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ColWidth="8.85546875" defaultRowHeight="15"/>
  <cols>
    <col min="2" max="2" width="23.140625" bestFit="1" customWidth="1"/>
    <col min="3" max="5" width="10.85546875" customWidth="1"/>
  </cols>
  <sheetData>
    <row r="2" spans="2:5">
      <c r="B2" s="112" t="s">
        <v>352</v>
      </c>
      <c r="C2" s="113" t="s">
        <v>353</v>
      </c>
      <c r="D2" s="114"/>
      <c r="E2" s="115"/>
    </row>
    <row r="3" spans="2:5">
      <c r="B3" s="116" t="s">
        <v>354</v>
      </c>
      <c r="C3" s="175">
        <v>41544</v>
      </c>
      <c r="D3" s="119"/>
      <c r="E3" s="120"/>
    </row>
    <row r="4" spans="2:5">
      <c r="B4" s="116" t="s">
        <v>1</v>
      </c>
      <c r="C4" s="121" t="s">
        <v>279</v>
      </c>
      <c r="D4" s="119"/>
      <c r="E4" s="120"/>
    </row>
    <row r="5" spans="2:5">
      <c r="B5" s="116" t="s">
        <v>3</v>
      </c>
      <c r="C5" s="121" t="s">
        <v>280</v>
      </c>
      <c r="D5" s="119"/>
      <c r="E5" s="120"/>
    </row>
    <row r="6" spans="2:5">
      <c r="B6" s="122" t="s">
        <v>355</v>
      </c>
      <c r="C6" s="123" t="s">
        <v>366</v>
      </c>
      <c r="D6" s="123"/>
      <c r="E6" s="124"/>
    </row>
    <row r="8" spans="2:5">
      <c r="B8" s="125" t="s">
        <v>367</v>
      </c>
    </row>
    <row r="9" spans="2:5">
      <c r="B9" s="126" t="s">
        <v>358</v>
      </c>
      <c r="C9" s="127">
        <v>2010</v>
      </c>
      <c r="D9" s="127">
        <v>2020</v>
      </c>
      <c r="E9" s="128">
        <v>2030</v>
      </c>
    </row>
    <row r="10" spans="2:5">
      <c r="B10" s="129" t="s">
        <v>12</v>
      </c>
      <c r="C10" s="130"/>
      <c r="D10" s="131"/>
      <c r="E10" s="132"/>
    </row>
    <row r="11" spans="2:5">
      <c r="B11" s="73" t="s">
        <v>14</v>
      </c>
      <c r="C11" s="176">
        <v>7.3091894858426469</v>
      </c>
      <c r="D11" s="176">
        <v>4.0611074950210533</v>
      </c>
      <c r="E11" s="176">
        <v>3.186657133061281</v>
      </c>
    </row>
    <row r="12" spans="2:5">
      <c r="B12" s="73" t="s">
        <v>15</v>
      </c>
      <c r="C12" s="177">
        <v>35.194472545965318</v>
      </c>
      <c r="D12" s="177">
        <v>32.932501282051497</v>
      </c>
      <c r="E12" s="177">
        <v>33.893652179815994</v>
      </c>
    </row>
    <row r="13" spans="2:5">
      <c r="B13" s="73" t="s">
        <v>16</v>
      </c>
      <c r="C13" s="177">
        <v>6.2750276632544475</v>
      </c>
      <c r="D13" s="177">
        <v>6.9029564396113781</v>
      </c>
      <c r="E13" s="177">
        <v>6.8716955906829984</v>
      </c>
    </row>
    <row r="14" spans="2:5">
      <c r="B14" s="73" t="s">
        <v>17</v>
      </c>
      <c r="C14" s="177">
        <v>109.45455618435955</v>
      </c>
      <c r="D14" s="177">
        <v>115.6049465348037</v>
      </c>
      <c r="E14" s="177">
        <v>104.78777884274631</v>
      </c>
    </row>
    <row r="15" spans="2:5">
      <c r="B15" s="73" t="s">
        <v>18</v>
      </c>
      <c r="C15" s="177">
        <v>59.701395302220838</v>
      </c>
      <c r="D15" s="177">
        <v>60.611195960243421</v>
      </c>
      <c r="E15" s="177">
        <v>65.530565063335686</v>
      </c>
    </row>
    <row r="16" spans="2:5">
      <c r="B16" s="73" t="s">
        <v>19</v>
      </c>
      <c r="C16" s="177">
        <v>3.9603093811797927</v>
      </c>
      <c r="D16" s="177">
        <v>3.9472643036680184</v>
      </c>
      <c r="E16" s="177">
        <v>3.8386586504968303</v>
      </c>
    </row>
    <row r="17" spans="2:5">
      <c r="B17" s="73" t="s">
        <v>20</v>
      </c>
      <c r="C17" s="177">
        <v>8.4032486911960067</v>
      </c>
      <c r="D17" s="177">
        <v>7.0303854730066639</v>
      </c>
      <c r="E17" s="177">
        <v>7.2156212784396363</v>
      </c>
    </row>
    <row r="18" spans="2:5">
      <c r="B18" s="73" t="s">
        <v>21</v>
      </c>
      <c r="C18" s="177">
        <v>9.9327594856945325</v>
      </c>
      <c r="D18" s="177">
        <v>7.9007636730260211</v>
      </c>
      <c r="E18" s="177">
        <v>7.2266640492367822</v>
      </c>
    </row>
    <row r="19" spans="2:5">
      <c r="B19" s="73" t="s">
        <v>22</v>
      </c>
      <c r="C19" s="177">
        <v>6.3468176543717609</v>
      </c>
      <c r="D19" s="177">
        <v>6.78764047676394</v>
      </c>
      <c r="E19" s="177">
        <v>8.5683805527587165</v>
      </c>
    </row>
    <row r="20" spans="2:5">
      <c r="B20" s="73" t="s">
        <v>23</v>
      </c>
      <c r="C20" s="177">
        <v>82.135174246005377</v>
      </c>
      <c r="D20" s="177">
        <v>71.305813139167981</v>
      </c>
      <c r="E20" s="177">
        <v>86.121442036597173</v>
      </c>
    </row>
    <row r="21" spans="2:5">
      <c r="B21" s="129" t="s">
        <v>13</v>
      </c>
      <c r="C21" s="131"/>
      <c r="D21" s="131"/>
      <c r="E21" s="132"/>
    </row>
    <row r="22" spans="2:5">
      <c r="B22" s="136" t="s">
        <v>24</v>
      </c>
      <c r="C22" s="178">
        <v>30.907500568021586</v>
      </c>
      <c r="D22" s="178">
        <v>29.506252182557322</v>
      </c>
      <c r="E22" s="178">
        <v>29.002644004405557</v>
      </c>
    </row>
    <row r="23" spans="2:5">
      <c r="B23" s="136" t="s">
        <v>238</v>
      </c>
      <c r="C23" s="178">
        <v>26.775345415666855</v>
      </c>
      <c r="D23" s="178">
        <v>28.415567695939245</v>
      </c>
      <c r="E23" s="178">
        <v>28.646405180716684</v>
      </c>
    </row>
    <row r="24" spans="2:5">
      <c r="B24" s="136" t="s">
        <v>239</v>
      </c>
      <c r="C24" s="178">
        <v>4.3023540882115983</v>
      </c>
      <c r="D24" s="178">
        <v>6.6686443432963243</v>
      </c>
      <c r="E24" s="178">
        <v>9.75380102974807</v>
      </c>
    </row>
    <row r="25" spans="2:5">
      <c r="B25" s="136" t="s">
        <v>27</v>
      </c>
      <c r="C25" s="178">
        <v>55.494869630701288</v>
      </c>
      <c r="D25" s="178">
        <v>52.143962331764762</v>
      </c>
      <c r="E25" s="178">
        <v>51.431537429920589</v>
      </c>
    </row>
    <row r="26" spans="2:5">
      <c r="B26" s="136" t="s">
        <v>28</v>
      </c>
      <c r="C26" s="178">
        <v>7.7753221163476134</v>
      </c>
      <c r="D26" s="178">
        <v>6.9730145306017421</v>
      </c>
      <c r="E26" s="178">
        <v>6.2541026393491732</v>
      </c>
    </row>
    <row r="27" spans="2:5">
      <c r="B27" s="136" t="s">
        <v>240</v>
      </c>
      <c r="C27" s="178">
        <v>20.128353820914679</v>
      </c>
      <c r="D27" s="178">
        <v>19.129737857376359</v>
      </c>
      <c r="E27" s="178">
        <v>19.957838187127628</v>
      </c>
    </row>
    <row r="28" spans="2:5">
      <c r="B28" s="136" t="s">
        <v>359</v>
      </c>
      <c r="C28" s="178">
        <v>0</v>
      </c>
      <c r="D28" s="178">
        <v>0</v>
      </c>
      <c r="E28" s="178">
        <v>0</v>
      </c>
    </row>
    <row r="29" spans="2:5">
      <c r="B29" s="19" t="s">
        <v>241</v>
      </c>
      <c r="C29" s="179">
        <v>474.09669627995396</v>
      </c>
      <c r="D29" s="179">
        <v>459.92175371889948</v>
      </c>
      <c r="E29" s="179">
        <v>472.28744384843907</v>
      </c>
    </row>
    <row r="31" spans="2:5">
      <c r="B31" s="139" t="s">
        <v>360</v>
      </c>
      <c r="C31" t="s">
        <v>368</v>
      </c>
      <c r="D31" s="140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180"/>
      <c r="D40" s="180"/>
      <c r="E40" s="180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279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280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281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281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281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281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281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281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281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281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281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281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281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281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281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281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281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281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281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281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281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281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281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281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281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281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281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281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281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281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281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281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281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281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281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281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281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281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281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281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281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281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281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281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281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281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281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281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281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281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281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281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281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281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281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281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281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281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281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281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281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281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281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281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281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281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281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281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281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281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281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281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281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281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281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281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281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281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281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281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281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281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281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281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281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281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281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281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281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281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281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281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281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281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281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281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281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281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281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281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281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281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281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281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281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281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281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281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281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281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281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281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281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281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281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281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281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281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281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281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281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281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281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281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281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281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281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281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281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281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281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281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281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281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281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281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281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281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281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281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281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281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281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281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281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281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281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281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281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281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281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281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281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281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281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281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281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281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281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281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281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281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281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281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281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281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281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281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281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281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281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281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281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281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281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281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281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281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279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280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281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281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281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281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281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281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281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281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281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281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281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281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281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281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281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281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281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281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281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281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281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281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281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281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281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281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281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281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281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281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281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281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281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281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281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281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281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281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281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281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281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281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281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281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281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281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281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281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281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281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281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281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281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281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281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281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281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281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281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281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281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281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281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281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281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281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281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281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281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281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281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281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281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281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281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281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281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281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281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281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281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281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281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281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281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281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281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281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281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281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281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281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281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281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281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281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281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281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281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281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281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281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281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281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281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281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281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281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281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281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281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281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281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281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281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281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281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281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281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281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281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281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281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281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281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281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281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281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281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281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281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281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281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281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281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281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281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281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281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281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281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281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281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281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281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281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281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281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281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281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281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281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281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281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281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281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281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281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281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281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281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281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281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281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281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281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281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281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281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281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281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281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281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281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281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281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279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280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281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281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281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281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281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281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281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281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281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281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281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281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281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281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281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281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281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281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281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281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281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281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281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281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281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281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281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281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281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281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281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281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281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281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281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281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281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281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281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281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281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281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281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281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281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281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281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281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281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281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281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281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281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281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281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281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281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281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281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281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281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281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281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281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281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281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281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281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281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281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281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281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281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281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281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281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281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281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281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281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281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281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281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281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281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281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281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281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281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281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281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281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281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281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281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281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281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281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281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281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281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281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281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281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281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281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281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281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281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281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281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281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281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281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281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281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281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281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281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281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281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281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281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281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281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281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281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281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281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281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281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281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281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281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281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281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281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281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281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281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281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281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281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281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281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281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281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281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281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281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281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281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281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281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281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281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281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281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281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281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281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281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281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281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281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281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281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281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281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281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281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281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281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281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281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281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ColWidth="8.85546875" defaultRowHeight="15"/>
  <cols>
    <col min="2" max="2" width="23.140625" bestFit="1" customWidth="1"/>
    <col min="3" max="5" width="10.85546875" customWidth="1"/>
  </cols>
  <sheetData>
    <row r="2" spans="2:7">
      <c r="B2" s="112" t="s">
        <v>352</v>
      </c>
      <c r="C2" s="113" t="s">
        <v>353</v>
      </c>
      <c r="D2" s="113"/>
      <c r="E2" s="114"/>
      <c r="F2" s="114"/>
      <c r="G2" s="115"/>
    </row>
    <row r="3" spans="2:7">
      <c r="B3" s="116" t="s">
        <v>354</v>
      </c>
      <c r="C3" s="117">
        <v>41543</v>
      </c>
      <c r="D3" s="118"/>
      <c r="E3" s="119"/>
      <c r="F3" s="119"/>
      <c r="G3" s="120"/>
    </row>
    <row r="4" spans="2:7">
      <c r="B4" s="116" t="s">
        <v>1</v>
      </c>
      <c r="C4" s="118" t="s">
        <v>369</v>
      </c>
      <c r="D4" s="118"/>
      <c r="E4" s="119"/>
      <c r="F4" s="119"/>
      <c r="G4" s="120"/>
    </row>
    <row r="5" spans="2:7">
      <c r="B5" s="116" t="s">
        <v>3</v>
      </c>
      <c r="C5" s="121" t="s">
        <v>282</v>
      </c>
      <c r="D5" s="121"/>
      <c r="E5" s="119"/>
      <c r="F5" s="119"/>
      <c r="G5" s="120"/>
    </row>
    <row r="6" spans="2:7" ht="18">
      <c r="B6" s="122" t="s">
        <v>355</v>
      </c>
      <c r="C6" s="123" t="s">
        <v>356</v>
      </c>
      <c r="D6" s="123"/>
      <c r="E6" s="123"/>
      <c r="F6" s="123"/>
      <c r="G6" s="124"/>
    </row>
    <row r="8" spans="2:7">
      <c r="B8" s="125" t="s">
        <v>357</v>
      </c>
    </row>
    <row r="9" spans="2:7">
      <c r="B9" s="126" t="s">
        <v>358</v>
      </c>
      <c r="C9" s="127">
        <v>2010</v>
      </c>
      <c r="D9" s="127">
        <v>2015</v>
      </c>
      <c r="E9" s="127">
        <v>2020</v>
      </c>
      <c r="F9" s="127">
        <v>2025</v>
      </c>
      <c r="G9" s="128">
        <v>2030</v>
      </c>
    </row>
    <row r="10" spans="2:7">
      <c r="B10" s="129" t="s">
        <v>12</v>
      </c>
      <c r="C10" s="130"/>
      <c r="D10" s="130"/>
      <c r="E10" s="131"/>
      <c r="F10" s="131"/>
      <c r="G10" s="132"/>
    </row>
    <row r="11" spans="2:7">
      <c r="B11" s="73" t="s">
        <v>14</v>
      </c>
      <c r="C11" s="181">
        <v>0.99338303027954811</v>
      </c>
      <c r="D11" s="181">
        <v>1.3484262108288425</v>
      </c>
      <c r="E11" s="181">
        <v>1.520767231413013</v>
      </c>
      <c r="F11" s="181">
        <v>1.6344718754792065</v>
      </c>
      <c r="G11" s="181">
        <v>1.7172039416119638</v>
      </c>
    </row>
    <row r="12" spans="2:7">
      <c r="B12" s="73" t="s">
        <v>15</v>
      </c>
      <c r="C12" s="181">
        <v>7.5759756213149396</v>
      </c>
      <c r="D12" s="181">
        <v>8.8150091454769708</v>
      </c>
      <c r="E12" s="181">
        <v>9.9205378906774033</v>
      </c>
      <c r="F12" s="181">
        <v>10.367918912359839</v>
      </c>
      <c r="G12" s="181">
        <v>10.446230910981621</v>
      </c>
    </row>
    <row r="13" spans="2:7">
      <c r="B13" s="73" t="s">
        <v>16</v>
      </c>
      <c r="C13" s="181">
        <v>0</v>
      </c>
      <c r="D13" s="181">
        <v>0</v>
      </c>
      <c r="E13" s="181">
        <v>0</v>
      </c>
      <c r="F13" s="181">
        <v>0</v>
      </c>
      <c r="G13" s="181">
        <v>0</v>
      </c>
    </row>
    <row r="14" spans="2:7">
      <c r="B14" s="73" t="s">
        <v>17</v>
      </c>
      <c r="C14" s="181">
        <v>38.094087399359786</v>
      </c>
      <c r="D14" s="181">
        <v>62.463588907772404</v>
      </c>
      <c r="E14" s="181">
        <v>78.16526707980492</v>
      </c>
      <c r="F14" s="181">
        <v>84.576221160542332</v>
      </c>
      <c r="G14" s="181">
        <v>85.552779292975274</v>
      </c>
    </row>
    <row r="15" spans="2:7">
      <c r="B15" s="73" t="s">
        <v>18</v>
      </c>
      <c r="C15" s="181">
        <v>117.98244327703284</v>
      </c>
      <c r="D15" s="181">
        <v>140.96959922546182</v>
      </c>
      <c r="E15" s="181">
        <v>159.6628282770356</v>
      </c>
      <c r="F15" s="181">
        <v>165.48734178441475</v>
      </c>
      <c r="G15" s="181">
        <v>164.52098519797181</v>
      </c>
    </row>
    <row r="16" spans="2:7">
      <c r="B16" s="73" t="s">
        <v>19</v>
      </c>
      <c r="C16" s="181">
        <v>109.34443897758648</v>
      </c>
      <c r="D16" s="181">
        <v>102.42664953774637</v>
      </c>
      <c r="E16" s="181">
        <v>98.268152132240729</v>
      </c>
      <c r="F16" s="181">
        <v>94.823098785521864</v>
      </c>
      <c r="G16" s="181">
        <v>91.539043274991343</v>
      </c>
    </row>
    <row r="17" spans="2:7">
      <c r="B17" s="73" t="s">
        <v>20</v>
      </c>
      <c r="C17" s="181">
        <v>1.3056920716477025</v>
      </c>
      <c r="D17" s="181">
        <v>1.3742451585753208</v>
      </c>
      <c r="E17" s="181">
        <v>1.4571338903890274</v>
      </c>
      <c r="F17" s="181">
        <v>1.4983683886437662</v>
      </c>
      <c r="G17" s="181">
        <v>1.5151199721546245</v>
      </c>
    </row>
    <row r="18" spans="2:7">
      <c r="B18" s="73" t="s">
        <v>21</v>
      </c>
      <c r="C18" s="181">
        <v>0.31240584448762243</v>
      </c>
      <c r="D18" s="181">
        <v>0.50966592199267458</v>
      </c>
      <c r="E18" s="181">
        <v>0.55726435773302929</v>
      </c>
      <c r="F18" s="181">
        <v>0.58337302721787521</v>
      </c>
      <c r="G18" s="181">
        <v>0.59937963966540431</v>
      </c>
    </row>
    <row r="19" spans="2:7">
      <c r="B19" s="73" t="s">
        <v>22</v>
      </c>
      <c r="C19" s="181">
        <v>0.11407500141149818</v>
      </c>
      <c r="D19" s="181">
        <v>0.25908212875677838</v>
      </c>
      <c r="E19" s="181">
        <v>0.31451696243645128</v>
      </c>
      <c r="F19" s="181">
        <v>0.34803037662766656</v>
      </c>
      <c r="G19" s="181">
        <v>0.37044933061128354</v>
      </c>
    </row>
    <row r="20" spans="2:7">
      <c r="B20" s="73" t="s">
        <v>23</v>
      </c>
      <c r="C20" s="181">
        <v>5.730688128363977</v>
      </c>
      <c r="D20" s="181">
        <v>8.0749225345033793</v>
      </c>
      <c r="E20" s="181">
        <v>8.568580332985773</v>
      </c>
      <c r="F20" s="181">
        <v>8.7660921222988684</v>
      </c>
      <c r="G20" s="181">
        <v>8.7748891659225698</v>
      </c>
    </row>
    <row r="21" spans="2:7">
      <c r="B21" s="129" t="s">
        <v>13</v>
      </c>
      <c r="C21" s="182"/>
      <c r="D21" s="182"/>
      <c r="E21" s="182"/>
      <c r="F21" s="182"/>
      <c r="G21" s="183"/>
    </row>
    <row r="22" spans="2:7">
      <c r="B22" s="136" t="s">
        <v>24</v>
      </c>
      <c r="C22" s="181">
        <v>12.374135038692749</v>
      </c>
      <c r="D22" s="181">
        <v>13.665067536463233</v>
      </c>
      <c r="E22" s="181">
        <v>16.10536188851523</v>
      </c>
      <c r="F22" s="181">
        <v>17.416966782996056</v>
      </c>
      <c r="G22" s="181">
        <v>18.234732259536269</v>
      </c>
    </row>
    <row r="23" spans="2:7">
      <c r="B23" s="136" t="s">
        <v>238</v>
      </c>
      <c r="C23" s="181">
        <v>24.181331621891434</v>
      </c>
      <c r="D23" s="181">
        <v>24.507437885381005</v>
      </c>
      <c r="E23" s="181">
        <v>25.664995939900127</v>
      </c>
      <c r="F23" s="181">
        <v>26.257804705786413</v>
      </c>
      <c r="G23" s="181">
        <v>26.388019856109114</v>
      </c>
    </row>
    <row r="24" spans="2:7">
      <c r="B24" s="136" t="s">
        <v>239</v>
      </c>
      <c r="C24" s="181">
        <v>1.4733783227404513</v>
      </c>
      <c r="D24" s="181">
        <v>2.4396608225814833</v>
      </c>
      <c r="E24" s="181">
        <v>3.1167549978834415</v>
      </c>
      <c r="F24" s="181">
        <v>3.4731146008692502</v>
      </c>
      <c r="G24" s="181">
        <v>3.6760612520682017</v>
      </c>
    </row>
    <row r="25" spans="2:7">
      <c r="B25" s="136" t="s">
        <v>27</v>
      </c>
      <c r="C25" s="181">
        <v>0.37043138162051653</v>
      </c>
      <c r="D25" s="181">
        <v>1.0220852718639508</v>
      </c>
      <c r="E25" s="181">
        <v>1.3380497575656736</v>
      </c>
      <c r="F25" s="181">
        <v>1.5244665267878226</v>
      </c>
      <c r="G25" s="181">
        <v>1.6580334607315339</v>
      </c>
    </row>
    <row r="26" spans="2:7">
      <c r="B26" s="136" t="s">
        <v>28</v>
      </c>
      <c r="C26" s="181">
        <v>0.71969845366183716</v>
      </c>
      <c r="D26" s="181">
        <v>0.83073135978717372</v>
      </c>
      <c r="E26" s="181">
        <v>0.80891275085563419</v>
      </c>
      <c r="F26" s="181">
        <v>0.79491123046880974</v>
      </c>
      <c r="G26" s="181">
        <v>0.78566485665226005</v>
      </c>
    </row>
    <row r="27" spans="2:7">
      <c r="B27" s="136" t="s">
        <v>240</v>
      </c>
      <c r="C27" s="181">
        <v>244.38294807492252</v>
      </c>
      <c r="D27" s="181">
        <v>281.20236788699276</v>
      </c>
      <c r="E27" s="181">
        <v>316.62409279068231</v>
      </c>
      <c r="F27" s="181">
        <v>333.84910074953541</v>
      </c>
      <c r="G27" s="181">
        <v>340.29264396509569</v>
      </c>
    </row>
    <row r="28" spans="2:7">
      <c r="B28" s="136" t="s">
        <v>359</v>
      </c>
      <c r="C28" s="181">
        <v>0</v>
      </c>
      <c r="D28" s="181">
        <v>0</v>
      </c>
      <c r="E28" s="181">
        <v>0</v>
      </c>
      <c r="F28" s="181">
        <v>0</v>
      </c>
      <c r="G28" s="181">
        <v>0</v>
      </c>
    </row>
    <row r="29" spans="2:7">
      <c r="B29" s="19" t="s">
        <v>241</v>
      </c>
      <c r="C29" s="184">
        <v>564.95511224501388</v>
      </c>
      <c r="D29" s="184">
        <v>649.90853953418423</v>
      </c>
      <c r="E29" s="184">
        <v>722.09321628011844</v>
      </c>
      <c r="F29" s="184">
        <v>751.40128102954986</v>
      </c>
      <c r="G29" s="185">
        <v>756.071236377079</v>
      </c>
    </row>
    <row r="31" spans="2:7">
      <c r="B31" s="139" t="s">
        <v>360</v>
      </c>
      <c r="C31" t="s">
        <v>370</v>
      </c>
      <c r="E31" s="140"/>
      <c r="F31" s="140"/>
    </row>
    <row r="33" spans="3:7">
      <c r="C33" s="141"/>
      <c r="D33" s="141"/>
      <c r="G33" s="14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279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283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283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283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283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283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283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283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283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283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283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283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283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283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283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283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283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283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283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283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283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283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283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283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283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283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283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283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283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283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283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283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283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283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283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283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283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283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283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283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283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283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283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283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283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283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283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283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283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283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283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283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283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283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283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283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283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283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283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283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283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283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283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283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283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283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283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283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283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283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283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283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283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283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283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283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283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283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283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283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283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283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283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283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283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283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283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283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283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283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283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283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283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283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283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283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283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283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283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283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283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283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283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283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283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283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283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283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283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283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283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283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283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283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283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283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283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283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283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283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283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283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283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283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283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283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283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283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283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283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283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283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283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283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283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283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283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283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283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283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283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283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283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283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283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283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283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283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283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283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283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283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283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283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283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283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283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283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283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283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283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283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283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283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283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283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283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283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283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283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283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283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283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283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283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283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283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279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283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283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283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283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283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283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283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283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283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283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283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283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283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283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283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283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283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283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283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283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283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283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283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283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283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283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283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283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283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283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283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283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283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283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283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283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283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283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283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283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283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283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283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283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283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283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283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283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283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283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283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283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283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283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283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283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283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283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283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283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283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283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283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283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283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283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283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283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283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283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283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283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283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283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283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283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283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283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283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283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283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283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283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283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283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283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283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283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283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283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283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283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283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283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283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283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283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283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283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283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283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283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283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283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283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283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283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283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283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283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283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283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283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283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283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283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283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283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283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283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283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283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283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283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283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283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283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283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283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283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283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283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283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283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283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283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283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283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283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283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283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283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283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283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283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283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283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283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283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283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283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283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283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283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283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283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283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283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283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283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283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283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283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283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283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283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283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283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283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283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283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283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283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283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283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283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279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283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283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283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283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283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283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283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283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283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283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283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283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283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283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283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283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283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283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283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283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283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283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283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283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283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283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283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283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283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283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283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283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283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283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283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283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283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283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283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283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283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283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283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283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283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283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283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283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283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283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283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283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283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283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283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283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283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283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283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283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283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283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283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283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283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283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283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283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283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283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283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283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283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283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283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283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283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283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283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283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283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283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283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283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283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283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283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283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283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283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283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283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283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283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283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283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283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283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283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283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283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283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283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283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283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283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283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283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283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283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283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283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283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283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283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283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283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283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283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283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283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283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283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283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283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283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283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283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283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283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283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283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283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283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283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283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283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283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283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283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283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283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283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283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283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283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283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283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283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283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283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283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283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283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283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283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283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283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283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283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283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283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283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283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283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283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283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283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283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283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283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283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283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283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283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283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ColWidth="8.85546875" defaultRowHeight="15"/>
  <cols>
    <col min="2" max="2" width="23.140625" bestFit="1" customWidth="1"/>
    <col min="3" max="5" width="10.85546875" customWidth="1"/>
  </cols>
  <sheetData>
    <row r="2" spans="2:5" ht="11.25" customHeight="1">
      <c r="B2" s="112" t="s">
        <v>352</v>
      </c>
      <c r="C2" s="113" t="s">
        <v>371</v>
      </c>
      <c r="D2" s="114"/>
      <c r="E2" s="115"/>
    </row>
    <row r="3" spans="2:5" ht="11.25" customHeight="1">
      <c r="B3" s="116" t="s">
        <v>1</v>
      </c>
      <c r="C3" s="121" t="s">
        <v>279</v>
      </c>
      <c r="D3" s="119"/>
      <c r="E3" s="120"/>
    </row>
    <row r="4" spans="2:5" ht="11.25" customHeight="1">
      <c r="B4" s="116" t="s">
        <v>3</v>
      </c>
      <c r="C4" s="121" t="s">
        <v>284</v>
      </c>
      <c r="D4" s="119"/>
      <c r="E4" s="120"/>
    </row>
    <row r="5" spans="2:5" ht="11.25" customHeight="1">
      <c r="B5" s="116" t="s">
        <v>355</v>
      </c>
      <c r="C5" s="119" t="s">
        <v>366</v>
      </c>
      <c r="D5" s="119"/>
      <c r="E5" s="120"/>
    </row>
    <row r="6" spans="2:5">
      <c r="B6" s="186"/>
      <c r="C6" s="123"/>
      <c r="D6" s="123"/>
      <c r="E6" s="124"/>
    </row>
    <row r="7" spans="2:5" ht="11.25" customHeight="1"/>
    <row r="8" spans="2:5" ht="11.25" customHeight="1">
      <c r="B8" s="125" t="s">
        <v>367</v>
      </c>
    </row>
    <row r="9" spans="2:5" ht="11.25" customHeight="1">
      <c r="B9" s="126" t="s">
        <v>358</v>
      </c>
      <c r="C9" s="127">
        <v>2010</v>
      </c>
      <c r="D9" s="127">
        <v>2020</v>
      </c>
      <c r="E9" s="128">
        <v>2030</v>
      </c>
    </row>
    <row r="10" spans="2:5" ht="11.25" customHeight="1">
      <c r="B10" s="129" t="s">
        <v>12</v>
      </c>
      <c r="C10" s="130"/>
      <c r="D10" s="131"/>
      <c r="E10" s="132"/>
    </row>
    <row r="11" spans="2:5" ht="11.25" customHeight="1">
      <c r="B11" s="73" t="s">
        <v>14</v>
      </c>
      <c r="C11" s="176">
        <v>55.918894698340992</v>
      </c>
      <c r="D11" s="176">
        <v>59.595584561622658</v>
      </c>
      <c r="E11" s="176">
        <v>62.896219982310306</v>
      </c>
    </row>
    <row r="12" spans="2:5" ht="11.25" customHeight="1">
      <c r="B12" s="73" t="s">
        <v>15</v>
      </c>
      <c r="C12" s="177">
        <v>235.15808853378149</v>
      </c>
      <c r="D12" s="177">
        <v>248.2201743546606</v>
      </c>
      <c r="E12" s="177">
        <v>245.77564025457184</v>
      </c>
    </row>
    <row r="13" spans="2:5" ht="11.25" customHeight="1">
      <c r="B13" s="73" t="s">
        <v>16</v>
      </c>
      <c r="C13" s="177">
        <v>23.962610864208418</v>
      </c>
      <c r="D13" s="177">
        <v>24.70003009945663</v>
      </c>
      <c r="E13" s="177">
        <v>25.081641924014644</v>
      </c>
    </row>
    <row r="14" spans="2:5" ht="11.25" customHeight="1">
      <c r="B14" s="73" t="s">
        <v>17</v>
      </c>
      <c r="C14" s="177">
        <v>241.56361427689032</v>
      </c>
      <c r="D14" s="177">
        <v>262.17685526779297</v>
      </c>
      <c r="E14" s="177">
        <v>278.2975707396397</v>
      </c>
    </row>
    <row r="15" spans="2:5" ht="11.25" customHeight="1">
      <c r="B15" s="73" t="s">
        <v>18</v>
      </c>
      <c r="C15" s="177">
        <v>299.59327408349213</v>
      </c>
      <c r="D15" s="177">
        <v>322.09682342062035</v>
      </c>
      <c r="E15" s="177">
        <v>343.51500031605195</v>
      </c>
    </row>
    <row r="16" spans="2:5" ht="11.25" customHeight="1">
      <c r="B16" s="73" t="s">
        <v>19</v>
      </c>
      <c r="C16" s="177">
        <v>28.695575467455456</v>
      </c>
      <c r="D16" s="177">
        <v>35.481064141607831</v>
      </c>
      <c r="E16" s="177">
        <v>43.465212907384256</v>
      </c>
    </row>
    <row r="17" spans="2:5" ht="11.25" customHeight="1">
      <c r="B17" s="73" t="s">
        <v>20</v>
      </c>
      <c r="C17" s="177">
        <v>49.663646035113217</v>
      </c>
      <c r="D17" s="177">
        <v>55.545261688835119</v>
      </c>
      <c r="E17" s="177">
        <v>60.416078449663601</v>
      </c>
    </row>
    <row r="18" spans="2:5" ht="11.25" customHeight="1">
      <c r="B18" s="73" t="s">
        <v>21</v>
      </c>
      <c r="C18" s="177">
        <v>44.601678646564118</v>
      </c>
      <c r="D18" s="177">
        <v>43.819658895084679</v>
      </c>
      <c r="E18" s="177">
        <v>42.642874513607914</v>
      </c>
    </row>
    <row r="19" spans="2:5" ht="11.25" customHeight="1">
      <c r="B19" s="73" t="s">
        <v>22</v>
      </c>
      <c r="C19" s="177">
        <v>27.408533203184696</v>
      </c>
      <c r="D19" s="177">
        <v>30.236039193479389</v>
      </c>
      <c r="E19" s="177">
        <v>33.127483573154258</v>
      </c>
    </row>
    <row r="20" spans="2:5" ht="11.25" customHeight="1">
      <c r="B20" s="73" t="s">
        <v>23</v>
      </c>
      <c r="C20" s="177">
        <v>174.39034759382037</v>
      </c>
      <c r="D20" s="177">
        <v>181.01924634758205</v>
      </c>
      <c r="E20" s="177">
        <v>185.92723060369752</v>
      </c>
    </row>
    <row r="21" spans="2:5" ht="11.25" customHeight="1">
      <c r="B21" s="129" t="s">
        <v>13</v>
      </c>
      <c r="C21" s="131"/>
      <c r="D21" s="131"/>
      <c r="E21" s="132"/>
    </row>
    <row r="22" spans="2:5" ht="11.25" customHeight="1">
      <c r="B22" s="136" t="s">
        <v>24</v>
      </c>
      <c r="C22" s="178">
        <v>292.89117147774118</v>
      </c>
      <c r="D22" s="178">
        <v>343.4919902094706</v>
      </c>
      <c r="E22" s="178">
        <v>395.37790900143864</v>
      </c>
    </row>
    <row r="23" spans="2:5" ht="11.25" customHeight="1">
      <c r="B23" s="136" t="s">
        <v>238</v>
      </c>
      <c r="C23" s="178">
        <v>227.07670731558426</v>
      </c>
      <c r="D23" s="178">
        <v>258.28310553527308</v>
      </c>
      <c r="E23" s="178">
        <v>283.66348866661514</v>
      </c>
    </row>
    <row r="24" spans="2:5" ht="11.25" customHeight="1">
      <c r="B24" s="136" t="s">
        <v>239</v>
      </c>
      <c r="C24" s="178">
        <v>27.815653873505351</v>
      </c>
      <c r="D24" s="178">
        <v>32.431854516977829</v>
      </c>
      <c r="E24" s="178">
        <v>38.254655036214146</v>
      </c>
    </row>
    <row r="25" spans="2:5" ht="11.25" customHeight="1">
      <c r="B25" s="136" t="s">
        <v>27</v>
      </c>
      <c r="C25" s="178">
        <v>254.95358255597586</v>
      </c>
      <c r="D25" s="178">
        <v>310.508009542938</v>
      </c>
      <c r="E25" s="178">
        <v>383.50739551580909</v>
      </c>
    </row>
    <row r="26" spans="2:5" ht="11.25" customHeight="1">
      <c r="B26" s="136" t="s">
        <v>28</v>
      </c>
      <c r="C26" s="178">
        <v>229.23047749757728</v>
      </c>
      <c r="D26" s="178">
        <v>226.99555675701902</v>
      </c>
      <c r="E26" s="178">
        <v>224.15153179299466</v>
      </c>
    </row>
    <row r="27" spans="2:5" ht="11.25" customHeight="1">
      <c r="B27" s="136" t="s">
        <v>240</v>
      </c>
      <c r="C27" s="178">
        <v>73.417241164189122</v>
      </c>
      <c r="D27" s="178">
        <v>77.66881805646112</v>
      </c>
      <c r="E27" s="178">
        <v>82.945989183214522</v>
      </c>
    </row>
    <row r="28" spans="2:5" ht="11.25" customHeight="1">
      <c r="B28" s="136" t="s">
        <v>359</v>
      </c>
      <c r="C28" s="178">
        <v>0</v>
      </c>
      <c r="D28" s="178">
        <v>0</v>
      </c>
      <c r="E28" s="178">
        <v>0</v>
      </c>
    </row>
    <row r="29" spans="2:5">
      <c r="B29" s="19" t="s">
        <v>241</v>
      </c>
      <c r="C29" s="179">
        <v>2286.341097287424</v>
      </c>
      <c r="D29" s="179">
        <v>2512.2700725888826</v>
      </c>
      <c r="E29" s="179">
        <v>2729.0459224603824</v>
      </c>
    </row>
    <row r="30" spans="2:5" ht="11.25" customHeight="1"/>
    <row r="31" spans="2:5">
      <c r="B31" s="139" t="s">
        <v>360</v>
      </c>
      <c r="C31" t="s">
        <v>372</v>
      </c>
      <c r="D31" s="140"/>
    </row>
    <row r="32" spans="2:5" ht="11.25" customHeight="1">
      <c r="C32" s="141"/>
      <c r="E32" s="141"/>
    </row>
    <row r="33" spans="3:5" ht="11.25" customHeight="1">
      <c r="C33" s="180"/>
      <c r="D33" s="180"/>
      <c r="E33" s="180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279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284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285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285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285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285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285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285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285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285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285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285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285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285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285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285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285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285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285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285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285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285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285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285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285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285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285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285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285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285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285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285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285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285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285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285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285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285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285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285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285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285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285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285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285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285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285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285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285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285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285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285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285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285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285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285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285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285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285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285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285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285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285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285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285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285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285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285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285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285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285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285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285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285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285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285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285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285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285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285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285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285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285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285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285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285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285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285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285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285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285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285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285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285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285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285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285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285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285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285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285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285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285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285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285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285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285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285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285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285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285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285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285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285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285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285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285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285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285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285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285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285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285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285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285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285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285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285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285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285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285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285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285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285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285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285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285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285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285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285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285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285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285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285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285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285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285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285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285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285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285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285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285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285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285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285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285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285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285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285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285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285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285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285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285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285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285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285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285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285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285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285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285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285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285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285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285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285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279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284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285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285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285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285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285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285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285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285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285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285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285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285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285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285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285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285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285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285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285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285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285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285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285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285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285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285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285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285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285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285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285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285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285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285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285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285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285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285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285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285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285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285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285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285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285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285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285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285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285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285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285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285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285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285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285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285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285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285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285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285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285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285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285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285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285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285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285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285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285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285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285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285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285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285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285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285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285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285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285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285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285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285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285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285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285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285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285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285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285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285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285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285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285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285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285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285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285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285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285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285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285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285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285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285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285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285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285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285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285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285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285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285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285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285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285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285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285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285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285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285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285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285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285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285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285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285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285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285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285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285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285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285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285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285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285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285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285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285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285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285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285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285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285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285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285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285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285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285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285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285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285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285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285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285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285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285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285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285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285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285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285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285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285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285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285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285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285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285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285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285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285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285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285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285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285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285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279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284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285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285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285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285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285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285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285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285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285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285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285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285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285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285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285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285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285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285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285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285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285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285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285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285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285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285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285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285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285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285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285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285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285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285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285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285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285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285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285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285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285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285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285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285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285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285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285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285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285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285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285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285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285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285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285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285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285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285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285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285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285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285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285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285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285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285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285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285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285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285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285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285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285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285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285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285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285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285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285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285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285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285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285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285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285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285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285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285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285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285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285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285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285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285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285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285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285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285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285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285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285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285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285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285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285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285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285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285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285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285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285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285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285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285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285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285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285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285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285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285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285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285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285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285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285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285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285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285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285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285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285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285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285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285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285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285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285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285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285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285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285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285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285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285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285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285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285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285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285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285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285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285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285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285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285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285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285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285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285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285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285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285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285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285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285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285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285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285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285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285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285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285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285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285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285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285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9</vt:i4>
      </vt:variant>
    </vt:vector>
  </HeadingPairs>
  <TitlesOfParts>
    <vt:vector size="60" baseType="lpstr">
      <vt:lpstr>About</vt:lpstr>
      <vt:lpstr>Country Selector</vt:lpstr>
      <vt:lpstr>Cross-Page Data</vt:lpstr>
      <vt:lpstr>BAU Process Emissions Alberta</vt:lpstr>
      <vt:lpstr>Process Emissions Multipliers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CH4_to_CO2e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</cp:lastModifiedBy>
  <dcterms:created xsi:type="dcterms:W3CDTF">2015-06-26T00:17:38Z</dcterms:created>
  <dcterms:modified xsi:type="dcterms:W3CDTF">2019-03-06T22:18:10Z</dcterms:modified>
</cp:coreProperties>
</file>