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eran\Dropbox\Provincial EPS\AB EPS\InputData\"/>
    </mc:Choice>
  </mc:AlternateContent>
  <xr:revisionPtr revIDLastSave="0" documentId="13_ncr:1_{AD6C0EE9-F111-47F3-8B21-523A8924E2D6}" xr6:coauthVersionLast="34" xr6:coauthVersionMax="34" xr10:uidLastSave="{00000000-0000-0000-0000-000000000000}"/>
  <bookViews>
    <workbookView xWindow="480" yWindow="96" windowWidth="27804" windowHeight="14136" activeTab="4" xr2:uid="{00000000-000D-0000-FFFF-FFFF00000000}"/>
  </bookViews>
  <sheets>
    <sheet name="About" sheetId="1" r:id="rId1"/>
    <sheet name="OECD Data" sheetId="5" r:id="rId2"/>
    <sheet name="AB Population Forecast" sheetId="8" r:id="rId3"/>
    <sheet name="NEB GDP Data" sheetId="6" r:id="rId4"/>
    <sheet name="Scaling Factors" sheetId="3" r:id="rId5"/>
  </sheets>
  <externalReferences>
    <externalReference r:id="rId6"/>
    <externalReference r:id="rId7"/>
    <externalReference r:id="rId8"/>
  </externalReferences>
  <definedNames>
    <definedName name="_xlnm._FilterDatabase" localSheetId="1" hidden="1">'OECD Data'!$A$1:$D$53</definedName>
    <definedName name="Eno_TM">'[1]1997  Table 1a Modified'!#REF!</definedName>
    <definedName name="Eno_Tons">'[1]1997  Table 1a Modified'!#REF!</definedName>
    <definedName name="km_per_mile">[2]About!#REF!</definedName>
    <definedName name="miles_per_km">[3]About!$A$85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79017"/>
</workbook>
</file>

<file path=xl/calcChain.xml><?xml version="1.0" encoding="utf-8"?>
<calcChain xmlns="http://schemas.openxmlformats.org/spreadsheetml/2006/main">
  <c r="AP36" i="3" l="1"/>
  <c r="AO36" i="3"/>
  <c r="AN36" i="3"/>
  <c r="AM36" i="3"/>
  <c r="AL36" i="3"/>
  <c r="AK36" i="3"/>
  <c r="AJ36" i="3"/>
  <c r="AI36" i="3"/>
  <c r="AH36" i="3"/>
  <c r="AG36" i="3"/>
  <c r="AF36" i="3"/>
  <c r="AE36" i="3"/>
  <c r="AD36" i="3"/>
  <c r="AC36" i="3"/>
  <c r="AB36" i="3"/>
  <c r="AA36" i="3"/>
  <c r="Z36" i="3"/>
  <c r="Y36" i="3"/>
  <c r="X36" i="3"/>
  <c r="W36" i="3"/>
  <c r="V36" i="3"/>
  <c r="U36" i="3"/>
  <c r="T36" i="3"/>
  <c r="S36" i="3"/>
  <c r="R36" i="3"/>
  <c r="Q36" i="3"/>
  <c r="P36" i="3"/>
  <c r="O36" i="3"/>
  <c r="N36" i="3"/>
  <c r="M36" i="3"/>
  <c r="L36" i="3"/>
  <c r="K36" i="3"/>
  <c r="J36" i="3"/>
  <c r="I36" i="3"/>
  <c r="H36" i="3"/>
  <c r="G36" i="3"/>
  <c r="F36" i="3"/>
  <c r="E36" i="3"/>
  <c r="D36" i="3"/>
  <c r="C36" i="3"/>
  <c r="B36" i="3"/>
  <c r="C9" i="3" l="1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AG9" i="3"/>
  <c r="AH9" i="3"/>
  <c r="AI9" i="3"/>
  <c r="AJ9" i="3"/>
  <c r="AK9" i="3"/>
  <c r="AL9" i="3"/>
  <c r="AM9" i="3"/>
  <c r="AN9" i="3"/>
  <c r="AO9" i="3"/>
  <c r="AP9" i="3"/>
  <c r="B9" i="3"/>
  <c r="B15" i="3"/>
  <c r="AC4" i="8"/>
  <c r="AC2" i="8"/>
  <c r="AD4" i="8"/>
  <c r="AD2" i="8"/>
  <c r="AE4" i="8"/>
  <c r="AE2" i="8"/>
  <c r="AF4" i="8"/>
  <c r="AF2" i="8"/>
  <c r="AG4" i="8"/>
  <c r="AG2" i="8"/>
  <c r="AH4" i="8"/>
  <c r="AH2" i="8"/>
  <c r="AI4" i="8"/>
  <c r="AI2" i="8"/>
  <c r="AJ4" i="8"/>
  <c r="AJ2" i="8"/>
  <c r="AK4" i="8"/>
  <c r="AK2" i="8"/>
  <c r="AL4" i="8"/>
  <c r="AL2" i="8"/>
  <c r="AM4" i="8"/>
  <c r="AM2" i="8"/>
  <c r="AN4" i="8"/>
  <c r="AN2" i="8"/>
  <c r="AO4" i="8"/>
  <c r="AO2" i="8"/>
  <c r="AP4" i="8"/>
  <c r="AP2" i="8"/>
  <c r="AQ4" i="8"/>
  <c r="AQ2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C3" i="8"/>
  <c r="D1" i="8"/>
  <c r="E1" i="8"/>
  <c r="F1" i="8"/>
  <c r="G1" i="8"/>
  <c r="H1" i="8"/>
  <c r="I1" i="8"/>
  <c r="J1" i="8"/>
  <c r="K1" i="8"/>
  <c r="L1" i="8"/>
  <c r="M1" i="8"/>
  <c r="N1" i="8"/>
  <c r="O1" i="8"/>
  <c r="P1" i="8"/>
  <c r="Q1" i="8"/>
  <c r="R1" i="8"/>
  <c r="S1" i="8"/>
  <c r="T1" i="8"/>
  <c r="U1" i="8"/>
  <c r="V1" i="8"/>
  <c r="W1" i="8"/>
  <c r="X1" i="8"/>
  <c r="Y1" i="8"/>
  <c r="Z1" i="8"/>
  <c r="AA1" i="8"/>
  <c r="AB1" i="8"/>
  <c r="AC1" i="8"/>
  <c r="AD1" i="8"/>
  <c r="AE1" i="8"/>
  <c r="AF1" i="8"/>
  <c r="AG1" i="8"/>
  <c r="AH1" i="8"/>
  <c r="AI1" i="8"/>
  <c r="AJ1" i="8"/>
  <c r="AK1" i="8"/>
  <c r="AL1" i="8"/>
  <c r="AM1" i="8"/>
  <c r="AN1" i="8"/>
  <c r="AO1" i="8"/>
  <c r="AP1" i="8"/>
  <c r="AQ1" i="8"/>
  <c r="C1" i="8"/>
  <c r="AG10" i="3"/>
  <c r="AH10" i="3"/>
  <c r="AI10" i="3"/>
  <c r="AJ10" i="3"/>
  <c r="AK10" i="3"/>
  <c r="AL10" i="3"/>
  <c r="AM10" i="3"/>
  <c r="AN10" i="3"/>
  <c r="AO10" i="3"/>
  <c r="AP10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B10" i="3"/>
  <c r="AM10" i="6"/>
  <c r="AN10" i="6"/>
  <c r="AO10" i="6"/>
  <c r="AP10" i="6"/>
  <c r="AQ10" i="6"/>
  <c r="AR10" i="6"/>
  <c r="AS10" i="6"/>
  <c r="AT10" i="6"/>
  <c r="AU10" i="6"/>
  <c r="AL10" i="6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AG15" i="3"/>
  <c r="AH15" i="3"/>
  <c r="AI15" i="3"/>
  <c r="AJ15" i="3"/>
  <c r="AK15" i="3"/>
  <c r="AL15" i="3"/>
  <c r="AM15" i="3"/>
  <c r="AN15" i="3"/>
  <c r="AO15" i="3"/>
  <c r="AP15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AG16" i="3"/>
  <c r="AH16" i="3"/>
  <c r="AI16" i="3"/>
  <c r="AJ16" i="3"/>
  <c r="AK16" i="3"/>
  <c r="AL16" i="3"/>
  <c r="AM16" i="3"/>
  <c r="AN16" i="3"/>
  <c r="AO16" i="3"/>
  <c r="AP16" i="3"/>
  <c r="C11" i="3"/>
  <c r="C5" i="3"/>
  <c r="C17" i="3"/>
  <c r="D11" i="3"/>
  <c r="D5" i="3"/>
  <c r="D17" i="3"/>
  <c r="E11" i="3"/>
  <c r="E5" i="3"/>
  <c r="E17" i="3"/>
  <c r="F11" i="3"/>
  <c r="F5" i="3"/>
  <c r="F17" i="3"/>
  <c r="G11" i="3"/>
  <c r="G5" i="3"/>
  <c r="G17" i="3"/>
  <c r="H11" i="3"/>
  <c r="H5" i="3"/>
  <c r="H17" i="3"/>
  <c r="I11" i="3"/>
  <c r="I5" i="3"/>
  <c r="I17" i="3"/>
  <c r="J11" i="3"/>
  <c r="J5" i="3"/>
  <c r="J17" i="3"/>
  <c r="K11" i="3"/>
  <c r="K5" i="3"/>
  <c r="K17" i="3"/>
  <c r="L11" i="3"/>
  <c r="L5" i="3"/>
  <c r="L17" i="3"/>
  <c r="M11" i="3"/>
  <c r="M5" i="3"/>
  <c r="M17" i="3"/>
  <c r="N11" i="3"/>
  <c r="N5" i="3"/>
  <c r="N17" i="3"/>
  <c r="O11" i="3"/>
  <c r="O5" i="3"/>
  <c r="O17" i="3"/>
  <c r="P11" i="3"/>
  <c r="P5" i="3"/>
  <c r="P17" i="3"/>
  <c r="Q11" i="3"/>
  <c r="Q5" i="3"/>
  <c r="Q17" i="3"/>
  <c r="R11" i="3"/>
  <c r="R5" i="3"/>
  <c r="R17" i="3"/>
  <c r="S11" i="3"/>
  <c r="S5" i="3"/>
  <c r="S17" i="3"/>
  <c r="T11" i="3"/>
  <c r="T5" i="3"/>
  <c r="T17" i="3"/>
  <c r="U11" i="3"/>
  <c r="U5" i="3"/>
  <c r="U17" i="3"/>
  <c r="V11" i="3"/>
  <c r="V5" i="3"/>
  <c r="V17" i="3"/>
  <c r="W11" i="3"/>
  <c r="W5" i="3"/>
  <c r="W17" i="3"/>
  <c r="X11" i="3"/>
  <c r="X5" i="3"/>
  <c r="X17" i="3"/>
  <c r="Y11" i="3"/>
  <c r="Y5" i="3"/>
  <c r="Y17" i="3"/>
  <c r="Z11" i="3"/>
  <c r="Z5" i="3"/>
  <c r="Z17" i="3"/>
  <c r="AA11" i="3"/>
  <c r="AA5" i="3"/>
  <c r="AA17" i="3"/>
  <c r="AB11" i="3"/>
  <c r="AB5" i="3"/>
  <c r="AB17" i="3"/>
  <c r="AC11" i="3"/>
  <c r="AC5" i="3"/>
  <c r="AC17" i="3"/>
  <c r="AD11" i="3"/>
  <c r="AD5" i="3"/>
  <c r="AD17" i="3"/>
  <c r="AE11" i="3"/>
  <c r="AE5" i="3"/>
  <c r="AE17" i="3"/>
  <c r="AF11" i="3"/>
  <c r="AF5" i="3"/>
  <c r="AF17" i="3"/>
  <c r="AG11" i="3"/>
  <c r="AG5" i="3"/>
  <c r="AG17" i="3"/>
  <c r="AH11" i="3"/>
  <c r="AH5" i="3"/>
  <c r="AH17" i="3"/>
  <c r="AI11" i="3"/>
  <c r="AI5" i="3"/>
  <c r="AI17" i="3"/>
  <c r="AJ11" i="3"/>
  <c r="AJ5" i="3"/>
  <c r="AJ17" i="3"/>
  <c r="AK11" i="3"/>
  <c r="AK5" i="3"/>
  <c r="AK17" i="3"/>
  <c r="AL11" i="3"/>
  <c r="AL5" i="3"/>
  <c r="AL17" i="3"/>
  <c r="AM11" i="3"/>
  <c r="AM5" i="3"/>
  <c r="AM17" i="3"/>
  <c r="AN11" i="3"/>
  <c r="AN5" i="3"/>
  <c r="AN17" i="3"/>
  <c r="AO11" i="3"/>
  <c r="AO5" i="3"/>
  <c r="AO17" i="3"/>
  <c r="AP11" i="3"/>
  <c r="AP5" i="3"/>
  <c r="AP17" i="3"/>
  <c r="B16" i="3"/>
  <c r="B11" i="3"/>
  <c r="B5" i="3"/>
  <c r="B17" i="3"/>
</calcChain>
</file>

<file path=xl/sharedStrings.xml><?xml version="1.0" encoding="utf-8"?>
<sst xmlns="http://schemas.openxmlformats.org/spreadsheetml/2006/main" count="184" uniqueCount="69">
  <si>
    <t>Year</t>
  </si>
  <si>
    <t>Canada - U.S. Scaling Factors</t>
  </si>
  <si>
    <t>Sources:</t>
  </si>
  <si>
    <t>U.S. Projections</t>
  </si>
  <si>
    <t>Population (people)</t>
  </si>
  <si>
    <t>GDP (US$)</t>
  </si>
  <si>
    <t>Per Capita GDP</t>
  </si>
  <si>
    <t>OECD</t>
  </si>
  <si>
    <t>GDP Long-Term Forecast</t>
  </si>
  <si>
    <t>https://data.oecd.org/gdp/gdp-long-term-forecast.htm</t>
  </si>
  <si>
    <t>U.S. Population Projections (2015+)</t>
  </si>
  <si>
    <t>U.S. Census Bureau</t>
  </si>
  <si>
    <t>National Population Projectons</t>
  </si>
  <si>
    <t>https://www.census.gov/population/projections/files/summary/NP2014-T1.xls</t>
  </si>
  <si>
    <t>Table 1</t>
  </si>
  <si>
    <t>U.S. Historical Population (2014 and before)</t>
  </si>
  <si>
    <t>Population Estimates: National Totals (Vintage 2015)</t>
  </si>
  <si>
    <t>https://www.census.gov/popest/data/national/totals/2015/index.html</t>
  </si>
  <si>
    <t>MLN_USD</t>
  </si>
  <si>
    <t>CAN</t>
  </si>
  <si>
    <t>USA</t>
  </si>
  <si>
    <t>Canada</t>
  </si>
  <si>
    <t>TIME</t>
  </si>
  <si>
    <t>MEASURE</t>
  </si>
  <si>
    <t>LOCATION</t>
  </si>
  <si>
    <t>GDP (million US 2010$ PPP)</t>
  </si>
  <si>
    <t>miles / km</t>
  </si>
  <si>
    <t>BTU / gal gasoline</t>
  </si>
  <si>
    <t>BTU / gal diesel</t>
  </si>
  <si>
    <t>Liters / gal</t>
  </si>
  <si>
    <t>U.S. and Canada GDP Projections</t>
  </si>
  <si>
    <t>Notes</t>
  </si>
  <si>
    <t>A variety of unit conversion factors are included as well.</t>
  </si>
  <si>
    <t>Canada-to-US ratios are used to scale future-year U.S. data to estimate a value for Canada</t>
  </si>
  <si>
    <t>Projections for Canada are used to scale historical Canadian values to future years in various input variables.</t>
  </si>
  <si>
    <t>(in the equivalent year) in various input variables.</t>
  </si>
  <si>
    <t>These GDP data are not used for scaling factors (because they are from a Canadian source</t>
  </si>
  <si>
    <t>and there is no equivalent value for the U.S. from that source).  However, these GDP values</t>
  </si>
  <si>
    <t>can be used to scale up present-year Canadian values to future years, and they may be</t>
  </si>
  <si>
    <t>preferable to OECD GDP projections for this purpose, because they come from a Canadian</t>
  </si>
  <si>
    <t>source.</t>
  </si>
  <si>
    <t>Real Gross Domestic Product (Millions CAD $2007)</t>
  </si>
  <si>
    <t>2041-2050 extrapolated from 2031-2040 trend.</t>
  </si>
  <si>
    <t xml:space="preserve">National Energy Board </t>
  </si>
  <si>
    <t xml:space="preserve">Macro Indicators </t>
  </si>
  <si>
    <t>https://apps.neb-one.gc.ca/ftrppndc/dflt.aspx?GoCTemplateCulture=en-CA</t>
  </si>
  <si>
    <t>Alberta Projections</t>
  </si>
  <si>
    <t>https://open.alberta.ca/publications/5336155</t>
  </si>
  <si>
    <r>
      <t xml:space="preserve">GDP (million US 2010$ PPP) </t>
    </r>
    <r>
      <rPr>
        <b/>
        <sz val="11"/>
        <color theme="1"/>
        <rFont val="Calibri"/>
        <family val="2"/>
        <scheme val="minor"/>
      </rPr>
      <t>(This still needs to be converted from 2007 CAD)</t>
    </r>
  </si>
  <si>
    <t>Alberta-specific GDP Projections</t>
  </si>
  <si>
    <t>Alberta Population</t>
  </si>
  <si>
    <t>Government of Alberta</t>
  </si>
  <si>
    <t>Alberta Population Projections</t>
  </si>
  <si>
    <t>Notes for AB:</t>
  </si>
  <si>
    <t>Population forecast source changed from Statistics Canada to Government of Alberta</t>
  </si>
  <si>
    <t>Period</t>
  </si>
  <si>
    <t>Population at Beginning of the Period (thousands)</t>
  </si>
  <si>
    <t>Note:</t>
  </si>
  <si>
    <t>Linear</t>
  </si>
  <si>
    <t>Growth</t>
  </si>
  <si>
    <t>CANSIM website was down at the time so the tables have been manually copied over.</t>
  </si>
  <si>
    <t>Statistics Canada</t>
  </si>
  <si>
    <t>Alberta Population (Alternate Option)</t>
  </si>
  <si>
    <t>Table 3-10</t>
  </si>
  <si>
    <t>2016</t>
  </si>
  <si>
    <t>Years 2036 - 2050 are extrapolated using an exponential trend</t>
  </si>
  <si>
    <t>Alberta-to-U.S. Ratios</t>
  </si>
  <si>
    <t>Data from Canada EPS for reference</t>
  </si>
  <si>
    <t>Canada Projections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</si>
</sst>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6">
    <xf numFmtId="0" fontId="0" fillId="0" borderId="0"/>
    <xf numFmtId="0" fontId="4" fillId="0" borderId="0"/>
    <xf numFmtId="0" fontId="2" fillId="0" borderId="0"/>
    <xf numFmtId="9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" fontId="0" fillId="0" borderId="0" xfId="0" applyNumberFormat="1"/>
    <xf numFmtId="0" fontId="0" fillId="0" borderId="0" xfId="0" applyNumberFormat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NumberFormat="1" applyFill="1" applyAlignment="1" applyProtection="1"/>
    <xf numFmtId="1" fontId="0" fillId="3" borderId="0" xfId="0" applyNumberFormat="1" applyFill="1" applyAlignment="1" applyProtection="1"/>
    <xf numFmtId="0" fontId="3" fillId="0" borderId="1" xfId="0" applyFont="1" applyBorder="1"/>
    <xf numFmtId="0" fontId="3" fillId="0" borderId="2" xfId="0" applyFont="1" applyBorder="1"/>
    <xf numFmtId="0" fontId="5" fillId="0" borderId="0" xfId="5" applyAlignment="1">
      <alignment horizontal="left"/>
    </xf>
    <xf numFmtId="16" fontId="0" fillId="0" borderId="0" xfId="0" applyNumberFormat="1" applyAlignment="1">
      <alignment horizontal="left"/>
    </xf>
    <xf numFmtId="0" fontId="0" fillId="0" borderId="0" xfId="0" quotePrefix="1"/>
  </cellXfs>
  <cellStyles count="6">
    <cellStyle name="Comma 2 2" xfId="4" xr:uid="{523F5DA7-AF0D-45D3-82B4-747334376372}"/>
    <cellStyle name="Hyperlink" xfId="5" builtinId="8"/>
    <cellStyle name="Normal" xfId="0" builtinId="0"/>
    <cellStyle name="Normal 2 5" xfId="2" xr:uid="{376FD7A0-7DCE-4871-AFA1-2424105AAD24}"/>
    <cellStyle name="Normal 4 9" xfId="1" xr:uid="{0730A25E-E0DB-49BF-8042-B7CBFDEBF63E}"/>
    <cellStyle name="Percent 2 3" xfId="3" xr:uid="{289A5B24-9834-43AE-A1E0-4B0D40B1FE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USFreight97-9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rans/BCDTRtSY/BAU%20Cargo%20Dist%20Transported%20Relative%20to%20Start%20Yr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eff-nonadmin/Dropbox%20(Energy%20Innovation)/EI-PlcyMdl/eps-1.3.2-canada/InputData/trans/AADTbVT/Avg%20Annual%20Dist%20Traveled%20by%20Veh%20Typ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AB Population Forecast"/>
      <sheetName val="Pop and GDP"/>
      <sheetName val="BCDTRtSY-psgr"/>
      <sheetName val="BCDTRtSY-frgt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SC Cdn Veh Registrations"/>
      <sheetName val="SC Road p-kms (405-00062)"/>
      <sheetName val="SC Road v-kms (405-00063)"/>
      <sheetName val="TC SA Road"/>
      <sheetName val="TC SA AvRaMa"/>
      <sheetName val="TC SA Rail"/>
      <sheetName val="Avg vehicle loadings"/>
      <sheetName val="AEO 49 (CAN aircraft)"/>
      <sheetName val="EUDH-TS-4"/>
      <sheetName val="EUDH-TS-7"/>
      <sheetName val="EUDH-TS-8"/>
      <sheetName val="EUDH-TS-11"/>
      <sheetName val="AADTbVT-passengers"/>
      <sheetName val="AADTbVT-freight"/>
    </sheetNames>
    <sheetDataSet>
      <sheetData sheetId="0">
        <row r="85">
          <cell r="A85">
            <v>0.62137100000000001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workbookViewId="0">
      <selection activeCell="C7" sqref="C7"/>
    </sheetView>
  </sheetViews>
  <sheetFormatPr defaultRowHeight="14.4" x14ac:dyDescent="0.3"/>
  <cols>
    <col min="1" max="1" width="10" customWidth="1"/>
    <col min="2" max="2" width="43.5546875" customWidth="1"/>
    <col min="4" max="4" width="39.44140625" customWidth="1"/>
  </cols>
  <sheetData>
    <row r="1" spans="1:4" x14ac:dyDescent="0.3">
      <c r="A1" s="1" t="s">
        <v>1</v>
      </c>
    </row>
    <row r="3" spans="1:4" x14ac:dyDescent="0.3">
      <c r="A3" s="1" t="s">
        <v>2</v>
      </c>
      <c r="B3" s="6" t="s">
        <v>50</v>
      </c>
      <c r="D3" s="2" t="s">
        <v>62</v>
      </c>
    </row>
    <row r="4" spans="1:4" x14ac:dyDescent="0.3">
      <c r="B4" s="7" t="s">
        <v>61</v>
      </c>
      <c r="D4" t="s">
        <v>51</v>
      </c>
    </row>
    <row r="5" spans="1:4" x14ac:dyDescent="0.3">
      <c r="B5" s="7">
        <v>2010</v>
      </c>
      <c r="D5" s="15" t="s">
        <v>64</v>
      </c>
    </row>
    <row r="6" spans="1:4" x14ac:dyDescent="0.3">
      <c r="B6" t="s">
        <v>52</v>
      </c>
      <c r="C6" s="13"/>
      <c r="D6" t="s">
        <v>52</v>
      </c>
    </row>
    <row r="7" spans="1:4" x14ac:dyDescent="0.3">
      <c r="B7" t="s">
        <v>47</v>
      </c>
      <c r="D7" t="s">
        <v>47</v>
      </c>
    </row>
    <row r="8" spans="1:4" x14ac:dyDescent="0.3">
      <c r="B8" s="14" t="s">
        <v>63</v>
      </c>
    </row>
    <row r="9" spans="1:4" x14ac:dyDescent="0.3">
      <c r="B9" s="7"/>
    </row>
    <row r="10" spans="1:4" x14ac:dyDescent="0.3">
      <c r="B10" s="6" t="s">
        <v>30</v>
      </c>
    </row>
    <row r="11" spans="1:4" x14ac:dyDescent="0.3">
      <c r="B11" s="7" t="s">
        <v>7</v>
      </c>
    </row>
    <row r="12" spans="1:4" x14ac:dyDescent="0.3">
      <c r="B12" s="7">
        <v>2015</v>
      </c>
    </row>
    <row r="13" spans="1:4" x14ac:dyDescent="0.3">
      <c r="B13" s="7" t="s">
        <v>8</v>
      </c>
    </row>
    <row r="14" spans="1:4" x14ac:dyDescent="0.3">
      <c r="B14" s="7" t="s">
        <v>9</v>
      </c>
    </row>
    <row r="15" spans="1:4" x14ac:dyDescent="0.3">
      <c r="B15" s="7"/>
    </row>
    <row r="16" spans="1:4" x14ac:dyDescent="0.3">
      <c r="B16" s="6" t="s">
        <v>10</v>
      </c>
    </row>
    <row r="17" spans="2:2" x14ac:dyDescent="0.3">
      <c r="B17" s="7" t="s">
        <v>11</v>
      </c>
    </row>
    <row r="18" spans="2:2" x14ac:dyDescent="0.3">
      <c r="B18" s="7">
        <v>2014</v>
      </c>
    </row>
    <row r="19" spans="2:2" x14ac:dyDescent="0.3">
      <c r="B19" s="7" t="s">
        <v>12</v>
      </c>
    </row>
    <row r="20" spans="2:2" x14ac:dyDescent="0.3">
      <c r="B20" s="7" t="s">
        <v>13</v>
      </c>
    </row>
    <row r="21" spans="2:2" x14ac:dyDescent="0.3">
      <c r="B21" s="7" t="s">
        <v>14</v>
      </c>
    </row>
    <row r="22" spans="2:2" x14ac:dyDescent="0.3">
      <c r="B22" s="7"/>
    </row>
    <row r="23" spans="2:2" x14ac:dyDescent="0.3">
      <c r="B23" s="6" t="s">
        <v>15</v>
      </c>
    </row>
    <row r="24" spans="2:2" x14ac:dyDescent="0.3">
      <c r="B24" s="7" t="s">
        <v>11</v>
      </c>
    </row>
    <row r="25" spans="2:2" x14ac:dyDescent="0.3">
      <c r="B25" s="7">
        <v>2015</v>
      </c>
    </row>
    <row r="26" spans="2:2" x14ac:dyDescent="0.3">
      <c r="B26" s="7" t="s">
        <v>16</v>
      </c>
    </row>
    <row r="27" spans="2:2" x14ac:dyDescent="0.3">
      <c r="B27" s="7" t="s">
        <v>17</v>
      </c>
    </row>
    <row r="28" spans="2:2" x14ac:dyDescent="0.3">
      <c r="B28" s="7"/>
    </row>
    <row r="29" spans="2:2" x14ac:dyDescent="0.3">
      <c r="B29" s="6" t="s">
        <v>49</v>
      </c>
    </row>
    <row r="30" spans="2:2" x14ac:dyDescent="0.3">
      <c r="B30" t="s">
        <v>43</v>
      </c>
    </row>
    <row r="31" spans="2:2" x14ac:dyDescent="0.3">
      <c r="B31" s="7">
        <v>2016</v>
      </c>
    </row>
    <row r="32" spans="2:2" x14ac:dyDescent="0.3">
      <c r="B32" t="s">
        <v>44</v>
      </c>
    </row>
    <row r="33" spans="1:2" x14ac:dyDescent="0.3">
      <c r="B33" t="s">
        <v>45</v>
      </c>
    </row>
    <row r="35" spans="1:2" x14ac:dyDescent="0.3">
      <c r="A35" s="1" t="s">
        <v>31</v>
      </c>
    </row>
    <row r="36" spans="1:2" x14ac:dyDescent="0.3">
      <c r="A36" t="s">
        <v>34</v>
      </c>
    </row>
    <row r="37" spans="1:2" x14ac:dyDescent="0.3">
      <c r="A37" t="s">
        <v>33</v>
      </c>
    </row>
    <row r="38" spans="1:2" x14ac:dyDescent="0.3">
      <c r="A38" t="s">
        <v>35</v>
      </c>
    </row>
    <row r="40" spans="1:2" x14ac:dyDescent="0.3">
      <c r="A40" t="s">
        <v>32</v>
      </c>
    </row>
    <row r="42" spans="1:2" x14ac:dyDescent="0.3">
      <c r="A42" s="1" t="s">
        <v>53</v>
      </c>
    </row>
    <row r="43" spans="1:2" x14ac:dyDescent="0.3">
      <c r="A43" t="s">
        <v>54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3"/>
  <sheetViews>
    <sheetView workbookViewId="0"/>
  </sheetViews>
  <sheetFormatPr defaultRowHeight="14.4" x14ac:dyDescent="0.3"/>
  <cols>
    <col min="1" max="1" width="17.21875" customWidth="1"/>
    <col min="2" max="2" width="18.77734375" customWidth="1"/>
    <col min="4" max="4" width="13.21875" customWidth="1"/>
  </cols>
  <sheetData>
    <row r="1" spans="1:5" x14ac:dyDescent="0.3">
      <c r="A1" t="s">
        <v>24</v>
      </c>
      <c r="B1" t="s">
        <v>23</v>
      </c>
      <c r="C1" t="s">
        <v>22</v>
      </c>
      <c r="D1" t="s">
        <v>21</v>
      </c>
      <c r="E1" t="s">
        <v>20</v>
      </c>
    </row>
    <row r="2" spans="1:5" x14ac:dyDescent="0.3">
      <c r="A2" t="s">
        <v>19</v>
      </c>
      <c r="B2" t="s">
        <v>18</v>
      </c>
      <c r="C2">
        <v>2009</v>
      </c>
      <c r="D2" s="4">
        <v>1197727.62172248</v>
      </c>
      <c r="E2">
        <v>13263170.296466799</v>
      </c>
    </row>
    <row r="3" spans="1:5" x14ac:dyDescent="0.3">
      <c r="A3" t="s">
        <v>19</v>
      </c>
      <c r="B3" t="s">
        <v>18</v>
      </c>
      <c r="C3">
        <v>2010</v>
      </c>
      <c r="D3" s="4">
        <v>1238142.0097032399</v>
      </c>
      <c r="E3">
        <v>13595648.1893952</v>
      </c>
    </row>
    <row r="4" spans="1:5" x14ac:dyDescent="0.3">
      <c r="A4" t="s">
        <v>19</v>
      </c>
      <c r="B4" t="s">
        <v>18</v>
      </c>
      <c r="C4">
        <v>2011</v>
      </c>
      <c r="D4" s="4">
        <v>1269444.9187809499</v>
      </c>
      <c r="E4">
        <v>13846806.179896099</v>
      </c>
    </row>
    <row r="5" spans="1:5" x14ac:dyDescent="0.3">
      <c r="A5" t="s">
        <v>19</v>
      </c>
      <c r="B5" t="s">
        <v>18</v>
      </c>
      <c r="C5">
        <v>2012</v>
      </c>
      <c r="D5" s="4">
        <v>1291139.60997743</v>
      </c>
      <c r="E5">
        <v>14231649.8584093</v>
      </c>
    </row>
    <row r="6" spans="1:5" x14ac:dyDescent="0.3">
      <c r="A6" t="s">
        <v>19</v>
      </c>
      <c r="B6" t="s">
        <v>18</v>
      </c>
      <c r="C6">
        <v>2013</v>
      </c>
      <c r="D6" s="4">
        <v>1317079.60304735</v>
      </c>
      <c r="E6">
        <v>14498952.2413039</v>
      </c>
    </row>
    <row r="7" spans="1:5" x14ac:dyDescent="0.3">
      <c r="A7" t="s">
        <v>19</v>
      </c>
      <c r="B7" t="s">
        <v>18</v>
      </c>
      <c r="C7">
        <v>2014</v>
      </c>
      <c r="D7" s="4">
        <v>1349458.4220904801</v>
      </c>
      <c r="E7">
        <v>14898390.0365902</v>
      </c>
    </row>
    <row r="8" spans="1:5" x14ac:dyDescent="0.3">
      <c r="A8" t="s">
        <v>19</v>
      </c>
      <c r="B8" t="s">
        <v>18</v>
      </c>
      <c r="C8">
        <v>2015</v>
      </c>
      <c r="D8" s="4">
        <v>1386212.17071043</v>
      </c>
      <c r="E8">
        <v>15423341.2937991</v>
      </c>
    </row>
    <row r="9" spans="1:5" x14ac:dyDescent="0.3">
      <c r="A9" t="s">
        <v>19</v>
      </c>
      <c r="B9" t="s">
        <v>18</v>
      </c>
      <c r="C9">
        <v>2016</v>
      </c>
      <c r="D9" s="4">
        <v>1415076.1967814399</v>
      </c>
      <c r="E9">
        <v>15928726.783929501</v>
      </c>
    </row>
    <row r="10" spans="1:5" x14ac:dyDescent="0.3">
      <c r="A10" t="s">
        <v>19</v>
      </c>
      <c r="B10" t="s">
        <v>18</v>
      </c>
      <c r="C10">
        <v>2017</v>
      </c>
      <c r="D10" s="4">
        <v>1442842.9789515401</v>
      </c>
      <c r="E10">
        <v>16401208.729998199</v>
      </c>
    </row>
    <row r="11" spans="1:5" x14ac:dyDescent="0.3">
      <c r="A11" t="s">
        <v>19</v>
      </c>
      <c r="B11" t="s">
        <v>18</v>
      </c>
      <c r="C11">
        <v>2018</v>
      </c>
      <c r="D11" s="4">
        <v>1471372.06699459</v>
      </c>
      <c r="E11">
        <v>16854354.138121199</v>
      </c>
    </row>
    <row r="12" spans="1:5" x14ac:dyDescent="0.3">
      <c r="A12" t="s">
        <v>19</v>
      </c>
      <c r="B12" t="s">
        <v>18</v>
      </c>
      <c r="C12">
        <v>2019</v>
      </c>
      <c r="D12" s="4">
        <v>1500984.83012456</v>
      </c>
      <c r="E12">
        <v>17299338.6922892</v>
      </c>
    </row>
    <row r="13" spans="1:5" x14ac:dyDescent="0.3">
      <c r="A13" t="s">
        <v>19</v>
      </c>
      <c r="B13" t="s">
        <v>18</v>
      </c>
      <c r="C13">
        <v>2020</v>
      </c>
      <c r="D13" s="4">
        <v>1531657.6786696599</v>
      </c>
      <c r="E13">
        <v>17743024.724168599</v>
      </c>
    </row>
    <row r="14" spans="1:5" x14ac:dyDescent="0.3">
      <c r="A14" t="s">
        <v>19</v>
      </c>
      <c r="B14" t="s">
        <v>18</v>
      </c>
      <c r="C14">
        <v>2021</v>
      </c>
      <c r="D14" s="4">
        <v>1563309.7633736299</v>
      </c>
      <c r="E14">
        <v>18189111.7602892</v>
      </c>
    </row>
    <row r="15" spans="1:5" x14ac:dyDescent="0.3">
      <c r="A15" t="s">
        <v>19</v>
      </c>
      <c r="B15" t="s">
        <v>18</v>
      </c>
      <c r="C15">
        <v>2022</v>
      </c>
      <c r="D15" s="4">
        <v>1595901.38474743</v>
      </c>
      <c r="E15">
        <v>18639480.795488</v>
      </c>
    </row>
    <row r="16" spans="1:5" x14ac:dyDescent="0.3">
      <c r="A16" t="s">
        <v>19</v>
      </c>
      <c r="B16" t="s">
        <v>18</v>
      </c>
      <c r="C16">
        <v>2023</v>
      </c>
      <c r="D16" s="4">
        <v>1629444.7835752701</v>
      </c>
      <c r="E16">
        <v>19095176.8092779</v>
      </c>
    </row>
    <row r="17" spans="1:5" x14ac:dyDescent="0.3">
      <c r="A17" t="s">
        <v>19</v>
      </c>
      <c r="B17" t="s">
        <v>18</v>
      </c>
      <c r="C17">
        <v>2024</v>
      </c>
      <c r="D17" s="4">
        <v>1663666.4675842701</v>
      </c>
      <c r="E17">
        <v>19556981.027976502</v>
      </c>
    </row>
    <row r="18" spans="1:5" x14ac:dyDescent="0.3">
      <c r="A18" t="s">
        <v>19</v>
      </c>
      <c r="B18" t="s">
        <v>18</v>
      </c>
      <c r="C18">
        <v>2025</v>
      </c>
      <c r="D18" s="4">
        <v>1698391.5497101599</v>
      </c>
      <c r="E18">
        <v>20025622.594331399</v>
      </c>
    </row>
    <row r="19" spans="1:5" x14ac:dyDescent="0.3">
      <c r="A19" t="s">
        <v>19</v>
      </c>
      <c r="B19" t="s">
        <v>18</v>
      </c>
      <c r="C19">
        <v>2026</v>
      </c>
      <c r="D19" s="4">
        <v>1733646.5197312599</v>
      </c>
      <c r="E19">
        <v>20502007.8491586</v>
      </c>
    </row>
    <row r="20" spans="1:5" x14ac:dyDescent="0.3">
      <c r="A20" t="s">
        <v>19</v>
      </c>
      <c r="B20" t="s">
        <v>18</v>
      </c>
      <c r="C20">
        <v>2027</v>
      </c>
      <c r="D20" s="4">
        <v>1769473.7712867099</v>
      </c>
      <c r="E20">
        <v>20987133.7483797</v>
      </c>
    </row>
    <row r="21" spans="1:5" x14ac:dyDescent="0.3">
      <c r="A21" t="s">
        <v>19</v>
      </c>
      <c r="B21" t="s">
        <v>18</v>
      </c>
      <c r="C21">
        <v>2028</v>
      </c>
      <c r="D21" s="4">
        <v>1805878.86513156</v>
      </c>
      <c r="E21">
        <v>21481322.7727465</v>
      </c>
    </row>
    <row r="22" spans="1:5" x14ac:dyDescent="0.3">
      <c r="A22" t="s">
        <v>19</v>
      </c>
      <c r="B22" t="s">
        <v>18</v>
      </c>
      <c r="C22">
        <v>2029</v>
      </c>
      <c r="D22" s="4">
        <v>1842820.6469745201</v>
      </c>
      <c r="E22">
        <v>21981213.896331299</v>
      </c>
    </row>
    <row r="23" spans="1:5" x14ac:dyDescent="0.3">
      <c r="A23" t="s">
        <v>19</v>
      </c>
      <c r="B23" t="s">
        <v>18</v>
      </c>
      <c r="C23">
        <v>2030</v>
      </c>
      <c r="D23" s="4">
        <v>1880255.69799815</v>
      </c>
      <c r="E23">
        <v>22482235.597718</v>
      </c>
    </row>
    <row r="24" spans="1:5" x14ac:dyDescent="0.3">
      <c r="A24" t="s">
        <v>19</v>
      </c>
      <c r="B24" t="s">
        <v>18</v>
      </c>
      <c r="C24">
        <v>2031</v>
      </c>
      <c r="D24" s="4">
        <v>1918150.00195305</v>
      </c>
      <c r="E24">
        <v>22983846.032439198</v>
      </c>
    </row>
    <row r="25" spans="1:5" x14ac:dyDescent="0.3">
      <c r="A25" t="s">
        <v>19</v>
      </c>
      <c r="B25" t="s">
        <v>18</v>
      </c>
      <c r="C25">
        <v>2032</v>
      </c>
      <c r="D25" s="4">
        <v>1956513.7468103</v>
      </c>
      <c r="E25">
        <v>23485733.750459801</v>
      </c>
    </row>
    <row r="26" spans="1:5" x14ac:dyDescent="0.3">
      <c r="A26" t="s">
        <v>19</v>
      </c>
      <c r="B26" t="s">
        <v>18</v>
      </c>
      <c r="C26">
        <v>2033</v>
      </c>
      <c r="D26" s="4">
        <v>1995364.3792947</v>
      </c>
      <c r="E26">
        <v>23987555.490971599</v>
      </c>
    </row>
    <row r="27" spans="1:5" x14ac:dyDescent="0.3">
      <c r="A27" t="s">
        <v>19</v>
      </c>
      <c r="B27" t="s">
        <v>18</v>
      </c>
      <c r="C27">
        <v>2034</v>
      </c>
      <c r="D27" s="4">
        <v>2034715.94044832</v>
      </c>
      <c r="E27">
        <v>24488755.990150198</v>
      </c>
    </row>
    <row r="28" spans="1:5" x14ac:dyDescent="0.3">
      <c r="A28" t="s">
        <v>19</v>
      </c>
      <c r="B28" t="s">
        <v>18</v>
      </c>
      <c r="C28">
        <v>2035</v>
      </c>
      <c r="D28" s="4">
        <v>2074569.4831668199</v>
      </c>
      <c r="E28">
        <v>24988765.828357201</v>
      </c>
    </row>
    <row r="29" spans="1:5" x14ac:dyDescent="0.3">
      <c r="A29" t="s">
        <v>19</v>
      </c>
      <c r="B29" t="s">
        <v>18</v>
      </c>
      <c r="C29">
        <v>2036</v>
      </c>
      <c r="D29" s="4">
        <v>2114929.73741455</v>
      </c>
      <c r="E29">
        <v>25487156.547111198</v>
      </c>
    </row>
    <row r="30" spans="1:5" x14ac:dyDescent="0.3">
      <c r="A30" t="s">
        <v>19</v>
      </c>
      <c r="B30" t="s">
        <v>18</v>
      </c>
      <c r="C30">
        <v>2037</v>
      </c>
      <c r="D30" s="4">
        <v>2155816.52879865</v>
      </c>
      <c r="E30">
        <v>25983742.679572701</v>
      </c>
    </row>
    <row r="31" spans="1:5" x14ac:dyDescent="0.3">
      <c r="A31" t="s">
        <v>19</v>
      </c>
      <c r="B31" t="s">
        <v>18</v>
      </c>
      <c r="C31">
        <v>2038</v>
      </c>
      <c r="D31" s="4">
        <v>2197251.0706656501</v>
      </c>
      <c r="E31">
        <v>26478464.859088201</v>
      </c>
    </row>
    <row r="32" spans="1:5" x14ac:dyDescent="0.3">
      <c r="A32" t="s">
        <v>19</v>
      </c>
      <c r="B32" t="s">
        <v>18</v>
      </c>
      <c r="C32">
        <v>2039</v>
      </c>
      <c r="D32" s="4">
        <v>2239239.6811953802</v>
      </c>
      <c r="E32">
        <v>26971186.518777799</v>
      </c>
    </row>
    <row r="33" spans="1:5" x14ac:dyDescent="0.3">
      <c r="A33" t="s">
        <v>19</v>
      </c>
      <c r="B33" t="s">
        <v>18</v>
      </c>
      <c r="C33">
        <v>2040</v>
      </c>
      <c r="D33" s="4">
        <v>2281788.9236680502</v>
      </c>
      <c r="E33">
        <v>27461838.6429138</v>
      </c>
    </row>
    <row r="34" spans="1:5" x14ac:dyDescent="0.3">
      <c r="A34" t="s">
        <v>19</v>
      </c>
      <c r="B34" t="s">
        <v>18</v>
      </c>
      <c r="C34">
        <v>2041</v>
      </c>
      <c r="D34" s="4">
        <v>2324927.3946992001</v>
      </c>
      <c r="E34">
        <v>27950684.5298559</v>
      </c>
    </row>
    <row r="35" spans="1:5" x14ac:dyDescent="0.3">
      <c r="A35" t="s">
        <v>19</v>
      </c>
      <c r="B35" t="s">
        <v>18</v>
      </c>
      <c r="C35">
        <v>2042</v>
      </c>
      <c r="D35" s="4">
        <v>2368716.8982231901</v>
      </c>
      <c r="E35">
        <v>28438332.0066038</v>
      </c>
    </row>
    <row r="36" spans="1:5" x14ac:dyDescent="0.3">
      <c r="A36" t="s">
        <v>19</v>
      </c>
      <c r="B36" t="s">
        <v>18</v>
      </c>
      <c r="C36">
        <v>2043</v>
      </c>
      <c r="D36" s="4">
        <v>2413206.6322222399</v>
      </c>
      <c r="E36">
        <v>28925352.822501399</v>
      </c>
    </row>
    <row r="37" spans="1:5" x14ac:dyDescent="0.3">
      <c r="A37" t="s">
        <v>19</v>
      </c>
      <c r="B37" t="s">
        <v>18</v>
      </c>
      <c r="C37">
        <v>2044</v>
      </c>
      <c r="D37" s="4">
        <v>2458424.4860421899</v>
      </c>
      <c r="E37">
        <v>29412140.982190199</v>
      </c>
    </row>
    <row r="38" spans="1:5" x14ac:dyDescent="0.3">
      <c r="A38" t="s">
        <v>19</v>
      </c>
      <c r="B38" t="s">
        <v>18</v>
      </c>
      <c r="C38">
        <v>2045</v>
      </c>
      <c r="D38" s="4">
        <v>2504383.0727192499</v>
      </c>
      <c r="E38">
        <v>29898935.4655695</v>
      </c>
    </row>
    <row r="39" spans="1:5" x14ac:dyDescent="0.3">
      <c r="A39" t="s">
        <v>19</v>
      </c>
      <c r="B39" t="s">
        <v>18</v>
      </c>
      <c r="C39">
        <v>2046</v>
      </c>
      <c r="D39" s="4">
        <v>2551096.3239120599</v>
      </c>
      <c r="E39">
        <v>30386016.227462299</v>
      </c>
    </row>
    <row r="40" spans="1:5" x14ac:dyDescent="0.3">
      <c r="A40" t="s">
        <v>19</v>
      </c>
      <c r="B40" t="s">
        <v>18</v>
      </c>
      <c r="C40">
        <v>2047</v>
      </c>
      <c r="D40" s="4">
        <v>2598594.4750827998</v>
      </c>
      <c r="E40">
        <v>30873747.128125999</v>
      </c>
    </row>
    <row r="41" spans="1:5" x14ac:dyDescent="0.3">
      <c r="A41" t="s">
        <v>19</v>
      </c>
      <c r="B41" t="s">
        <v>18</v>
      </c>
      <c r="C41">
        <v>2048</v>
      </c>
      <c r="D41" s="4">
        <v>2646888.75475825</v>
      </c>
      <c r="E41">
        <v>31362302.101505902</v>
      </c>
    </row>
    <row r="42" spans="1:5" x14ac:dyDescent="0.3">
      <c r="A42" t="s">
        <v>19</v>
      </c>
      <c r="B42" t="s">
        <v>18</v>
      </c>
      <c r="C42">
        <v>2049</v>
      </c>
      <c r="D42" s="4">
        <v>2695973.6951676002</v>
      </c>
      <c r="E42">
        <v>31851655.321232501</v>
      </c>
    </row>
    <row r="43" spans="1:5" x14ac:dyDescent="0.3">
      <c r="A43" t="s">
        <v>19</v>
      </c>
      <c r="B43" t="s">
        <v>18</v>
      </c>
      <c r="C43">
        <v>2050</v>
      </c>
      <c r="D43" s="4">
        <v>2745832.1468730699</v>
      </c>
      <c r="E43">
        <v>32341599.474060699</v>
      </c>
    </row>
    <row r="44" spans="1:5" x14ac:dyDescent="0.3">
      <c r="A44" t="s">
        <v>19</v>
      </c>
      <c r="B44" t="s">
        <v>18</v>
      </c>
      <c r="C44">
        <v>2051</v>
      </c>
      <c r="D44" s="4">
        <v>2796455.2006610199</v>
      </c>
      <c r="E44">
        <v>32831958.022675902</v>
      </c>
    </row>
    <row r="45" spans="1:5" x14ac:dyDescent="0.3">
      <c r="A45" t="s">
        <v>19</v>
      </c>
      <c r="B45" t="s">
        <v>18</v>
      </c>
      <c r="C45">
        <v>2052</v>
      </c>
      <c r="D45" s="4">
        <v>2847856.69210668</v>
      </c>
      <c r="E45">
        <v>33322633.331328198</v>
      </c>
    </row>
    <row r="46" spans="1:5" x14ac:dyDescent="0.3">
      <c r="A46" t="s">
        <v>19</v>
      </c>
      <c r="B46" t="s">
        <v>18</v>
      </c>
      <c r="C46">
        <v>2053</v>
      </c>
      <c r="D46" s="4">
        <v>2900035.03168889</v>
      </c>
      <c r="E46">
        <v>33813350.042248003</v>
      </c>
    </row>
    <row r="47" spans="1:5" x14ac:dyDescent="0.3">
      <c r="A47" t="s">
        <v>19</v>
      </c>
      <c r="B47" t="s">
        <v>18</v>
      </c>
      <c r="C47">
        <v>2054</v>
      </c>
      <c r="D47" s="4">
        <v>2952967.6752423202</v>
      </c>
      <c r="E47">
        <v>34303649.322698899</v>
      </c>
    </row>
    <row r="48" spans="1:5" x14ac:dyDescent="0.3">
      <c r="A48" t="s">
        <v>19</v>
      </c>
      <c r="B48" t="s">
        <v>18</v>
      </c>
      <c r="C48">
        <v>2055</v>
      </c>
      <c r="D48" s="4">
        <v>3006611.03495938</v>
      </c>
      <c r="E48">
        <v>34792848.273749501</v>
      </c>
    </row>
    <row r="49" spans="1:5" x14ac:dyDescent="0.3">
      <c r="A49" t="s">
        <v>19</v>
      </c>
      <c r="B49" t="s">
        <v>18</v>
      </c>
      <c r="C49">
        <v>2056</v>
      </c>
      <c r="D49" s="4">
        <v>3060929.5348639502</v>
      </c>
      <c r="E49">
        <v>35280356.673742801</v>
      </c>
    </row>
    <row r="50" spans="1:5" x14ac:dyDescent="0.3">
      <c r="A50" t="s">
        <v>19</v>
      </c>
      <c r="B50" t="s">
        <v>18</v>
      </c>
      <c r="C50">
        <v>2057</v>
      </c>
      <c r="D50" s="4">
        <v>3115912.4452332901</v>
      </c>
      <c r="E50">
        <v>35765757.5772333</v>
      </c>
    </row>
    <row r="51" spans="1:5" x14ac:dyDescent="0.3">
      <c r="A51" t="s">
        <v>19</v>
      </c>
      <c r="B51" t="s">
        <v>18</v>
      </c>
      <c r="C51">
        <v>2058</v>
      </c>
      <c r="D51" s="4">
        <v>3171542.0704618702</v>
      </c>
      <c r="E51">
        <v>36248676.593472198</v>
      </c>
    </row>
    <row r="52" spans="1:5" x14ac:dyDescent="0.3">
      <c r="A52" t="s">
        <v>19</v>
      </c>
      <c r="B52" t="s">
        <v>18</v>
      </c>
      <c r="C52">
        <v>2059</v>
      </c>
      <c r="D52" s="4">
        <v>3227802.42422798</v>
      </c>
      <c r="E52">
        <v>36728931.108347401</v>
      </c>
    </row>
    <row r="53" spans="1:5" x14ac:dyDescent="0.3">
      <c r="A53" t="s">
        <v>19</v>
      </c>
      <c r="B53" t="s">
        <v>18</v>
      </c>
      <c r="C53">
        <v>2060</v>
      </c>
      <c r="D53" s="4">
        <v>3284691.1139523098</v>
      </c>
      <c r="E53">
        <v>37206576.143391497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FDC4B-3BFF-488C-BCCA-28EA21CBF27F}">
  <dimension ref="A1:AQ8"/>
  <sheetViews>
    <sheetView workbookViewId="0">
      <selection activeCell="AQ2" sqref="AQ2"/>
    </sheetView>
  </sheetViews>
  <sheetFormatPr defaultRowHeight="14.4" x14ac:dyDescent="0.3"/>
  <cols>
    <col min="1" max="1" width="30.77734375" customWidth="1"/>
  </cols>
  <sheetData>
    <row r="1" spans="1:43" x14ac:dyDescent="0.3">
      <c r="A1" t="s">
        <v>55</v>
      </c>
      <c r="B1">
        <v>2009</v>
      </c>
      <c r="C1">
        <f>B1+1</f>
        <v>2010</v>
      </c>
      <c r="D1">
        <f t="shared" ref="D1:AQ1" si="0">C1+1</f>
        <v>2011</v>
      </c>
      <c r="E1">
        <f t="shared" si="0"/>
        <v>2012</v>
      </c>
      <c r="F1">
        <f t="shared" si="0"/>
        <v>2013</v>
      </c>
      <c r="G1">
        <f t="shared" si="0"/>
        <v>2014</v>
      </c>
      <c r="H1">
        <f t="shared" si="0"/>
        <v>2015</v>
      </c>
      <c r="I1">
        <f t="shared" si="0"/>
        <v>2016</v>
      </c>
      <c r="J1">
        <f t="shared" si="0"/>
        <v>2017</v>
      </c>
      <c r="K1">
        <f t="shared" si="0"/>
        <v>2018</v>
      </c>
      <c r="L1">
        <f t="shared" si="0"/>
        <v>2019</v>
      </c>
      <c r="M1">
        <f t="shared" si="0"/>
        <v>2020</v>
      </c>
      <c r="N1">
        <f t="shared" si="0"/>
        <v>2021</v>
      </c>
      <c r="O1">
        <f t="shared" si="0"/>
        <v>2022</v>
      </c>
      <c r="P1">
        <f t="shared" si="0"/>
        <v>2023</v>
      </c>
      <c r="Q1">
        <f t="shared" si="0"/>
        <v>2024</v>
      </c>
      <c r="R1">
        <f t="shared" si="0"/>
        <v>2025</v>
      </c>
      <c r="S1">
        <f t="shared" si="0"/>
        <v>2026</v>
      </c>
      <c r="T1">
        <f t="shared" si="0"/>
        <v>2027</v>
      </c>
      <c r="U1">
        <f t="shared" si="0"/>
        <v>2028</v>
      </c>
      <c r="V1">
        <f t="shared" si="0"/>
        <v>2029</v>
      </c>
      <c r="W1">
        <f t="shared" si="0"/>
        <v>2030</v>
      </c>
      <c r="X1">
        <f t="shared" si="0"/>
        <v>2031</v>
      </c>
      <c r="Y1">
        <f t="shared" si="0"/>
        <v>2032</v>
      </c>
      <c r="Z1">
        <f t="shared" si="0"/>
        <v>2033</v>
      </c>
      <c r="AA1">
        <f t="shared" si="0"/>
        <v>2034</v>
      </c>
      <c r="AB1">
        <f t="shared" si="0"/>
        <v>2035</v>
      </c>
      <c r="AC1">
        <f t="shared" si="0"/>
        <v>2036</v>
      </c>
      <c r="AD1">
        <f t="shared" si="0"/>
        <v>2037</v>
      </c>
      <c r="AE1">
        <f t="shared" si="0"/>
        <v>2038</v>
      </c>
      <c r="AF1">
        <f t="shared" si="0"/>
        <v>2039</v>
      </c>
      <c r="AG1">
        <f t="shared" si="0"/>
        <v>2040</v>
      </c>
      <c r="AH1">
        <f t="shared" si="0"/>
        <v>2041</v>
      </c>
      <c r="AI1">
        <f t="shared" si="0"/>
        <v>2042</v>
      </c>
      <c r="AJ1">
        <f t="shared" si="0"/>
        <v>2043</v>
      </c>
      <c r="AK1">
        <f t="shared" si="0"/>
        <v>2044</v>
      </c>
      <c r="AL1">
        <f t="shared" si="0"/>
        <v>2045</v>
      </c>
      <c r="AM1">
        <f t="shared" si="0"/>
        <v>2046</v>
      </c>
      <c r="AN1">
        <f t="shared" si="0"/>
        <v>2047</v>
      </c>
      <c r="AO1">
        <f t="shared" si="0"/>
        <v>2048</v>
      </c>
      <c r="AP1">
        <f t="shared" si="0"/>
        <v>2049</v>
      </c>
      <c r="AQ1">
        <f t="shared" si="0"/>
        <v>2050</v>
      </c>
    </row>
    <row r="2" spans="1:43" x14ac:dyDescent="0.3">
      <c r="A2" t="s">
        <v>56</v>
      </c>
      <c r="B2">
        <v>3687.7</v>
      </c>
      <c r="C2">
        <v>3739.1</v>
      </c>
      <c r="D2">
        <v>3790.2</v>
      </c>
      <c r="E2">
        <v>3840.8</v>
      </c>
      <c r="F2">
        <v>3892.7</v>
      </c>
      <c r="G2">
        <v>3944.3</v>
      </c>
      <c r="H2">
        <v>3995.6</v>
      </c>
      <c r="I2">
        <v>4046.3</v>
      </c>
      <c r="J2">
        <v>4096.3999999999996</v>
      </c>
      <c r="K2">
        <v>4145.8</v>
      </c>
      <c r="L2">
        <v>4194.3999999999996</v>
      </c>
      <c r="M2">
        <v>4242.7</v>
      </c>
      <c r="N2">
        <v>4290.6000000000004</v>
      </c>
      <c r="O2">
        <v>4338.2</v>
      </c>
      <c r="P2">
        <v>4385.3</v>
      </c>
      <c r="Q2">
        <v>4432</v>
      </c>
      <c r="R2">
        <v>4478.2</v>
      </c>
      <c r="S2">
        <v>4524</v>
      </c>
      <c r="T2">
        <v>4569.3</v>
      </c>
      <c r="U2">
        <v>4614.2</v>
      </c>
      <c r="V2">
        <v>4658.8</v>
      </c>
      <c r="W2">
        <v>4703</v>
      </c>
      <c r="X2">
        <v>4746.8999999999996</v>
      </c>
      <c r="Y2">
        <v>4790.6000000000004</v>
      </c>
      <c r="Z2">
        <v>4834</v>
      </c>
      <c r="AA2">
        <v>4877.3</v>
      </c>
      <c r="AB2">
        <v>4920.5</v>
      </c>
      <c r="AC2">
        <f>AC4</f>
        <v>4972.2334953093787</v>
      </c>
      <c r="AD2">
        <f t="shared" ref="AD2:AQ2" si="1">AD4</f>
        <v>5019.2127818881027</v>
      </c>
      <c r="AE2">
        <f t="shared" si="1"/>
        <v>5066.6359441153718</v>
      </c>
      <c r="AF2">
        <f t="shared" si="1"/>
        <v>5114.5071758733166</v>
      </c>
      <c r="AG2">
        <f t="shared" si="1"/>
        <v>5162.830710669291</v>
      </c>
      <c r="AH2">
        <f t="shared" si="1"/>
        <v>5211.6108220101551</v>
      </c>
      <c r="AI2">
        <f t="shared" si="1"/>
        <v>5260.8518237802609</v>
      </c>
      <c r="AJ2">
        <f t="shared" si="1"/>
        <v>5310.5580706229985</v>
      </c>
      <c r="AK2">
        <f t="shared" si="1"/>
        <v>5360.7339583257808</v>
      </c>
      <c r="AL2">
        <f t="shared" si="1"/>
        <v>5411.3839242089325</v>
      </c>
      <c r="AM2">
        <f t="shared" si="1"/>
        <v>5462.5124475179719</v>
      </c>
      <c r="AN2">
        <f t="shared" si="1"/>
        <v>5514.1240498197922</v>
      </c>
      <c r="AO2">
        <f t="shared" si="1"/>
        <v>5566.2232954025858</v>
      </c>
      <c r="AP2">
        <f t="shared" si="1"/>
        <v>5618.814791679375</v>
      </c>
      <c r="AQ2">
        <f t="shared" si="1"/>
        <v>5671.9031895955222</v>
      </c>
    </row>
    <row r="3" spans="1:43" x14ac:dyDescent="0.3">
      <c r="A3" t="s">
        <v>58</v>
      </c>
      <c r="AC3">
        <f>TREND($R$2:$AB$2,$R$1:$AB$1,AC1)</f>
        <v>4966.6018181818072</v>
      </c>
      <c r="AD3">
        <f t="shared" ref="AD3:AQ3" si="2">TREND($R$2:$AB$2,$R$1:$AB$1,AD1)</f>
        <v>5010.7809090908995</v>
      </c>
      <c r="AE3">
        <f t="shared" si="2"/>
        <v>5054.9599999999919</v>
      </c>
      <c r="AF3">
        <f t="shared" si="2"/>
        <v>5099.1390909090842</v>
      </c>
      <c r="AG3">
        <f t="shared" si="2"/>
        <v>5143.3181818181765</v>
      </c>
      <c r="AH3">
        <f t="shared" si="2"/>
        <v>5187.4972727272689</v>
      </c>
      <c r="AI3">
        <f t="shared" si="2"/>
        <v>5231.6763636363612</v>
      </c>
      <c r="AJ3">
        <f t="shared" si="2"/>
        <v>5275.855454545439</v>
      </c>
      <c r="AK3">
        <f t="shared" si="2"/>
        <v>5320.0345454545313</v>
      </c>
      <c r="AL3">
        <f t="shared" si="2"/>
        <v>5364.2136363636237</v>
      </c>
      <c r="AM3">
        <f t="shared" si="2"/>
        <v>5408.392727272716</v>
      </c>
      <c r="AN3">
        <f t="shared" si="2"/>
        <v>5452.5718181818083</v>
      </c>
      <c r="AO3">
        <f t="shared" si="2"/>
        <v>5496.7509090909007</v>
      </c>
      <c r="AP3">
        <f t="shared" si="2"/>
        <v>5540.929999999993</v>
      </c>
      <c r="AQ3">
        <f t="shared" si="2"/>
        <v>5585.1090909090854</v>
      </c>
    </row>
    <row r="4" spans="1:43" x14ac:dyDescent="0.3">
      <c r="A4" t="s">
        <v>59</v>
      </c>
      <c r="AC4">
        <f>GROWTH($R$2:$AB$2,$R$1:$AB$1,AC1)</f>
        <v>4972.2334953093787</v>
      </c>
      <c r="AD4">
        <f t="shared" ref="AD4:AQ4" si="3">GROWTH($R$2:$AB$2,$R$1:$AB$1,AD1)</f>
        <v>5019.2127818881027</v>
      </c>
      <c r="AE4">
        <f t="shared" si="3"/>
        <v>5066.6359441153718</v>
      </c>
      <c r="AF4">
        <f t="shared" si="3"/>
        <v>5114.5071758733166</v>
      </c>
      <c r="AG4">
        <f t="shared" si="3"/>
        <v>5162.830710669291</v>
      </c>
      <c r="AH4">
        <f t="shared" si="3"/>
        <v>5211.6108220101551</v>
      </c>
      <c r="AI4">
        <f t="shared" si="3"/>
        <v>5260.8518237802609</v>
      </c>
      <c r="AJ4">
        <f t="shared" si="3"/>
        <v>5310.5580706229985</v>
      </c>
      <c r="AK4">
        <f t="shared" si="3"/>
        <v>5360.7339583257808</v>
      </c>
      <c r="AL4">
        <f t="shared" si="3"/>
        <v>5411.3839242089325</v>
      </c>
      <c r="AM4">
        <f t="shared" si="3"/>
        <v>5462.5124475179719</v>
      </c>
      <c r="AN4">
        <f t="shared" si="3"/>
        <v>5514.1240498197922</v>
      </c>
      <c r="AO4">
        <f t="shared" si="3"/>
        <v>5566.2232954025858</v>
      </c>
      <c r="AP4">
        <f t="shared" si="3"/>
        <v>5618.814791679375</v>
      </c>
      <c r="AQ4">
        <f t="shared" si="3"/>
        <v>5671.9031895955222</v>
      </c>
    </row>
    <row r="6" spans="1:43" x14ac:dyDescent="0.3">
      <c r="A6" s="1" t="s">
        <v>57</v>
      </c>
    </row>
    <row r="7" spans="1:43" x14ac:dyDescent="0.3">
      <c r="A7" t="s">
        <v>60</v>
      </c>
    </row>
    <row r="8" spans="1:43" x14ac:dyDescent="0.3">
      <c r="A8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0"/>
  <sheetViews>
    <sheetView workbookViewId="0">
      <selection activeCell="G10" sqref="G10"/>
    </sheetView>
  </sheetViews>
  <sheetFormatPr defaultRowHeight="14.4" x14ac:dyDescent="0.3"/>
  <cols>
    <col min="1" max="1" width="48" customWidth="1"/>
  </cols>
  <sheetData>
    <row r="1" spans="1:47" x14ac:dyDescent="0.3">
      <c r="A1" t="s">
        <v>36</v>
      </c>
    </row>
    <row r="2" spans="1:47" x14ac:dyDescent="0.3">
      <c r="A2" t="s">
        <v>37</v>
      </c>
    </row>
    <row r="3" spans="1:47" x14ac:dyDescent="0.3">
      <c r="A3" t="s">
        <v>38</v>
      </c>
    </row>
    <row r="4" spans="1:47" x14ac:dyDescent="0.3">
      <c r="A4" t="s">
        <v>39</v>
      </c>
    </row>
    <row r="5" spans="1:47" x14ac:dyDescent="0.3">
      <c r="A5" t="s">
        <v>40</v>
      </c>
    </row>
    <row r="7" spans="1:47" x14ac:dyDescent="0.3">
      <c r="A7" t="s">
        <v>42</v>
      </c>
    </row>
    <row r="9" spans="1:47" s="9" customFormat="1" x14ac:dyDescent="0.3">
      <c r="B9" s="9">
        <v>2005</v>
      </c>
      <c r="C9" s="9">
        <v>2006</v>
      </c>
      <c r="D9" s="9">
        <v>2007</v>
      </c>
      <c r="E9" s="9">
        <v>2008</v>
      </c>
      <c r="F9" s="9">
        <v>2009</v>
      </c>
      <c r="G9" s="9">
        <v>2010</v>
      </c>
      <c r="H9" s="9">
        <v>2011</v>
      </c>
      <c r="I9" s="9">
        <v>2012</v>
      </c>
      <c r="J9" s="9">
        <v>2013</v>
      </c>
      <c r="K9" s="9">
        <v>2014</v>
      </c>
      <c r="L9" s="9">
        <v>2015</v>
      </c>
      <c r="M9" s="9">
        <v>2016</v>
      </c>
      <c r="N9" s="9">
        <v>2017</v>
      </c>
      <c r="O9" s="9">
        <v>2018</v>
      </c>
      <c r="P9" s="9">
        <v>2019</v>
      </c>
      <c r="Q9" s="9">
        <v>2020</v>
      </c>
      <c r="R9" s="9">
        <v>2021</v>
      </c>
      <c r="S9" s="9">
        <v>2022</v>
      </c>
      <c r="T9" s="9">
        <v>2023</v>
      </c>
      <c r="U9" s="9">
        <v>2024</v>
      </c>
      <c r="V9" s="9">
        <v>2025</v>
      </c>
      <c r="W9" s="9">
        <v>2026</v>
      </c>
      <c r="X9" s="9">
        <v>2027</v>
      </c>
      <c r="Y9" s="9">
        <v>2028</v>
      </c>
      <c r="Z9" s="9">
        <v>2029</v>
      </c>
      <c r="AA9" s="9">
        <v>2030</v>
      </c>
      <c r="AB9" s="9">
        <v>2031</v>
      </c>
      <c r="AC9" s="9">
        <v>2032</v>
      </c>
      <c r="AD9" s="9">
        <v>2033</v>
      </c>
      <c r="AE9" s="9">
        <v>2034</v>
      </c>
      <c r="AF9" s="9">
        <v>2035</v>
      </c>
      <c r="AG9" s="9">
        <v>2036</v>
      </c>
      <c r="AH9" s="9">
        <v>2037</v>
      </c>
      <c r="AI9" s="9">
        <v>2038</v>
      </c>
      <c r="AJ9" s="9">
        <v>2039</v>
      </c>
      <c r="AK9" s="9">
        <v>2040</v>
      </c>
      <c r="AL9" s="9">
        <v>2041</v>
      </c>
      <c r="AM9" s="9">
        <v>2042</v>
      </c>
      <c r="AN9" s="9">
        <v>2043</v>
      </c>
      <c r="AO9" s="9">
        <v>2044</v>
      </c>
      <c r="AP9" s="9">
        <v>2045</v>
      </c>
      <c r="AQ9" s="9">
        <v>2046</v>
      </c>
      <c r="AR9" s="9">
        <v>2047</v>
      </c>
      <c r="AS9" s="9">
        <v>2048</v>
      </c>
      <c r="AT9" s="9">
        <v>2049</v>
      </c>
      <c r="AU9" s="9">
        <v>2050</v>
      </c>
    </row>
    <row r="10" spans="1:47" s="9" customFormat="1" x14ac:dyDescent="0.3">
      <c r="A10" s="9" t="s">
        <v>41</v>
      </c>
      <c r="B10" s="11">
        <v>241330</v>
      </c>
      <c r="C10" s="11">
        <v>256614</v>
      </c>
      <c r="D10" s="11">
        <v>260964</v>
      </c>
      <c r="E10" s="11">
        <v>265165</v>
      </c>
      <c r="F10" s="11">
        <v>250510</v>
      </c>
      <c r="G10" s="11">
        <v>262720</v>
      </c>
      <c r="H10" s="11">
        <v>279655</v>
      </c>
      <c r="I10" s="11">
        <v>290544</v>
      </c>
      <c r="J10" s="11">
        <v>306998</v>
      </c>
      <c r="K10" s="11">
        <v>322237</v>
      </c>
      <c r="L10" s="11">
        <v>310640</v>
      </c>
      <c r="M10" s="11">
        <v>304206</v>
      </c>
      <c r="N10" s="11">
        <v>312717</v>
      </c>
      <c r="O10" s="11">
        <v>319034</v>
      </c>
      <c r="P10" s="11">
        <v>325912</v>
      </c>
      <c r="Q10" s="11">
        <v>334692</v>
      </c>
      <c r="R10" s="11">
        <v>343186</v>
      </c>
      <c r="S10" s="11">
        <v>351211</v>
      </c>
      <c r="T10" s="11">
        <v>359868</v>
      </c>
      <c r="U10" s="11">
        <v>368159</v>
      </c>
      <c r="V10" s="11">
        <v>375404</v>
      </c>
      <c r="W10" s="11">
        <v>382702</v>
      </c>
      <c r="X10" s="11">
        <v>390312</v>
      </c>
      <c r="Y10" s="11">
        <v>397289</v>
      </c>
      <c r="Z10" s="11">
        <v>404701</v>
      </c>
      <c r="AA10" s="11">
        <v>412241</v>
      </c>
      <c r="AB10" s="11">
        <v>419027</v>
      </c>
      <c r="AC10" s="11">
        <v>425269</v>
      </c>
      <c r="AD10" s="11">
        <v>432849</v>
      </c>
      <c r="AE10" s="11">
        <v>440558</v>
      </c>
      <c r="AF10" s="11">
        <v>448736</v>
      </c>
      <c r="AG10" s="11">
        <v>457204</v>
      </c>
      <c r="AH10" s="11">
        <v>465125</v>
      </c>
      <c r="AI10" s="11">
        <v>472886</v>
      </c>
      <c r="AJ10" s="11">
        <v>481202</v>
      </c>
      <c r="AK10" s="12">
        <v>489553</v>
      </c>
      <c r="AL10" s="10">
        <f>TREND($AB10:$AK10,$AB$9:$AK$9,AL$9)</f>
        <v>496861.53333333321</v>
      </c>
      <c r="AM10" s="10">
        <f t="shared" ref="AM10:AU10" si="0">TREND($AB10:$AK10,$AB$9:$AK$9,AM$9)</f>
        <v>504792.55757575855</v>
      </c>
      <c r="AN10" s="10">
        <f t="shared" si="0"/>
        <v>512723.58181818202</v>
      </c>
      <c r="AO10" s="10">
        <f t="shared" si="0"/>
        <v>520654.6060606055</v>
      </c>
      <c r="AP10" s="10">
        <f t="shared" si="0"/>
        <v>528585.63030303083</v>
      </c>
      <c r="AQ10" s="10">
        <f t="shared" si="0"/>
        <v>536516.65454545431</v>
      </c>
      <c r="AR10" s="10">
        <f t="shared" si="0"/>
        <v>544447.67878787965</v>
      </c>
      <c r="AS10" s="10">
        <f t="shared" si="0"/>
        <v>552378.70303030312</v>
      </c>
      <c r="AT10" s="10">
        <f t="shared" si="0"/>
        <v>560309.7272727266</v>
      </c>
      <c r="AU10" s="10">
        <f t="shared" si="0"/>
        <v>568240.75151515193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36"/>
  <sheetViews>
    <sheetView tabSelected="1" topLeftCell="A18" workbookViewId="0">
      <selection activeCell="C33" sqref="C33"/>
    </sheetView>
  </sheetViews>
  <sheetFormatPr defaultRowHeight="14.4" x14ac:dyDescent="0.3"/>
  <cols>
    <col min="1" max="1" width="40.77734375" customWidth="1"/>
    <col min="2" max="2" width="12.21875" bestFit="1" customWidth="1"/>
    <col min="3" max="42" width="10.5546875" bestFit="1" customWidth="1"/>
  </cols>
  <sheetData>
    <row r="1" spans="1:42" s="3" customFormat="1" x14ac:dyDescent="0.3">
      <c r="A1" s="2" t="s">
        <v>3</v>
      </c>
      <c r="B1" s="2"/>
      <c r="C1" s="2"/>
      <c r="D1" s="2"/>
      <c r="E1" s="2"/>
      <c r="F1" s="2"/>
    </row>
    <row r="2" spans="1:42" x14ac:dyDescent="0.3">
      <c r="A2" t="s">
        <v>0</v>
      </c>
      <c r="B2">
        <v>2010</v>
      </c>
      <c r="C2">
        <v>2011</v>
      </c>
      <c r="D2">
        <v>2012</v>
      </c>
      <c r="E2">
        <v>2013</v>
      </c>
      <c r="F2">
        <v>2014</v>
      </c>
      <c r="G2">
        <v>2015</v>
      </c>
      <c r="H2">
        <v>2016</v>
      </c>
      <c r="I2">
        <v>2017</v>
      </c>
      <c r="J2">
        <v>2018</v>
      </c>
      <c r="K2">
        <v>2019</v>
      </c>
      <c r="L2">
        <v>2020</v>
      </c>
      <c r="M2">
        <v>2021</v>
      </c>
      <c r="N2">
        <v>2022</v>
      </c>
      <c r="O2">
        <v>2023</v>
      </c>
      <c r="P2">
        <v>2024</v>
      </c>
      <c r="Q2">
        <v>2025</v>
      </c>
      <c r="R2">
        <v>2026</v>
      </c>
      <c r="S2">
        <v>2027</v>
      </c>
      <c r="T2">
        <v>2028</v>
      </c>
      <c r="U2">
        <v>2029</v>
      </c>
      <c r="V2">
        <v>2030</v>
      </c>
      <c r="W2">
        <v>2031</v>
      </c>
      <c r="X2">
        <v>2032</v>
      </c>
      <c r="Y2">
        <v>2033</v>
      </c>
      <c r="Z2">
        <v>2034</v>
      </c>
      <c r="AA2">
        <v>2035</v>
      </c>
      <c r="AB2">
        <v>2036</v>
      </c>
      <c r="AC2">
        <v>2037</v>
      </c>
      <c r="AD2">
        <v>2038</v>
      </c>
      <c r="AE2">
        <v>2039</v>
      </c>
      <c r="AF2">
        <v>2040</v>
      </c>
      <c r="AG2">
        <v>2041</v>
      </c>
      <c r="AH2">
        <v>2042</v>
      </c>
      <c r="AI2">
        <v>2043</v>
      </c>
      <c r="AJ2">
        <v>2044</v>
      </c>
      <c r="AK2">
        <v>2045</v>
      </c>
      <c r="AL2">
        <v>2046</v>
      </c>
      <c r="AM2">
        <v>2047</v>
      </c>
      <c r="AN2">
        <v>2048</v>
      </c>
      <c r="AO2">
        <v>2049</v>
      </c>
      <c r="AP2">
        <v>2050</v>
      </c>
    </row>
    <row r="3" spans="1:42" x14ac:dyDescent="0.3">
      <c r="A3" t="s">
        <v>4</v>
      </c>
      <c r="B3">
        <v>309346863</v>
      </c>
      <c r="C3">
        <v>311718857</v>
      </c>
      <c r="D3">
        <v>314102623</v>
      </c>
      <c r="E3">
        <v>316427395</v>
      </c>
      <c r="F3">
        <v>318907401</v>
      </c>
      <c r="G3">
        <v>321369000</v>
      </c>
      <c r="H3">
        <v>323996000</v>
      </c>
      <c r="I3">
        <v>326626000</v>
      </c>
      <c r="J3">
        <v>329256000</v>
      </c>
      <c r="K3">
        <v>331884000</v>
      </c>
      <c r="L3">
        <v>334503000</v>
      </c>
      <c r="M3">
        <v>337109000</v>
      </c>
      <c r="N3">
        <v>339698000</v>
      </c>
      <c r="O3">
        <v>342267000</v>
      </c>
      <c r="P3">
        <v>344814000</v>
      </c>
      <c r="Q3">
        <v>347335000</v>
      </c>
      <c r="R3">
        <v>349826000</v>
      </c>
      <c r="S3">
        <v>352281000</v>
      </c>
      <c r="T3">
        <v>354698000</v>
      </c>
      <c r="U3">
        <v>357073000</v>
      </c>
      <c r="V3">
        <v>359402000</v>
      </c>
      <c r="W3">
        <v>361685000</v>
      </c>
      <c r="X3">
        <v>363920000</v>
      </c>
      <c r="Y3">
        <v>366106000</v>
      </c>
      <c r="Z3">
        <v>368246000</v>
      </c>
      <c r="AA3">
        <v>370338000</v>
      </c>
      <c r="AB3">
        <v>372390000</v>
      </c>
      <c r="AC3">
        <v>374401000</v>
      </c>
      <c r="AD3">
        <v>376375000</v>
      </c>
      <c r="AE3">
        <v>378313000</v>
      </c>
      <c r="AF3">
        <v>380219000</v>
      </c>
      <c r="AG3">
        <v>382096000</v>
      </c>
      <c r="AH3">
        <v>383949000</v>
      </c>
      <c r="AI3">
        <v>385779000</v>
      </c>
      <c r="AJ3">
        <v>387593000</v>
      </c>
      <c r="AK3">
        <v>389394000</v>
      </c>
      <c r="AL3">
        <v>391187000</v>
      </c>
      <c r="AM3">
        <v>392973000</v>
      </c>
      <c r="AN3">
        <v>394756000</v>
      </c>
      <c r="AO3">
        <v>396540000</v>
      </c>
      <c r="AP3">
        <v>398328000</v>
      </c>
    </row>
    <row r="4" spans="1:42" x14ac:dyDescent="0.3">
      <c r="A4" t="s">
        <v>25</v>
      </c>
      <c r="B4" s="4">
        <v>13595648.1893952</v>
      </c>
      <c r="C4" s="4">
        <v>13846806.179896099</v>
      </c>
      <c r="D4" s="4">
        <v>14231649.8584093</v>
      </c>
      <c r="E4" s="4">
        <v>14498952.2413039</v>
      </c>
      <c r="F4" s="4">
        <v>14898390.0365902</v>
      </c>
      <c r="G4" s="4">
        <v>15423341.2937991</v>
      </c>
      <c r="H4" s="4">
        <v>15928726.783929501</v>
      </c>
      <c r="I4" s="4">
        <v>16401208.729998199</v>
      </c>
      <c r="J4" s="4">
        <v>16854354.138121199</v>
      </c>
      <c r="K4" s="4">
        <v>17299338.6922892</v>
      </c>
      <c r="L4" s="4">
        <v>17743024.724168599</v>
      </c>
      <c r="M4" s="4">
        <v>18189111.7602892</v>
      </c>
      <c r="N4" s="4">
        <v>18639480.795488</v>
      </c>
      <c r="O4" s="4">
        <v>19095176.8092779</v>
      </c>
      <c r="P4" s="4">
        <v>19556981.027976502</v>
      </c>
      <c r="Q4" s="4">
        <v>20025622.594331399</v>
      </c>
      <c r="R4" s="4">
        <v>20502007.8491586</v>
      </c>
      <c r="S4" s="4">
        <v>20987133.7483797</v>
      </c>
      <c r="T4" s="4">
        <v>21481322.7727465</v>
      </c>
      <c r="U4" s="4">
        <v>21981213.896331299</v>
      </c>
      <c r="V4" s="4">
        <v>22482235.597718</v>
      </c>
      <c r="W4" s="4">
        <v>22983846.032439198</v>
      </c>
      <c r="X4" s="4">
        <v>23485733.750459801</v>
      </c>
      <c r="Y4" s="4">
        <v>23987555.490971599</v>
      </c>
      <c r="Z4" s="4">
        <v>24488755.990150198</v>
      </c>
      <c r="AA4" s="4">
        <v>24988765.828357201</v>
      </c>
      <c r="AB4" s="4">
        <v>25487156.547111198</v>
      </c>
      <c r="AC4" s="4">
        <v>25983742.679572701</v>
      </c>
      <c r="AD4" s="4">
        <v>26478464.859088201</v>
      </c>
      <c r="AE4" s="4">
        <v>26971186.518777799</v>
      </c>
      <c r="AF4" s="4">
        <v>27461838.6429138</v>
      </c>
      <c r="AG4" s="4">
        <v>27950684.5298559</v>
      </c>
      <c r="AH4" s="4">
        <v>28438332.0066038</v>
      </c>
      <c r="AI4" s="4">
        <v>28925352.822501399</v>
      </c>
      <c r="AJ4" s="4">
        <v>29412140.982190199</v>
      </c>
      <c r="AK4" s="4">
        <v>29898935.4655695</v>
      </c>
      <c r="AL4" s="4">
        <v>30386016.227462299</v>
      </c>
      <c r="AM4" s="4">
        <v>30873747.128125999</v>
      </c>
      <c r="AN4" s="4">
        <v>31362302.101505902</v>
      </c>
      <c r="AO4" s="4">
        <v>31851655.321232501</v>
      </c>
      <c r="AP4" s="4">
        <v>32341599.474060699</v>
      </c>
    </row>
    <row r="5" spans="1:42" x14ac:dyDescent="0.3">
      <c r="A5" t="s">
        <v>6</v>
      </c>
      <c r="B5" s="4">
        <f>B4*10^6/B3</f>
        <v>43949.52661729497</v>
      </c>
      <c r="C5" s="4">
        <f t="shared" ref="C5:AP5" si="0">C4*10^6/C3</f>
        <v>44420.816607498658</v>
      </c>
      <c r="D5" s="4">
        <f t="shared" si="0"/>
        <v>45308.917583949311</v>
      </c>
      <c r="E5" s="4">
        <f t="shared" si="0"/>
        <v>45820.786917971818</v>
      </c>
      <c r="F5" s="4">
        <f t="shared" si="0"/>
        <v>46716.978000112955</v>
      </c>
      <c r="G5" s="4">
        <f t="shared" si="0"/>
        <v>47992.623102412181</v>
      </c>
      <c r="H5" s="4">
        <f t="shared" si="0"/>
        <v>49163.343942300213</v>
      </c>
      <c r="I5" s="4">
        <f t="shared" si="0"/>
        <v>50214.032961240686</v>
      </c>
      <c r="J5" s="4">
        <f t="shared" si="0"/>
        <v>51189.208816608349</v>
      </c>
      <c r="K5" s="4">
        <f t="shared" si="0"/>
        <v>52124.654072776029</v>
      </c>
      <c r="L5" s="4">
        <f t="shared" si="0"/>
        <v>53042.946473330878</v>
      </c>
      <c r="M5" s="4">
        <f t="shared" si="0"/>
        <v>53956.173701352382</v>
      </c>
      <c r="N5" s="4">
        <f t="shared" si="0"/>
        <v>54870.740467968608</v>
      </c>
      <c r="O5" s="4">
        <f t="shared" si="0"/>
        <v>55790.294738545927</v>
      </c>
      <c r="P5" s="4">
        <f t="shared" si="0"/>
        <v>56717.479649830057</v>
      </c>
      <c r="Q5" s="4">
        <f t="shared" si="0"/>
        <v>57655.066706008314</v>
      </c>
      <c r="R5" s="4">
        <f t="shared" si="0"/>
        <v>58606.300987229653</v>
      </c>
      <c r="S5" s="4">
        <f t="shared" si="0"/>
        <v>59574.980621661969</v>
      </c>
      <c r="T5" s="4">
        <f t="shared" si="0"/>
        <v>60562.288969056775</v>
      </c>
      <c r="U5" s="4">
        <f t="shared" si="0"/>
        <v>61559.439936179158</v>
      </c>
      <c r="V5" s="4">
        <f t="shared" si="0"/>
        <v>62554.56452028091</v>
      </c>
      <c r="W5" s="4">
        <f t="shared" si="0"/>
        <v>63546.583442606687</v>
      </c>
      <c r="X5" s="4">
        <f t="shared" si="0"/>
        <v>64535.430178225433</v>
      </c>
      <c r="Y5" s="4">
        <f t="shared" si="0"/>
        <v>65520.793133605017</v>
      </c>
      <c r="Z5" s="4">
        <f t="shared" si="0"/>
        <v>66501.078056924438</v>
      </c>
      <c r="AA5" s="4">
        <f t="shared" si="0"/>
        <v>67475.565100954263</v>
      </c>
      <c r="AB5" s="4">
        <f t="shared" si="0"/>
        <v>68442.107863023179</v>
      </c>
      <c r="AC5" s="4">
        <f t="shared" si="0"/>
        <v>69400.836748760557</v>
      </c>
      <c r="AD5" s="4">
        <f t="shared" si="0"/>
        <v>70351.284912887946</v>
      </c>
      <c r="AE5" s="4">
        <f t="shared" si="0"/>
        <v>71293.311408219655</v>
      </c>
      <c r="AF5" s="4">
        <f t="shared" si="0"/>
        <v>72226.371230563964</v>
      </c>
      <c r="AG5" s="4">
        <f t="shared" si="0"/>
        <v>73150.947745739031</v>
      </c>
      <c r="AH5" s="4">
        <f t="shared" si="0"/>
        <v>74067.99342257384</v>
      </c>
      <c r="AI5" s="4">
        <f t="shared" si="0"/>
        <v>74979.075643053147</v>
      </c>
      <c r="AJ5" s="4">
        <f t="shared" si="0"/>
        <v>75884.087127967228</v>
      </c>
      <c r="AK5" s="4">
        <f t="shared" si="0"/>
        <v>76783.246443369702</v>
      </c>
      <c r="AL5" s="4">
        <f t="shared" si="0"/>
        <v>77676.446884641613</v>
      </c>
      <c r="AM5" s="4">
        <f t="shared" si="0"/>
        <v>78564.550562318531</v>
      </c>
      <c r="AN5" s="4">
        <f t="shared" si="0"/>
        <v>79447.309481061471</v>
      </c>
      <c r="AO5" s="4">
        <f t="shared" si="0"/>
        <v>80323.940387432536</v>
      </c>
      <c r="AP5" s="4">
        <f t="shared" si="0"/>
        <v>81193.387042991453</v>
      </c>
    </row>
    <row r="7" spans="1:42" s="3" customFormat="1" x14ac:dyDescent="0.3">
      <c r="A7" s="2" t="s">
        <v>46</v>
      </c>
    </row>
    <row r="8" spans="1:42" x14ac:dyDescent="0.3">
      <c r="A8" t="s">
        <v>0</v>
      </c>
      <c r="B8" s="5">
        <v>2010</v>
      </c>
      <c r="C8" s="5">
        <v>2011</v>
      </c>
      <c r="D8" s="5">
        <v>2012</v>
      </c>
      <c r="E8" s="5">
        <v>2013</v>
      </c>
      <c r="F8" s="5">
        <v>2014</v>
      </c>
      <c r="G8" s="5">
        <v>2015</v>
      </c>
      <c r="H8" s="5">
        <v>2016</v>
      </c>
      <c r="I8" s="5">
        <v>2017</v>
      </c>
      <c r="J8" s="5">
        <v>2018</v>
      </c>
      <c r="K8" s="5">
        <v>2019</v>
      </c>
      <c r="L8" s="5">
        <v>2020</v>
      </c>
      <c r="M8" s="5">
        <v>2021</v>
      </c>
      <c r="N8" s="5">
        <v>2022</v>
      </c>
      <c r="O8" s="5">
        <v>2023</v>
      </c>
      <c r="P8" s="5">
        <v>2024</v>
      </c>
      <c r="Q8" s="5">
        <v>2025</v>
      </c>
      <c r="R8" s="5">
        <v>2026</v>
      </c>
      <c r="S8" s="5">
        <v>2027</v>
      </c>
      <c r="T8" s="5">
        <v>2028</v>
      </c>
      <c r="U8" s="5">
        <v>2029</v>
      </c>
      <c r="V8" s="5">
        <v>2030</v>
      </c>
      <c r="W8" s="5">
        <v>2031</v>
      </c>
      <c r="X8" s="5">
        <v>2032</v>
      </c>
      <c r="Y8" s="5">
        <v>2033</v>
      </c>
      <c r="Z8" s="5">
        <v>2034</v>
      </c>
      <c r="AA8" s="5">
        <v>2035</v>
      </c>
      <c r="AB8" s="5">
        <v>2036</v>
      </c>
      <c r="AC8" s="5">
        <v>2037</v>
      </c>
      <c r="AD8" s="5">
        <v>2038</v>
      </c>
      <c r="AE8" s="5">
        <v>2039</v>
      </c>
      <c r="AF8" s="5">
        <v>2040</v>
      </c>
      <c r="AG8" s="5">
        <v>2041</v>
      </c>
      <c r="AH8" s="5">
        <v>2042</v>
      </c>
      <c r="AI8" s="5">
        <v>2043</v>
      </c>
      <c r="AJ8" s="5">
        <v>2044</v>
      </c>
      <c r="AK8" s="5">
        <v>2045</v>
      </c>
      <c r="AL8" s="5">
        <v>2046</v>
      </c>
      <c r="AM8" s="5">
        <v>2047</v>
      </c>
      <c r="AN8" s="5">
        <v>2048</v>
      </c>
      <c r="AO8" s="5">
        <v>2049</v>
      </c>
      <c r="AP8" s="5">
        <v>2050</v>
      </c>
    </row>
    <row r="9" spans="1:42" x14ac:dyDescent="0.3">
      <c r="A9" t="s">
        <v>4</v>
      </c>
      <c r="B9">
        <f>'AB Population Forecast'!C2*1000</f>
        <v>3739100</v>
      </c>
      <c r="C9">
        <f>'AB Population Forecast'!D2*1000</f>
        <v>3790200</v>
      </c>
      <c r="D9">
        <f>'AB Population Forecast'!E2*1000</f>
        <v>3840800</v>
      </c>
      <c r="E9">
        <f>'AB Population Forecast'!F2*1000</f>
        <v>3892700</v>
      </c>
      <c r="F9">
        <f>'AB Population Forecast'!G2*1000</f>
        <v>3944300</v>
      </c>
      <c r="G9">
        <f>'AB Population Forecast'!H2*1000</f>
        <v>3995600</v>
      </c>
      <c r="H9">
        <f>'AB Population Forecast'!I2*1000</f>
        <v>4046300</v>
      </c>
      <c r="I9">
        <f>'AB Population Forecast'!J2*1000</f>
        <v>4096399.9999999995</v>
      </c>
      <c r="J9">
        <f>'AB Population Forecast'!K2*1000</f>
        <v>4145800</v>
      </c>
      <c r="K9">
        <f>'AB Population Forecast'!L2*1000</f>
        <v>4194400</v>
      </c>
      <c r="L9">
        <f>'AB Population Forecast'!M2*1000</f>
        <v>4242700</v>
      </c>
      <c r="M9">
        <f>'AB Population Forecast'!N2*1000</f>
        <v>4290600</v>
      </c>
      <c r="N9">
        <f>'AB Population Forecast'!O2*1000</f>
        <v>4338200</v>
      </c>
      <c r="O9">
        <f>'AB Population Forecast'!P2*1000</f>
        <v>4385300</v>
      </c>
      <c r="P9">
        <f>'AB Population Forecast'!Q2*1000</f>
        <v>4432000</v>
      </c>
      <c r="Q9">
        <f>'AB Population Forecast'!R2*1000</f>
        <v>4478200</v>
      </c>
      <c r="R9">
        <f>'AB Population Forecast'!S2*1000</f>
        <v>4524000</v>
      </c>
      <c r="S9">
        <f>'AB Population Forecast'!T2*1000</f>
        <v>4569300</v>
      </c>
      <c r="T9">
        <f>'AB Population Forecast'!U2*1000</f>
        <v>4614200</v>
      </c>
      <c r="U9">
        <f>'AB Population Forecast'!V2*1000</f>
        <v>4658800</v>
      </c>
      <c r="V9">
        <f>'AB Population Forecast'!W2*1000</f>
        <v>4703000</v>
      </c>
      <c r="W9">
        <f>'AB Population Forecast'!X2*1000</f>
        <v>4746900</v>
      </c>
      <c r="X9">
        <f>'AB Population Forecast'!Y2*1000</f>
        <v>4790600</v>
      </c>
      <c r="Y9">
        <f>'AB Population Forecast'!Z2*1000</f>
        <v>4834000</v>
      </c>
      <c r="Z9">
        <f>'AB Population Forecast'!AA2*1000</f>
        <v>4877300</v>
      </c>
      <c r="AA9">
        <f>'AB Population Forecast'!AB2*1000</f>
        <v>4920500</v>
      </c>
      <c r="AB9">
        <f>'AB Population Forecast'!AC2*1000</f>
        <v>4972233.495309379</v>
      </c>
      <c r="AC9">
        <f>'AB Population Forecast'!AD2*1000</f>
        <v>5019212.7818881031</v>
      </c>
      <c r="AD9">
        <f>'AB Population Forecast'!AE2*1000</f>
        <v>5066635.9441153714</v>
      </c>
      <c r="AE9">
        <f>'AB Population Forecast'!AF2*1000</f>
        <v>5114507.1758733168</v>
      </c>
      <c r="AF9">
        <f>'AB Population Forecast'!AG2*1000</f>
        <v>5162830.7106692912</v>
      </c>
      <c r="AG9">
        <f>'AB Population Forecast'!AH2*1000</f>
        <v>5211610.8220101548</v>
      </c>
      <c r="AH9">
        <f>'AB Population Forecast'!AI2*1000</f>
        <v>5260851.823780261</v>
      </c>
      <c r="AI9">
        <f>'AB Population Forecast'!AJ2*1000</f>
        <v>5310558.0706229983</v>
      </c>
      <c r="AJ9">
        <f>'AB Population Forecast'!AK2*1000</f>
        <v>5360733.9583257809</v>
      </c>
      <c r="AK9">
        <f>'AB Population Forecast'!AL2*1000</f>
        <v>5411383.9242089326</v>
      </c>
      <c r="AL9">
        <f>'AB Population Forecast'!AM2*1000</f>
        <v>5462512.4475179715</v>
      </c>
      <c r="AM9">
        <f>'AB Population Forecast'!AN2*1000</f>
        <v>5514124.0498197926</v>
      </c>
      <c r="AN9">
        <f>'AB Population Forecast'!AO2*1000</f>
        <v>5566223.2954025855</v>
      </c>
      <c r="AO9">
        <f>'AB Population Forecast'!AP2*1000</f>
        <v>5618814.7916793749</v>
      </c>
      <c r="AP9">
        <f>'AB Population Forecast'!AQ2*1000</f>
        <v>5671903.1895955224</v>
      </c>
    </row>
    <row r="10" spans="1:42" x14ac:dyDescent="0.3">
      <c r="A10" t="s">
        <v>48</v>
      </c>
      <c r="B10" s="4">
        <f>'NEB GDP Data'!G10</f>
        <v>262720</v>
      </c>
      <c r="C10" s="4">
        <f>'NEB GDP Data'!H10</f>
        <v>279655</v>
      </c>
      <c r="D10" s="4">
        <f>'NEB GDP Data'!I10</f>
        <v>290544</v>
      </c>
      <c r="E10" s="4">
        <f>'NEB GDP Data'!J10</f>
        <v>306998</v>
      </c>
      <c r="F10" s="4">
        <f>'NEB GDP Data'!K10</f>
        <v>322237</v>
      </c>
      <c r="G10" s="4">
        <f>'NEB GDP Data'!L10</f>
        <v>310640</v>
      </c>
      <c r="H10" s="4">
        <f>'NEB GDP Data'!M10</f>
        <v>304206</v>
      </c>
      <c r="I10" s="4">
        <f>'NEB GDP Data'!N10</f>
        <v>312717</v>
      </c>
      <c r="J10" s="4">
        <f>'NEB GDP Data'!O10</f>
        <v>319034</v>
      </c>
      <c r="K10" s="4">
        <f>'NEB GDP Data'!P10</f>
        <v>325912</v>
      </c>
      <c r="L10" s="4">
        <f>'NEB GDP Data'!Q10</f>
        <v>334692</v>
      </c>
      <c r="M10" s="4">
        <f>'NEB GDP Data'!R10</f>
        <v>343186</v>
      </c>
      <c r="N10" s="4">
        <f>'NEB GDP Data'!S10</f>
        <v>351211</v>
      </c>
      <c r="O10" s="4">
        <f>'NEB GDP Data'!T10</f>
        <v>359868</v>
      </c>
      <c r="P10" s="4">
        <f>'NEB GDP Data'!U10</f>
        <v>368159</v>
      </c>
      <c r="Q10" s="4">
        <f>'NEB GDP Data'!V10</f>
        <v>375404</v>
      </c>
      <c r="R10" s="4">
        <f>'NEB GDP Data'!W10</f>
        <v>382702</v>
      </c>
      <c r="S10" s="4">
        <f>'NEB GDP Data'!X10</f>
        <v>390312</v>
      </c>
      <c r="T10" s="4">
        <f>'NEB GDP Data'!Y10</f>
        <v>397289</v>
      </c>
      <c r="U10" s="4">
        <f>'NEB GDP Data'!Z10</f>
        <v>404701</v>
      </c>
      <c r="V10" s="4">
        <f>'NEB GDP Data'!AA10</f>
        <v>412241</v>
      </c>
      <c r="W10" s="4">
        <f>'NEB GDP Data'!AB10</f>
        <v>419027</v>
      </c>
      <c r="X10" s="4">
        <f>'NEB GDP Data'!AC10</f>
        <v>425269</v>
      </c>
      <c r="Y10" s="4">
        <f>'NEB GDP Data'!AD10</f>
        <v>432849</v>
      </c>
      <c r="Z10" s="4">
        <f>'NEB GDP Data'!AE10</f>
        <v>440558</v>
      </c>
      <c r="AA10" s="4">
        <f>'NEB GDP Data'!AF10</f>
        <v>448736</v>
      </c>
      <c r="AB10" s="4">
        <f>'NEB GDP Data'!AG10</f>
        <v>457204</v>
      </c>
      <c r="AC10" s="4">
        <f>'NEB GDP Data'!AH10</f>
        <v>465125</v>
      </c>
      <c r="AD10" s="4">
        <f>'NEB GDP Data'!AI10</f>
        <v>472886</v>
      </c>
      <c r="AE10" s="4">
        <f>'NEB GDP Data'!AJ10</f>
        <v>481202</v>
      </c>
      <c r="AF10" s="4">
        <f>'NEB GDP Data'!AK10</f>
        <v>489553</v>
      </c>
      <c r="AG10" s="4">
        <f>'NEB GDP Data'!AL10</f>
        <v>496861.53333333321</v>
      </c>
      <c r="AH10" s="4">
        <f>'NEB GDP Data'!AM10</f>
        <v>504792.55757575855</v>
      </c>
      <c r="AI10" s="4">
        <f>'NEB GDP Data'!AN10</f>
        <v>512723.58181818202</v>
      </c>
      <c r="AJ10" s="4">
        <f>'NEB GDP Data'!AO10</f>
        <v>520654.6060606055</v>
      </c>
      <c r="AK10" s="4">
        <f>'NEB GDP Data'!AP10</f>
        <v>528585.63030303083</v>
      </c>
      <c r="AL10" s="4">
        <f>'NEB GDP Data'!AQ10</f>
        <v>536516.65454545431</v>
      </c>
      <c r="AM10" s="4">
        <f>'NEB GDP Data'!AR10</f>
        <v>544447.67878787965</v>
      </c>
      <c r="AN10" s="4">
        <f>'NEB GDP Data'!AS10</f>
        <v>552378.70303030312</v>
      </c>
      <c r="AO10" s="4">
        <f>'NEB GDP Data'!AT10</f>
        <v>560309.7272727266</v>
      </c>
      <c r="AP10" s="4">
        <f>'NEB GDP Data'!AU10</f>
        <v>568240.75151515193</v>
      </c>
    </row>
    <row r="11" spans="1:42" x14ac:dyDescent="0.3">
      <c r="A11" t="s">
        <v>6</v>
      </c>
      <c r="B11" s="4">
        <f>B10*10^6/B9</f>
        <v>70262.897488700488</v>
      </c>
      <c r="C11" s="4">
        <f t="shared" ref="C11" si="1">C10*10^6/C9</f>
        <v>73783.70534536436</v>
      </c>
      <c r="D11" s="4">
        <f t="shared" ref="D11" si="2">D10*10^6/D9</f>
        <v>75646.740262445324</v>
      </c>
      <c r="E11" s="4">
        <f t="shared" ref="E11" si="3">E10*10^6/E9</f>
        <v>78865.055103141785</v>
      </c>
      <c r="F11" s="4">
        <f t="shared" ref="F11" si="4">F10*10^6/F9</f>
        <v>81696.879040640924</v>
      </c>
      <c r="G11" s="4">
        <f t="shared" ref="G11" si="5">G10*10^6/G9</f>
        <v>77745.520072079293</v>
      </c>
      <c r="H11" s="4">
        <f t="shared" ref="H11" si="6">H10*10^6/H9</f>
        <v>75181.276721943505</v>
      </c>
      <c r="I11" s="4">
        <f t="shared" ref="I11" si="7">I10*10^6/I9</f>
        <v>76339.468801874827</v>
      </c>
      <c r="J11" s="4">
        <f t="shared" ref="J11" si="8">J10*10^6/J9</f>
        <v>76953.543345072118</v>
      </c>
      <c r="K11" s="4">
        <f t="shared" ref="K11" si="9">K10*10^6/K9</f>
        <v>77701.697501430477</v>
      </c>
      <c r="L11" s="4">
        <f t="shared" ref="L11" si="10">L10*10^6/L9</f>
        <v>78886.558088009988</v>
      </c>
      <c r="M11" s="4">
        <f t="shared" ref="M11" si="11">M10*10^6/M9</f>
        <v>79985.549806553856</v>
      </c>
      <c r="N11" s="4">
        <f t="shared" ref="N11" si="12">N10*10^6/N9</f>
        <v>80957.770503895619</v>
      </c>
      <c r="O11" s="4">
        <f t="shared" ref="O11" si="13">O10*10^6/O9</f>
        <v>82062.344651449166</v>
      </c>
      <c r="P11" s="4">
        <f t="shared" ref="P11" si="14">P10*10^6/P9</f>
        <v>83068.366425992775</v>
      </c>
      <c r="Q11" s="4">
        <f t="shared" ref="Q11" si="15">Q10*10^6/Q9</f>
        <v>83829.217096154709</v>
      </c>
      <c r="R11" s="4">
        <f t="shared" ref="R11" si="16">R10*10^6/R9</f>
        <v>84593.722369584444</v>
      </c>
      <c r="S11" s="4">
        <f t="shared" ref="S11" si="17">S10*10^6/S9</f>
        <v>85420.52393145558</v>
      </c>
      <c r="T11" s="4">
        <f t="shared" ref="T11" si="18">T10*10^6/T9</f>
        <v>86101.382688223312</v>
      </c>
      <c r="U11" s="4">
        <f t="shared" ref="U11" si="19">U10*10^6/U9</f>
        <v>86868.077616553623</v>
      </c>
      <c r="V11" s="4">
        <f t="shared" ref="V11" si="20">V10*10^6/V9</f>
        <v>87654.901126940254</v>
      </c>
      <c r="W11" s="4">
        <f t="shared" ref="W11" si="21">W10*10^6/W9</f>
        <v>88273.820809370329</v>
      </c>
      <c r="X11" s="4">
        <f t="shared" ref="X11" si="22">X10*10^6/X9</f>
        <v>88771.552623888449</v>
      </c>
      <c r="Y11" s="4">
        <f t="shared" ref="Y11" si="23">Y10*10^6/Y9</f>
        <v>89542.6148117501</v>
      </c>
      <c r="Z11" s="4">
        <f t="shared" ref="Z11" si="24">Z10*10^6/Z9</f>
        <v>90328.255387201934</v>
      </c>
      <c r="AA11" s="4">
        <f t="shared" ref="AA11" si="25">AA10*10^6/AA9</f>
        <v>91197.236053246626</v>
      </c>
      <c r="AB11" s="4">
        <f t="shared" ref="AB11" si="26">AB10*10^6/AB9</f>
        <v>91951.433984608593</v>
      </c>
      <c r="AC11" s="4">
        <f t="shared" ref="AC11" si="27">AC10*10^6/AC9</f>
        <v>92668.914471689626</v>
      </c>
      <c r="AD11" s="4">
        <f t="shared" ref="AD11" si="28">AD10*10^6/AD9</f>
        <v>93333.329099603448</v>
      </c>
      <c r="AE11" s="4">
        <f t="shared" ref="AE11" si="29">AE10*10^6/AE9</f>
        <v>94085.702385945595</v>
      </c>
      <c r="AF11" s="4">
        <f t="shared" ref="AF11" si="30">AF10*10^6/AF9</f>
        <v>94822.593928619463</v>
      </c>
      <c r="AG11" s="4">
        <f t="shared" ref="AG11" si="31">AG10*10^6/AG9</f>
        <v>95337.420675185844</v>
      </c>
      <c r="AH11" s="4">
        <f t="shared" ref="AH11" si="32">AH10*10^6/AH9</f>
        <v>95952.627917399237</v>
      </c>
      <c r="AI11" s="4">
        <f t="shared" ref="AI11" si="33">AI10*10^6/AI9</f>
        <v>96547.966334173383</v>
      </c>
      <c r="AJ11" s="4">
        <f t="shared" ref="AJ11" si="34">AJ10*10^6/AJ9</f>
        <v>97123.753968796445</v>
      </c>
      <c r="AK11" s="4">
        <f t="shared" ref="AK11" si="35">AK10*10^6/AK9</f>
        <v>97680.304651513434</v>
      </c>
      <c r="AL11" s="4">
        <f t="shared" ref="AL11" si="36">AL10*10^6/AL9</f>
        <v>98217.928050531758</v>
      </c>
      <c r="AM11" s="4">
        <f t="shared" ref="AM11" si="37">AM10*10^6/AM9</f>
        <v>98736.929722441186</v>
      </c>
      <c r="AN11" s="4">
        <f t="shared" ref="AN11" si="38">AN10*10^6/AN9</f>
        <v>99237.611162049419</v>
      </c>
      <c r="AO11" s="4">
        <f t="shared" ref="AO11" si="39">AO10*10^6/AO9</f>
        <v>99720.269851652978</v>
      </c>
      <c r="AP11" s="4">
        <f t="shared" ref="AP11" si="40">AP10*10^6/AP9</f>
        <v>100185.19930973552</v>
      </c>
    </row>
    <row r="13" spans="1:42" s="3" customFormat="1" x14ac:dyDescent="0.3">
      <c r="A13" s="2" t="s">
        <v>66</v>
      </c>
      <c r="B13" s="2"/>
      <c r="C13" s="2"/>
      <c r="D13" s="2"/>
      <c r="E13" s="2"/>
      <c r="F13" s="2"/>
    </row>
    <row r="14" spans="1:42" x14ac:dyDescent="0.3">
      <c r="A14" t="s">
        <v>0</v>
      </c>
      <c r="B14">
        <v>2010</v>
      </c>
      <c r="C14">
        <v>2011</v>
      </c>
      <c r="D14">
        <v>2012</v>
      </c>
      <c r="E14">
        <v>2013</v>
      </c>
      <c r="F14">
        <v>2014</v>
      </c>
      <c r="G14">
        <v>2015</v>
      </c>
      <c r="H14">
        <v>2016</v>
      </c>
      <c r="I14">
        <v>2017</v>
      </c>
      <c r="J14">
        <v>2018</v>
      </c>
      <c r="K14">
        <v>2019</v>
      </c>
      <c r="L14">
        <v>2020</v>
      </c>
      <c r="M14">
        <v>2021</v>
      </c>
      <c r="N14">
        <v>2022</v>
      </c>
      <c r="O14">
        <v>2023</v>
      </c>
      <c r="P14">
        <v>2024</v>
      </c>
      <c r="Q14">
        <v>2025</v>
      </c>
      <c r="R14">
        <v>2026</v>
      </c>
      <c r="S14">
        <v>2027</v>
      </c>
      <c r="T14">
        <v>2028</v>
      </c>
      <c r="U14">
        <v>2029</v>
      </c>
      <c r="V14">
        <v>2030</v>
      </c>
      <c r="W14">
        <v>2031</v>
      </c>
      <c r="X14">
        <v>2032</v>
      </c>
      <c r="Y14">
        <v>2033</v>
      </c>
      <c r="Z14">
        <v>2034</v>
      </c>
      <c r="AA14">
        <v>2035</v>
      </c>
      <c r="AB14">
        <v>2036</v>
      </c>
      <c r="AC14">
        <v>2037</v>
      </c>
      <c r="AD14">
        <v>2038</v>
      </c>
      <c r="AE14">
        <v>2039</v>
      </c>
      <c r="AF14">
        <v>2040</v>
      </c>
      <c r="AG14">
        <v>2041</v>
      </c>
      <c r="AH14">
        <v>2042</v>
      </c>
      <c r="AI14">
        <v>2043</v>
      </c>
      <c r="AJ14">
        <v>2044</v>
      </c>
      <c r="AK14">
        <v>2045</v>
      </c>
      <c r="AL14">
        <v>2046</v>
      </c>
      <c r="AM14">
        <v>2047</v>
      </c>
      <c r="AN14">
        <v>2048</v>
      </c>
      <c r="AO14">
        <v>2049</v>
      </c>
      <c r="AP14">
        <v>2050</v>
      </c>
    </row>
    <row r="15" spans="1:42" x14ac:dyDescent="0.3">
      <c r="A15" t="s">
        <v>4</v>
      </c>
      <c r="B15" s="8">
        <f>B9/B3</f>
        <v>1.2087079092183973E-2</v>
      </c>
      <c r="C15" s="8">
        <f t="shared" ref="C15:AP17" si="41">C9/C3</f>
        <v>1.2159033420297701E-2</v>
      </c>
      <c r="D15" s="8">
        <f t="shared" si="41"/>
        <v>1.2227850768377697E-2</v>
      </c>
      <c r="E15" s="8">
        <f t="shared" si="41"/>
        <v>1.2302032192882667E-2</v>
      </c>
      <c r="F15" s="8">
        <f t="shared" si="41"/>
        <v>1.2368167021623935E-2</v>
      </c>
      <c r="G15" s="8">
        <f t="shared" si="41"/>
        <v>1.2433059815974782E-2</v>
      </c>
      <c r="H15" s="8">
        <f t="shared" si="41"/>
        <v>1.2488734428820109E-2</v>
      </c>
      <c r="I15" s="8">
        <f t="shared" si="41"/>
        <v>1.2541561296406286E-2</v>
      </c>
      <c r="J15" s="8">
        <f t="shared" si="41"/>
        <v>1.2591418227761985E-2</v>
      </c>
      <c r="K15" s="8">
        <f t="shared" si="41"/>
        <v>1.2638150679152957E-2</v>
      </c>
      <c r="L15" s="8">
        <f t="shared" si="41"/>
        <v>1.2683593271211319E-2</v>
      </c>
      <c r="M15" s="8">
        <f t="shared" si="41"/>
        <v>1.272763408867755E-2</v>
      </c>
      <c r="N15" s="8">
        <f t="shared" si="41"/>
        <v>1.2770755200207243E-2</v>
      </c>
      <c r="O15" s="8">
        <f t="shared" si="41"/>
        <v>1.2812511869388518E-2</v>
      </c>
      <c r="P15" s="8">
        <f t="shared" si="41"/>
        <v>1.2853306420272959E-2</v>
      </c>
      <c r="Q15" s="8">
        <f t="shared" si="41"/>
        <v>1.2893028344393742E-2</v>
      </c>
      <c r="R15" s="8">
        <f t="shared" si="41"/>
        <v>1.2932143408437338E-2</v>
      </c>
      <c r="S15" s="8">
        <f t="shared" si="41"/>
        <v>1.2970611528864742E-2</v>
      </c>
      <c r="T15" s="8">
        <f t="shared" si="41"/>
        <v>1.3008813131170742E-2</v>
      </c>
      <c r="U15" s="8">
        <f t="shared" si="41"/>
        <v>1.3047192030761217E-2</v>
      </c>
      <c r="V15" s="8">
        <f t="shared" si="41"/>
        <v>1.3085625566913929E-2</v>
      </c>
      <c r="W15" s="8">
        <f t="shared" si="41"/>
        <v>1.3124403832063812E-2</v>
      </c>
      <c r="X15" s="8">
        <f t="shared" si="41"/>
        <v>1.3163882171905913E-2</v>
      </c>
      <c r="Y15" s="8">
        <f t="shared" si="41"/>
        <v>1.3203826214265814E-2</v>
      </c>
      <c r="Z15" s="8">
        <f t="shared" si="41"/>
        <v>1.3244678828826382E-2</v>
      </c>
      <c r="AA15" s="8">
        <f t="shared" si="41"/>
        <v>1.3286511241082471E-2</v>
      </c>
      <c r="AB15" s="8">
        <f t="shared" si="41"/>
        <v>1.3352220777435964E-2</v>
      </c>
      <c r="AC15" s="8">
        <f t="shared" si="41"/>
        <v>1.3405981239067478E-2</v>
      </c>
      <c r="AD15" s="8">
        <f t="shared" si="41"/>
        <v>1.3461669728635993E-2</v>
      </c>
      <c r="AE15" s="8">
        <f t="shared" si="41"/>
        <v>1.3519247754830833E-2</v>
      </c>
      <c r="AF15" s="8">
        <f t="shared" si="41"/>
        <v>1.3578571062122858E-2</v>
      </c>
      <c r="AG15" s="8">
        <f t="shared" si="41"/>
        <v>1.3639532531118239E-2</v>
      </c>
      <c r="AH15" s="8">
        <f t="shared" si="41"/>
        <v>1.3701954748626148E-2</v>
      </c>
      <c r="AI15" s="8">
        <f t="shared" si="41"/>
        <v>1.3765803920438901E-2</v>
      </c>
      <c r="AJ15" s="8">
        <f t="shared" si="41"/>
        <v>1.3830832750657987E-2</v>
      </c>
      <c r="AK15" s="8">
        <f t="shared" si="41"/>
        <v>1.3896937097666972E-2</v>
      </c>
      <c r="AL15" s="8">
        <f t="shared" si="41"/>
        <v>1.3963941663495903E-2</v>
      </c>
      <c r="AM15" s="8">
        <f t="shared" si="41"/>
        <v>1.4031814017298371E-2</v>
      </c>
      <c r="AN15" s="8">
        <f t="shared" si="41"/>
        <v>1.4100414674894328E-2</v>
      </c>
      <c r="AO15" s="8">
        <f t="shared" si="41"/>
        <v>1.4169604054267855E-2</v>
      </c>
      <c r="AP15" s="8">
        <f t="shared" si="41"/>
        <v>1.4239278156683743E-2</v>
      </c>
    </row>
    <row r="16" spans="1:42" x14ac:dyDescent="0.3">
      <c r="A16" t="s">
        <v>5</v>
      </c>
      <c r="B16" s="8">
        <f t="shared" ref="B16:Q17" si="42">B10/B4</f>
        <v>1.9323830415450539E-2</v>
      </c>
      <c r="C16" s="8">
        <f t="shared" si="42"/>
        <v>2.0196354044878993E-2</v>
      </c>
      <c r="D16" s="8">
        <f t="shared" si="42"/>
        <v>2.0415342064386249E-2</v>
      </c>
      <c r="E16" s="8">
        <f t="shared" si="42"/>
        <v>2.1173805864774093E-2</v>
      </c>
      <c r="F16" s="8">
        <f t="shared" si="42"/>
        <v>2.1628981333458933E-2</v>
      </c>
      <c r="G16" s="8">
        <f t="shared" si="42"/>
        <v>2.0140901642686965E-2</v>
      </c>
      <c r="H16" s="8">
        <f t="shared" si="42"/>
        <v>1.909794826206157E-2</v>
      </c>
      <c r="I16" s="8">
        <f t="shared" si="42"/>
        <v>1.9066704481849144E-2</v>
      </c>
      <c r="J16" s="8">
        <f t="shared" si="42"/>
        <v>1.8928877213895044E-2</v>
      </c>
      <c r="K16" s="8">
        <f t="shared" si="42"/>
        <v>1.8839564089537603E-2</v>
      </c>
      <c r="L16" s="8">
        <f t="shared" si="42"/>
        <v>1.8863300096972783E-2</v>
      </c>
      <c r="M16" s="8">
        <f t="shared" si="42"/>
        <v>1.8867661297746818E-2</v>
      </c>
      <c r="N16" s="8">
        <f t="shared" si="42"/>
        <v>1.8842316685399121E-2</v>
      </c>
      <c r="O16" s="8">
        <f t="shared" si="42"/>
        <v>1.8846015598302738E-2</v>
      </c>
      <c r="P16" s="8">
        <f t="shared" si="42"/>
        <v>1.8824940284665821E-2</v>
      </c>
      <c r="Q16" s="8">
        <f t="shared" si="42"/>
        <v>1.874618370698071E-2</v>
      </c>
      <c r="R16" s="8">
        <f t="shared" si="41"/>
        <v>1.866656196874425E-2</v>
      </c>
      <c r="S16" s="8">
        <f t="shared" si="41"/>
        <v>1.8597680115805895E-2</v>
      </c>
      <c r="T16" s="8">
        <f t="shared" si="41"/>
        <v>1.8494624572377046E-2</v>
      </c>
      <c r="U16" s="8">
        <f t="shared" si="41"/>
        <v>1.8411221596253392E-2</v>
      </c>
      <c r="V16" s="8">
        <f t="shared" si="41"/>
        <v>1.8336299262064641E-2</v>
      </c>
      <c r="W16" s="8">
        <f t="shared" si="41"/>
        <v>1.8231369954732075E-2</v>
      </c>
      <c r="X16" s="8">
        <f t="shared" si="41"/>
        <v>1.8107545819882002E-2</v>
      </c>
      <c r="Y16" s="8">
        <f t="shared" si="41"/>
        <v>1.8044731576042215E-2</v>
      </c>
      <c r="Z16" s="8">
        <f t="shared" si="41"/>
        <v>1.7990215598424029E-2</v>
      </c>
      <c r="AA16" s="8">
        <f t="shared" si="41"/>
        <v>1.7957509509764394E-2</v>
      </c>
      <c r="AB16" s="8">
        <f t="shared" si="41"/>
        <v>1.7938603671025087E-2</v>
      </c>
      <c r="AC16" s="8">
        <f t="shared" si="41"/>
        <v>1.7900616001930363E-2</v>
      </c>
      <c r="AD16" s="8">
        <f t="shared" si="41"/>
        <v>1.7859267994446867E-2</v>
      </c>
      <c r="AE16" s="8">
        <f t="shared" si="41"/>
        <v>1.7841335962916535E-2</v>
      </c>
      <c r="AF16" s="8">
        <f t="shared" si="41"/>
        <v>1.7826665081157024E-2</v>
      </c>
      <c r="AG16" s="8">
        <f t="shared" si="41"/>
        <v>1.7776363680918221E-2</v>
      </c>
      <c r="AH16" s="8">
        <f t="shared" si="41"/>
        <v>1.7750427748664664E-2</v>
      </c>
      <c r="AI16" s="8">
        <f t="shared" si="41"/>
        <v>1.7725750312000615E-2</v>
      </c>
      <c r="AJ16" s="8">
        <f t="shared" si="41"/>
        <v>1.7702030137006181E-2</v>
      </c>
      <c r="AK16" s="8">
        <f t="shared" si="41"/>
        <v>1.7679078605047003E-2</v>
      </c>
      <c r="AL16" s="8">
        <f t="shared" si="41"/>
        <v>1.765669611077746E-2</v>
      </c>
      <c r="AM16" s="8">
        <f t="shared" si="41"/>
        <v>1.7634648509894917E-2</v>
      </c>
      <c r="AN16" s="8">
        <f t="shared" si="41"/>
        <v>1.761282386868469E-2</v>
      </c>
      <c r="AO16" s="8">
        <f t="shared" si="41"/>
        <v>1.7591227885077006E-2</v>
      </c>
      <c r="AP16" s="8">
        <f t="shared" si="41"/>
        <v>1.7569964403612894E-2</v>
      </c>
    </row>
    <row r="17" spans="1:42" x14ac:dyDescent="0.3">
      <c r="A17" t="s">
        <v>6</v>
      </c>
      <c r="B17" s="8">
        <f t="shared" si="42"/>
        <v>1.5987179589108635</v>
      </c>
      <c r="C17" s="8">
        <f t="shared" si="41"/>
        <v>1.6610164103311187</v>
      </c>
      <c r="D17" s="8">
        <f t="shared" si="41"/>
        <v>1.669577299486033</v>
      </c>
      <c r="E17" s="8">
        <f t="shared" si="41"/>
        <v>1.7211632625237467</v>
      </c>
      <c r="F17" s="8">
        <f t="shared" si="41"/>
        <v>1.7487620676243953</v>
      </c>
      <c r="G17" s="8">
        <f t="shared" si="41"/>
        <v>1.6199472970288988</v>
      </c>
      <c r="H17" s="8">
        <f t="shared" si="41"/>
        <v>1.5292140585509975</v>
      </c>
      <c r="I17" s="8">
        <f t="shared" si="41"/>
        <v>1.5202815687160578</v>
      </c>
      <c r="J17" s="8">
        <f t="shared" si="41"/>
        <v>1.503315740252358</v>
      </c>
      <c r="K17" s="8">
        <f t="shared" si="41"/>
        <v>1.4906899409431855</v>
      </c>
      <c r="L17" s="8">
        <f t="shared" si="41"/>
        <v>1.4872205134319387</v>
      </c>
      <c r="M17" s="8">
        <f t="shared" si="41"/>
        <v>1.4824170121712885</v>
      </c>
      <c r="N17" s="8">
        <f t="shared" si="41"/>
        <v>1.4754269727990204</v>
      </c>
      <c r="O17" s="8">
        <f t="shared" si="41"/>
        <v>1.4709071718660716</v>
      </c>
      <c r="P17" s="8">
        <f t="shared" si="41"/>
        <v>1.464599043167139</v>
      </c>
      <c r="Q17" s="8">
        <f t="shared" si="41"/>
        <v>1.4539783211701454</v>
      </c>
      <c r="R17" s="8">
        <f t="shared" si="41"/>
        <v>1.4434236753487899</v>
      </c>
      <c r="S17" s="8">
        <f t="shared" si="41"/>
        <v>1.4338321731723056</v>
      </c>
      <c r="T17" s="8">
        <f t="shared" si="41"/>
        <v>1.4216996113243885</v>
      </c>
      <c r="U17" s="8">
        <f t="shared" si="41"/>
        <v>1.4111252101483187</v>
      </c>
      <c r="V17" s="8">
        <f t="shared" si="41"/>
        <v>1.4012550770539138</v>
      </c>
      <c r="W17" s="8">
        <f t="shared" si="41"/>
        <v>1.3891198555009101</v>
      </c>
      <c r="X17" s="8">
        <f t="shared" si="41"/>
        <v>1.3755475461886733</v>
      </c>
      <c r="Y17" s="8">
        <f t="shared" si="41"/>
        <v>1.3666289818739161</v>
      </c>
      <c r="Z17" s="8">
        <f t="shared" si="41"/>
        <v>1.3582976100008726</v>
      </c>
      <c r="AA17" s="8">
        <f t="shared" si="41"/>
        <v>1.3515594262426842</v>
      </c>
      <c r="AB17" s="8">
        <f t="shared" si="41"/>
        <v>1.3434921403741082</v>
      </c>
      <c r="AC17" s="8">
        <f t="shared" si="41"/>
        <v>1.3352708528164052</v>
      </c>
      <c r="AD17" s="8">
        <f t="shared" si="41"/>
        <v>1.3266755428159256</v>
      </c>
      <c r="AE17" s="8">
        <f t="shared" si="41"/>
        <v>1.3196988683443047</v>
      </c>
      <c r="AF17" s="8">
        <f t="shared" si="41"/>
        <v>1.3128528031115243</v>
      </c>
      <c r="AG17" s="8">
        <f t="shared" si="41"/>
        <v>1.3032971357604748</v>
      </c>
      <c r="AH17" s="8">
        <f t="shared" si="41"/>
        <v>1.29546682019545</v>
      </c>
      <c r="AI17" s="8">
        <f t="shared" si="41"/>
        <v>1.287665465413331</v>
      </c>
      <c r="AJ17" s="8">
        <f t="shared" si="41"/>
        <v>1.2798961896321119</v>
      </c>
      <c r="AK17" s="8">
        <f t="shared" si="41"/>
        <v>1.2721564817340203</v>
      </c>
      <c r="AL17" s="8">
        <f t="shared" si="41"/>
        <v>1.2644492891956887</v>
      </c>
      <c r="AM17" s="8">
        <f t="shared" si="41"/>
        <v>1.2567618476239055</v>
      </c>
      <c r="AN17" s="8">
        <f t="shared" si="41"/>
        <v>1.2490997091060148</v>
      </c>
      <c r="AO17" s="8">
        <f t="shared" si="41"/>
        <v>1.2414763191479983</v>
      </c>
      <c r="AP17" s="8">
        <f t="shared" si="41"/>
        <v>1.2339083632105161</v>
      </c>
    </row>
    <row r="19" spans="1:42" x14ac:dyDescent="0.3">
      <c r="A19" s="2" t="s">
        <v>26</v>
      </c>
    </row>
    <row r="20" spans="1:42" x14ac:dyDescent="0.3">
      <c r="A20" s="7">
        <v>0.62137100000000001</v>
      </c>
    </row>
    <row r="22" spans="1:42" x14ac:dyDescent="0.3">
      <c r="A22" s="2" t="s">
        <v>27</v>
      </c>
    </row>
    <row r="23" spans="1:42" x14ac:dyDescent="0.3">
      <c r="A23" s="7">
        <v>122000</v>
      </c>
    </row>
    <row r="25" spans="1:42" x14ac:dyDescent="0.3">
      <c r="A25" s="2" t="s">
        <v>28</v>
      </c>
    </row>
    <row r="26" spans="1:42" x14ac:dyDescent="0.3">
      <c r="A26" s="7">
        <v>138490</v>
      </c>
    </row>
    <row r="28" spans="1:42" x14ac:dyDescent="0.3">
      <c r="A28" s="2" t="s">
        <v>29</v>
      </c>
    </row>
    <row r="29" spans="1:42" x14ac:dyDescent="0.3">
      <c r="A29" s="7">
        <v>3.7850000000000001</v>
      </c>
    </row>
    <row r="31" spans="1:42" x14ac:dyDescent="0.3">
      <c r="A31" s="1" t="s">
        <v>67</v>
      </c>
    </row>
    <row r="32" spans="1:42" s="3" customFormat="1" x14ac:dyDescent="0.3">
      <c r="A32" s="2" t="s">
        <v>68</v>
      </c>
    </row>
    <row r="33" spans="1:42" x14ac:dyDescent="0.3">
      <c r="A33" t="s">
        <v>0</v>
      </c>
      <c r="B33" s="5">
        <v>2010</v>
      </c>
      <c r="C33" s="5">
        <v>2011</v>
      </c>
      <c r="D33" s="5">
        <v>2012</v>
      </c>
      <c r="E33" s="5">
        <v>2013</v>
      </c>
      <c r="F33" s="5">
        <v>2014</v>
      </c>
      <c r="G33" s="5">
        <v>2015</v>
      </c>
      <c r="H33" s="5">
        <v>2016</v>
      </c>
      <c r="I33" s="5">
        <v>2017</v>
      </c>
      <c r="J33" s="5">
        <v>2018</v>
      </c>
      <c r="K33" s="5">
        <v>2019</v>
      </c>
      <c r="L33" s="5">
        <v>2020</v>
      </c>
      <c r="M33" s="5">
        <v>2021</v>
      </c>
      <c r="N33" s="5">
        <v>2022</v>
      </c>
      <c r="O33" s="5">
        <v>2023</v>
      </c>
      <c r="P33" s="5">
        <v>2024</v>
      </c>
      <c r="Q33" s="5">
        <v>2025</v>
      </c>
      <c r="R33" s="5">
        <v>2026</v>
      </c>
      <c r="S33" s="5">
        <v>2027</v>
      </c>
      <c r="T33" s="5">
        <v>2028</v>
      </c>
      <c r="U33" s="5">
        <v>2029</v>
      </c>
      <c r="V33" s="5">
        <v>2030</v>
      </c>
      <c r="W33" s="5">
        <v>2031</v>
      </c>
      <c r="X33" s="5">
        <v>2032</v>
      </c>
      <c r="Y33" s="5">
        <v>2033</v>
      </c>
      <c r="Z33" s="5">
        <v>2034</v>
      </c>
      <c r="AA33" s="5">
        <v>2035</v>
      </c>
      <c r="AB33" s="5">
        <v>2036</v>
      </c>
      <c r="AC33" s="5">
        <v>2037</v>
      </c>
      <c r="AD33" s="5">
        <v>2038</v>
      </c>
      <c r="AE33" s="5">
        <v>2039</v>
      </c>
      <c r="AF33" s="5">
        <v>2040</v>
      </c>
      <c r="AG33" s="5">
        <v>2041</v>
      </c>
      <c r="AH33" s="5">
        <v>2042</v>
      </c>
      <c r="AI33" s="5">
        <v>2043</v>
      </c>
      <c r="AJ33" s="5">
        <v>2044</v>
      </c>
      <c r="AK33" s="5">
        <v>2045</v>
      </c>
      <c r="AL33" s="5">
        <v>2046</v>
      </c>
      <c r="AM33" s="5">
        <v>2047</v>
      </c>
      <c r="AN33" s="5">
        <v>2048</v>
      </c>
      <c r="AO33" s="5">
        <v>2049</v>
      </c>
      <c r="AP33" s="5">
        <v>2050</v>
      </c>
    </row>
    <row r="34" spans="1:42" x14ac:dyDescent="0.3">
      <c r="A34" t="s">
        <v>4</v>
      </c>
      <c r="B34">
        <v>33739900</v>
      </c>
      <c r="C34">
        <v>34138200</v>
      </c>
      <c r="D34">
        <v>34532200</v>
      </c>
      <c r="E34">
        <v>34921900</v>
      </c>
      <c r="F34">
        <v>35317500</v>
      </c>
      <c r="G34">
        <v>35711700</v>
      </c>
      <c r="H34">
        <v>36103900</v>
      </c>
      <c r="I34">
        <v>36493800</v>
      </c>
      <c r="J34">
        <v>36881000</v>
      </c>
      <c r="K34">
        <v>37264800</v>
      </c>
      <c r="L34">
        <v>37644600</v>
      </c>
      <c r="M34">
        <v>38025100</v>
      </c>
      <c r="N34">
        <v>38405500</v>
      </c>
      <c r="O34">
        <v>38785500</v>
      </c>
      <c r="P34">
        <v>39164300</v>
      </c>
      <c r="Q34">
        <v>39541300</v>
      </c>
      <c r="R34">
        <v>39915900</v>
      </c>
      <c r="S34">
        <v>40287700</v>
      </c>
      <c r="T34">
        <v>40656200</v>
      </c>
      <c r="U34">
        <v>41021100</v>
      </c>
      <c r="V34">
        <v>41382400</v>
      </c>
      <c r="W34">
        <v>41740000</v>
      </c>
      <c r="X34">
        <v>42093900</v>
      </c>
      <c r="Y34">
        <v>42444600</v>
      </c>
      <c r="Z34">
        <v>42792200</v>
      </c>
      <c r="AA34">
        <v>43137300</v>
      </c>
      <c r="AB34">
        <v>43480400</v>
      </c>
      <c r="AC34">
        <v>43821700</v>
      </c>
      <c r="AD34">
        <v>44162000</v>
      </c>
      <c r="AE34">
        <v>44501400</v>
      </c>
      <c r="AF34">
        <v>44840500</v>
      </c>
      <c r="AG34">
        <v>45179600</v>
      </c>
      <c r="AH34">
        <v>45518800</v>
      </c>
      <c r="AI34">
        <v>45858500</v>
      </c>
      <c r="AJ34">
        <v>46198700</v>
      </c>
      <c r="AK34">
        <v>46539600</v>
      </c>
      <c r="AL34">
        <v>46881300</v>
      </c>
      <c r="AM34">
        <v>47224000</v>
      </c>
      <c r="AN34">
        <v>47567500</v>
      </c>
      <c r="AO34">
        <v>47912300</v>
      </c>
      <c r="AP34">
        <v>48258300</v>
      </c>
    </row>
    <row r="35" spans="1:42" x14ac:dyDescent="0.3">
      <c r="A35" t="s">
        <v>25</v>
      </c>
      <c r="B35" s="4">
        <v>1238142.0097032399</v>
      </c>
      <c r="C35" s="4">
        <v>1269444.9187809499</v>
      </c>
      <c r="D35" s="4">
        <v>1291139.60997743</v>
      </c>
      <c r="E35" s="4">
        <v>1317079.60304735</v>
      </c>
      <c r="F35" s="4">
        <v>1349458.4220904801</v>
      </c>
      <c r="G35" s="4">
        <v>1386212.17071043</v>
      </c>
      <c r="H35" s="4">
        <v>1415076.1967814399</v>
      </c>
      <c r="I35" s="4">
        <v>1442842.9789515401</v>
      </c>
      <c r="J35" s="4">
        <v>1471372.06699459</v>
      </c>
      <c r="K35" s="4">
        <v>1500984.83012456</v>
      </c>
      <c r="L35" s="4">
        <v>1531657.6786696599</v>
      </c>
      <c r="M35" s="4">
        <v>1563309.7633736299</v>
      </c>
      <c r="N35" s="4">
        <v>1595901.38474743</v>
      </c>
      <c r="O35" s="4">
        <v>1629444.7835752701</v>
      </c>
      <c r="P35" s="4">
        <v>1663666.4675842701</v>
      </c>
      <c r="Q35" s="4">
        <v>1698391.5497101599</v>
      </c>
      <c r="R35" s="4">
        <v>1733646.5197312599</v>
      </c>
      <c r="S35" s="4">
        <v>1769473.7712867099</v>
      </c>
      <c r="T35" s="4">
        <v>1805878.86513156</v>
      </c>
      <c r="U35" s="4">
        <v>1842820.6469745201</v>
      </c>
      <c r="V35" s="4">
        <v>1880255.69799815</v>
      </c>
      <c r="W35" s="4">
        <v>1918150.00195305</v>
      </c>
      <c r="X35" s="4">
        <v>1956513.7468103</v>
      </c>
      <c r="Y35" s="4">
        <v>1995364.3792947</v>
      </c>
      <c r="Z35" s="4">
        <v>2034715.94044832</v>
      </c>
      <c r="AA35" s="4">
        <v>2074569.4831668199</v>
      </c>
      <c r="AB35" s="4">
        <v>2114929.73741455</v>
      </c>
      <c r="AC35" s="4">
        <v>2155816.52879865</v>
      </c>
      <c r="AD35" s="4">
        <v>2197251.0706656501</v>
      </c>
      <c r="AE35" s="4">
        <v>2239239.6811953802</v>
      </c>
      <c r="AF35" s="4">
        <v>2281788.9236680502</v>
      </c>
      <c r="AG35" s="4">
        <v>2324927.3946992001</v>
      </c>
      <c r="AH35" s="4">
        <v>2368716.8982231901</v>
      </c>
      <c r="AI35" s="4">
        <v>2413206.6322222399</v>
      </c>
      <c r="AJ35" s="4">
        <v>2458424.4860421899</v>
      </c>
      <c r="AK35" s="4">
        <v>2504383.0727192499</v>
      </c>
      <c r="AL35" s="4">
        <v>2551096.3239120599</v>
      </c>
      <c r="AM35" s="4">
        <v>2598594.4750827998</v>
      </c>
      <c r="AN35" s="4">
        <v>2646888.75475825</v>
      </c>
      <c r="AO35" s="4">
        <v>2695973.6951676002</v>
      </c>
      <c r="AP35" s="4">
        <v>2745832.1468730699</v>
      </c>
    </row>
    <row r="36" spans="1:42" x14ac:dyDescent="0.3">
      <c r="A36" t="s">
        <v>6</v>
      </c>
      <c r="B36" s="4">
        <f>B35*10^6/B34</f>
        <v>36696.67099497153</v>
      </c>
      <c r="C36" s="4">
        <f t="shared" ref="C36:AP36" si="43">C35*10^6/C34</f>
        <v>37185.467270709938</v>
      </c>
      <c r="D36" s="4">
        <f t="shared" si="43"/>
        <v>37389.439710688283</v>
      </c>
      <c r="E36" s="4">
        <f t="shared" si="43"/>
        <v>37715.004139160519</v>
      </c>
      <c r="F36" s="4">
        <f t="shared" si="43"/>
        <v>38209.34160375112</v>
      </c>
      <c r="G36" s="4">
        <f t="shared" si="43"/>
        <v>38816.751112672595</v>
      </c>
      <c r="H36" s="4">
        <f t="shared" si="43"/>
        <v>39194.552299929921</v>
      </c>
      <c r="I36" s="4">
        <f t="shared" si="43"/>
        <v>39536.660445104098</v>
      </c>
      <c r="J36" s="4">
        <f t="shared" si="43"/>
        <v>39895.12396612321</v>
      </c>
      <c r="K36" s="4">
        <f t="shared" si="43"/>
        <v>40278.89134315923</v>
      </c>
      <c r="L36" s="4">
        <f t="shared" si="43"/>
        <v>40687.314479889807</v>
      </c>
      <c r="M36" s="4">
        <f t="shared" si="43"/>
        <v>41112.574677611105</v>
      </c>
      <c r="N36" s="4">
        <f t="shared" si="43"/>
        <v>41553.980152515396</v>
      </c>
      <c r="O36" s="4">
        <f t="shared" si="43"/>
        <v>42011.69982532828</v>
      </c>
      <c r="P36" s="4">
        <f t="shared" si="43"/>
        <v>42479.157487412514</v>
      </c>
      <c r="Q36" s="4">
        <f t="shared" si="43"/>
        <v>42952.344756246253</v>
      </c>
      <c r="R36" s="4">
        <f t="shared" si="43"/>
        <v>43432.479782023205</v>
      </c>
      <c r="S36" s="4">
        <f t="shared" si="43"/>
        <v>43920.942900356931</v>
      </c>
      <c r="T36" s="4">
        <f t="shared" si="43"/>
        <v>44418.289587604355</v>
      </c>
      <c r="U36" s="4">
        <f t="shared" si="43"/>
        <v>44923.725764899529</v>
      </c>
      <c r="V36" s="4">
        <f t="shared" si="43"/>
        <v>45436.120137984988</v>
      </c>
      <c r="W36" s="4">
        <f t="shared" si="43"/>
        <v>45954.719740130575</v>
      </c>
      <c r="X36" s="4">
        <f t="shared" si="43"/>
        <v>46479.745207982633</v>
      </c>
      <c r="Y36" s="4">
        <f t="shared" si="43"/>
        <v>47011.030361805744</v>
      </c>
      <c r="Z36" s="4">
        <f t="shared" si="43"/>
        <v>47548.757494317193</v>
      </c>
      <c r="AA36" s="4">
        <f t="shared" si="43"/>
        <v>48092.242286068431</v>
      </c>
      <c r="AB36" s="4">
        <f t="shared" si="43"/>
        <v>48640.990823786124</v>
      </c>
      <c r="AC36" s="4">
        <f t="shared" si="43"/>
        <v>49195.182496312329</v>
      </c>
      <c r="AD36" s="4">
        <f t="shared" si="43"/>
        <v>49754.337907378518</v>
      </c>
      <c r="AE36" s="4">
        <f t="shared" si="43"/>
        <v>50318.409784756892</v>
      </c>
      <c r="AF36" s="4">
        <f t="shared" si="43"/>
        <v>50886.785911576597</v>
      </c>
      <c r="AG36" s="4">
        <f t="shared" si="43"/>
        <v>51459.671947055758</v>
      </c>
      <c r="AH36" s="4">
        <f t="shared" si="43"/>
        <v>52038.21054648167</v>
      </c>
      <c r="AI36" s="4">
        <f t="shared" si="43"/>
        <v>52622.886318179611</v>
      </c>
      <c r="AJ36" s="4">
        <f t="shared" si="43"/>
        <v>53214.148580851623</v>
      </c>
      <c r="AK36" s="4">
        <f t="shared" si="43"/>
        <v>53811.873602679225</v>
      </c>
      <c r="AL36" s="4">
        <f t="shared" si="43"/>
        <v>54416.074723014506</v>
      </c>
      <c r="AM36" s="4">
        <f t="shared" si="43"/>
        <v>55026.987868092488</v>
      </c>
      <c r="AN36" s="4">
        <f t="shared" si="43"/>
        <v>55644.899453581755</v>
      </c>
      <c r="AO36" s="4">
        <f t="shared" si="43"/>
        <v>56268.926667423606</v>
      </c>
      <c r="AP36" s="4">
        <f t="shared" si="43"/>
        <v>56898.650530024264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OECD Data</vt:lpstr>
      <vt:lpstr>AB Population Forecast</vt:lpstr>
      <vt:lpstr>NEB GDP Data</vt:lpstr>
      <vt:lpstr>Scaling Factors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Kieran</cp:lastModifiedBy>
  <dcterms:created xsi:type="dcterms:W3CDTF">2018-01-12T01:00:52Z</dcterms:created>
  <dcterms:modified xsi:type="dcterms:W3CDTF">2018-07-09T17:25:24Z</dcterms:modified>
</cp:coreProperties>
</file>