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trans\AVL\"/>
    </mc:Choice>
  </mc:AlternateContent>
  <xr:revisionPtr revIDLastSave="0" documentId="13_ncr:1_{8A720C9B-4D64-4053-AAAB-AC5FAABA17B8}" xr6:coauthVersionLast="37" xr6:coauthVersionMax="37" xr10:uidLastSave="{00000000-0000-0000-0000-000000000000}"/>
  <bookViews>
    <workbookView xWindow="240" yWindow="108" windowWidth="23952" windowHeight="13548" firstSheet="3" activeTab="2" xr2:uid="{00000000-000D-0000-FFFF-FFFF00000000}"/>
  </bookViews>
  <sheets>
    <sheet name="About" sheetId="9" r:id="rId1"/>
    <sheet name="NTS 1-20" sheetId="11" r:id="rId2"/>
    <sheet name="Data" sheetId="2" r:id="rId3"/>
    <sheet name="AVL" sheetId="10" r:id="rId4"/>
  </sheets>
  <calcPr calcId="179020" concurrentCalc="0"/>
</workbook>
</file>

<file path=xl/calcChain.xml><?xml version="1.0" encoding="utf-8"?>
<calcChain xmlns="http://schemas.openxmlformats.org/spreadsheetml/2006/main">
  <c r="B6" i="10" l="1"/>
  <c r="B5" i="10"/>
  <c r="B4" i="10"/>
  <c r="B3" i="10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A44" i="2"/>
  <c r="A47" i="2"/>
  <c r="B7" i="10"/>
  <c r="C3" i="2"/>
  <c r="D3" i="2"/>
  <c r="E3" i="2"/>
  <c r="B2" i="10"/>
  <c r="C10" i="11"/>
  <c r="B10" i="11"/>
</calcChain>
</file>

<file path=xl/sharedStrings.xml><?xml version="1.0" encoding="utf-8"?>
<sst xmlns="http://schemas.openxmlformats.org/spreadsheetml/2006/main" count="117" uniqueCount="88">
  <si>
    <t>AVL Avg Vehicle Lifetime</t>
  </si>
  <si>
    <t>Sources:</t>
  </si>
  <si>
    <t>LDV Lifetimes</t>
  </si>
  <si>
    <t>U.S. NHTSA</t>
  </si>
  <si>
    <t>Vehicle Survivability and Travel Mileage Schedules</t>
  </si>
  <si>
    <t>http://www-nrd.nhtsa.dot.gov/Pubs/809952.pdf</t>
  </si>
  <si>
    <t>Page 22, Table 7 and Page 25, Table 8</t>
  </si>
  <si>
    <t>LDVs: Market Shares of Cars and Light Trucks</t>
  </si>
  <si>
    <t>Bureau of Transportation Statistics</t>
  </si>
  <si>
    <t>National Transportation Statistics 2015</t>
  </si>
  <si>
    <t>http://www.rita.dot.gov/bts/sites/rita.dot.gov.bts/files/publications/national_transportation_statistics/index.html</t>
  </si>
  <si>
    <t>Table 1-20</t>
  </si>
  <si>
    <t>HDVs</t>
  </si>
  <si>
    <t>Oak Ridge National Laboratory</t>
  </si>
  <si>
    <t>Transportation Energy Data Book Ed. 34</t>
  </si>
  <si>
    <t>http://cta.ornl.gov/data/tedb34/Spreadsheets/Table3_14.xls</t>
  </si>
  <si>
    <t>Table 3-14, Row 43</t>
  </si>
  <si>
    <t>aircraft</t>
  </si>
  <si>
    <t>Jiang, Helen.  Boeing.</t>
  </si>
  <si>
    <t>Key Findings on Airplane Economic Life</t>
  </si>
  <si>
    <t>http://www.boeing.com/assets/pdf/commercial/aircraft_economic_life_whitepaper.pdf</t>
  </si>
  <si>
    <t>Exhibits 1-3</t>
  </si>
  <si>
    <t>rail and ships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</si>
  <si>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</si>
  <si>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</si>
  <si>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</si>
  <si>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</si>
  <si>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</si>
  <si>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motorbikes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</si>
  <si>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</si>
  <si>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</si>
  <si>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</si>
  <si>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About</t>
  </si>
  <si>
    <t>The model requires the lifetime to be an integer, so we round to the nearest integer.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</si>
  <si>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</si>
  <si>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</si>
  <si>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</si>
  <si>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</si>
  <si>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</si>
  <si>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</si>
  <si>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</si>
  <si>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</si>
  <si>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</si>
  <si>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</si>
  <si>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</si>
  <si>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</si>
  <si>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</si>
  <si>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</si>
  <si>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</si>
  <si>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</si>
  <si>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</si>
  <si>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LDVs</t>
  </si>
  <si>
    <t>Car Avg Lifetime, years (Page 22, Table 7)</t>
  </si>
  <si>
    <t>Light Truck Avg Lifetime, years (Page 25, Table 8)</t>
  </si>
  <si>
    <t>Avg Car Sales from 2010-2013, thousands of vehicles (Table 1-20, Rows 4-5)</t>
  </si>
  <si>
    <t>Avg Light Truck Sales from 2010-2013, thousands of vehicles (Table 1-20, Rows 6-8)</t>
  </si>
  <si>
    <t>Market Share-Weighted Average LDV Lifetime</t>
  </si>
  <si>
    <t>Heavy Truck Avg Lifetime, years (Table 3-14, Row 43)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</si>
  <si>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</si>
  <si>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</si>
  <si>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</si>
  <si>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</si>
  <si>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</si>
  <si>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</si>
  <si>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</si>
  <si>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Value selected for use in model</t>
  </si>
  <si>
    <t>rail</t>
  </si>
  <si>
    <t>Table</t>
  </si>
  <si>
    <t>CA Asset Type</t>
  </si>
  <si>
    <t>Lifetime (years)</t>
  </si>
  <si>
    <t>2000 - Water Utility</t>
  </si>
  <si>
    <t>railroads</t>
  </si>
  <si>
    <t>5000 - Transit</t>
  </si>
  <si>
    <t>locomotives, electric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</si>
  <si>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</si>
  <si>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</si>
  <si>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ships</t>
  </si>
  <si>
    <t>3000 - Harbor &amp; Port</t>
  </si>
  <si>
    <t>Motor vessels - diesel, ocean</t>
  </si>
  <si>
    <t>Year</t>
  </si>
  <si>
    <t>Registered Motorcycles</t>
  </si>
  <si>
    <t>Motorcycles sold (new)</t>
  </si>
  <si>
    <t>Retiring Motorcycles</t>
  </si>
  <si>
    <t>Percentage of Fleet That Retired This Year</t>
  </si>
  <si>
    <t>Average Percent Fleet Retirement per Year</t>
  </si>
  <si>
    <t>Estimated Lifetime of Motorcycle (years)</t>
  </si>
  <si>
    <t>Vehicle</t>
  </si>
  <si>
    <t>Lifetime (yr)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</si>
</sst>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/>
    <xf numFmtId="168" fontId="31" fillId="0" borderId="0" xfId="16" applyNumberFormat="1" applyFont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3" fontId="0" fillId="0" borderId="0" xfId="0" applyNumberFormat="1" applyAlignment="1">
      <alignment horizontal="right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"/>
  <sheetViews>
    <sheetView topLeftCell="A31" workbookViewId="0" xr3:uid="{AEA406A1-0E4B-5B11-9CD5-51D6E497D94C}">
      <selection activeCell="A48" sqref="A48"/>
    </sheetView>
  </sheetViews>
  <sheetFormatPr defaultRowHeight="14.45"/>
  <cols>
    <col min="2" max="2" width="132.28515625" customWidth="1"/>
  </cols>
  <sheetData>
    <row r="1" spans="1:2">
      <c r="A1" s="1" t="s">
        <v>0</v>
      </c>
    </row>
    <row r="3" spans="1:2">
      <c r="A3" s="1" t="s">
        <v>1</v>
      </c>
      <c r="B3" s="32" t="s">
        <v>2</v>
      </c>
    </row>
    <row r="4" spans="1:2">
      <c r="B4" t="s">
        <v>3</v>
      </c>
    </row>
    <row r="5" spans="1:2">
      <c r="B5" s="10">
        <v>2006</v>
      </c>
    </row>
    <row r="6" spans="1:2">
      <c r="B6" t="s">
        <v>4</v>
      </c>
    </row>
    <row r="7" spans="1:2">
      <c r="B7" s="4" t="s">
        <v>5</v>
      </c>
    </row>
    <row r="8" spans="1:2">
      <c r="B8" t="s">
        <v>6</v>
      </c>
    </row>
    <row r="10" spans="1:2">
      <c r="B10" s="6" t="s">
        <v>7</v>
      </c>
    </row>
    <row r="11" spans="1:2">
      <c r="B11" t="s">
        <v>8</v>
      </c>
    </row>
    <row r="12" spans="1:2">
      <c r="B12" s="10">
        <v>2016</v>
      </c>
    </row>
    <row r="13" spans="1:2">
      <c r="B13" t="s">
        <v>9</v>
      </c>
    </row>
    <row r="14" spans="1:2">
      <c r="B14" s="4" t="s">
        <v>10</v>
      </c>
    </row>
    <row r="15" spans="1:2">
      <c r="B15" t="s">
        <v>11</v>
      </c>
    </row>
    <row r="17" spans="2:2">
      <c r="B17" s="6" t="s">
        <v>12</v>
      </c>
    </row>
    <row r="18" spans="2:2">
      <c r="B18" t="s">
        <v>13</v>
      </c>
    </row>
    <row r="19" spans="2:2">
      <c r="B19" s="10">
        <v>2015</v>
      </c>
    </row>
    <row r="20" spans="2:2">
      <c r="B20" t="s">
        <v>14</v>
      </c>
    </row>
    <row r="21" spans="2:2">
      <c r="B21" s="4" t="s">
        <v>15</v>
      </c>
    </row>
    <row r="22" spans="2:2">
      <c r="B22" t="s">
        <v>16</v>
      </c>
    </row>
    <row r="24" spans="2:2">
      <c r="B24" s="6" t="s">
        <v>17</v>
      </c>
    </row>
    <row r="25" spans="2:2">
      <c r="B25" t="s">
        <v>18</v>
      </c>
    </row>
    <row r="26" spans="2:2">
      <c r="B26" s="10">
        <v>2013</v>
      </c>
    </row>
    <row r="27" spans="2:2">
      <c r="B27" t="s">
        <v>19</v>
      </c>
    </row>
    <row r="28" spans="2:2">
      <c r="B28" s="4" t="s">
        <v>20</v>
      </c>
    </row>
    <row r="29" spans="2:2">
      <c r="B29" t="s">
        <v>21</v>
      </c>
    </row>
    <row r="31" spans="2:2">
      <c r="B31" s="6" t="s">
        <v>22</v>
      </c>
    </row>
    <row r="32" spans="2:2">
      <c r="B32" t="s">
        <v>23</v>
      </c>
    </row>
    <row r="33" spans="1:2">
      <c r="B33" t="s">
        <v>24</v>
      </c>
    </row>
    <row r="34" spans="1:2">
      <c r="B34" t="s">
        <v>25</v>
      </c>
    </row>
    <row r="35" spans="1:2">
      <c r="B35" s="4" t="s">
        <v>26</v>
      </c>
    </row>
    <row r="36" spans="1:2">
      <c r="B36" t="s">
        <v>27</v>
      </c>
    </row>
    <row r="38" spans="1:2">
      <c r="B38" s="6" t="s">
        <v>28</v>
      </c>
    </row>
    <row r="39" spans="1:2">
      <c r="B39" t="s">
        <v>8</v>
      </c>
    </row>
    <row r="40" spans="1:2">
      <c r="B40" s="10">
        <v>2009</v>
      </c>
    </row>
    <row r="41" spans="1:2">
      <c r="B41" t="s">
        <v>29</v>
      </c>
    </row>
    <row r="42" spans="1:2">
      <c r="B42" s="4" t="s">
        <v>30</v>
      </c>
    </row>
    <row r="43" spans="1:2">
      <c r="B43" t="s">
        <v>31</v>
      </c>
    </row>
    <row r="45" spans="1:2">
      <c r="A45" s="1" t="s">
        <v>32</v>
      </c>
    </row>
    <row r="46" spans="1:2">
      <c r="A46" t="s">
        <v>33</v>
      </c>
    </row>
  </sheetData>
  <hyperlinks>
    <hyperlink ref="B7" r:id="rId1" xr:uid="{00000000-0004-0000-0000-000000000000}"/>
    <hyperlink ref="B35" r:id="rId2" xr:uid="{00000000-0004-0000-0000-000001000000}"/>
    <hyperlink ref="B42" r:id="rId3" xr:uid="{00000000-0004-0000-0000-000002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29"/>
  <sheetViews>
    <sheetView workbookViewId="0" xr3:uid="{958C4451-9541-5A59-BF78-D2F731DF1C81}"/>
  </sheetViews>
  <sheetFormatPr defaultColWidth="9.140625" defaultRowHeight="14.45"/>
  <cols>
    <col min="1" max="1" width="19.42578125" customWidth="1"/>
    <col min="2" max="27" width="7.7109375" customWidth="1"/>
    <col min="28" max="28" width="7.140625" customWidth="1"/>
  </cols>
  <sheetData>
    <row r="1" spans="1:54" ht="16.5" customHeight="1" thickBot="1">
      <c r="A1" s="67" t="s">
        <v>34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35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36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37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36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38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36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39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36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40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36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41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36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42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37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</row>
    <row r="11" spans="1:54" ht="16.5" customHeight="1">
      <c r="A11" s="50" t="s">
        <v>38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</row>
    <row r="12" spans="1:54" ht="16.5" customHeight="1">
      <c r="A12" s="50" t="s">
        <v>39</v>
      </c>
      <c r="B12" s="56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</row>
    <row r="13" spans="1:54" ht="16.5" customHeight="1">
      <c r="A13" s="50" t="s">
        <v>40</v>
      </c>
      <c r="B13" s="56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</row>
    <row r="14" spans="1:54" ht="16.5" customHeight="1">
      <c r="A14" s="50" t="s">
        <v>41</v>
      </c>
      <c r="B14" s="56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</row>
    <row r="15" spans="1:54" ht="16.5" customHeight="1">
      <c r="A15" s="47" t="s">
        <v>43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4"/>
      <c r="AB15" s="54"/>
      <c r="AC15" s="4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</row>
    <row r="16" spans="1:54" ht="16.5" customHeight="1">
      <c r="A16" s="50" t="s">
        <v>37</v>
      </c>
      <c r="B16" s="58">
        <v>20</v>
      </c>
      <c r="C16" s="58">
        <v>23</v>
      </c>
      <c r="D16" s="58">
        <v>23.3</v>
      </c>
      <c r="E16" s="58">
        <v>23.4</v>
      </c>
      <c r="F16" s="58">
        <v>23.1</v>
      </c>
      <c r="G16" s="58">
        <v>23.5</v>
      </c>
      <c r="H16" s="58">
        <v>23.3</v>
      </c>
      <c r="I16" s="58">
        <v>23.4</v>
      </c>
      <c r="J16" s="58">
        <v>23.3</v>
      </c>
      <c r="K16" s="58">
        <v>23.4</v>
      </c>
      <c r="L16" s="58">
        <v>23.4</v>
      </c>
      <c r="M16" s="58">
        <v>23</v>
      </c>
      <c r="N16" s="58">
        <v>22.9</v>
      </c>
      <c r="O16" s="58">
        <v>23</v>
      </c>
      <c r="P16" s="58">
        <v>23.1</v>
      </c>
      <c r="Q16" s="58">
        <v>23.3</v>
      </c>
      <c r="R16" s="58">
        <v>23.1</v>
      </c>
      <c r="S16" s="58">
        <v>23.5</v>
      </c>
      <c r="T16" s="58">
        <v>23.3</v>
      </c>
      <c r="U16" s="58">
        <v>24.1</v>
      </c>
      <c r="V16" s="58">
        <v>24.3</v>
      </c>
      <c r="W16" s="58">
        <v>25.3</v>
      </c>
      <c r="X16" s="58">
        <v>26.2</v>
      </c>
      <c r="Y16" s="58">
        <v>26</v>
      </c>
      <c r="Z16" s="58">
        <v>27.8</v>
      </c>
      <c r="AA16" s="54">
        <v>28.3</v>
      </c>
      <c r="AB16" s="54">
        <v>28.7</v>
      </c>
      <c r="AC16" s="50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</row>
    <row r="17" spans="1:54" ht="16.5" customHeight="1">
      <c r="A17" s="50" t="s">
        <v>38</v>
      </c>
      <c r="B17" s="58">
        <v>14.6</v>
      </c>
      <c r="C17" s="58">
        <v>20.100000000000001</v>
      </c>
      <c r="D17" s="58">
        <v>18.8</v>
      </c>
      <c r="E17" s="58">
        <v>18.2</v>
      </c>
      <c r="F17" s="58">
        <v>17.8</v>
      </c>
      <c r="G17" s="58">
        <v>17</v>
      </c>
      <c r="H17" s="58">
        <v>18</v>
      </c>
      <c r="I17" s="58">
        <v>17.8</v>
      </c>
      <c r="J17" s="58">
        <v>18.399999999999999</v>
      </c>
      <c r="K17" s="58">
        <v>19.2</v>
      </c>
      <c r="L17" s="58">
        <v>18.2</v>
      </c>
      <c r="M17" s="58">
        <v>18.5</v>
      </c>
      <c r="N17" s="58">
        <v>17.899999999999999</v>
      </c>
      <c r="O17" s="58">
        <v>18.8</v>
      </c>
      <c r="P17" s="58">
        <v>19.3</v>
      </c>
      <c r="Q17" s="58">
        <v>19.899999999999999</v>
      </c>
      <c r="R17" s="58">
        <v>20</v>
      </c>
      <c r="S17" s="58">
        <v>20.2</v>
      </c>
      <c r="T17" s="58">
        <v>20.5</v>
      </c>
      <c r="U17" s="58">
        <v>20.6</v>
      </c>
      <c r="V17" s="58">
        <v>21.2</v>
      </c>
      <c r="W17" s="58">
        <v>22</v>
      </c>
      <c r="X17" s="58">
        <v>23</v>
      </c>
      <c r="Y17" s="58">
        <v>23.6</v>
      </c>
      <c r="Z17" s="58">
        <v>23.4</v>
      </c>
      <c r="AA17" s="54">
        <v>24.5</v>
      </c>
      <c r="AB17" s="54">
        <v>24.3</v>
      </c>
      <c r="AC17" s="50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</row>
    <row r="18" spans="1:54" ht="16.5" customHeight="1">
      <c r="A18" s="50" t="s">
        <v>39</v>
      </c>
      <c r="B18" s="58">
        <v>16.5</v>
      </c>
      <c r="C18" s="58">
        <v>18.2</v>
      </c>
      <c r="D18" s="58">
        <v>17.399999999999999</v>
      </c>
      <c r="E18" s="58">
        <v>18.2</v>
      </c>
      <c r="F18" s="58">
        <v>17.5</v>
      </c>
      <c r="G18" s="58">
        <v>17.600000000000001</v>
      </c>
      <c r="H18" s="58">
        <v>17.399999999999999</v>
      </c>
      <c r="I18" s="58">
        <v>16.899999999999999</v>
      </c>
      <c r="J18" s="58">
        <v>17.100000000000001</v>
      </c>
      <c r="K18" s="58">
        <v>16.8</v>
      </c>
      <c r="L18" s="58">
        <v>17</v>
      </c>
      <c r="M18" s="58">
        <v>16.3</v>
      </c>
      <c r="N18" s="58">
        <v>16.7</v>
      </c>
      <c r="O18" s="58">
        <v>16</v>
      </c>
      <c r="P18" s="58">
        <v>15.8</v>
      </c>
      <c r="Q18" s="58">
        <v>16.100000000000001</v>
      </c>
      <c r="R18" s="58">
        <v>15.7</v>
      </c>
      <c r="S18" s="58">
        <v>15.8</v>
      </c>
      <c r="T18" s="58">
        <v>16.100000000000001</v>
      </c>
      <c r="U18" s="58">
        <v>16.2</v>
      </c>
      <c r="V18" s="58">
        <v>16.5</v>
      </c>
      <c r="W18" s="58">
        <v>16.899999999999999</v>
      </c>
      <c r="X18" s="58">
        <v>16.899999999999999</v>
      </c>
      <c r="Y18" s="58">
        <v>17.2</v>
      </c>
      <c r="Z18" s="58">
        <v>17.2</v>
      </c>
      <c r="AA18" s="54">
        <v>17.399999999999999</v>
      </c>
      <c r="AB18" s="58">
        <v>18</v>
      </c>
      <c r="AC18" s="50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</row>
    <row r="19" spans="1:54" ht="16.5" customHeight="1">
      <c r="A19" s="50" t="s">
        <v>40</v>
      </c>
      <c r="B19" s="58">
        <v>14.1</v>
      </c>
      <c r="C19" s="58">
        <v>16.5</v>
      </c>
      <c r="D19" s="58">
        <v>17.8</v>
      </c>
      <c r="E19" s="58">
        <v>17.899999999999999</v>
      </c>
      <c r="F19" s="58">
        <v>17.899999999999999</v>
      </c>
      <c r="G19" s="58">
        <v>18.2</v>
      </c>
      <c r="H19" s="58">
        <v>17.8</v>
      </c>
      <c r="I19" s="58">
        <v>18.100000000000001</v>
      </c>
      <c r="J19" s="58">
        <v>18.3</v>
      </c>
      <c r="K19" s="58">
        <v>18.2</v>
      </c>
      <c r="L19" s="58">
        <v>18.7</v>
      </c>
      <c r="M19" s="58">
        <v>18.3</v>
      </c>
      <c r="N19" s="58">
        <v>18.600000000000001</v>
      </c>
      <c r="O19" s="58">
        <v>18</v>
      </c>
      <c r="P19" s="58">
        <v>18.7</v>
      </c>
      <c r="Q19" s="58">
        <v>19</v>
      </c>
      <c r="R19" s="58">
        <v>19.2</v>
      </c>
      <c r="S19" s="58">
        <v>19.3</v>
      </c>
      <c r="T19" s="58">
        <v>19.5</v>
      </c>
      <c r="U19" s="58">
        <v>19.5</v>
      </c>
      <c r="V19" s="58">
        <v>19.8</v>
      </c>
      <c r="W19" s="58">
        <v>20.100000000000001</v>
      </c>
      <c r="X19" s="58">
        <v>20.100000000000001</v>
      </c>
      <c r="Y19" s="58">
        <v>21</v>
      </c>
      <c r="Z19" s="58">
        <v>21.4</v>
      </c>
      <c r="AA19" s="54">
        <v>21.1</v>
      </c>
      <c r="AB19" s="54">
        <v>21.2</v>
      </c>
      <c r="AC19" s="50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</row>
    <row r="20" spans="1:54" ht="16.5" customHeight="1" thickBot="1">
      <c r="A20" s="59" t="s">
        <v>41</v>
      </c>
      <c r="B20" s="60">
        <v>13.2</v>
      </c>
      <c r="C20" s="60">
        <v>16.5</v>
      </c>
      <c r="D20" s="60">
        <v>16.399999999999999</v>
      </c>
      <c r="E20" s="60">
        <v>16.7</v>
      </c>
      <c r="F20" s="60">
        <v>16.2</v>
      </c>
      <c r="G20" s="60">
        <v>16.3</v>
      </c>
      <c r="H20" s="60">
        <v>16</v>
      </c>
      <c r="I20" s="60">
        <v>16</v>
      </c>
      <c r="J20" s="60">
        <v>16.2</v>
      </c>
      <c r="K20" s="60">
        <v>16.100000000000001</v>
      </c>
      <c r="L20" s="60">
        <v>16.2</v>
      </c>
      <c r="M20" s="60">
        <v>16.100000000000001</v>
      </c>
      <c r="N20" s="60">
        <v>16</v>
      </c>
      <c r="O20" s="60">
        <v>16.399999999999999</v>
      </c>
      <c r="P20" s="60">
        <v>16.3</v>
      </c>
      <c r="Q20" s="60">
        <v>16.399999999999999</v>
      </c>
      <c r="R20" s="60">
        <v>16.5</v>
      </c>
      <c r="S20" s="60">
        <v>16.7</v>
      </c>
      <c r="T20" s="60">
        <v>17.2</v>
      </c>
      <c r="U20" s="60">
        <v>17.7</v>
      </c>
      <c r="V20" s="60">
        <v>18.2</v>
      </c>
      <c r="W20" s="60">
        <v>19.3</v>
      </c>
      <c r="X20" s="60">
        <v>19.7</v>
      </c>
      <c r="Y20" s="60">
        <v>19.8</v>
      </c>
      <c r="Z20" s="60">
        <v>20</v>
      </c>
      <c r="AA20" s="61">
        <v>20.9</v>
      </c>
      <c r="AB20" s="61">
        <v>21.2</v>
      </c>
      <c r="AC20" s="50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</row>
    <row r="21" spans="1:54" s="62" customFormat="1" ht="12.75" customHeight="1">
      <c r="A21" s="69" t="s">
        <v>44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</row>
    <row r="22" spans="1:54" s="62" customFormat="1" ht="12.75" customHeight="1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</row>
    <row r="23" spans="1:54" s="62" customFormat="1" ht="12.75" customHeight="1">
      <c r="A23" s="70" t="s">
        <v>45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</row>
    <row r="24" spans="1:54" s="62" customFormat="1" ht="12.75" customHeight="1">
      <c r="A24" s="63" t="s">
        <v>46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</row>
    <row r="25" spans="1:54" s="62" customFormat="1" ht="12.75" customHeight="1">
      <c r="A25" s="63" t="s">
        <v>47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</row>
    <row r="26" spans="1:54" s="62" customFormat="1" ht="27.75" customHeight="1">
      <c r="A26" s="64" t="s">
        <v>48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</row>
    <row r="27" spans="1:54" s="62" customFormat="1" ht="12.75" customHeight="1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</row>
    <row r="28" spans="1:54" s="62" customFormat="1" ht="12.75" customHeight="1">
      <c r="A28" s="65" t="s">
        <v>49</v>
      </c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</row>
    <row r="29" spans="1:54" s="62" customFormat="1" ht="25.5" customHeight="1">
      <c r="A29" s="66" t="s">
        <v>50</v>
      </c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</row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7"/>
  <sheetViews>
    <sheetView tabSelected="1" topLeftCell="A28" workbookViewId="0" xr3:uid="{842E5F09-E766-5B8D-85AF-A39847EA96FD}">
      <selection activeCell="F31" sqref="F31"/>
    </sheetView>
  </sheetViews>
  <sheetFormatPr defaultColWidth="9.140625" defaultRowHeight="14.45"/>
  <cols>
    <col min="1" max="1" width="30.140625" style="3" customWidth="1"/>
    <col min="2" max="2" width="29.85546875" style="3" customWidth="1"/>
    <col min="3" max="3" width="25.28515625" style="3" customWidth="1"/>
    <col min="4" max="4" width="22.7109375" style="3" customWidth="1"/>
    <col min="5" max="5" width="25.140625" style="3" customWidth="1"/>
    <col min="6" max="6" width="12.85546875" style="3" bestFit="1" customWidth="1"/>
    <col min="7" max="16384" width="9.140625" style="3"/>
  </cols>
  <sheetData>
    <row r="1" spans="1:5" customFormat="1" ht="15" thickBot="1">
      <c r="A1" s="6" t="s">
        <v>51</v>
      </c>
      <c r="B1" s="33"/>
      <c r="C1" s="33"/>
      <c r="D1" s="33"/>
      <c r="E1" s="33"/>
    </row>
    <row r="2" spans="1:5" s="2" customFormat="1" ht="57.6">
      <c r="A2" s="2" t="s">
        <v>52</v>
      </c>
      <c r="B2" s="2" t="s">
        <v>53</v>
      </c>
      <c r="C2" s="2" t="s">
        <v>54</v>
      </c>
      <c r="D2" s="2" t="s">
        <v>55</v>
      </c>
      <c r="E2" s="7" t="s">
        <v>56</v>
      </c>
    </row>
    <row r="3" spans="1:5" ht="15" thickBot="1">
      <c r="A3" s="3">
        <v>13</v>
      </c>
      <c r="B3" s="3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</row>
    <row r="5" spans="1:5" ht="15" thickBot="1">
      <c r="A5" s="11" t="s">
        <v>12</v>
      </c>
    </row>
    <row r="6" spans="1:5" ht="28.9">
      <c r="A6" s="7" t="s">
        <v>57</v>
      </c>
    </row>
    <row r="7" spans="1:5" ht="15" thickBot="1">
      <c r="A7" s="9">
        <v>28</v>
      </c>
    </row>
    <row r="9" spans="1:5">
      <c r="A9" s="11" t="s">
        <v>17</v>
      </c>
      <c r="B9" s="34"/>
      <c r="C9" s="34"/>
      <c r="D9" s="34"/>
      <c r="E9" s="34"/>
    </row>
    <row r="10" spans="1:5" s="10" customFormat="1">
      <c r="A10" s="16" t="s">
        <v>58</v>
      </c>
      <c r="B10" s="15"/>
      <c r="C10" s="16"/>
    </row>
    <row r="11" spans="1:5" s="10" customFormat="1">
      <c r="A11" s="10" t="s">
        <v>59</v>
      </c>
      <c r="B11" s="17" t="s">
        <v>60</v>
      </c>
    </row>
    <row r="12" spans="1:5" s="10" customFormat="1">
      <c r="A12" s="10" t="s">
        <v>61</v>
      </c>
      <c r="B12" s="17" t="s">
        <v>62</v>
      </c>
    </row>
    <row r="13" spans="1:5" s="10" customFormat="1" ht="15" thickBot="1">
      <c r="A13" s="10" t="s">
        <v>63</v>
      </c>
      <c r="B13" s="17" t="s">
        <v>64</v>
      </c>
    </row>
    <row r="14" spans="1:5" s="10" customFormat="1">
      <c r="A14" s="18" t="s">
        <v>65</v>
      </c>
    </row>
    <row r="15" spans="1:5" s="10" customFormat="1" ht="15" thickBot="1">
      <c r="A15" s="19">
        <v>24</v>
      </c>
    </row>
    <row r="17" spans="1:6">
      <c r="A17" s="11" t="s">
        <v>66</v>
      </c>
      <c r="B17" s="34"/>
      <c r="C17" s="34"/>
      <c r="D17" s="34"/>
      <c r="E17" s="34"/>
    </row>
    <row r="18" spans="1:6">
      <c r="A18" s="16" t="s">
        <v>67</v>
      </c>
      <c r="B18" s="16" t="s">
        <v>68</v>
      </c>
      <c r="C18" s="16" t="s">
        <v>69</v>
      </c>
    </row>
    <row r="19" spans="1:6">
      <c r="A19" t="s">
        <v>70</v>
      </c>
      <c r="B19" t="s">
        <v>71</v>
      </c>
      <c r="C19" s="10">
        <v>33</v>
      </c>
    </row>
    <row r="20" spans="1:6" ht="15" thickBot="1">
      <c r="A20" t="s">
        <v>72</v>
      </c>
      <c r="B20" t="s">
        <v>73</v>
      </c>
      <c r="C20" s="10">
        <v>35</v>
      </c>
    </row>
    <row r="21" spans="1:6" ht="15" thickBot="1">
      <c r="A21"/>
      <c r="B21" s="12" t="s">
        <v>65</v>
      </c>
      <c r="C21" s="13">
        <v>34</v>
      </c>
    </row>
    <row r="22" spans="1:6">
      <c r="A22" t="s">
        <v>74</v>
      </c>
    </row>
    <row r="23" spans="1:6">
      <c r="A23" t="s">
        <v>75</v>
      </c>
    </row>
    <row r="25" spans="1:6">
      <c r="A25" s="11" t="s">
        <v>76</v>
      </c>
      <c r="B25" s="34"/>
      <c r="C25" s="34"/>
      <c r="D25" s="34"/>
      <c r="E25" s="34"/>
    </row>
    <row r="26" spans="1:6" ht="15" thickBot="1">
      <c r="A26" s="16" t="s">
        <v>67</v>
      </c>
      <c r="B26" s="16" t="s">
        <v>68</v>
      </c>
      <c r="C26" s="16" t="s">
        <v>69</v>
      </c>
    </row>
    <row r="27" spans="1:6" ht="15" thickBot="1">
      <c r="A27" t="s">
        <v>77</v>
      </c>
      <c r="B27" s="14" t="s">
        <v>78</v>
      </c>
      <c r="C27" s="13">
        <v>33</v>
      </c>
    </row>
    <row r="29" spans="1:6" ht="15" thickBot="1">
      <c r="A29" s="11" t="s">
        <v>28</v>
      </c>
      <c r="B29" s="34"/>
      <c r="C29" s="34"/>
      <c r="D29" s="34"/>
      <c r="E29" s="34"/>
    </row>
    <row r="30" spans="1:6" ht="28.9">
      <c r="A30" s="21" t="s">
        <v>79</v>
      </c>
      <c r="B30" s="26" t="s">
        <v>80</v>
      </c>
      <c r="C30" s="29" t="s">
        <v>81</v>
      </c>
      <c r="D30" s="30" t="s">
        <v>82</v>
      </c>
      <c r="E30" s="30" t="s">
        <v>83</v>
      </c>
    </row>
    <row r="31" spans="1:6">
      <c r="A31" s="20">
        <v>1997</v>
      </c>
      <c r="B31" s="24">
        <v>3826373</v>
      </c>
      <c r="C31" s="27">
        <v>260000</v>
      </c>
      <c r="D31" s="10"/>
      <c r="E31" s="10"/>
      <c r="F31" s="71"/>
    </row>
    <row r="32" spans="1:6">
      <c r="A32" s="20">
        <v>1998</v>
      </c>
      <c r="B32" s="24">
        <v>3879450</v>
      </c>
      <c r="C32" s="27">
        <v>311000</v>
      </c>
      <c r="D32" s="24">
        <f t="shared" ref="D32:D40" si="0">C32-(B32-B31)</f>
        <v>257923</v>
      </c>
      <c r="E32" s="31">
        <f>D32/B32</f>
        <v>6.6484424338501588E-2</v>
      </c>
      <c r="F32" s="71"/>
    </row>
    <row r="33" spans="1:6">
      <c r="A33" s="20">
        <v>1999</v>
      </c>
      <c r="B33" s="24">
        <v>4152433</v>
      </c>
      <c r="C33" s="27">
        <v>394000</v>
      </c>
      <c r="D33" s="24">
        <f t="shared" si="0"/>
        <v>121017</v>
      </c>
      <c r="E33" s="31">
        <f t="shared" ref="E33:E41" si="1">D33/B33</f>
        <v>2.9143636995467476E-2</v>
      </c>
      <c r="F33" s="71"/>
    </row>
    <row r="34" spans="1:6">
      <c r="A34" s="20">
        <v>2000</v>
      </c>
      <c r="B34" s="24">
        <v>4346068</v>
      </c>
      <c r="C34" s="27">
        <v>490000</v>
      </c>
      <c r="D34" s="24">
        <f t="shared" si="0"/>
        <v>296365</v>
      </c>
      <c r="E34" s="31">
        <f t="shared" si="1"/>
        <v>6.8191523924614153E-2</v>
      </c>
      <c r="F34" s="71"/>
    </row>
    <row r="35" spans="1:6">
      <c r="A35" s="20">
        <v>2001</v>
      </c>
      <c r="B35" s="24">
        <v>4903056</v>
      </c>
      <c r="C35" s="27">
        <v>577000</v>
      </c>
      <c r="D35" s="24">
        <f t="shared" si="0"/>
        <v>20012</v>
      </c>
      <c r="E35" s="31">
        <f t="shared" si="1"/>
        <v>4.0815360868813244E-3</v>
      </c>
      <c r="F35" s="71"/>
    </row>
    <row r="36" spans="1:6">
      <c r="A36" s="20">
        <v>2002</v>
      </c>
      <c r="B36" s="24">
        <v>5004156</v>
      </c>
      <c r="C36" s="27">
        <v>640000</v>
      </c>
      <c r="D36" s="24">
        <f t="shared" si="0"/>
        <v>538900</v>
      </c>
      <c r="E36" s="31">
        <f t="shared" si="1"/>
        <v>0.10769048766665149</v>
      </c>
      <c r="F36" s="71"/>
    </row>
    <row r="37" spans="1:6">
      <c r="A37" s="20">
        <v>2003</v>
      </c>
      <c r="B37" s="24">
        <v>5370035</v>
      </c>
      <c r="C37" s="27">
        <v>683000</v>
      </c>
      <c r="D37" s="24">
        <f t="shared" si="0"/>
        <v>317121</v>
      </c>
      <c r="E37" s="31">
        <f t="shared" si="1"/>
        <v>5.9053805049687755E-2</v>
      </c>
      <c r="F37" s="71"/>
    </row>
    <row r="38" spans="1:6">
      <c r="A38" s="20">
        <v>2004</v>
      </c>
      <c r="B38" s="24">
        <v>5780870</v>
      </c>
      <c r="C38" s="27">
        <v>750000</v>
      </c>
      <c r="D38" s="24">
        <f t="shared" si="0"/>
        <v>339165</v>
      </c>
      <c r="E38" s="31">
        <f t="shared" si="1"/>
        <v>5.8670234757052138E-2</v>
      </c>
      <c r="F38" s="71"/>
    </row>
    <row r="39" spans="1:6">
      <c r="A39" s="20">
        <v>2005</v>
      </c>
      <c r="B39" s="24">
        <v>6227146</v>
      </c>
      <c r="C39" s="27">
        <v>831000</v>
      </c>
      <c r="D39" s="24">
        <f t="shared" si="0"/>
        <v>384724</v>
      </c>
      <c r="E39" s="31">
        <f t="shared" si="1"/>
        <v>6.1781753631599455E-2</v>
      </c>
      <c r="F39" s="71"/>
    </row>
    <row r="40" spans="1:6">
      <c r="A40" s="20">
        <v>2006</v>
      </c>
      <c r="B40" s="24">
        <v>6678958</v>
      </c>
      <c r="C40" s="27">
        <v>892000</v>
      </c>
      <c r="D40" s="24">
        <f t="shared" si="0"/>
        <v>440188</v>
      </c>
      <c r="E40" s="31">
        <f t="shared" si="1"/>
        <v>6.5906687839630079E-2</v>
      </c>
      <c r="F40" s="71"/>
    </row>
    <row r="41" spans="1:6" ht="15" thickBot="1">
      <c r="A41" s="25">
        <v>2007</v>
      </c>
      <c r="B41" s="23">
        <v>7138476</v>
      </c>
      <c r="C41" s="22">
        <v>885000</v>
      </c>
      <c r="D41" s="24">
        <f>C41-(B41-B40)</f>
        <v>425482</v>
      </c>
      <c r="E41" s="31">
        <f t="shared" si="1"/>
        <v>5.9604038733197397E-2</v>
      </c>
      <c r="F41" s="71"/>
    </row>
    <row r="42" spans="1:6">
      <c r="A42"/>
      <c r="B42"/>
      <c r="C42"/>
      <c r="D42"/>
      <c r="E42"/>
    </row>
    <row r="43" spans="1:6">
      <c r="A43" s="1" t="s">
        <v>84</v>
      </c>
      <c r="B43"/>
      <c r="C43"/>
      <c r="D43"/>
    </row>
    <row r="44" spans="1:6">
      <c r="A44" s="28">
        <f>AVERAGE(E32:E41)</f>
        <v>5.8060812902328285E-2</v>
      </c>
      <c r="B44"/>
      <c r="C44"/>
      <c r="D44"/>
    </row>
    <row r="45" spans="1:6" ht="15" thickBot="1">
      <c r="A45"/>
      <c r="B45"/>
      <c r="C45"/>
      <c r="D45"/>
    </row>
    <row r="46" spans="1:6" ht="28.9">
      <c r="A46" s="36" t="s">
        <v>85</v>
      </c>
      <c r="B46"/>
      <c r="C46"/>
      <c r="D46"/>
    </row>
    <row r="47" spans="1:6" ht="15" thickBot="1">
      <c r="A47" s="35">
        <f>1/A44</f>
        <v>17.22332068760786</v>
      </c>
      <c r="B47"/>
      <c r="C47"/>
      <c r="D47"/>
    </row>
  </sheetData>
  <pageMargins left="0.7" right="0.7" top="0.75" bottom="0.75" header="0.3" footer="0.3"/>
  <ignoredErrors>
    <ignoredError sqref="C3:D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 xr3:uid="{51F8DEE0-4D01-5F28-A812-FC0BD7CAC4A5}">
      <selection activeCell="B2" sqref="B2"/>
    </sheetView>
  </sheetViews>
  <sheetFormatPr defaultRowHeight="14.45"/>
  <cols>
    <col min="1" max="1" width="14.5703125" customWidth="1"/>
    <col min="2" max="2" width="19" customWidth="1"/>
  </cols>
  <sheetData>
    <row r="1" spans="1:2">
      <c r="A1" t="s">
        <v>86</v>
      </c>
      <c r="B1" s="3" t="s">
        <v>87</v>
      </c>
    </row>
    <row r="2" spans="1:2">
      <c r="A2" t="s">
        <v>51</v>
      </c>
      <c r="B2">
        <f>ROUND(Data!E3,0)</f>
        <v>13</v>
      </c>
    </row>
    <row r="3" spans="1:2">
      <c r="A3" t="s">
        <v>12</v>
      </c>
      <c r="B3">
        <f>ROUND(Data!A7,0)</f>
        <v>28</v>
      </c>
    </row>
    <row r="4" spans="1:2">
      <c r="A4" t="s">
        <v>17</v>
      </c>
      <c r="B4" s="37">
        <f>ROUND(Data!A15,0)</f>
        <v>24</v>
      </c>
    </row>
    <row r="5" spans="1:2">
      <c r="A5" t="s">
        <v>66</v>
      </c>
      <c r="B5">
        <f>ROUND(Data!C21,0)</f>
        <v>34</v>
      </c>
    </row>
    <row r="6" spans="1:2">
      <c r="A6" t="s">
        <v>76</v>
      </c>
      <c r="B6">
        <f>ROUND(Data!C27,0)</f>
        <v>33</v>
      </c>
    </row>
    <row r="7" spans="1:2">
      <c r="A7" t="s">
        <v>28</v>
      </c>
      <c r="B7">
        <f>ROUND(Data!A47,0)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Saeed Kaddoura</cp:lastModifiedBy>
  <cp:revision/>
  <dcterms:created xsi:type="dcterms:W3CDTF">2014-03-17T23:54:25Z</dcterms:created>
  <dcterms:modified xsi:type="dcterms:W3CDTF">2018-08-30T15:48:52Z</dcterms:modified>
  <cp:category/>
  <cp:contentStatus/>
</cp:coreProperties>
</file>