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3955" windowHeight="11835"/>
  </bookViews>
  <sheets>
    <sheet name="About" sheetId="1" r:id="rId1"/>
    <sheet name="AEO 40" sheetId="4" r:id="rId2"/>
    <sheet name="AEO 50" sheetId="5" r:id="rId3"/>
    <sheet name="SYVbT-passenger" sheetId="6" r:id="rId4"/>
    <sheet name="Assumptions" sheetId="7" r:id="rId5"/>
    <sheet name="Data" sheetId="3" r:id="rId6"/>
    <sheet name="MPNVbT-LDVs-psgr" sheetId="2" r:id="rId7"/>
    <sheet name="MPNVbT-LDVs-frgt" sheetId="8" r:id="rId8"/>
    <sheet name="MPNVbT-HDVs-psgr" sheetId="9" r:id="rId9"/>
    <sheet name="MPNVbT-HDVs-frgt" sheetId="10" r:id="rId10"/>
    <sheet name="MPNVbT-aircraft-psgr" sheetId="11" r:id="rId11"/>
    <sheet name="MPNVbT-aircraft-frgt" sheetId="12" r:id="rId12"/>
    <sheet name="MPNVbT-rail-psgr" sheetId="13" r:id="rId13"/>
    <sheet name="MPNVbT-rail-frgt" sheetId="14" r:id="rId14"/>
    <sheet name="MPNVbT-ships-psgr" sheetId="15" r:id="rId15"/>
    <sheet name="MPNVbT-ships-frgt" sheetId="16" r:id="rId16"/>
    <sheet name="MPNVbT-motorbikes-psgr" sheetId="17" r:id="rId17"/>
    <sheet name="MPNVbT-motorbikes-frgt" sheetId="18" r:id="rId18"/>
  </sheets>
  <calcPr calcId="145621" calcOnSave="0"/>
</workbook>
</file>

<file path=xl/calcChain.xml><?xml version="1.0" encoding="utf-8"?>
<calcChain xmlns="http://schemas.openxmlformats.org/spreadsheetml/2006/main">
  <c r="C2" i="18" l="1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AG2" i="18"/>
  <c r="AH2" i="18"/>
  <c r="AI2" i="18"/>
  <c r="AJ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AG3" i="18"/>
  <c r="AH3" i="18"/>
  <c r="AI3" i="18"/>
  <c r="AJ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AG4" i="18"/>
  <c r="AH4" i="18"/>
  <c r="AI4" i="18"/>
  <c r="AJ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AJ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J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AJ7" i="18"/>
  <c r="B3" i="18"/>
  <c r="B4" i="18"/>
  <c r="B5" i="18"/>
  <c r="B6" i="18"/>
  <c r="B7" i="18"/>
  <c r="B2" i="18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Z2" i="17"/>
  <c r="AA2" i="17"/>
  <c r="AB2" i="17"/>
  <c r="AC2" i="17"/>
  <c r="AD2" i="17"/>
  <c r="AE2" i="17"/>
  <c r="AF2" i="17"/>
  <c r="AG2" i="17"/>
  <c r="AH2" i="17"/>
  <c r="AI2" i="17"/>
  <c r="AJ2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Z3" i="17"/>
  <c r="AA3" i="17"/>
  <c r="AB3" i="17"/>
  <c r="AC3" i="17"/>
  <c r="AD3" i="17"/>
  <c r="AE3" i="17"/>
  <c r="AF3" i="17"/>
  <c r="AG3" i="17"/>
  <c r="AH3" i="17"/>
  <c r="AI3" i="17"/>
  <c r="AJ3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AG4" i="17"/>
  <c r="AH4" i="17"/>
  <c r="AI4" i="17"/>
  <c r="AJ4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AJ5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J6" i="17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J7" i="17"/>
  <c r="B3" i="17"/>
  <c r="B4" i="17"/>
  <c r="B5" i="17"/>
  <c r="B6" i="17"/>
  <c r="B7" i="17"/>
  <c r="B2" i="17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AG2" i="16"/>
  <c r="AH2" i="16"/>
  <c r="AI2" i="16"/>
  <c r="AJ2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Z3" i="16"/>
  <c r="AA3" i="16"/>
  <c r="AB3" i="16"/>
  <c r="AC3" i="16"/>
  <c r="AD3" i="16"/>
  <c r="AE3" i="16"/>
  <c r="AF3" i="16"/>
  <c r="AG3" i="16"/>
  <c r="AH3" i="16"/>
  <c r="AI3" i="16"/>
  <c r="AJ3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Z4" i="16"/>
  <c r="AA4" i="16"/>
  <c r="AB4" i="16"/>
  <c r="AC4" i="16"/>
  <c r="AD4" i="16"/>
  <c r="AE4" i="16"/>
  <c r="AF4" i="16"/>
  <c r="AG4" i="16"/>
  <c r="AH4" i="16"/>
  <c r="AI4" i="16"/>
  <c r="AJ4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AJ5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J6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J7" i="16"/>
  <c r="B3" i="16"/>
  <c r="B4" i="16"/>
  <c r="B5" i="16"/>
  <c r="B6" i="16"/>
  <c r="B7" i="16"/>
  <c r="B2" i="16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Z2" i="15"/>
  <c r="AA2" i="15"/>
  <c r="AB2" i="15"/>
  <c r="AC2" i="15"/>
  <c r="AD2" i="15"/>
  <c r="AE2" i="15"/>
  <c r="AF2" i="15"/>
  <c r="AG2" i="15"/>
  <c r="AH2" i="15"/>
  <c r="AI2" i="15"/>
  <c r="AJ2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Z3" i="15"/>
  <c r="AA3" i="15"/>
  <c r="AB3" i="15"/>
  <c r="AC3" i="15"/>
  <c r="AD3" i="15"/>
  <c r="AE3" i="15"/>
  <c r="AF3" i="15"/>
  <c r="AG3" i="15"/>
  <c r="AH3" i="15"/>
  <c r="AI3" i="15"/>
  <c r="AJ3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AA4" i="15"/>
  <c r="AB4" i="15"/>
  <c r="AC4" i="15"/>
  <c r="AD4" i="15"/>
  <c r="AE4" i="15"/>
  <c r="AF4" i="15"/>
  <c r="AG4" i="15"/>
  <c r="AH4" i="15"/>
  <c r="AI4" i="15"/>
  <c r="AJ4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AJ5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J6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J7" i="15"/>
  <c r="B3" i="15"/>
  <c r="B4" i="15"/>
  <c r="B5" i="15"/>
  <c r="B6" i="15"/>
  <c r="B7" i="15"/>
  <c r="B2" i="15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Z2" i="14"/>
  <c r="AA2" i="14"/>
  <c r="AB2" i="14"/>
  <c r="AC2" i="14"/>
  <c r="AD2" i="14"/>
  <c r="AE2" i="14"/>
  <c r="AF2" i="14"/>
  <c r="AG2" i="14"/>
  <c r="AH2" i="14"/>
  <c r="AI2" i="14"/>
  <c r="AJ2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Z3" i="14"/>
  <c r="AA3" i="14"/>
  <c r="AB3" i="14"/>
  <c r="AC3" i="14"/>
  <c r="AD3" i="14"/>
  <c r="AE3" i="14"/>
  <c r="AF3" i="14"/>
  <c r="AG3" i="14"/>
  <c r="AH3" i="14"/>
  <c r="AI3" i="14"/>
  <c r="AJ3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AD4" i="14"/>
  <c r="AE4" i="14"/>
  <c r="AF4" i="14"/>
  <c r="AG4" i="14"/>
  <c r="AH4" i="14"/>
  <c r="AI4" i="14"/>
  <c r="AJ4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AJ5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B3" i="14"/>
  <c r="B4" i="14"/>
  <c r="B5" i="14"/>
  <c r="B6" i="14"/>
  <c r="B7" i="14"/>
  <c r="B2" i="14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B2" i="13"/>
  <c r="AC2" i="13"/>
  <c r="AD2" i="13"/>
  <c r="AE2" i="13"/>
  <c r="AF2" i="13"/>
  <c r="AG2" i="13"/>
  <c r="AH2" i="13"/>
  <c r="AI2" i="13"/>
  <c r="AJ2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AH4" i="13"/>
  <c r="AI4" i="13"/>
  <c r="AJ4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AJ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B3" i="13"/>
  <c r="B4" i="13"/>
  <c r="B5" i="13"/>
  <c r="B6" i="13"/>
  <c r="B7" i="13"/>
  <c r="B2" i="13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AG2" i="12"/>
  <c r="AH2" i="12"/>
  <c r="AI2" i="12"/>
  <c r="AJ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AJ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B3" i="12"/>
  <c r="B4" i="12"/>
  <c r="B5" i="12"/>
  <c r="B6" i="12"/>
  <c r="B7" i="12"/>
  <c r="B2" i="12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B3" i="11"/>
  <c r="B4" i="11"/>
  <c r="B5" i="11"/>
  <c r="B6" i="11"/>
  <c r="B7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B3" i="10"/>
  <c r="B4" i="10"/>
  <c r="B5" i="10"/>
  <c r="B6" i="10"/>
  <c r="B7" i="10"/>
  <c r="B2" i="10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B3" i="9"/>
  <c r="B4" i="9"/>
  <c r="B5" i="9"/>
  <c r="B6" i="9"/>
  <c r="B7" i="9"/>
  <c r="B2" i="9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B3" i="8"/>
  <c r="B4" i="8"/>
  <c r="B6" i="8"/>
  <c r="B7" i="8"/>
  <c r="B2" i="8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B3" i="2"/>
  <c r="B4" i="2"/>
  <c r="B5" i="2"/>
  <c r="B6" i="2"/>
  <c r="B7" i="2"/>
  <c r="B2" i="2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30" i="3"/>
  <c r="I30" i="3" s="1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15" i="3"/>
  <c r="F16" i="3"/>
  <c r="F17" i="3"/>
  <c r="L17" i="3" s="1"/>
  <c r="F5" i="8" s="1"/>
  <c r="F18" i="3"/>
  <c r="F19" i="3"/>
  <c r="F20" i="3"/>
  <c r="F21" i="3"/>
  <c r="F22" i="3"/>
  <c r="F23" i="3"/>
  <c r="F24" i="3"/>
  <c r="F25" i="3"/>
  <c r="F26" i="3"/>
  <c r="F27" i="3"/>
  <c r="F28" i="3"/>
  <c r="F29" i="3"/>
  <c r="F9" i="3"/>
  <c r="F10" i="3"/>
  <c r="F11" i="3"/>
  <c r="F12" i="3"/>
  <c r="K12" i="3" s="1"/>
  <c r="F13" i="3"/>
  <c r="L13" i="3" s="1"/>
  <c r="F8" i="3"/>
  <c r="H12" i="3"/>
  <c r="I12" i="3"/>
  <c r="J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H13" i="3"/>
  <c r="I13" i="3"/>
  <c r="K13" i="3"/>
  <c r="M13" i="3"/>
  <c r="O13" i="3"/>
  <c r="Q13" i="3"/>
  <c r="R13" i="3"/>
  <c r="S13" i="3"/>
  <c r="U13" i="3"/>
  <c r="V13" i="3"/>
  <c r="W13" i="3"/>
  <c r="Y13" i="3"/>
  <c r="Z13" i="3"/>
  <c r="AA13" i="3"/>
  <c r="AC13" i="3"/>
  <c r="AD13" i="3"/>
  <c r="AE13" i="3"/>
  <c r="AG13" i="3"/>
  <c r="AH13" i="3"/>
  <c r="AI13" i="3"/>
  <c r="AK13" i="3"/>
  <c r="AL13" i="3"/>
  <c r="AM13" i="3"/>
  <c r="AO13" i="3"/>
  <c r="AP13" i="3"/>
  <c r="H14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H17" i="3"/>
  <c r="B5" i="8" s="1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H30" i="3"/>
  <c r="J30" i="3"/>
  <c r="L30" i="3"/>
  <c r="N30" i="3"/>
  <c r="P30" i="3"/>
  <c r="R30" i="3"/>
  <c r="T30" i="3"/>
  <c r="V30" i="3"/>
  <c r="X30" i="3"/>
  <c r="Z30" i="3"/>
  <c r="AB30" i="3"/>
  <c r="AD30" i="3"/>
  <c r="AF30" i="3"/>
  <c r="AH30" i="3"/>
  <c r="AJ30" i="3"/>
  <c r="AL30" i="3"/>
  <c r="AN30" i="3"/>
  <c r="AP30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J8" i="3"/>
  <c r="D2" i="2" s="1"/>
  <c r="K8" i="3"/>
  <c r="E2" i="2" s="1"/>
  <c r="L8" i="3"/>
  <c r="F2" i="2" s="1"/>
  <c r="M8" i="3"/>
  <c r="G2" i="2" s="1"/>
  <c r="N8" i="3"/>
  <c r="H2" i="2" s="1"/>
  <c r="O8" i="3"/>
  <c r="I2" i="2" s="1"/>
  <c r="P8" i="3"/>
  <c r="J2" i="2" s="1"/>
  <c r="Q8" i="3"/>
  <c r="K2" i="2" s="1"/>
  <c r="R8" i="3"/>
  <c r="L2" i="2" s="1"/>
  <c r="S8" i="3"/>
  <c r="M2" i="2" s="1"/>
  <c r="T8" i="3"/>
  <c r="N2" i="2" s="1"/>
  <c r="U8" i="3"/>
  <c r="O2" i="2" s="1"/>
  <c r="V8" i="3"/>
  <c r="P2" i="2" s="1"/>
  <c r="W8" i="3"/>
  <c r="Q2" i="2" s="1"/>
  <c r="X8" i="3"/>
  <c r="R2" i="2" s="1"/>
  <c r="Y8" i="3"/>
  <c r="S2" i="2" s="1"/>
  <c r="Z8" i="3"/>
  <c r="T2" i="2" s="1"/>
  <c r="AA8" i="3"/>
  <c r="U2" i="2" s="1"/>
  <c r="AB8" i="3"/>
  <c r="V2" i="2" s="1"/>
  <c r="AC8" i="3"/>
  <c r="W2" i="2" s="1"/>
  <c r="AD8" i="3"/>
  <c r="X2" i="2" s="1"/>
  <c r="AE8" i="3"/>
  <c r="Y2" i="2" s="1"/>
  <c r="AF8" i="3"/>
  <c r="Z2" i="2" s="1"/>
  <c r="AG8" i="3"/>
  <c r="AA2" i="2" s="1"/>
  <c r="AH8" i="3"/>
  <c r="AB2" i="2" s="1"/>
  <c r="AI8" i="3"/>
  <c r="AC2" i="2" s="1"/>
  <c r="AJ8" i="3"/>
  <c r="AD2" i="2" s="1"/>
  <c r="AK8" i="3"/>
  <c r="AE2" i="2" s="1"/>
  <c r="AL8" i="3"/>
  <c r="AF2" i="2" s="1"/>
  <c r="AM8" i="3"/>
  <c r="AG2" i="2" s="1"/>
  <c r="AN8" i="3"/>
  <c r="AH2" i="2" s="1"/>
  <c r="AO8" i="3"/>
  <c r="AI2" i="2" s="1"/>
  <c r="AP8" i="3"/>
  <c r="AJ2" i="2" s="1"/>
  <c r="I8" i="3"/>
  <c r="C2" i="2" s="1"/>
  <c r="H9" i="3"/>
  <c r="H10" i="3"/>
  <c r="H11" i="3"/>
  <c r="H8" i="3"/>
  <c r="AM17" i="3" l="1"/>
  <c r="AG5" i="8" s="1"/>
  <c r="AI17" i="3"/>
  <c r="AC5" i="8" s="1"/>
  <c r="AA17" i="3"/>
  <c r="U5" i="8" s="1"/>
  <c r="W17" i="3"/>
  <c r="Q5" i="8" s="1"/>
  <c r="S17" i="3"/>
  <c r="M5" i="8" s="1"/>
  <c r="O17" i="3"/>
  <c r="I5" i="8" s="1"/>
  <c r="K17" i="3"/>
  <c r="E5" i="8" s="1"/>
  <c r="AP17" i="3"/>
  <c r="AJ5" i="8" s="1"/>
  <c r="AL17" i="3"/>
  <c r="AF5" i="8" s="1"/>
  <c r="AH17" i="3"/>
  <c r="AB5" i="8" s="1"/>
  <c r="AD17" i="3"/>
  <c r="X5" i="8" s="1"/>
  <c r="Z17" i="3"/>
  <c r="T5" i="8" s="1"/>
  <c r="V17" i="3"/>
  <c r="P5" i="8" s="1"/>
  <c r="R17" i="3"/>
  <c r="L5" i="8" s="1"/>
  <c r="N17" i="3"/>
  <c r="H5" i="8" s="1"/>
  <c r="J17" i="3"/>
  <c r="D5" i="8" s="1"/>
  <c r="AO17" i="3"/>
  <c r="AI5" i="8" s="1"/>
  <c r="AK17" i="3"/>
  <c r="AE5" i="8" s="1"/>
  <c r="AG17" i="3"/>
  <c r="AA5" i="8" s="1"/>
  <c r="AC17" i="3"/>
  <c r="W5" i="8" s="1"/>
  <c r="Y17" i="3"/>
  <c r="S5" i="8" s="1"/>
  <c r="U17" i="3"/>
  <c r="O5" i="8" s="1"/>
  <c r="Q17" i="3"/>
  <c r="K5" i="8" s="1"/>
  <c r="M17" i="3"/>
  <c r="G5" i="8" s="1"/>
  <c r="I17" i="3"/>
  <c r="C5" i="8" s="1"/>
  <c r="AE17" i="3"/>
  <c r="Y5" i="8" s="1"/>
  <c r="AN17" i="3"/>
  <c r="AH5" i="8" s="1"/>
  <c r="AJ17" i="3"/>
  <c r="AD5" i="8" s="1"/>
  <c r="AF17" i="3"/>
  <c r="Z5" i="8" s="1"/>
  <c r="AB17" i="3"/>
  <c r="V5" i="8" s="1"/>
  <c r="X17" i="3"/>
  <c r="R5" i="8" s="1"/>
  <c r="T17" i="3"/>
  <c r="N5" i="8" s="1"/>
  <c r="P17" i="3"/>
  <c r="J5" i="8" s="1"/>
  <c r="AM30" i="3"/>
  <c r="AI30" i="3"/>
  <c r="AE30" i="3"/>
  <c r="AA30" i="3"/>
  <c r="W30" i="3"/>
  <c r="S30" i="3"/>
  <c r="O30" i="3"/>
  <c r="K30" i="3"/>
  <c r="AO30" i="3"/>
  <c r="AK30" i="3"/>
  <c r="AG30" i="3"/>
  <c r="AC30" i="3"/>
  <c r="Y30" i="3"/>
  <c r="U30" i="3"/>
  <c r="Q30" i="3"/>
  <c r="M30" i="3"/>
  <c r="N13" i="3"/>
  <c r="J13" i="3"/>
  <c r="AN13" i="3"/>
  <c r="AJ13" i="3"/>
  <c r="AF13" i="3"/>
  <c r="AB13" i="3"/>
  <c r="X13" i="3"/>
  <c r="T13" i="3"/>
  <c r="P13" i="3"/>
  <c r="E12" i="3" l="1"/>
  <c r="E11" i="3"/>
  <c r="E9" i="3"/>
  <c r="E18" i="3" l="1"/>
  <c r="E15" i="3"/>
  <c r="E14" i="3"/>
  <c r="F14" i="3" s="1"/>
  <c r="E30" i="3"/>
  <c r="E24" i="3" s="1"/>
  <c r="E28" i="3"/>
  <c r="E22" i="3" s="1"/>
  <c r="E27" i="3"/>
  <c r="E21" i="3" s="1"/>
  <c r="E26" i="3"/>
  <c r="E20" i="3" s="1"/>
  <c r="D26" i="3"/>
  <c r="D72" i="3"/>
  <c r="D71" i="3"/>
  <c r="D69" i="3"/>
  <c r="D68" i="3"/>
  <c r="D24" i="3"/>
  <c r="D22" i="3"/>
  <c r="D21" i="3"/>
  <c r="D20" i="3"/>
  <c r="D30" i="3"/>
  <c r="D28" i="3"/>
  <c r="D27" i="3"/>
  <c r="M14" i="3" l="1"/>
  <c r="G2" i="8" s="1"/>
  <c r="U14" i="3"/>
  <c r="O2" i="8" s="1"/>
  <c r="AO14" i="3"/>
  <c r="AI2" i="8" s="1"/>
  <c r="J14" i="3"/>
  <c r="D2" i="8" s="1"/>
  <c r="N14" i="3"/>
  <c r="H2" i="8" s="1"/>
  <c r="R14" i="3"/>
  <c r="L2" i="8" s="1"/>
  <c r="V14" i="3"/>
  <c r="P2" i="8" s="1"/>
  <c r="Z14" i="3"/>
  <c r="T2" i="8" s="1"/>
  <c r="AD14" i="3"/>
  <c r="X2" i="8" s="1"/>
  <c r="AH14" i="3"/>
  <c r="AB2" i="8" s="1"/>
  <c r="AL14" i="3"/>
  <c r="AF2" i="8" s="1"/>
  <c r="AP14" i="3"/>
  <c r="AJ2" i="8" s="1"/>
  <c r="AG14" i="3"/>
  <c r="AA2" i="8" s="1"/>
  <c r="K14" i="3"/>
  <c r="E2" i="8" s="1"/>
  <c r="O14" i="3"/>
  <c r="I2" i="8" s="1"/>
  <c r="S14" i="3"/>
  <c r="M2" i="8" s="1"/>
  <c r="W14" i="3"/>
  <c r="Q2" i="8" s="1"/>
  <c r="AA14" i="3"/>
  <c r="U2" i="8" s="1"/>
  <c r="AE14" i="3"/>
  <c r="Y2" i="8" s="1"/>
  <c r="AI14" i="3"/>
  <c r="AC2" i="8" s="1"/>
  <c r="AM14" i="3"/>
  <c r="AG2" i="8" s="1"/>
  <c r="Q14" i="3"/>
  <c r="K2" i="8" s="1"/>
  <c r="AC14" i="3"/>
  <c r="W2" i="8" s="1"/>
  <c r="L14" i="3"/>
  <c r="F2" i="8" s="1"/>
  <c r="P14" i="3"/>
  <c r="J2" i="8" s="1"/>
  <c r="T14" i="3"/>
  <c r="N2" i="8" s="1"/>
  <c r="X14" i="3"/>
  <c r="R2" i="8" s="1"/>
  <c r="AB14" i="3"/>
  <c r="V2" i="8" s="1"/>
  <c r="AF14" i="3"/>
  <c r="Z2" i="8" s="1"/>
  <c r="AJ14" i="3"/>
  <c r="AD2" i="8" s="1"/>
  <c r="AN14" i="3"/>
  <c r="AH2" i="8" s="1"/>
  <c r="I14" i="3"/>
  <c r="C2" i="8" s="1"/>
  <c r="Y14" i="3"/>
  <c r="S2" i="8" s="1"/>
  <c r="AK14" i="3"/>
  <c r="AE2" i="8" s="1"/>
  <c r="D18" i="3"/>
  <c r="D12" i="3"/>
  <c r="D11" i="3"/>
  <c r="D14" i="3"/>
  <c r="D8" i="3"/>
  <c r="D15" i="3"/>
  <c r="D9" i="3"/>
</calcChain>
</file>

<file path=xl/sharedStrings.xml><?xml version="1.0" encoding="utf-8"?>
<sst xmlns="http://schemas.openxmlformats.org/spreadsheetml/2006/main" count="1071" uniqueCount="502">
  <si>
    <t>Source:</t>
  </si>
  <si>
    <t>MPNVbT Max Percent New Vehicles by Technology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</si>
  <si>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</si>
  <si>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</si>
  <si>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</si>
  <si>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</si>
  <si>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</si>
  <si>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</si>
  <si>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</si>
  <si>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</si>
  <si>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</si>
  <si>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</si>
  <si>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</si>
  <si>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</si>
  <si>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</si>
  <si>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</si>
  <si>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</si>
  <si>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</si>
  <si>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</si>
  <si>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</si>
  <si>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</si>
  <si>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</si>
  <si>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</si>
  <si>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2016 and projections:  EIA, AEO2017 National Energy Modeling System run ref2017.d120816a.</t>
  </si>
  <si>
    <t>Book:  Edition 34; and EIA, AEO2017 National Energy Modeling System run ref2017.d120816a.</t>
  </si>
  <si>
    <t>Administration, Highway Statistics 2014; Oak Ridge National Laboratory, Transportation Energy Data</t>
  </si>
  <si>
    <t>Vehicles, 1996; EIA, Alternatives to Traditional Transportation Fuels 2009 (Part II - User and Fuel Data); Federal Highway</t>
  </si>
  <si>
    <t>Vehicles Energy Consumption 1994; EIA, Describing Current and Potential Markets for Alternative-Fuel</t>
  </si>
  <si>
    <t xml:space="preserve">   Sources:  2015 values derived using:  Energy Information Administration (EIA), Household</t>
  </si>
  <si>
    <t xml:space="preserve">   Note:  Totals may not equal sum of components due to independent rounding.</t>
  </si>
  <si>
    <t xml:space="preserve">   - - = Not applicable.</t>
  </si>
  <si>
    <t xml:space="preserve">   ICE = Internal combustion engine.</t>
  </si>
  <si>
    <t xml:space="preserve">   1/ Includes personal and fleet vehicles.</t>
  </si>
  <si>
    <t>Total Stock</t>
  </si>
  <si>
    <t>TSK000:la_TotalVehicleS</t>
  </si>
  <si>
    <t>Total Light Truck Stock</t>
  </si>
  <si>
    <t>TSK000:ka_TotalNewTruck</t>
  </si>
  <si>
    <t xml:space="preserve">     Total Alternative Light Trucks</t>
  </si>
  <si>
    <t>TSK000:ja_TotalAlternat</t>
  </si>
  <si>
    <t xml:space="preserve">   Fuel Cell Hydrogen</t>
  </si>
  <si>
    <t>TSK000:ja_FuelCellHydro</t>
  </si>
  <si>
    <t>- -</t>
  </si>
  <si>
    <t xml:space="preserve">   Fuel Cell Methanol</t>
  </si>
  <si>
    <t>TSK000:ja_FuelCellMetha</t>
  </si>
  <si>
    <t xml:space="preserve">   Fuel Cell Gasoline</t>
  </si>
  <si>
    <t>TSK000:ja_FuelCellGasol</t>
  </si>
  <si>
    <t xml:space="preserve">   Propane Bi-fuel</t>
  </si>
  <si>
    <t>TSK000:ja_LiquefiedPetr</t>
  </si>
  <si>
    <t xml:space="preserve">   Propane ICE</t>
  </si>
  <si>
    <t>TSK000:ia_LiquefiedPetr</t>
  </si>
  <si>
    <t xml:space="preserve">   Natural Gas Bi-fuel</t>
  </si>
  <si>
    <t>TSK000:ia_CompressedNat</t>
  </si>
  <si>
    <t xml:space="preserve">   Natural Gas ICE</t>
  </si>
  <si>
    <t>TSK000:ha_CompressedNat</t>
  </si>
  <si>
    <t xml:space="preserve">   Electric-Gasoline Hybrid</t>
  </si>
  <si>
    <t>TSK000:ha_Electric-Gaso</t>
  </si>
  <si>
    <t xml:space="preserve">   Electric-Diesel Hybrid</t>
  </si>
  <si>
    <t>TSK000:ha_Electric-Dies</t>
  </si>
  <si>
    <t xml:space="preserve">   Plug-in 40 Gasoline Hybrid</t>
  </si>
  <si>
    <t>TSK000:ha_Plug-in40Hybd</t>
  </si>
  <si>
    <t xml:space="preserve">   Plug-in 10 Gasoline Hybrid</t>
  </si>
  <si>
    <t>TSK000:ha_Plug-inGasoli</t>
  </si>
  <si>
    <t xml:space="preserve">   200 Mile Electric Vehicle</t>
  </si>
  <si>
    <t>TSK000:ha_ElectricVehic</t>
  </si>
  <si>
    <t xml:space="preserve">   100 Mile Electric Vehicle</t>
  </si>
  <si>
    <t>TSK000:ha_100mileEV</t>
  </si>
  <si>
    <t xml:space="preserve">   Ethanol-Flex Fuel ICE</t>
  </si>
  <si>
    <t>TSK000:ha_Ethanol-FlexF</t>
  </si>
  <si>
    <t xml:space="preserve"> Alternative-Fuel Light Trucks</t>
  </si>
  <si>
    <t xml:space="preserve">     Total Conventional Light Trucks</t>
  </si>
  <si>
    <t>TSK000:ga_TotalConventi</t>
  </si>
  <si>
    <t xml:space="preserve">   TDI Diesel ICE</t>
  </si>
  <si>
    <t>TSK000:ga_TDIDieselICE</t>
  </si>
  <si>
    <t xml:space="preserve">   Gasoline ICE Vehicles</t>
  </si>
  <si>
    <t>TSK000:ga_GasolineICEVe</t>
  </si>
  <si>
    <t xml:space="preserve"> Conventional Light Trucks</t>
  </si>
  <si>
    <t>Light Truck Stock 1/</t>
  </si>
  <si>
    <t>Total Car Stock</t>
  </si>
  <si>
    <t>TSK000:fa_TotalNewCarSa</t>
  </si>
  <si>
    <t xml:space="preserve">     Total Alternative Cars</t>
  </si>
  <si>
    <t>TSK000:ea_TotalAlternat</t>
  </si>
  <si>
    <t>TSK000:ea_FuelCellHydro</t>
  </si>
  <si>
    <t>TSK000:ea_FuelCellMetha</t>
  </si>
  <si>
    <t>TSK000:ea_FuelCellGasol</t>
  </si>
  <si>
    <t>TSK000:ea_LiquefiedPetr</t>
  </si>
  <si>
    <t>TSK000:da_LiquefiedPetr</t>
  </si>
  <si>
    <t>TSK000:da_CompressedNat</t>
  </si>
  <si>
    <t>TSK000:ca_CompressedNat</t>
  </si>
  <si>
    <t>TSK000:ca_Electric-Gaso</t>
  </si>
  <si>
    <t>TSK000:ca_Electric-Dies</t>
  </si>
  <si>
    <t>TSK000:ca_Plug-in40Hybd</t>
  </si>
  <si>
    <t>TSK000:ca_Plug-inGasoli</t>
  </si>
  <si>
    <t>TSK000:ca_ElectricVehic</t>
  </si>
  <si>
    <t>TSK000:ca_100mileEV</t>
  </si>
  <si>
    <t>TSK000:ca_Ethanol-FlexF</t>
  </si>
  <si>
    <t xml:space="preserve"> Alternative-Fuel Cars</t>
  </si>
  <si>
    <t xml:space="preserve">     Total Conventional Cars</t>
  </si>
  <si>
    <t>TSK000:ba_TotalConventi</t>
  </si>
  <si>
    <t>TSK000:ba_TDIDieselICE</t>
  </si>
  <si>
    <t>TSK000:ba_GasolineICEVe</t>
  </si>
  <si>
    <t xml:space="preserve"> Conventional Cars</t>
  </si>
  <si>
    <t>Car Stock 1/</t>
  </si>
  <si>
    <t xml:space="preserve"> Technology Type</t>
  </si>
  <si>
    <t>2016-</t>
  </si>
  <si>
    <t/>
  </si>
  <si>
    <t>(millions)</t>
  </si>
  <si>
    <t>40. Light-Duty Vehicle Stock by Technology Type</t>
  </si>
  <si>
    <t>TSK000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</si>
  <si>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</si>
  <si>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</si>
  <si>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</si>
  <si>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</si>
  <si>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</si>
  <si>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</si>
  <si>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</si>
  <si>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</si>
  <si>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</si>
  <si>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</si>
  <si>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</si>
  <si>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</si>
  <si>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</si>
  <si>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</si>
  <si>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</si>
  <si>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</si>
  <si>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</si>
  <si>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</si>
  <si>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</si>
  <si>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For LDVs, the potential sales share of each non-reference technology</t>
  </si>
  <si>
    <t>is estimated as the that technology's percentage of the total LDV stock</t>
  </si>
  <si>
    <t>existing stock of LDVs of a given technology type could be built and sold</t>
  </si>
  <si>
    <t>in the first calculated year of the model run, which would represent a</t>
  </si>
  <si>
    <t>100% annual growth rate relative to the prior year.</t>
  </si>
  <si>
    <t>in the start year (AEO 40).  This is generous, as it effectively means that the entire</t>
  </si>
  <si>
    <t>EIA</t>
  </si>
  <si>
    <t>https://www.eia.gov/outlooks/aeo/tables_ref.cfm</t>
  </si>
  <si>
    <t>Table 40</t>
  </si>
  <si>
    <t>between the current sales share and the potential 2050 sales share.</t>
  </si>
  <si>
    <t>The easiest way to calibrate this variable is to simply adjust these first</t>
  </si>
  <si>
    <t>last year values (on the "Data" tab).</t>
  </si>
  <si>
    <t>Projections:  EIA, AEO2017 National Energy Modeling System run ref2017.d120816a.</t>
  </si>
  <si>
    <t>Short-Term Energy Outlook, October 2016 and EIA, AEO2017 National Energy Modeling System run ref2017.d120816a.</t>
  </si>
  <si>
    <t>Administration (EIA), AEO2017 National Energy Modeling System run ref2017.d120816a.  2016:  EIA,</t>
  </si>
  <si>
    <t>U.S. Army Corps of Engineers, 2014 Waterborne Commerce in the United States, Part 5; and Energy Information</t>
  </si>
  <si>
    <t>Transportation Board, Annual Reports R-1 Selected Schedules and Complete Annual Reports; U.S. Department of Defense,</t>
  </si>
  <si>
    <t>Federal Highway Administration, Highway Statistics 2014; U.S. Department of Transportation, Surface</t>
  </si>
  <si>
    <t>Book:  Edition 34; U.S. Department of Commerce, Bureau of the Census, "Vehicle Inventory and Use Survey," EC02TV;</t>
  </si>
  <si>
    <t xml:space="preserve">   Sources:  2015 values derived using:  Oak Ridge National Laboratory, Transportation Energy Data</t>
  </si>
  <si>
    <t xml:space="preserve">   Note:  Includes estimated consumption for petroleum and other liquids.  Totals may not equal sum of components due to independent rounding.</t>
  </si>
  <si>
    <t xml:space="preserve">   Btu = British thermal unit.</t>
  </si>
  <si>
    <t xml:space="preserve">   MPG = Miles per gallon.</t>
  </si>
  <si>
    <t xml:space="preserve">   Liquefied Natural Gas</t>
  </si>
  <si>
    <t>FTE000:sa_ElEnGee</t>
  </si>
  <si>
    <t xml:space="preserve">   Compressed Natural Gas</t>
  </si>
  <si>
    <t>FTE000:sa_SeeEnGee</t>
  </si>
  <si>
    <t xml:space="preserve">   Residual Fuel Oil</t>
  </si>
  <si>
    <t>FTE000:sa_ResidualOil</t>
  </si>
  <si>
    <t xml:space="preserve">   Distillate Fuel Oil (diesel)</t>
  </si>
  <si>
    <t>FTE000:sa_Distillate(di</t>
  </si>
  <si>
    <t xml:space="preserve"> Fuel Consumption (trillion Btu)</t>
  </si>
  <si>
    <t xml:space="preserve"> Imports (billion 2009 dollars)</t>
  </si>
  <si>
    <t>FTE000:sa_Imports(billi</t>
  </si>
  <si>
    <t xml:space="preserve"> Exports (billion 2009 dollars)</t>
  </si>
  <si>
    <t>FTE000:sa_Exports(billi</t>
  </si>
  <si>
    <t xml:space="preserve"> Gross Trade (billion 2009 dollars)</t>
  </si>
  <si>
    <t>FTE000:sa_GrossTrade(bi</t>
  </si>
  <si>
    <t>International Shipping</t>
  </si>
  <si>
    <t>FTE000:ra_ElEnGee</t>
  </si>
  <si>
    <t>FTE000:ra_MotorGasoline</t>
  </si>
  <si>
    <t>FTE000:ra_ResidualOil</t>
  </si>
  <si>
    <t>FTE000:ra_Distillate(di</t>
  </si>
  <si>
    <t xml:space="preserve"> Fuel Efficiency (ton miles per thousand Btu)</t>
  </si>
  <si>
    <t>FTE000:ra_FuelEfficienc</t>
  </si>
  <si>
    <t xml:space="preserve"> Ton Miles Shipping (billion)</t>
  </si>
  <si>
    <t>FTE000:ra_TonMilesShipp</t>
  </si>
  <si>
    <t>Domestic Shipping</t>
  </si>
  <si>
    <t>FTE000:qa_ElEnGee</t>
  </si>
  <si>
    <t>FTE000:qa_Electricity</t>
  </si>
  <si>
    <t>FTE000:qa_ResidualOil</t>
  </si>
  <si>
    <t>FTE000:qa_Distillate(di</t>
  </si>
  <si>
    <t>FTE000:qa_FuelEfficienc</t>
  </si>
  <si>
    <t xml:space="preserve"> Ton Miles by Rail (billion)</t>
  </si>
  <si>
    <t>FTE000:qa_TonMilesbyRai</t>
  </si>
  <si>
    <t>Railroads</t>
  </si>
  <si>
    <t xml:space="preserve">  Total Sales</t>
  </si>
  <si>
    <t>FTE000:pa_TotalSales</t>
  </si>
  <si>
    <t xml:space="preserve">        Heavy Subtotal</t>
  </si>
  <si>
    <t>FTE000:pa_HeavySubtotal</t>
  </si>
  <si>
    <t xml:space="preserve">      Fuel Cell</t>
  </si>
  <si>
    <t>FTE000:pa_fuelcell</t>
  </si>
  <si>
    <t xml:space="preserve">      Plug-in Gasoline Hybrid</t>
  </si>
  <si>
    <t>FTE000:pa_plugingasolin</t>
  </si>
  <si>
    <t xml:space="preserve">      Plug-in Diesel Hybrid</t>
  </si>
  <si>
    <t>FTE000:pa_plugindiesel</t>
  </si>
  <si>
    <t xml:space="preserve">      Electric</t>
  </si>
  <si>
    <t>FTE000:pa_electric</t>
  </si>
  <si>
    <t xml:space="preserve">      Ethanol-Flex Fuel</t>
  </si>
  <si>
    <t>FTE000:pa_ethanolflex</t>
  </si>
  <si>
    <t xml:space="preserve">      Compressed/Liquefied Natural Gas</t>
  </si>
  <si>
    <t>FTE000:pa_CompressedNat</t>
  </si>
  <si>
    <t xml:space="preserve">      Propane</t>
  </si>
  <si>
    <t>FTE000:pa_LiquefiedPetr</t>
  </si>
  <si>
    <t xml:space="preserve">      Motor Gasoline</t>
  </si>
  <si>
    <t>FTE000:pa_Gasoline</t>
  </si>
  <si>
    <t xml:space="preserve">      Diesel</t>
  </si>
  <si>
    <t>FTE000:pa_Diesel</t>
  </si>
  <si>
    <t xml:space="preserve">    Heavy</t>
  </si>
  <si>
    <t xml:space="preserve">        Medium Subtotal</t>
  </si>
  <si>
    <t>FTE000:oa_MediumSubtota</t>
  </si>
  <si>
    <t>FTE000:oa_fuelcell</t>
  </si>
  <si>
    <t>FTE000:oa_plugingasolin</t>
  </si>
  <si>
    <t>FTE000:oa_plugindiesel</t>
  </si>
  <si>
    <t>FTE000:oa_electric</t>
  </si>
  <si>
    <t>FTE000:oa_ethanolflex</t>
  </si>
  <si>
    <t>FTE000:oa_CompressedNat</t>
  </si>
  <si>
    <t>FTE000:oa_LiquefiedPetr</t>
  </si>
  <si>
    <t>FTE000:oa_Gasoline</t>
  </si>
  <si>
    <t>FTE000:oa_Diesel</t>
  </si>
  <si>
    <t xml:space="preserve">    Medium</t>
  </si>
  <si>
    <t xml:space="preserve">        Light Medium Subtotal</t>
  </si>
  <si>
    <t>FTE000:lm_sal_new_total</t>
  </si>
  <si>
    <t>FTE000:lm_sal_new_FlCll</t>
  </si>
  <si>
    <t>FTE000:lm_sal_new_PiGH</t>
  </si>
  <si>
    <t>FTE000:lm_sal_new_PiDH</t>
  </si>
  <si>
    <t>FTE000:lm_sal_new_lctrc</t>
  </si>
  <si>
    <t>FTE000:lm_sal_new_flxfl</t>
  </si>
  <si>
    <t>FTE000:lm_sal_new_NGas</t>
  </si>
  <si>
    <t>FTE000:lm_sal_new_Liq</t>
  </si>
  <si>
    <t>FTE000:lm_sal_new_Gas</t>
  </si>
  <si>
    <t>FTE000:lm_sal_new_Dies</t>
  </si>
  <si>
    <t xml:space="preserve">    Light Medium</t>
  </si>
  <si>
    <t xml:space="preserve">  Sales (thousands)</t>
  </si>
  <si>
    <t xml:space="preserve">  Average Fuel Efficiency</t>
  </si>
  <si>
    <t>FTE000:na_Average</t>
  </si>
  <si>
    <t xml:space="preserve">        Heavy Average</t>
  </si>
  <si>
    <t>FTE000:na_HeavyAverage</t>
  </si>
  <si>
    <t>FTE000:na_fuelcell</t>
  </si>
  <si>
    <t>FTE000:na_plugingasolin</t>
  </si>
  <si>
    <t>FTE000:na_plugindiesel</t>
  </si>
  <si>
    <t>FTE000:na_electric</t>
  </si>
  <si>
    <t>FTE000:na_ethanolflex</t>
  </si>
  <si>
    <t>FTE000:na_CompressedNat</t>
  </si>
  <si>
    <t>FTE000:na_LiquefiedPetr</t>
  </si>
  <si>
    <t>FTE000:na_Gasoline</t>
  </si>
  <si>
    <t>FTE000:na_Diesel</t>
  </si>
  <si>
    <t xml:space="preserve">        Medium Average</t>
  </si>
  <si>
    <t>FTE000:ma_MediumAverage</t>
  </si>
  <si>
    <t>FTE000:ma_fuelcell</t>
  </si>
  <si>
    <t>FTE000:ma_plugingasolin</t>
  </si>
  <si>
    <t>FTE000:ma_plugindiesel</t>
  </si>
  <si>
    <t>FTE000:ma_electric</t>
  </si>
  <si>
    <t>FTE000:ma_ethanolflex</t>
  </si>
  <si>
    <t>FTE000:ma_CompressedNat</t>
  </si>
  <si>
    <t>FTE000:ma_LiquefiedPetr</t>
  </si>
  <si>
    <t>FTE000:ma_Gasoline</t>
  </si>
  <si>
    <t>FTE000:ma_Diesel</t>
  </si>
  <si>
    <t xml:space="preserve">        Light Medium Average</t>
  </si>
  <si>
    <t>FTE000:lm_mpg_new_total</t>
  </si>
  <si>
    <t>FTE000:lm_mpg_new_FuCel</t>
  </si>
  <si>
    <t>FTE000:lm_mpg_new_PlgGs</t>
  </si>
  <si>
    <t>FTE000:lm_mpg_new_PlgDs</t>
  </si>
  <si>
    <t>FTE000:lm_mpg_new_lectr</t>
  </si>
  <si>
    <t>FTE000:lm_mpg_new_Ethfl</t>
  </si>
  <si>
    <t>FTE000:lm_mpg_new_NGas</t>
  </si>
  <si>
    <t>FTE000:lm_mpg_new_Liq</t>
  </si>
  <si>
    <t>FTE000:lm_mpg_new_Gas</t>
  </si>
  <si>
    <t>FTE000:lm_mpg_new_Dies</t>
  </si>
  <si>
    <t xml:space="preserve">  Fuel Efficiency (miles per gallon)</t>
  </si>
  <si>
    <t>New Trucks by Size Class</t>
  </si>
  <si>
    <t xml:space="preserve">  Total Stock</t>
  </si>
  <si>
    <t>FTE000:ka_TotalStock</t>
  </si>
  <si>
    <t>FTE000:ka_HeavySubtotal</t>
  </si>
  <si>
    <t>FTE000:ka_fuelcell</t>
  </si>
  <si>
    <t>FTE000:ka_plugingasolin</t>
  </si>
  <si>
    <t>FTE000:ka_plugindiesel</t>
  </si>
  <si>
    <t>FTE000:ka_electric</t>
  </si>
  <si>
    <t>FTE000:ka_ethanolflex</t>
  </si>
  <si>
    <t>FTE000:ka_CompressedNat</t>
  </si>
  <si>
    <t>FTE000:ka_LiquefiedPetr</t>
  </si>
  <si>
    <t>FTE000:ka_Gasoline</t>
  </si>
  <si>
    <t>FTE000:ka_Diesel</t>
  </si>
  <si>
    <t>FTE000:ja_MediumSubtota</t>
  </si>
  <si>
    <t>FTE000:ja_fuelcell</t>
  </si>
  <si>
    <t>FTE000:ja_plugingasolin</t>
  </si>
  <si>
    <t>FTE000:ja_plugindiesel</t>
  </si>
  <si>
    <t>FTE000:ja_electric</t>
  </si>
  <si>
    <t>FTE000:ja_ethanolflex</t>
  </si>
  <si>
    <t>FTE000:ja_CompressedNat</t>
  </si>
  <si>
    <t>FTE000:ja_LiquefiedPetr</t>
  </si>
  <si>
    <t>FTE000:ja_Gasoline</t>
  </si>
  <si>
    <t>FTE000:ja_Diesel</t>
  </si>
  <si>
    <t>FTE000:lm_stk_stk_total</t>
  </si>
  <si>
    <t>FTE000:lm_stk_stk_FuelC</t>
  </si>
  <si>
    <t>FTE000:lm_stk_stk_inGas</t>
  </si>
  <si>
    <t>FTE000:lm_stk_stk_inDie</t>
  </si>
  <si>
    <t>FTE000:lm_stk_stk_el</t>
  </si>
  <si>
    <t>FTE000:lm_stk_stk_flux</t>
  </si>
  <si>
    <t>FTE000:lm_stk_stk_NGas</t>
  </si>
  <si>
    <t>FTE000:lm_stk_stk_Liq</t>
  </si>
  <si>
    <t>FTE000:lm_stk_stk_Gas</t>
  </si>
  <si>
    <t>FTE000:lm_stk_stk_Dies</t>
  </si>
  <si>
    <t xml:space="preserve">  Stock (millions)</t>
  </si>
  <si>
    <t>FTE000:ia_Average</t>
  </si>
  <si>
    <t>FTE000:ia_HeavyAverage</t>
  </si>
  <si>
    <t>FTE000:ia_fuelcell</t>
  </si>
  <si>
    <t>FTE000:ia_plugingasolin</t>
  </si>
  <si>
    <t>FTE000:ia_plugindiesel</t>
  </si>
  <si>
    <t>FTE000:ia_electric</t>
  </si>
  <si>
    <t>FTE000:ia_ethanolflex</t>
  </si>
  <si>
    <t>FTE000:ia_CompressedNat</t>
  </si>
  <si>
    <t>FTE000:ia_LiquefiedPetr</t>
  </si>
  <si>
    <t>FTE000:ia_Gasoline</t>
  </si>
  <si>
    <t>FTE000:ia_Diesel</t>
  </si>
  <si>
    <t>FTE000:ha_MediumAverage</t>
  </si>
  <si>
    <t>FTE000:ha_fuelcell</t>
  </si>
  <si>
    <t>FTE000:ha_plugingasolin</t>
  </si>
  <si>
    <t>FTE000:ha_plugindiesel</t>
  </si>
  <si>
    <t>FTE000:ha_electric</t>
  </si>
  <si>
    <t>FTE000:ha_ethanolflex</t>
  </si>
  <si>
    <t>FTE000:ha_CompressedNat</t>
  </si>
  <si>
    <t>FTE000:ha_LiquefiedPetr</t>
  </si>
  <si>
    <t>FTE000:ha_Gasoline</t>
  </si>
  <si>
    <t>FTE000:ha_Diesel</t>
  </si>
  <si>
    <t>FTE000:lm_mpg_stk_total</t>
  </si>
  <si>
    <t>FTE000:lm_mpg_stk_cel</t>
  </si>
  <si>
    <t>FTE000:lm_mpg_stk_gashy</t>
  </si>
  <si>
    <t>FTE000:lm_mpg_stk_diehy</t>
  </si>
  <si>
    <t>FTE000:lm_mpg_stk_eleck</t>
  </si>
  <si>
    <t>FTE000:lm_mpg_stk_fleck</t>
  </si>
  <si>
    <t>FTE000:lm_mpg_stk_NGas</t>
  </si>
  <si>
    <t>FTE000:lm_mpg_stk_Liq</t>
  </si>
  <si>
    <t>FTE000:lm_mpg_stk_Gas</t>
  </si>
  <si>
    <t>FTE000:lm_mpg_stk_Dies</t>
  </si>
  <si>
    <t xml:space="preserve">        Total Consumption</t>
  </si>
  <si>
    <t>FTE000:ga_Total</t>
  </si>
  <si>
    <t>FTE000:ga_fuelcell</t>
  </si>
  <si>
    <t>FTE000:ga_plugingasolin</t>
  </si>
  <si>
    <t>FTE000:ga_plugindiesel</t>
  </si>
  <si>
    <t>FTE000:ga_electric</t>
  </si>
  <si>
    <t>FTE000:ga_ethanolflex</t>
  </si>
  <si>
    <t>FTE000:ga_CompressedNat</t>
  </si>
  <si>
    <t>FTE000:ga_LiquefiedPetr</t>
  </si>
  <si>
    <t>FTE000:ga_Gasoline</t>
  </si>
  <si>
    <t>FTE000:ga_Diesel</t>
  </si>
  <si>
    <t xml:space="preserve">    Light Medium, Medium, and Heavy Total</t>
  </si>
  <si>
    <t>FTE000:fa_HeavySubtotal</t>
  </si>
  <si>
    <t>FTE000:fa_fuelcell</t>
  </si>
  <si>
    <t>FTE000:fa_plugingasolin</t>
  </si>
  <si>
    <t>FTE000:fa_plugindiesel</t>
  </si>
  <si>
    <t>FTE000:fa_electric</t>
  </si>
  <si>
    <t>FTE000:fa_ethanolflex</t>
  </si>
  <si>
    <t>FTE000:fa_CompressedNat</t>
  </si>
  <si>
    <t>FTE000:fa_LiquefiedPetr</t>
  </si>
  <si>
    <t>FTE000:fa_Gasoline</t>
  </si>
  <si>
    <t>FTE000:fa_Diesel</t>
  </si>
  <si>
    <t>FTE000:ea_MediumSubtota</t>
  </si>
  <si>
    <t>FTE000:ea_fuelcell</t>
  </si>
  <si>
    <t>FTE000:ea_plugingasolin</t>
  </si>
  <si>
    <t>FTE000:ea_plugindiesel</t>
  </si>
  <si>
    <t>FTE000:ea_electric</t>
  </si>
  <si>
    <t>FTE000:ea_ethanolflex</t>
  </si>
  <si>
    <t>FTE000:ea_CompressedNat</t>
  </si>
  <si>
    <t>FTE000:ea_LiquefiedPetr</t>
  </si>
  <si>
    <t>FTE000:ea_Gasoline</t>
  </si>
  <si>
    <t>FTE000:ea_Diesel</t>
  </si>
  <si>
    <t>FTE000:lm_use_stk_total</t>
  </si>
  <si>
    <t>FTE000:lm_use_stk_sell</t>
  </si>
  <si>
    <t>FTE000:lm_use_stk_plugg</t>
  </si>
  <si>
    <t>FTE000:lm_use_stk_plugd</t>
  </si>
  <si>
    <t>FTE000:lm_use_stk_elect</t>
  </si>
  <si>
    <t>FTE000:lm_use_stk_flex</t>
  </si>
  <si>
    <t>FTE000:lm_use_stk_NGas</t>
  </si>
  <si>
    <t>FTE000:lm_use_stk_Liq</t>
  </si>
  <si>
    <t>FTE000:lm_use_stk_Gas</t>
  </si>
  <si>
    <t>FTE000:lm_use_stk_Dies</t>
  </si>
  <si>
    <t xml:space="preserve">  Consumption (trillion Btu)</t>
  </si>
  <si>
    <t xml:space="preserve">  Total Vehicle Miles Traveled</t>
  </si>
  <si>
    <t>FTE000:da_TotalVehicleM</t>
  </si>
  <si>
    <t>FTE000:da_HeavySubtotal</t>
  </si>
  <si>
    <t>FTE000:da_fuelcell</t>
  </si>
  <si>
    <t>FTE000:da_plugingasolin</t>
  </si>
  <si>
    <t>FTE000:da_plugindiesel</t>
  </si>
  <si>
    <t>FTE000:da_electric</t>
  </si>
  <si>
    <t>FTE000:da_ethanolflex</t>
  </si>
  <si>
    <t>FTE000:da_CompressedNat</t>
  </si>
  <si>
    <t>FTE000:da_LiquefiedPetr</t>
  </si>
  <si>
    <t>FTE000:da_Gasoline</t>
  </si>
  <si>
    <t>FTE000:da_Diesel</t>
  </si>
  <si>
    <t>FTE000:ca_MediumSubtota</t>
  </si>
  <si>
    <t>FTE000:ca_fuelcell</t>
  </si>
  <si>
    <t>FTE000:ca_plugingasolin</t>
  </si>
  <si>
    <t>FTE000:ca_plugindiesel</t>
  </si>
  <si>
    <t>FTE000:ca_electric</t>
  </si>
  <si>
    <t>FTE000:ca_ethanolflex</t>
  </si>
  <si>
    <t>FTE000:ca_CompressedNat</t>
  </si>
  <si>
    <t>FTE000:ca_LiquefiedPetr</t>
  </si>
  <si>
    <t>FTE000:ca_Gasoline</t>
  </si>
  <si>
    <t>FTE000:ca_Diesel</t>
  </si>
  <si>
    <t>FTE000:lm_vmt_stk_total</t>
  </si>
  <si>
    <t>FTE000:lm_vmt_stk_cell</t>
  </si>
  <si>
    <t>FTE000:lm_vmt_stk_pigh</t>
  </si>
  <si>
    <t>FTE000:lm_vmt_stk_pidh</t>
  </si>
  <si>
    <t>FTE000:lm_vmt_stk_elec</t>
  </si>
  <si>
    <t>FTE000:lm_vmt_stk_eff</t>
  </si>
  <si>
    <t>FTE000:lm_vmt_stk_NGas</t>
  </si>
  <si>
    <t>FTE000:lm_vmt_stk_Liq</t>
  </si>
  <si>
    <t>FTE000:lm_vmt_stk_Gas</t>
  </si>
  <si>
    <t>FTE000:lm_vmt_stk_Dies</t>
  </si>
  <si>
    <t xml:space="preserve">  Vehicle Miles Traveled (billion miles)</t>
  </si>
  <si>
    <t>Freight Truck Stock by Size Class</t>
  </si>
  <si>
    <t xml:space="preserve"> Technology and Fuel Type</t>
  </si>
  <si>
    <t>50. Freight Transportation Energy Use</t>
  </si>
  <si>
    <t>FTE000</t>
  </si>
  <si>
    <t>as maximum potentials in the first simulated year.</t>
  </si>
  <si>
    <t>For freight HDVs, we use the sales shares by technology from AEO 50</t>
  </si>
  <si>
    <t>First and Last Simulated Year Values</t>
  </si>
  <si>
    <t>First Simulated Year Values Only</t>
  </si>
  <si>
    <t>For passenger HDVs, we use the share of existing vehicles by</t>
  </si>
  <si>
    <t>technology, as calculated in variable SYVbT.</t>
  </si>
  <si>
    <t>Table 50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</si>
  <si>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</si>
  <si>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</si>
  <si>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</si>
  <si>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</si>
  <si>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</si>
  <si>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</si>
  <si>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</si>
  <si>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</si>
  <si>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</si>
  <si>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</si>
  <si>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</si>
  <si>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</si>
  <si>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</si>
  <si>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</si>
  <si>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</si>
  <si>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</si>
  <si>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</si>
  <si>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</si>
  <si>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</si>
  <si>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</si>
  <si>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</si>
  <si>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</si>
  <si>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</si>
  <si>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</si>
  <si>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</si>
  <si>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</si>
  <si>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</si>
  <si>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</si>
  <si>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HDVs, we use the same percentages as freight HDVs.</t>
  </si>
  <si>
    <t>For passenger LDVs, predictions of battery electric penetration vary.</t>
  </si>
  <si>
    <t>EIA, Greentech Media, and BNEF have all released projections.</t>
  </si>
  <si>
    <t>BNEF's projections are the most generous, anticipating 35-47%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</si>
  <si>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</si>
  <si>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</si>
  <si>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</si>
  <si>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</si>
  <si>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Bloomberg New Energy Finance</t>
  </si>
  <si>
    <t>https://www.bloomberg.com/news/articles/2017-04-25/electric-car-boom-seen-triggering-peak-oil-demand-in-2030s</t>
  </si>
  <si>
    <t>The Electric-Car Boom Is So Real Even Oil Companies Say It’s Coming</t>
  </si>
  <si>
    <t>First figure</t>
  </si>
  <si>
    <t>freight HDVs, Last Year passenger HDVs</t>
  </si>
  <si>
    <t>First Year passenger HDVs, First Year passenger motorbikes</t>
  </si>
  <si>
    <t>Last Year passenger motorbikes</t>
  </si>
  <si>
    <t>Linearly extrapolating these values to 2050 gives a range of 45-60%.</t>
  </si>
  <si>
    <t>The values may be higher still in the United States and higher for a</t>
  </si>
  <si>
    <t>battery electric vehicle sales globally by 2040.</t>
  </si>
  <si>
    <t>maximum potential rather than a BAU projection, so we select</t>
  </si>
  <si>
    <t>a value of 80%, halfway between the upper bound of the</t>
  </si>
  <si>
    <t>extrapolated BNEF numbers and 100%.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</si>
  <si>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</si>
  <si>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</si>
  <si>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</si>
  <si>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</si>
  <si>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</si>
  <si>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</si>
  <si>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</si>
  <si>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</si>
  <si>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</si>
  <si>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</si>
  <si>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</si>
  <si>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</si>
  <si>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</si>
  <si>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</si>
  <si>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</si>
  <si>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</si>
  <si>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</si>
  <si>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LDV technology multiplier (NG, diesel, plug-in hybrid)</t>
  </si>
  <si>
    <t>L</t>
  </si>
  <si>
    <t>k</t>
  </si>
  <si>
    <t>Xo</t>
  </si>
  <si>
    <t>Sigmoidal Curve Values for Vehicle Technologies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</si>
  <si>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</si>
  <si>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</si>
  <si>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</si>
  <si>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</si>
  <si>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</si>
  <si>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</si>
  <si>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</si>
  <si>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</si>
  <si>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except we allow up to 100% diesel engine market share, which is</t>
  </si>
  <si>
    <t>necessary to avoid a situation where the retirement rate of the</t>
  </si>
  <si>
    <t>start year diesel engine freight LDVs is far in excess of how quickly</t>
  </si>
  <si>
    <t>they can be replaced.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</si>
</sst>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%"/>
    <numFmt numFmtId="165" formatCode="0.00000"/>
    <numFmt numFmtId="166" formatCode="0.0000"/>
    <numFmt numFmtId="167" formatCode="#,##0.0"/>
    <numFmt numFmtId="168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</cellStyleXfs>
  <cellXfs count="53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0" fontId="2" fillId="0" borderId="0" xfId="1"/>
    <xf numFmtId="0" fontId="3" fillId="0" borderId="0" xfId="1" applyFont="1"/>
    <xf numFmtId="164" fontId="4" fillId="0" borderId="2" xfId="3" applyNumberFormat="1" applyFill="1" applyAlignment="1">
      <alignment horizontal="right" wrapText="1"/>
    </xf>
    <xf numFmtId="4" fontId="4" fillId="0" borderId="2" xfId="3" applyNumberFormat="1" applyFill="1" applyAlignment="1">
      <alignment horizontal="right" wrapText="1"/>
    </xf>
    <xf numFmtId="0" fontId="4" fillId="0" borderId="2" xfId="3" applyFont="1" applyFill="1" applyBorder="1" applyAlignment="1">
      <alignment wrapText="1"/>
    </xf>
    <xf numFmtId="0" fontId="5" fillId="0" borderId="0" xfId="1" applyFont="1"/>
    <xf numFmtId="164" fontId="0" fillId="0" borderId="3" xfId="4" applyNumberFormat="1" applyFont="1" applyFill="1" applyAlignment="1">
      <alignment horizontal="right" wrapText="1"/>
    </xf>
    <xf numFmtId="4" fontId="0" fillId="0" borderId="3" xfId="4" applyNumberFormat="1" applyFont="1" applyFill="1" applyAlignment="1">
      <alignment horizontal="right" wrapText="1"/>
    </xf>
    <xf numFmtId="0" fontId="0" fillId="0" borderId="3" xfId="4" applyFont="1" applyFill="1" applyBorder="1" applyAlignment="1">
      <alignment wrapText="1"/>
    </xf>
    <xf numFmtId="0" fontId="4" fillId="0" borderId="4" xfId="5" applyFont="1" applyFill="1" applyBorder="1" applyAlignment="1">
      <alignment wrapText="1"/>
    </xf>
    <xf numFmtId="0" fontId="2" fillId="0" borderId="0" xfId="1" applyAlignment="1" applyProtection="1">
      <alignment horizontal="left"/>
    </xf>
    <xf numFmtId="0" fontId="2" fillId="0" borderId="0" xfId="6" applyFont="1"/>
    <xf numFmtId="0" fontId="6" fillId="0" borderId="0" xfId="7" applyFont="1" applyFill="1" applyBorder="1" applyAlignment="1">
      <alignment horizontal="left"/>
    </xf>
    <xf numFmtId="0" fontId="7" fillId="0" borderId="0" xfId="1" applyFon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/>
    </xf>
    <xf numFmtId="0" fontId="0" fillId="0" borderId="5" xfId="0" applyBorder="1"/>
    <xf numFmtId="167" fontId="0" fillId="0" borderId="3" xfId="4" applyNumberFormat="1" applyFont="1" applyFill="1" applyAlignment="1">
      <alignment horizontal="right" wrapText="1"/>
    </xf>
    <xf numFmtId="3" fontId="0" fillId="0" borderId="3" xfId="4" applyNumberFormat="1" applyFont="1" applyFill="1" applyAlignment="1">
      <alignment horizontal="right" wrapText="1"/>
    </xf>
    <xf numFmtId="168" fontId="4" fillId="0" borderId="2" xfId="3" applyNumberFormat="1" applyFill="1" applyAlignment="1">
      <alignment horizontal="right" wrapText="1"/>
    </xf>
    <xf numFmtId="168" fontId="0" fillId="0" borderId="3" xfId="4" applyNumberFormat="1" applyFont="1" applyFill="1" applyAlignment="1">
      <alignment horizontal="right" wrapText="1"/>
    </xf>
    <xf numFmtId="168" fontId="2" fillId="0" borderId="0" xfId="1" applyNumberFormat="1"/>
    <xf numFmtId="167" fontId="4" fillId="0" borderId="2" xfId="3" applyNumberFormat="1" applyFill="1" applyAlignment="1">
      <alignment horizontal="right" wrapText="1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/>
    <xf numFmtId="0" fontId="0" fillId="0" borderId="0" xfId="0" applyFill="1"/>
    <xf numFmtId="1" fontId="0" fillId="0" borderId="0" xfId="0" applyNumberFormat="1" applyFill="1"/>
    <xf numFmtId="0" fontId="0" fillId="0" borderId="0" xfId="0" applyNumberFormat="1"/>
    <xf numFmtId="0" fontId="1" fillId="0" borderId="0" xfId="0" applyFont="1" applyFill="1"/>
    <xf numFmtId="0" fontId="8" fillId="0" borderId="0" xfId="0" applyFont="1"/>
    <xf numFmtId="0" fontId="0" fillId="3" borderId="0" xfId="0" applyFill="1"/>
    <xf numFmtId="0" fontId="0" fillId="0" borderId="0" xfId="0" applyFill="1" applyBorder="1"/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Border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9" xfId="0" applyBorder="1"/>
    <xf numFmtId="0" fontId="0" fillId="0" borderId="11" xfId="0" applyBorder="1"/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1" fillId="4" borderId="0" xfId="0" applyFont="1" applyFill="1"/>
    <xf numFmtId="0" fontId="2" fillId="0" borderId="1" xfId="2" applyFont="1" applyFill="1" applyBorder="1" applyAlignment="1">
      <alignment wrapText="1"/>
    </xf>
  </cellXfs>
  <cellStyles count="8">
    <cellStyle name="Body: normal cell" xfId="4"/>
    <cellStyle name="Font: Calibri, 9pt regular" xfId="6"/>
    <cellStyle name="Footnotes: top row" xfId="2"/>
    <cellStyle name="Header: bottom row" xfId="5"/>
    <cellStyle name="Normal" xfId="0" builtinId="0"/>
    <cellStyle name="Normal 2" xfId="1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tabSelected="1" workbookViewId="0"/>
  </sheetViews>
  <sheetFormatPr defaultRowHeight="15" x14ac:dyDescent="0.25"/>
  <cols>
    <col min="2" max="2" width="56.28515625" customWidth="1"/>
  </cols>
  <sheetData>
    <row r="1" spans="1:2" x14ac:dyDescent="0.25">
      <c r="A1" s="1" t="s">
        <v>1</v>
      </c>
    </row>
    <row r="3" spans="1:2" x14ac:dyDescent="0.25">
      <c r="A3" s="1" t="s">
        <v>0</v>
      </c>
      <c r="B3" s="2" t="s">
        <v>453</v>
      </c>
    </row>
    <row r="4" spans="1:2" x14ac:dyDescent="0.25">
      <c r="B4" t="s">
        <v>133</v>
      </c>
    </row>
    <row r="5" spans="1:2" x14ac:dyDescent="0.25">
      <c r="B5" s="20">
        <v>2017</v>
      </c>
    </row>
    <row r="6" spans="1:2" x14ac:dyDescent="0.25">
      <c r="B6" t="s">
        <v>115</v>
      </c>
    </row>
    <row r="7" spans="1:2" x14ac:dyDescent="0.25">
      <c r="B7" t="s">
        <v>134</v>
      </c>
    </row>
    <row r="8" spans="1:2" x14ac:dyDescent="0.25">
      <c r="B8" t="s">
        <v>135</v>
      </c>
    </row>
    <row r="10" spans="1:2" x14ac:dyDescent="0.25">
      <c r="B10" s="2" t="s">
        <v>454</v>
      </c>
    </row>
    <row r="11" spans="1:2" x14ac:dyDescent="0.25">
      <c r="B11" t="s">
        <v>455</v>
      </c>
    </row>
    <row r="12" spans="1:2" x14ac:dyDescent="0.25">
      <c r="B12" s="20">
        <v>2017</v>
      </c>
    </row>
    <row r="13" spans="1:2" x14ac:dyDescent="0.25">
      <c r="B13" t="s">
        <v>457</v>
      </c>
    </row>
    <row r="14" spans="1:2" x14ac:dyDescent="0.25">
      <c r="B14" t="s">
        <v>456</v>
      </c>
    </row>
    <row r="15" spans="1:2" x14ac:dyDescent="0.25">
      <c r="B15" t="s">
        <v>458</v>
      </c>
    </row>
    <row r="17" spans="2:2" x14ac:dyDescent="0.25">
      <c r="B17" s="2" t="s">
        <v>459</v>
      </c>
    </row>
    <row r="18" spans="2:2" x14ac:dyDescent="0.25">
      <c r="B18" t="s">
        <v>133</v>
      </c>
    </row>
    <row r="19" spans="2:2" x14ac:dyDescent="0.25">
      <c r="B19" s="20">
        <v>2017</v>
      </c>
    </row>
    <row r="20" spans="2:2" x14ac:dyDescent="0.25">
      <c r="B20" t="s">
        <v>115</v>
      </c>
    </row>
    <row r="21" spans="2:2" x14ac:dyDescent="0.25">
      <c r="B21" t="s">
        <v>134</v>
      </c>
    </row>
    <row r="22" spans="2:2" x14ac:dyDescent="0.25">
      <c r="B22" t="s">
        <v>418</v>
      </c>
    </row>
    <row r="24" spans="2:2" x14ac:dyDescent="0.25">
      <c r="B24" s="2" t="s">
        <v>460</v>
      </c>
    </row>
    <row r="25" spans="2:2" x14ac:dyDescent="0.25">
      <c r="B25" s="35" t="s">
        <v>419</v>
      </c>
    </row>
    <row r="27" spans="2:2" x14ac:dyDescent="0.25">
      <c r="B27" s="2" t="s">
        <v>461</v>
      </c>
    </row>
    <row r="28" spans="2:2" x14ac:dyDescent="0.25">
      <c r="B28" s="38" t="s">
        <v>429</v>
      </c>
    </row>
    <row r="29" spans="2:2" x14ac:dyDescent="0.25">
      <c r="B29" s="39">
        <v>2014</v>
      </c>
    </row>
    <row r="30" spans="2:2" x14ac:dyDescent="0.25">
      <c r="B30" s="38" t="s">
        <v>430</v>
      </c>
    </row>
    <row r="31" spans="2:2" x14ac:dyDescent="0.25">
      <c r="B31" s="38" t="s">
        <v>431</v>
      </c>
    </row>
    <row r="32" spans="2:2" x14ac:dyDescent="0.25">
      <c r="B32" s="38"/>
    </row>
    <row r="33" spans="1:2" x14ac:dyDescent="0.25">
      <c r="B33" s="38" t="s">
        <v>432</v>
      </c>
    </row>
    <row r="34" spans="1:2" x14ac:dyDescent="0.25">
      <c r="B34" s="39">
        <v>2015</v>
      </c>
    </row>
    <row r="35" spans="1:2" x14ac:dyDescent="0.25">
      <c r="B35" s="38" t="s">
        <v>433</v>
      </c>
    </row>
    <row r="36" spans="1:2" x14ac:dyDescent="0.25">
      <c r="B36" s="38" t="s">
        <v>434</v>
      </c>
    </row>
    <row r="38" spans="1:2" x14ac:dyDescent="0.25">
      <c r="A38" s="1" t="s">
        <v>8</v>
      </c>
    </row>
    <row r="39" spans="1:2" x14ac:dyDescent="0.25">
      <c r="A39" t="s">
        <v>9</v>
      </c>
    </row>
    <row r="40" spans="1:2" x14ac:dyDescent="0.25">
      <c r="A40" t="s">
        <v>10</v>
      </c>
    </row>
    <row r="42" spans="1:2" x14ac:dyDescent="0.25">
      <c r="A42" t="s">
        <v>496</v>
      </c>
    </row>
    <row r="43" spans="1:2" x14ac:dyDescent="0.25">
      <c r="A43" t="s">
        <v>136</v>
      </c>
    </row>
    <row r="44" spans="1:2" x14ac:dyDescent="0.25">
      <c r="A44" t="s">
        <v>137</v>
      </c>
    </row>
    <row r="45" spans="1:2" x14ac:dyDescent="0.25">
      <c r="A45" t="s">
        <v>138</v>
      </c>
    </row>
    <row r="47" spans="1:2" x14ac:dyDescent="0.25">
      <c r="A47" s="2" t="s">
        <v>126</v>
      </c>
      <c r="B47" s="30"/>
    </row>
    <row r="49" spans="2:2" x14ac:dyDescent="0.25">
      <c r="B49" s="2" t="s">
        <v>414</v>
      </c>
    </row>
    <row r="50" spans="2:2" x14ac:dyDescent="0.25">
      <c r="B50" s="34"/>
    </row>
    <row r="51" spans="2:2" x14ac:dyDescent="0.25">
      <c r="B51" t="s">
        <v>121</v>
      </c>
    </row>
    <row r="52" spans="2:2" x14ac:dyDescent="0.25">
      <c r="B52" t="s">
        <v>122</v>
      </c>
    </row>
    <row r="53" spans="2:2" x14ac:dyDescent="0.25">
      <c r="B53" t="s">
        <v>123</v>
      </c>
    </row>
    <row r="55" spans="2:2" x14ac:dyDescent="0.25">
      <c r="B55" t="s">
        <v>124</v>
      </c>
    </row>
    <row r="56" spans="2:2" x14ac:dyDescent="0.25">
      <c r="B56" t="s">
        <v>125</v>
      </c>
    </row>
    <row r="58" spans="2:2" x14ac:dyDescent="0.25">
      <c r="B58" t="s">
        <v>118</v>
      </c>
    </row>
    <row r="59" spans="2:2" x14ac:dyDescent="0.25">
      <c r="B59" t="s">
        <v>119</v>
      </c>
    </row>
    <row r="60" spans="2:2" x14ac:dyDescent="0.25">
      <c r="B60" t="s">
        <v>120</v>
      </c>
    </row>
    <row r="62" spans="2:2" x14ac:dyDescent="0.25">
      <c r="B62" s="2" t="s">
        <v>415</v>
      </c>
    </row>
    <row r="64" spans="2:2" x14ac:dyDescent="0.25">
      <c r="B64" t="s">
        <v>127</v>
      </c>
    </row>
    <row r="65" spans="2:2" x14ac:dyDescent="0.25">
      <c r="B65" t="s">
        <v>128</v>
      </c>
    </row>
    <row r="66" spans="2:2" x14ac:dyDescent="0.25">
      <c r="B66" t="s">
        <v>132</v>
      </c>
    </row>
    <row r="67" spans="2:2" x14ac:dyDescent="0.25">
      <c r="B67" t="s">
        <v>129</v>
      </c>
    </row>
    <row r="68" spans="2:2" x14ac:dyDescent="0.25">
      <c r="B68" t="s">
        <v>130</v>
      </c>
    </row>
    <row r="69" spans="2:2" x14ac:dyDescent="0.25">
      <c r="B69" t="s">
        <v>131</v>
      </c>
    </row>
    <row r="71" spans="2:2" x14ac:dyDescent="0.25">
      <c r="B71" t="s">
        <v>413</v>
      </c>
    </row>
    <row r="72" spans="2:2" x14ac:dyDescent="0.25">
      <c r="B72" t="s">
        <v>412</v>
      </c>
    </row>
    <row r="74" spans="2:2" x14ac:dyDescent="0.25">
      <c r="B74" t="s">
        <v>416</v>
      </c>
    </row>
    <row r="75" spans="2:2" x14ac:dyDescent="0.25">
      <c r="B75" t="s">
        <v>417</v>
      </c>
    </row>
    <row r="77" spans="2:2" x14ac:dyDescent="0.25">
      <c r="B77" t="s">
        <v>420</v>
      </c>
    </row>
    <row r="78" spans="2:2" x14ac:dyDescent="0.25">
      <c r="B78" t="s">
        <v>417</v>
      </c>
    </row>
    <row r="80" spans="2:2" x14ac:dyDescent="0.25">
      <c r="B80" s="2" t="s">
        <v>421</v>
      </c>
    </row>
    <row r="82" spans="2:2" x14ac:dyDescent="0.25">
      <c r="B82" t="s">
        <v>448</v>
      </c>
    </row>
    <row r="83" spans="2:2" x14ac:dyDescent="0.25">
      <c r="B83" t="s">
        <v>449</v>
      </c>
    </row>
    <row r="84" spans="2:2" x14ac:dyDescent="0.25">
      <c r="B84" t="s">
        <v>450</v>
      </c>
    </row>
    <row r="85" spans="2:2" x14ac:dyDescent="0.25">
      <c r="B85" t="s">
        <v>464</v>
      </c>
    </row>
    <row r="86" spans="2:2" x14ac:dyDescent="0.25">
      <c r="B86" t="s">
        <v>462</v>
      </c>
    </row>
    <row r="87" spans="2:2" x14ac:dyDescent="0.25">
      <c r="B87" t="s">
        <v>463</v>
      </c>
    </row>
    <row r="88" spans="2:2" x14ac:dyDescent="0.25">
      <c r="B88" t="s">
        <v>465</v>
      </c>
    </row>
    <row r="89" spans="2:2" x14ac:dyDescent="0.25">
      <c r="B89" t="s">
        <v>466</v>
      </c>
    </row>
    <row r="90" spans="2:2" x14ac:dyDescent="0.25">
      <c r="B90" t="s">
        <v>467</v>
      </c>
    </row>
    <row r="91" spans="2:2" x14ac:dyDescent="0.25">
      <c r="B91" t="s">
        <v>468</v>
      </c>
    </row>
    <row r="92" spans="2:2" x14ac:dyDescent="0.25">
      <c r="B92" t="s">
        <v>451</v>
      </c>
    </row>
    <row r="93" spans="2:2" x14ac:dyDescent="0.25">
      <c r="B93" t="s">
        <v>472</v>
      </c>
    </row>
    <row r="94" spans="2:2" x14ac:dyDescent="0.25">
      <c r="B94" t="s">
        <v>452</v>
      </c>
    </row>
    <row r="95" spans="2:2" x14ac:dyDescent="0.25">
      <c r="B95" t="s">
        <v>473</v>
      </c>
    </row>
    <row r="96" spans="2:2" x14ac:dyDescent="0.25">
      <c r="B96" t="s">
        <v>469</v>
      </c>
    </row>
    <row r="97" spans="2:2" x14ac:dyDescent="0.25">
      <c r="B97" t="s">
        <v>470</v>
      </c>
    </row>
    <row r="98" spans="2:2" x14ac:dyDescent="0.25">
      <c r="B98" t="s">
        <v>471</v>
      </c>
    </row>
    <row r="100" spans="2:2" x14ac:dyDescent="0.25">
      <c r="B100" t="s">
        <v>497</v>
      </c>
    </row>
    <row r="101" spans="2:2" x14ac:dyDescent="0.25">
      <c r="B101" t="s">
        <v>498</v>
      </c>
    </row>
    <row r="102" spans="2:2" x14ac:dyDescent="0.25">
      <c r="B102" t="s">
        <v>499</v>
      </c>
    </row>
    <row r="103" spans="2:2" x14ac:dyDescent="0.25">
      <c r="B103" t="s">
        <v>500</v>
      </c>
    </row>
    <row r="104" spans="2:2" x14ac:dyDescent="0.25">
      <c r="B104" t="s">
        <v>501</v>
      </c>
    </row>
    <row r="106" spans="2:2" x14ac:dyDescent="0.25">
      <c r="B106" t="s">
        <v>441</v>
      </c>
    </row>
    <row r="107" spans="2:2" x14ac:dyDescent="0.25">
      <c r="B107" t="s">
        <v>442</v>
      </c>
    </row>
    <row r="108" spans="2:2" x14ac:dyDescent="0.25">
      <c r="B108" t="s">
        <v>443</v>
      </c>
    </row>
    <row r="109" spans="2:2" x14ac:dyDescent="0.25">
      <c r="B109" t="s">
        <v>444</v>
      </c>
    </row>
    <row r="110" spans="2:2" x14ac:dyDescent="0.25">
      <c r="B110" t="s">
        <v>445</v>
      </c>
    </row>
    <row r="111" spans="2:2" x14ac:dyDescent="0.25">
      <c r="B111" t="s">
        <v>446</v>
      </c>
    </row>
    <row r="113" spans="2:2" x14ac:dyDescent="0.25">
      <c r="B113" t="s">
        <v>447</v>
      </c>
    </row>
    <row r="115" spans="2:2" x14ac:dyDescent="0.25">
      <c r="B115" t="s">
        <v>422</v>
      </c>
    </row>
    <row r="116" spans="2:2" x14ac:dyDescent="0.25">
      <c r="B116" t="s">
        <v>423</v>
      </c>
    </row>
    <row r="117" spans="2:2" x14ac:dyDescent="0.25">
      <c r="B117" t="s">
        <v>424</v>
      </c>
    </row>
    <row r="118" spans="2:2" x14ac:dyDescent="0.25">
      <c r="B118" t="s">
        <v>425</v>
      </c>
    </row>
    <row r="119" spans="2:2" x14ac:dyDescent="0.25">
      <c r="B119" t="s">
        <v>426</v>
      </c>
    </row>
    <row r="120" spans="2:2" x14ac:dyDescent="0.25">
      <c r="B120" t="s">
        <v>427</v>
      </c>
    </row>
    <row r="121" spans="2:2" x14ac:dyDescent="0.25">
      <c r="B121" t="s">
        <v>428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Data!H26</f>
        <v>0</v>
      </c>
      <c r="C2">
        <f>Data!I26</f>
        <v>1.2172764357442306E-3</v>
      </c>
      <c r="D2">
        <f>Data!J26</f>
        <v>1.6368594290356072E-3</v>
      </c>
      <c r="E2">
        <f>Data!K26</f>
        <v>2.1981671753527471E-3</v>
      </c>
      <c r="F2">
        <f>Data!L26</f>
        <v>2.9467609535530556E-3</v>
      </c>
      <c r="G2">
        <f>Data!M26</f>
        <v>3.941039099668097E-3</v>
      </c>
      <c r="H2">
        <f>Data!N26</f>
        <v>5.2544552023868684E-3</v>
      </c>
      <c r="I2">
        <f>Data!O26</f>
        <v>6.9770076157915136E-3</v>
      </c>
      <c r="J2">
        <f>Data!P26</f>
        <v>9.2149533262732963E-3</v>
      </c>
      <c r="K2">
        <f>Data!Q26</f>
        <v>1.2087165112361332E-2</v>
      </c>
      <c r="L2">
        <f>Data!R26</f>
        <v>1.5716106335877614E-2</v>
      </c>
      <c r="M2">
        <f>Data!S26</f>
        <v>2.0211472733956262E-2</v>
      </c>
      <c r="N2">
        <f>Data!T26</f>
        <v>2.5645835787005227E-2</v>
      </c>
      <c r="O2">
        <f>Data!U26</f>
        <v>3.2024774409487915E-2</v>
      </c>
      <c r="P2">
        <f>Data!V26</f>
        <v>3.9258804117612955E-2</v>
      </c>
      <c r="Q2">
        <f>Data!W26</f>
        <v>4.7148794141998844E-2</v>
      </c>
      <c r="R2">
        <f>Data!X26</f>
        <v>5.5396504590581923E-2</v>
      </c>
      <c r="S2">
        <f>Data!Y26</f>
        <v>6.3644215039165009E-2</v>
      </c>
      <c r="T2">
        <f>Data!Z26</f>
        <v>7.153420506355089E-2</v>
      </c>
      <c r="U2">
        <f>Data!AA26</f>
        <v>7.8768234771675924E-2</v>
      </c>
      <c r="V2">
        <f>Data!AB26</f>
        <v>8.5147173394158615E-2</v>
      </c>
      <c r="W2">
        <f>Data!AC26</f>
        <v>9.0581536447207581E-2</v>
      </c>
      <c r="X2">
        <f>Data!AD26</f>
        <v>9.5076902845286235E-2</v>
      </c>
      <c r="Y2">
        <f>Data!AE26</f>
        <v>9.870584406880252E-2</v>
      </c>
      <c r="Z2">
        <f>Data!AF26</f>
        <v>0.10157805585489056</v>
      </c>
      <c r="AA2">
        <f>Data!AG26</f>
        <v>0.10381600156537234</v>
      </c>
      <c r="AB2">
        <f>Data!AH26</f>
        <v>0.10553855397877698</v>
      </c>
      <c r="AC2">
        <f>Data!AI26</f>
        <v>0.10685197008149575</v>
      </c>
      <c r="AD2">
        <f>Data!AJ26</f>
        <v>0.10784624822761078</v>
      </c>
      <c r="AE2">
        <f>Data!AK26</f>
        <v>0.1085948420058111</v>
      </c>
      <c r="AF2">
        <f>Data!AL26</f>
        <v>0.10915614975212824</v>
      </c>
      <c r="AG2">
        <f>Data!AM26</f>
        <v>0.10957573274541962</v>
      </c>
      <c r="AH2">
        <f>Data!AN26</f>
        <v>0.10988865336044989</v>
      </c>
      <c r="AI2">
        <f>Data!AO26</f>
        <v>0.11012162553887073</v>
      </c>
      <c r="AJ2">
        <f>Data!AP26</f>
        <v>0.11029485354756267</v>
      </c>
    </row>
    <row r="3" spans="1:36" x14ac:dyDescent="0.25">
      <c r="A3" t="s">
        <v>3</v>
      </c>
      <c r="B3">
        <f>Data!H27</f>
        <v>9.5389457052430116E-3</v>
      </c>
      <c r="C3">
        <f>Data!I27</f>
        <v>1.0653623076853656E-2</v>
      </c>
      <c r="D3">
        <f>Data!J27</f>
        <v>1.1037841200527932E-2</v>
      </c>
      <c r="E3">
        <f>Data!K27</f>
        <v>1.1551838699335137E-2</v>
      </c>
      <c r="F3">
        <f>Data!L27</f>
        <v>1.2237336685319096E-2</v>
      </c>
      <c r="G3">
        <f>Data!M27</f>
        <v>1.3147811346634473E-2</v>
      </c>
      <c r="H3">
        <f>Data!N27</f>
        <v>1.4350525180747725E-2</v>
      </c>
      <c r="I3">
        <f>Data!O27</f>
        <v>1.5927890962466437E-2</v>
      </c>
      <c r="J3">
        <f>Data!P27</f>
        <v>1.7977209727798475E-2</v>
      </c>
      <c r="K3">
        <f>Data!Q27</f>
        <v>2.0607334973317015E-2</v>
      </c>
      <c r="L3">
        <f>Data!R27</f>
        <v>2.3930408143862301E-2</v>
      </c>
      <c r="M3">
        <f>Data!S27</f>
        <v>2.8046879188480457E-2</v>
      </c>
      <c r="N3">
        <f>Data!T27</f>
        <v>3.3023202845519864E-2</v>
      </c>
      <c r="O3">
        <f>Data!U27</f>
        <v>3.8864487806423063E-2</v>
      </c>
      <c r="P3">
        <f>Data!V27</f>
        <v>4.5488791854727526E-2</v>
      </c>
      <c r="Q3">
        <f>Data!W27</f>
        <v>5.2713768108407839E-2</v>
      </c>
      <c r="R3">
        <f>Data!X27</f>
        <v>6.0266314050046316E-2</v>
      </c>
      <c r="S3">
        <f>Data!Y27</f>
        <v>6.7818859991684799E-2</v>
      </c>
      <c r="T3">
        <f>Data!Z27</f>
        <v>7.5043836245365092E-2</v>
      </c>
      <c r="U3">
        <f>Data!AA27</f>
        <v>8.1668140293669561E-2</v>
      </c>
      <c r="V3">
        <f>Data!AB27</f>
        <v>8.7509425254572767E-2</v>
      </c>
      <c r="W3">
        <f>Data!AC27</f>
        <v>9.2485748911612167E-2</v>
      </c>
      <c r="X3">
        <f>Data!AD27</f>
        <v>9.6602219956230348E-2</v>
      </c>
      <c r="Y3">
        <f>Data!AE27</f>
        <v>9.9925293126775616E-2</v>
      </c>
      <c r="Z3">
        <f>Data!AF27</f>
        <v>0.10255541837229416</v>
      </c>
      <c r="AA3">
        <f>Data!AG27</f>
        <v>0.10460473713762621</v>
      </c>
      <c r="AB3">
        <f>Data!AH27</f>
        <v>0.10618210291934492</v>
      </c>
      <c r="AC3">
        <f>Data!AI27</f>
        <v>0.10738481675345816</v>
      </c>
      <c r="AD3">
        <f>Data!AJ27</f>
        <v>0.10829529141477354</v>
      </c>
      <c r="AE3">
        <f>Data!AK27</f>
        <v>0.10898078940075751</v>
      </c>
      <c r="AF3">
        <f>Data!AL27</f>
        <v>0.1094947868995647</v>
      </c>
      <c r="AG3">
        <f>Data!AM27</f>
        <v>0.10987900502323898</v>
      </c>
      <c r="AH3">
        <f>Data!AN27</f>
        <v>0.1101655508877956</v>
      </c>
      <c r="AI3">
        <f>Data!AO27</f>
        <v>0.11037888683012965</v>
      </c>
      <c r="AJ3">
        <f>Data!AP27</f>
        <v>0.11053751418522179</v>
      </c>
    </row>
    <row r="4" spans="1:36" x14ac:dyDescent="0.25">
      <c r="A4" t="s">
        <v>4</v>
      </c>
      <c r="B4">
        <f>Data!H28</f>
        <v>0.16969170313305035</v>
      </c>
      <c r="C4">
        <f>Data!I28</f>
        <v>0.16820141927682153</v>
      </c>
      <c r="D4">
        <f>Data!J28</f>
        <v>0.16671113542059279</v>
      </c>
      <c r="E4">
        <f>Data!K28</f>
        <v>0.16522085156436406</v>
      </c>
      <c r="F4">
        <f>Data!L28</f>
        <v>0.16373056770813532</v>
      </c>
      <c r="G4">
        <f>Data!M28</f>
        <v>0.16224028385190659</v>
      </c>
      <c r="H4">
        <f>Data!N28</f>
        <v>0.16074999999567785</v>
      </c>
      <c r="I4">
        <f>Data!O28</f>
        <v>0.15925971613944911</v>
      </c>
      <c r="J4">
        <f>Data!P28</f>
        <v>0.15776943228322038</v>
      </c>
      <c r="K4">
        <f>Data!Q28</f>
        <v>0.15627914842699164</v>
      </c>
      <c r="L4">
        <f>Data!R28</f>
        <v>0.15478886457076246</v>
      </c>
      <c r="M4">
        <f>Data!S28</f>
        <v>0.15329858071453373</v>
      </c>
      <c r="N4">
        <f>Data!T28</f>
        <v>0.15180829685830499</v>
      </c>
      <c r="O4">
        <f>Data!U28</f>
        <v>0.15031801300207626</v>
      </c>
      <c r="P4">
        <f>Data!V28</f>
        <v>0.14882772914584752</v>
      </c>
      <c r="Q4">
        <f>Data!W28</f>
        <v>0.14733744528961878</v>
      </c>
      <c r="R4">
        <f>Data!X28</f>
        <v>0.14584716143339005</v>
      </c>
      <c r="S4">
        <f>Data!Y28</f>
        <v>0.14435687757716131</v>
      </c>
      <c r="T4">
        <f>Data!Z28</f>
        <v>0.14286659372093258</v>
      </c>
      <c r="U4">
        <f>Data!AA28</f>
        <v>0.14137630986470384</v>
      </c>
      <c r="V4">
        <f>Data!AB28</f>
        <v>0.13988602600847511</v>
      </c>
      <c r="W4">
        <f>Data!AC28</f>
        <v>0.13839574215224637</v>
      </c>
      <c r="X4">
        <f>Data!AD28</f>
        <v>0.13690545829601763</v>
      </c>
      <c r="Y4">
        <f>Data!AE28</f>
        <v>0.1354151744397889</v>
      </c>
      <c r="Z4">
        <f>Data!AF28</f>
        <v>0.13392489058356016</v>
      </c>
      <c r="AA4">
        <f>Data!AG28</f>
        <v>0.13243460672733098</v>
      </c>
      <c r="AB4">
        <f>Data!AH28</f>
        <v>0.13094432287110225</v>
      </c>
      <c r="AC4">
        <f>Data!AI28</f>
        <v>0.12945403901487351</v>
      </c>
      <c r="AD4">
        <f>Data!AJ28</f>
        <v>0.12796375515864478</v>
      </c>
      <c r="AE4">
        <f>Data!AK28</f>
        <v>0.12647347130241604</v>
      </c>
      <c r="AF4">
        <f>Data!AL28</f>
        <v>0.1249831874461873</v>
      </c>
      <c r="AG4">
        <f>Data!AM28</f>
        <v>0.12349290358995857</v>
      </c>
      <c r="AH4">
        <f>Data!AN28</f>
        <v>0.12200261973372983</v>
      </c>
      <c r="AI4">
        <f>Data!AO28</f>
        <v>0.1205123358775011</v>
      </c>
      <c r="AJ4">
        <f>Data!AP28</f>
        <v>0.11902205202127236</v>
      </c>
    </row>
    <row r="5" spans="1:36" x14ac:dyDescent="0.25">
      <c r="A5" t="s">
        <v>5</v>
      </c>
      <c r="B5">
        <f>Data!H29</f>
        <v>1</v>
      </c>
      <c r="C5">
        <f>Data!I29</f>
        <v>1</v>
      </c>
      <c r="D5">
        <f>Data!J29</f>
        <v>1</v>
      </c>
      <c r="E5">
        <f>Data!K29</f>
        <v>1</v>
      </c>
      <c r="F5">
        <f>Data!L29</f>
        <v>1</v>
      </c>
      <c r="G5">
        <f>Data!M29</f>
        <v>1</v>
      </c>
      <c r="H5">
        <f>Data!N29</f>
        <v>1</v>
      </c>
      <c r="I5">
        <f>Data!O29</f>
        <v>1</v>
      </c>
      <c r="J5">
        <f>Data!P29</f>
        <v>1</v>
      </c>
      <c r="K5">
        <f>Data!Q29</f>
        <v>1</v>
      </c>
      <c r="L5">
        <f>Data!R29</f>
        <v>1</v>
      </c>
      <c r="M5">
        <f>Data!S29</f>
        <v>1</v>
      </c>
      <c r="N5">
        <f>Data!T29</f>
        <v>1</v>
      </c>
      <c r="O5">
        <f>Data!U29</f>
        <v>1</v>
      </c>
      <c r="P5">
        <f>Data!V29</f>
        <v>1</v>
      </c>
      <c r="Q5">
        <f>Data!W29</f>
        <v>1</v>
      </c>
      <c r="R5">
        <f>Data!X29</f>
        <v>1</v>
      </c>
      <c r="S5">
        <f>Data!Y29</f>
        <v>1</v>
      </c>
      <c r="T5">
        <f>Data!Z29</f>
        <v>1</v>
      </c>
      <c r="U5">
        <f>Data!AA29</f>
        <v>1</v>
      </c>
      <c r="V5">
        <f>Data!AB29</f>
        <v>1</v>
      </c>
      <c r="W5">
        <f>Data!AC29</f>
        <v>1</v>
      </c>
      <c r="X5">
        <f>Data!AD29</f>
        <v>1</v>
      </c>
      <c r="Y5">
        <f>Data!AE29</f>
        <v>1</v>
      </c>
      <c r="Z5">
        <f>Data!AF29</f>
        <v>1</v>
      </c>
      <c r="AA5">
        <f>Data!AG29</f>
        <v>1</v>
      </c>
      <c r="AB5">
        <f>Data!AH29</f>
        <v>1</v>
      </c>
      <c r="AC5">
        <f>Data!AI29</f>
        <v>1</v>
      </c>
      <c r="AD5">
        <f>Data!AJ29</f>
        <v>1</v>
      </c>
      <c r="AE5">
        <f>Data!AK29</f>
        <v>1</v>
      </c>
      <c r="AF5">
        <f>Data!AL29</f>
        <v>1</v>
      </c>
      <c r="AG5">
        <f>Data!AM29</f>
        <v>1</v>
      </c>
      <c r="AH5">
        <f>Data!AN29</f>
        <v>1</v>
      </c>
      <c r="AI5">
        <f>Data!AO29</f>
        <v>1</v>
      </c>
      <c r="AJ5">
        <f>Data!AP29</f>
        <v>1</v>
      </c>
    </row>
    <row r="6" spans="1:36" x14ac:dyDescent="0.25">
      <c r="A6" t="s">
        <v>6</v>
      </c>
      <c r="B6">
        <f>Data!H30</f>
        <v>0</v>
      </c>
      <c r="C6">
        <f>Data!I30</f>
        <v>8.484424647610501E-4</v>
      </c>
      <c r="D6">
        <f>Data!J30</f>
        <v>1.1408920830618468E-3</v>
      </c>
      <c r="E6">
        <f>Data!K30</f>
        <v>1.5321239460886027E-3</v>
      </c>
      <c r="F6">
        <f>Data!L30</f>
        <v>2.0538942947380769E-3</v>
      </c>
      <c r="G6">
        <f>Data!M30</f>
        <v>2.7469068070784903E-3</v>
      </c>
      <c r="H6">
        <f>Data!N30</f>
        <v>3.6623586820392173E-3</v>
      </c>
      <c r="I6">
        <f>Data!O30</f>
        <v>4.8629788307530918E-3</v>
      </c>
      <c r="J6">
        <f>Data!P30</f>
        <v>6.4228284416113631E-3</v>
      </c>
      <c r="K6">
        <f>Data!Q30</f>
        <v>8.4247619183030163E-3</v>
      </c>
      <c r="L6">
        <f>Data!R30</f>
        <v>1.0954136303399609E-2</v>
      </c>
      <c r="M6">
        <f>Data!S30</f>
        <v>1.4087409596789186E-2</v>
      </c>
      <c r="N6">
        <f>Data!T30</f>
        <v>1.7875164167357446E-2</v>
      </c>
      <c r="O6">
        <f>Data!U30</f>
        <v>2.2321288522101669E-2</v>
      </c>
      <c r="P6">
        <f>Data!V30</f>
        <v>2.7363411917814794E-2</v>
      </c>
      <c r="Q6">
        <f>Data!W30</f>
        <v>3.2862740079159916E-2</v>
      </c>
      <c r="R6">
        <f>Data!X30</f>
        <v>3.8611399608047423E-2</v>
      </c>
      <c r="S6">
        <f>Data!Y30</f>
        <v>4.4360059136934929E-2</v>
      </c>
      <c r="T6">
        <f>Data!Z30</f>
        <v>4.9859387298280052E-2</v>
      </c>
      <c r="U6">
        <f>Data!AA30</f>
        <v>5.4901510693993169E-2</v>
      </c>
      <c r="V6">
        <f>Data!AB30</f>
        <v>5.9347635048737399E-2</v>
      </c>
      <c r="W6">
        <f>Data!AC30</f>
        <v>6.3135389619305649E-2</v>
      </c>
      <c r="X6">
        <f>Data!AD30</f>
        <v>6.6268662912695245E-2</v>
      </c>
      <c r="Y6">
        <f>Data!AE30</f>
        <v>6.8798037297791825E-2</v>
      </c>
      <c r="Z6">
        <f>Data!AF30</f>
        <v>7.0799970774483481E-2</v>
      </c>
      <c r="AA6">
        <f>Data!AG30</f>
        <v>7.2359820385341764E-2</v>
      </c>
      <c r="AB6">
        <f>Data!AH30</f>
        <v>7.3560440534055638E-2</v>
      </c>
      <c r="AC6">
        <f>Data!AI30</f>
        <v>7.447589240901635E-2</v>
      </c>
      <c r="AD6">
        <f>Data!AJ30</f>
        <v>7.5168904921356763E-2</v>
      </c>
      <c r="AE6">
        <f>Data!AK30</f>
        <v>7.5690675270006252E-2</v>
      </c>
      <c r="AF6">
        <f>Data!AL30</f>
        <v>7.6081907133033005E-2</v>
      </c>
      <c r="AG6">
        <f>Data!AM30</f>
        <v>7.6374356751333791E-2</v>
      </c>
      <c r="AH6">
        <f>Data!AN30</f>
        <v>7.6592462622847288E-2</v>
      </c>
      <c r="AI6">
        <f>Data!AO30</f>
        <v>7.6754844382220841E-2</v>
      </c>
      <c r="AJ6">
        <f>Data!AP30</f>
        <v>7.6875584416566764E-2</v>
      </c>
    </row>
    <row r="7" spans="1:36" x14ac:dyDescent="0.25">
      <c r="A7" t="s">
        <v>7</v>
      </c>
      <c r="B7">
        <f>Data!H31</f>
        <v>0</v>
      </c>
      <c r="C7">
        <f>Data!I31</f>
        <v>0</v>
      </c>
      <c r="D7">
        <f>Data!J31</f>
        <v>0</v>
      </c>
      <c r="E7">
        <f>Data!K31</f>
        <v>0</v>
      </c>
      <c r="F7">
        <f>Data!L31</f>
        <v>0</v>
      </c>
      <c r="G7">
        <f>Data!M31</f>
        <v>0</v>
      </c>
      <c r="H7">
        <f>Data!N31</f>
        <v>0</v>
      </c>
      <c r="I7">
        <f>Data!O31</f>
        <v>0</v>
      </c>
      <c r="J7">
        <f>Data!P31</f>
        <v>0</v>
      </c>
      <c r="K7">
        <f>Data!Q31</f>
        <v>0</v>
      </c>
      <c r="L7">
        <f>Data!R31</f>
        <v>0</v>
      </c>
      <c r="M7">
        <f>Data!S31</f>
        <v>0</v>
      </c>
      <c r="N7">
        <f>Data!T31</f>
        <v>0</v>
      </c>
      <c r="O7">
        <f>Data!U31</f>
        <v>0</v>
      </c>
      <c r="P7">
        <f>Data!V31</f>
        <v>0</v>
      </c>
      <c r="Q7">
        <f>Data!W31</f>
        <v>0</v>
      </c>
      <c r="R7">
        <f>Data!X31</f>
        <v>0</v>
      </c>
      <c r="S7">
        <f>Data!Y31</f>
        <v>0</v>
      </c>
      <c r="T7">
        <f>Data!Z31</f>
        <v>0</v>
      </c>
      <c r="U7">
        <f>Data!AA31</f>
        <v>0</v>
      </c>
      <c r="V7">
        <f>Data!AB31</f>
        <v>0</v>
      </c>
      <c r="W7">
        <f>Data!AC31</f>
        <v>0</v>
      </c>
      <c r="X7">
        <f>Data!AD31</f>
        <v>0</v>
      </c>
      <c r="Y7">
        <f>Data!AE31</f>
        <v>0</v>
      </c>
      <c r="Z7">
        <f>Data!AF31</f>
        <v>0</v>
      </c>
      <c r="AA7">
        <f>Data!AG31</f>
        <v>0</v>
      </c>
      <c r="AB7">
        <f>Data!AH31</f>
        <v>0</v>
      </c>
      <c r="AC7">
        <f>Data!AI31</f>
        <v>0</v>
      </c>
      <c r="AD7">
        <f>Data!AJ31</f>
        <v>0</v>
      </c>
      <c r="AE7">
        <f>Data!AK31</f>
        <v>0</v>
      </c>
      <c r="AF7">
        <f>Data!AL31</f>
        <v>0</v>
      </c>
      <c r="AG7">
        <f>Data!AM31</f>
        <v>0</v>
      </c>
      <c r="AH7">
        <f>Data!AN31</f>
        <v>0</v>
      </c>
      <c r="AI7">
        <f>Data!AO31</f>
        <v>0</v>
      </c>
      <c r="AJ7">
        <f>Data!AP31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Data!H32</f>
        <v>0</v>
      </c>
      <c r="C2">
        <f>Data!I32</f>
        <v>0</v>
      </c>
      <c r="D2">
        <f>Data!J32</f>
        <v>0</v>
      </c>
      <c r="E2">
        <f>Data!K32</f>
        <v>0</v>
      </c>
      <c r="F2">
        <f>Data!L32</f>
        <v>0</v>
      </c>
      <c r="G2">
        <f>Data!M32</f>
        <v>0</v>
      </c>
      <c r="H2">
        <f>Data!N32</f>
        <v>0</v>
      </c>
      <c r="I2">
        <f>Data!O32</f>
        <v>0</v>
      </c>
      <c r="J2">
        <f>Data!P32</f>
        <v>0</v>
      </c>
      <c r="K2">
        <f>Data!Q32</f>
        <v>0</v>
      </c>
      <c r="L2">
        <f>Data!R32</f>
        <v>0</v>
      </c>
      <c r="M2">
        <f>Data!S32</f>
        <v>0</v>
      </c>
      <c r="N2">
        <f>Data!T32</f>
        <v>0</v>
      </c>
      <c r="O2">
        <f>Data!U32</f>
        <v>0</v>
      </c>
      <c r="P2">
        <f>Data!V32</f>
        <v>0</v>
      </c>
      <c r="Q2">
        <f>Data!W32</f>
        <v>0</v>
      </c>
      <c r="R2">
        <f>Data!X32</f>
        <v>0</v>
      </c>
      <c r="S2">
        <f>Data!Y32</f>
        <v>0</v>
      </c>
      <c r="T2">
        <f>Data!Z32</f>
        <v>0</v>
      </c>
      <c r="U2">
        <f>Data!AA32</f>
        <v>0</v>
      </c>
      <c r="V2">
        <f>Data!AB32</f>
        <v>0</v>
      </c>
      <c r="W2">
        <f>Data!AC32</f>
        <v>0</v>
      </c>
      <c r="X2">
        <f>Data!AD32</f>
        <v>0</v>
      </c>
      <c r="Y2">
        <f>Data!AE32</f>
        <v>0</v>
      </c>
      <c r="Z2">
        <f>Data!AF32</f>
        <v>0</v>
      </c>
      <c r="AA2">
        <f>Data!AG32</f>
        <v>0</v>
      </c>
      <c r="AB2">
        <f>Data!AH32</f>
        <v>0</v>
      </c>
      <c r="AC2">
        <f>Data!AI32</f>
        <v>0</v>
      </c>
      <c r="AD2">
        <f>Data!AJ32</f>
        <v>0</v>
      </c>
      <c r="AE2">
        <f>Data!AK32</f>
        <v>0</v>
      </c>
      <c r="AF2">
        <f>Data!AL32</f>
        <v>0</v>
      </c>
      <c r="AG2">
        <f>Data!AM32</f>
        <v>0</v>
      </c>
      <c r="AH2">
        <f>Data!AN32</f>
        <v>0</v>
      </c>
      <c r="AI2">
        <f>Data!AO32</f>
        <v>0</v>
      </c>
      <c r="AJ2">
        <f>Data!AP32</f>
        <v>0</v>
      </c>
    </row>
    <row r="3" spans="1:36" x14ac:dyDescent="0.25">
      <c r="A3" t="s">
        <v>3</v>
      </c>
      <c r="B3">
        <f>Data!H33</f>
        <v>0</v>
      </c>
      <c r="C3">
        <f>Data!I33</f>
        <v>0</v>
      </c>
      <c r="D3">
        <f>Data!J33</f>
        <v>0</v>
      </c>
      <c r="E3">
        <f>Data!K33</f>
        <v>0</v>
      </c>
      <c r="F3">
        <f>Data!L33</f>
        <v>0</v>
      </c>
      <c r="G3">
        <f>Data!M33</f>
        <v>0</v>
      </c>
      <c r="H3">
        <f>Data!N33</f>
        <v>0</v>
      </c>
      <c r="I3">
        <f>Data!O33</f>
        <v>0</v>
      </c>
      <c r="J3">
        <f>Data!P33</f>
        <v>0</v>
      </c>
      <c r="K3">
        <f>Data!Q33</f>
        <v>0</v>
      </c>
      <c r="L3">
        <f>Data!R33</f>
        <v>0</v>
      </c>
      <c r="M3">
        <f>Data!S33</f>
        <v>0</v>
      </c>
      <c r="N3">
        <f>Data!T33</f>
        <v>0</v>
      </c>
      <c r="O3">
        <f>Data!U33</f>
        <v>0</v>
      </c>
      <c r="P3">
        <f>Data!V33</f>
        <v>0</v>
      </c>
      <c r="Q3">
        <f>Data!W33</f>
        <v>0</v>
      </c>
      <c r="R3">
        <f>Data!X33</f>
        <v>0</v>
      </c>
      <c r="S3">
        <f>Data!Y33</f>
        <v>0</v>
      </c>
      <c r="T3">
        <f>Data!Z33</f>
        <v>0</v>
      </c>
      <c r="U3">
        <f>Data!AA33</f>
        <v>0</v>
      </c>
      <c r="V3">
        <f>Data!AB33</f>
        <v>0</v>
      </c>
      <c r="W3">
        <f>Data!AC33</f>
        <v>0</v>
      </c>
      <c r="X3">
        <f>Data!AD33</f>
        <v>0</v>
      </c>
      <c r="Y3">
        <f>Data!AE33</f>
        <v>0</v>
      </c>
      <c r="Z3">
        <f>Data!AF33</f>
        <v>0</v>
      </c>
      <c r="AA3">
        <f>Data!AG33</f>
        <v>0</v>
      </c>
      <c r="AB3">
        <f>Data!AH33</f>
        <v>0</v>
      </c>
      <c r="AC3">
        <f>Data!AI33</f>
        <v>0</v>
      </c>
      <c r="AD3">
        <f>Data!AJ33</f>
        <v>0</v>
      </c>
      <c r="AE3">
        <f>Data!AK33</f>
        <v>0</v>
      </c>
      <c r="AF3">
        <f>Data!AL33</f>
        <v>0</v>
      </c>
      <c r="AG3">
        <f>Data!AM33</f>
        <v>0</v>
      </c>
      <c r="AH3">
        <f>Data!AN33</f>
        <v>0</v>
      </c>
      <c r="AI3">
        <f>Data!AO33</f>
        <v>0</v>
      </c>
      <c r="AJ3">
        <f>Data!AP33</f>
        <v>0</v>
      </c>
    </row>
    <row r="4" spans="1:36" x14ac:dyDescent="0.25">
      <c r="A4" t="s">
        <v>4</v>
      </c>
      <c r="B4">
        <f>Data!H34</f>
        <v>0</v>
      </c>
      <c r="C4">
        <f>Data!I34</f>
        <v>0</v>
      </c>
      <c r="D4">
        <f>Data!J34</f>
        <v>0</v>
      </c>
      <c r="E4">
        <f>Data!K34</f>
        <v>0</v>
      </c>
      <c r="F4">
        <f>Data!L34</f>
        <v>0</v>
      </c>
      <c r="G4">
        <f>Data!M34</f>
        <v>0</v>
      </c>
      <c r="H4">
        <f>Data!N34</f>
        <v>0</v>
      </c>
      <c r="I4">
        <f>Data!O34</f>
        <v>0</v>
      </c>
      <c r="J4">
        <f>Data!P34</f>
        <v>0</v>
      </c>
      <c r="K4">
        <f>Data!Q34</f>
        <v>0</v>
      </c>
      <c r="L4">
        <f>Data!R34</f>
        <v>0</v>
      </c>
      <c r="M4">
        <f>Data!S34</f>
        <v>0</v>
      </c>
      <c r="N4">
        <f>Data!T34</f>
        <v>0</v>
      </c>
      <c r="O4">
        <f>Data!U34</f>
        <v>0</v>
      </c>
      <c r="P4">
        <f>Data!V34</f>
        <v>0</v>
      </c>
      <c r="Q4">
        <f>Data!W34</f>
        <v>0</v>
      </c>
      <c r="R4">
        <f>Data!X34</f>
        <v>0</v>
      </c>
      <c r="S4">
        <f>Data!Y34</f>
        <v>0</v>
      </c>
      <c r="T4">
        <f>Data!Z34</f>
        <v>0</v>
      </c>
      <c r="U4">
        <f>Data!AA34</f>
        <v>0</v>
      </c>
      <c r="V4">
        <f>Data!AB34</f>
        <v>0</v>
      </c>
      <c r="W4">
        <f>Data!AC34</f>
        <v>0</v>
      </c>
      <c r="X4">
        <f>Data!AD34</f>
        <v>0</v>
      </c>
      <c r="Y4">
        <f>Data!AE34</f>
        <v>0</v>
      </c>
      <c r="Z4">
        <f>Data!AF34</f>
        <v>0</v>
      </c>
      <c r="AA4">
        <f>Data!AG34</f>
        <v>0</v>
      </c>
      <c r="AB4">
        <f>Data!AH34</f>
        <v>0</v>
      </c>
      <c r="AC4">
        <f>Data!AI34</f>
        <v>0</v>
      </c>
      <c r="AD4">
        <f>Data!AJ34</f>
        <v>0</v>
      </c>
      <c r="AE4">
        <f>Data!AK34</f>
        <v>0</v>
      </c>
      <c r="AF4">
        <f>Data!AL34</f>
        <v>0</v>
      </c>
      <c r="AG4">
        <f>Data!AM34</f>
        <v>0</v>
      </c>
      <c r="AH4">
        <f>Data!AN34</f>
        <v>0</v>
      </c>
      <c r="AI4">
        <f>Data!AO34</f>
        <v>0</v>
      </c>
      <c r="AJ4">
        <f>Data!AP34</f>
        <v>0</v>
      </c>
    </row>
    <row r="5" spans="1:36" x14ac:dyDescent="0.25">
      <c r="A5" t="s">
        <v>5</v>
      </c>
      <c r="B5">
        <f>Data!H35</f>
        <v>0</v>
      </c>
      <c r="C5">
        <f>Data!I35</f>
        <v>0</v>
      </c>
      <c r="D5">
        <f>Data!J35</f>
        <v>0</v>
      </c>
      <c r="E5">
        <f>Data!K35</f>
        <v>0</v>
      </c>
      <c r="F5">
        <f>Data!L35</f>
        <v>0</v>
      </c>
      <c r="G5">
        <f>Data!M35</f>
        <v>0</v>
      </c>
      <c r="H5">
        <f>Data!N35</f>
        <v>0</v>
      </c>
      <c r="I5">
        <f>Data!O35</f>
        <v>0</v>
      </c>
      <c r="J5">
        <f>Data!P35</f>
        <v>0</v>
      </c>
      <c r="K5">
        <f>Data!Q35</f>
        <v>0</v>
      </c>
      <c r="L5">
        <f>Data!R35</f>
        <v>0</v>
      </c>
      <c r="M5">
        <f>Data!S35</f>
        <v>0</v>
      </c>
      <c r="N5">
        <f>Data!T35</f>
        <v>0</v>
      </c>
      <c r="O5">
        <f>Data!U35</f>
        <v>0</v>
      </c>
      <c r="P5">
        <f>Data!V35</f>
        <v>0</v>
      </c>
      <c r="Q5">
        <f>Data!W35</f>
        <v>0</v>
      </c>
      <c r="R5">
        <f>Data!X35</f>
        <v>0</v>
      </c>
      <c r="S5">
        <f>Data!Y35</f>
        <v>0</v>
      </c>
      <c r="T5">
        <f>Data!Z35</f>
        <v>0</v>
      </c>
      <c r="U5">
        <f>Data!AA35</f>
        <v>0</v>
      </c>
      <c r="V5">
        <f>Data!AB35</f>
        <v>0</v>
      </c>
      <c r="W5">
        <f>Data!AC35</f>
        <v>0</v>
      </c>
      <c r="X5">
        <f>Data!AD35</f>
        <v>0</v>
      </c>
      <c r="Y5">
        <f>Data!AE35</f>
        <v>0</v>
      </c>
      <c r="Z5">
        <f>Data!AF35</f>
        <v>0</v>
      </c>
      <c r="AA5">
        <f>Data!AG35</f>
        <v>0</v>
      </c>
      <c r="AB5">
        <f>Data!AH35</f>
        <v>0</v>
      </c>
      <c r="AC5">
        <f>Data!AI35</f>
        <v>0</v>
      </c>
      <c r="AD5">
        <f>Data!AJ35</f>
        <v>0</v>
      </c>
      <c r="AE5">
        <f>Data!AK35</f>
        <v>0</v>
      </c>
      <c r="AF5">
        <f>Data!AL35</f>
        <v>0</v>
      </c>
      <c r="AG5">
        <f>Data!AM35</f>
        <v>0</v>
      </c>
      <c r="AH5">
        <f>Data!AN35</f>
        <v>0</v>
      </c>
      <c r="AI5">
        <f>Data!AO35</f>
        <v>0</v>
      </c>
      <c r="AJ5">
        <f>Data!AP35</f>
        <v>0</v>
      </c>
    </row>
    <row r="6" spans="1:36" x14ac:dyDescent="0.25">
      <c r="A6" t="s">
        <v>6</v>
      </c>
      <c r="B6">
        <f>Data!H36</f>
        <v>0</v>
      </c>
      <c r="C6">
        <f>Data!I36</f>
        <v>0</v>
      </c>
      <c r="D6">
        <f>Data!J36</f>
        <v>0</v>
      </c>
      <c r="E6">
        <f>Data!K36</f>
        <v>0</v>
      </c>
      <c r="F6">
        <f>Data!L36</f>
        <v>0</v>
      </c>
      <c r="G6">
        <f>Data!M36</f>
        <v>0</v>
      </c>
      <c r="H6">
        <f>Data!N36</f>
        <v>0</v>
      </c>
      <c r="I6">
        <f>Data!O36</f>
        <v>0</v>
      </c>
      <c r="J6">
        <f>Data!P36</f>
        <v>0</v>
      </c>
      <c r="K6">
        <f>Data!Q36</f>
        <v>0</v>
      </c>
      <c r="L6">
        <f>Data!R36</f>
        <v>0</v>
      </c>
      <c r="M6">
        <f>Data!S36</f>
        <v>0</v>
      </c>
      <c r="N6">
        <f>Data!T36</f>
        <v>0</v>
      </c>
      <c r="O6">
        <f>Data!U36</f>
        <v>0</v>
      </c>
      <c r="P6">
        <f>Data!V36</f>
        <v>0</v>
      </c>
      <c r="Q6">
        <f>Data!W36</f>
        <v>0</v>
      </c>
      <c r="R6">
        <f>Data!X36</f>
        <v>0</v>
      </c>
      <c r="S6">
        <f>Data!Y36</f>
        <v>0</v>
      </c>
      <c r="T6">
        <f>Data!Z36</f>
        <v>0</v>
      </c>
      <c r="U6">
        <f>Data!AA36</f>
        <v>0</v>
      </c>
      <c r="V6">
        <f>Data!AB36</f>
        <v>0</v>
      </c>
      <c r="W6">
        <f>Data!AC36</f>
        <v>0</v>
      </c>
      <c r="X6">
        <f>Data!AD36</f>
        <v>0</v>
      </c>
      <c r="Y6">
        <f>Data!AE36</f>
        <v>0</v>
      </c>
      <c r="Z6">
        <f>Data!AF36</f>
        <v>0</v>
      </c>
      <c r="AA6">
        <f>Data!AG36</f>
        <v>0</v>
      </c>
      <c r="AB6">
        <f>Data!AH36</f>
        <v>0</v>
      </c>
      <c r="AC6">
        <f>Data!AI36</f>
        <v>0</v>
      </c>
      <c r="AD6">
        <f>Data!AJ36</f>
        <v>0</v>
      </c>
      <c r="AE6">
        <f>Data!AK36</f>
        <v>0</v>
      </c>
      <c r="AF6">
        <f>Data!AL36</f>
        <v>0</v>
      </c>
      <c r="AG6">
        <f>Data!AM36</f>
        <v>0</v>
      </c>
      <c r="AH6">
        <f>Data!AN36</f>
        <v>0</v>
      </c>
      <c r="AI6">
        <f>Data!AO36</f>
        <v>0</v>
      </c>
      <c r="AJ6">
        <f>Data!AP36</f>
        <v>0</v>
      </c>
    </row>
    <row r="7" spans="1:36" x14ac:dyDescent="0.25">
      <c r="A7" t="s">
        <v>7</v>
      </c>
      <c r="B7">
        <f>Data!H37</f>
        <v>1</v>
      </c>
      <c r="C7">
        <f>Data!I37</f>
        <v>1</v>
      </c>
      <c r="D7">
        <f>Data!J37</f>
        <v>1</v>
      </c>
      <c r="E7">
        <f>Data!K37</f>
        <v>1</v>
      </c>
      <c r="F7">
        <f>Data!L37</f>
        <v>1</v>
      </c>
      <c r="G7">
        <f>Data!M37</f>
        <v>1</v>
      </c>
      <c r="H7">
        <f>Data!N37</f>
        <v>1</v>
      </c>
      <c r="I7">
        <f>Data!O37</f>
        <v>1</v>
      </c>
      <c r="J7">
        <f>Data!P37</f>
        <v>1</v>
      </c>
      <c r="K7">
        <f>Data!Q37</f>
        <v>1</v>
      </c>
      <c r="L7">
        <f>Data!R37</f>
        <v>1</v>
      </c>
      <c r="M7">
        <f>Data!S37</f>
        <v>1</v>
      </c>
      <c r="N7">
        <f>Data!T37</f>
        <v>1</v>
      </c>
      <c r="O7">
        <f>Data!U37</f>
        <v>1</v>
      </c>
      <c r="P7">
        <f>Data!V37</f>
        <v>1</v>
      </c>
      <c r="Q7">
        <f>Data!W37</f>
        <v>1</v>
      </c>
      <c r="R7">
        <f>Data!X37</f>
        <v>1</v>
      </c>
      <c r="S7">
        <f>Data!Y37</f>
        <v>1</v>
      </c>
      <c r="T7">
        <f>Data!Z37</f>
        <v>1</v>
      </c>
      <c r="U7">
        <f>Data!AA37</f>
        <v>1</v>
      </c>
      <c r="V7">
        <f>Data!AB37</f>
        <v>1</v>
      </c>
      <c r="W7">
        <f>Data!AC37</f>
        <v>1</v>
      </c>
      <c r="X7">
        <f>Data!AD37</f>
        <v>1</v>
      </c>
      <c r="Y7">
        <f>Data!AE37</f>
        <v>1</v>
      </c>
      <c r="Z7">
        <f>Data!AF37</f>
        <v>1</v>
      </c>
      <c r="AA7">
        <f>Data!AG37</f>
        <v>1</v>
      </c>
      <c r="AB7">
        <f>Data!AH37</f>
        <v>1</v>
      </c>
      <c r="AC7">
        <f>Data!AI37</f>
        <v>1</v>
      </c>
      <c r="AD7">
        <f>Data!AJ37</f>
        <v>1</v>
      </c>
      <c r="AE7">
        <f>Data!AK37</f>
        <v>1</v>
      </c>
      <c r="AF7">
        <f>Data!AL37</f>
        <v>1</v>
      </c>
      <c r="AG7">
        <f>Data!AM37</f>
        <v>1</v>
      </c>
      <c r="AH7">
        <f>Data!AN37</f>
        <v>1</v>
      </c>
      <c r="AI7">
        <f>Data!AO37</f>
        <v>1</v>
      </c>
      <c r="AJ7">
        <f>Data!AP37</f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  <c r="AG2">
        <f>Data!AM38</f>
        <v>0</v>
      </c>
      <c r="AH2">
        <f>Data!AN38</f>
        <v>0</v>
      </c>
      <c r="AI2">
        <f>Data!AO38</f>
        <v>0</v>
      </c>
      <c r="AJ2">
        <f>Data!AP38</f>
        <v>0</v>
      </c>
    </row>
    <row r="3" spans="1:36" x14ac:dyDescent="0.25">
      <c r="A3" t="s">
        <v>3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  <c r="AG3">
        <f>Data!AM39</f>
        <v>0</v>
      </c>
      <c r="AH3">
        <f>Data!AN39</f>
        <v>0</v>
      </c>
      <c r="AI3">
        <f>Data!AO39</f>
        <v>0</v>
      </c>
      <c r="AJ3">
        <f>Data!AP39</f>
        <v>0</v>
      </c>
    </row>
    <row r="4" spans="1:36" x14ac:dyDescent="0.25">
      <c r="A4" t="s">
        <v>4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  <c r="AG4">
        <f>Data!AM40</f>
        <v>0</v>
      </c>
      <c r="AH4">
        <f>Data!AN40</f>
        <v>0</v>
      </c>
      <c r="AI4">
        <f>Data!AO40</f>
        <v>0</v>
      </c>
      <c r="AJ4">
        <f>Data!AP40</f>
        <v>0</v>
      </c>
    </row>
    <row r="5" spans="1:36" x14ac:dyDescent="0.25">
      <c r="A5" t="s">
        <v>5</v>
      </c>
      <c r="B5">
        <f>Data!H41</f>
        <v>0</v>
      </c>
      <c r="C5">
        <f>Data!I41</f>
        <v>0</v>
      </c>
      <c r="D5">
        <f>Data!J41</f>
        <v>0</v>
      </c>
      <c r="E5">
        <f>Data!K41</f>
        <v>0</v>
      </c>
      <c r="F5">
        <f>Data!L41</f>
        <v>0</v>
      </c>
      <c r="G5">
        <f>Data!M41</f>
        <v>0</v>
      </c>
      <c r="H5">
        <f>Data!N41</f>
        <v>0</v>
      </c>
      <c r="I5">
        <f>Data!O41</f>
        <v>0</v>
      </c>
      <c r="J5">
        <f>Data!P41</f>
        <v>0</v>
      </c>
      <c r="K5">
        <f>Data!Q41</f>
        <v>0</v>
      </c>
      <c r="L5">
        <f>Data!R41</f>
        <v>0</v>
      </c>
      <c r="M5">
        <f>Data!S41</f>
        <v>0</v>
      </c>
      <c r="N5">
        <f>Data!T41</f>
        <v>0</v>
      </c>
      <c r="O5">
        <f>Data!U41</f>
        <v>0</v>
      </c>
      <c r="P5">
        <f>Data!V41</f>
        <v>0</v>
      </c>
      <c r="Q5">
        <f>Data!W41</f>
        <v>0</v>
      </c>
      <c r="R5">
        <f>Data!X41</f>
        <v>0</v>
      </c>
      <c r="S5">
        <f>Data!Y41</f>
        <v>0</v>
      </c>
      <c r="T5">
        <f>Data!Z41</f>
        <v>0</v>
      </c>
      <c r="U5">
        <f>Data!AA41</f>
        <v>0</v>
      </c>
      <c r="V5">
        <f>Data!AB41</f>
        <v>0</v>
      </c>
      <c r="W5">
        <f>Data!AC41</f>
        <v>0</v>
      </c>
      <c r="X5">
        <f>Data!AD41</f>
        <v>0</v>
      </c>
      <c r="Y5">
        <f>Data!AE41</f>
        <v>0</v>
      </c>
      <c r="Z5">
        <f>Data!AF41</f>
        <v>0</v>
      </c>
      <c r="AA5">
        <f>Data!AG41</f>
        <v>0</v>
      </c>
      <c r="AB5">
        <f>Data!AH41</f>
        <v>0</v>
      </c>
      <c r="AC5">
        <f>Data!AI41</f>
        <v>0</v>
      </c>
      <c r="AD5">
        <f>Data!AJ41</f>
        <v>0</v>
      </c>
      <c r="AE5">
        <f>Data!AK41</f>
        <v>0</v>
      </c>
      <c r="AF5">
        <f>Data!AL41</f>
        <v>0</v>
      </c>
      <c r="AG5">
        <f>Data!AM41</f>
        <v>0</v>
      </c>
      <c r="AH5">
        <f>Data!AN41</f>
        <v>0</v>
      </c>
      <c r="AI5">
        <f>Data!AO41</f>
        <v>0</v>
      </c>
      <c r="AJ5">
        <f>Data!AP41</f>
        <v>0</v>
      </c>
    </row>
    <row r="6" spans="1:36" x14ac:dyDescent="0.25">
      <c r="A6" t="s">
        <v>6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  <c r="AG6">
        <f>Data!AM42</f>
        <v>0</v>
      </c>
      <c r="AH6">
        <f>Data!AN42</f>
        <v>0</v>
      </c>
      <c r="AI6">
        <f>Data!AO42</f>
        <v>0</v>
      </c>
      <c r="AJ6">
        <f>Data!AP42</f>
        <v>0</v>
      </c>
    </row>
    <row r="7" spans="1:36" x14ac:dyDescent="0.25">
      <c r="A7" t="s">
        <v>7</v>
      </c>
      <c r="B7">
        <f>Data!H43</f>
        <v>1</v>
      </c>
      <c r="C7">
        <f>Data!I43</f>
        <v>1</v>
      </c>
      <c r="D7">
        <f>Data!J43</f>
        <v>1</v>
      </c>
      <c r="E7">
        <f>Data!K43</f>
        <v>1</v>
      </c>
      <c r="F7">
        <f>Data!L43</f>
        <v>1</v>
      </c>
      <c r="G7">
        <f>Data!M43</f>
        <v>1</v>
      </c>
      <c r="H7">
        <f>Data!N43</f>
        <v>1</v>
      </c>
      <c r="I7">
        <f>Data!O43</f>
        <v>1</v>
      </c>
      <c r="J7">
        <f>Data!P43</f>
        <v>1</v>
      </c>
      <c r="K7">
        <f>Data!Q43</f>
        <v>1</v>
      </c>
      <c r="L7">
        <f>Data!R43</f>
        <v>1</v>
      </c>
      <c r="M7">
        <f>Data!S43</f>
        <v>1</v>
      </c>
      <c r="N7">
        <f>Data!T43</f>
        <v>1</v>
      </c>
      <c r="O7">
        <f>Data!U43</f>
        <v>1</v>
      </c>
      <c r="P7">
        <f>Data!V43</f>
        <v>1</v>
      </c>
      <c r="Q7">
        <f>Data!W43</f>
        <v>1</v>
      </c>
      <c r="R7">
        <f>Data!X43</f>
        <v>1</v>
      </c>
      <c r="S7">
        <f>Data!Y43</f>
        <v>1</v>
      </c>
      <c r="T7">
        <f>Data!Z43</f>
        <v>1</v>
      </c>
      <c r="U7">
        <f>Data!AA43</f>
        <v>1</v>
      </c>
      <c r="V7">
        <f>Data!AB43</f>
        <v>1</v>
      </c>
      <c r="W7">
        <f>Data!AC43</f>
        <v>1</v>
      </c>
      <c r="X7">
        <f>Data!AD43</f>
        <v>1</v>
      </c>
      <c r="Y7">
        <f>Data!AE43</f>
        <v>1</v>
      </c>
      <c r="Z7">
        <f>Data!AF43</f>
        <v>1</v>
      </c>
      <c r="AA7">
        <f>Data!AG43</f>
        <v>1</v>
      </c>
      <c r="AB7">
        <f>Data!AH43</f>
        <v>1</v>
      </c>
      <c r="AC7">
        <f>Data!AI43</f>
        <v>1</v>
      </c>
      <c r="AD7">
        <f>Data!AJ43</f>
        <v>1</v>
      </c>
      <c r="AE7">
        <f>Data!AK43</f>
        <v>1</v>
      </c>
      <c r="AF7">
        <f>Data!AL43</f>
        <v>1</v>
      </c>
      <c r="AG7">
        <f>Data!AM43</f>
        <v>1</v>
      </c>
      <c r="AH7">
        <f>Data!AN43</f>
        <v>1</v>
      </c>
      <c r="AI7">
        <f>Data!AO43</f>
        <v>1</v>
      </c>
      <c r="AJ7">
        <f>Data!AP43</f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Data!H44</f>
        <v>0</v>
      </c>
      <c r="C2">
        <f>Data!I44</f>
        <v>0</v>
      </c>
      <c r="D2">
        <f>Data!J44</f>
        <v>0</v>
      </c>
      <c r="E2">
        <f>Data!K44</f>
        <v>0</v>
      </c>
      <c r="F2">
        <f>Data!L44</f>
        <v>0</v>
      </c>
      <c r="G2">
        <f>Data!M44</f>
        <v>0</v>
      </c>
      <c r="H2">
        <f>Data!N44</f>
        <v>0</v>
      </c>
      <c r="I2">
        <f>Data!O44</f>
        <v>0</v>
      </c>
      <c r="J2">
        <f>Data!P44</f>
        <v>0</v>
      </c>
      <c r="K2">
        <f>Data!Q44</f>
        <v>0</v>
      </c>
      <c r="L2">
        <f>Data!R44</f>
        <v>0</v>
      </c>
      <c r="M2">
        <f>Data!S44</f>
        <v>0</v>
      </c>
      <c r="N2">
        <f>Data!T44</f>
        <v>0</v>
      </c>
      <c r="O2">
        <f>Data!U44</f>
        <v>0</v>
      </c>
      <c r="P2">
        <f>Data!V44</f>
        <v>0</v>
      </c>
      <c r="Q2">
        <f>Data!W44</f>
        <v>0</v>
      </c>
      <c r="R2">
        <f>Data!X44</f>
        <v>0</v>
      </c>
      <c r="S2">
        <f>Data!Y44</f>
        <v>0</v>
      </c>
      <c r="T2">
        <f>Data!Z44</f>
        <v>0</v>
      </c>
      <c r="U2">
        <f>Data!AA44</f>
        <v>0</v>
      </c>
      <c r="V2">
        <f>Data!AB44</f>
        <v>0</v>
      </c>
      <c r="W2">
        <f>Data!AC44</f>
        <v>0</v>
      </c>
      <c r="X2">
        <f>Data!AD44</f>
        <v>0</v>
      </c>
      <c r="Y2">
        <f>Data!AE44</f>
        <v>0</v>
      </c>
      <c r="Z2">
        <f>Data!AF44</f>
        <v>0</v>
      </c>
      <c r="AA2">
        <f>Data!AG44</f>
        <v>0</v>
      </c>
      <c r="AB2">
        <f>Data!AH44</f>
        <v>0</v>
      </c>
      <c r="AC2">
        <f>Data!AI44</f>
        <v>0</v>
      </c>
      <c r="AD2">
        <f>Data!AJ44</f>
        <v>0</v>
      </c>
      <c r="AE2">
        <f>Data!AK44</f>
        <v>0</v>
      </c>
      <c r="AF2">
        <f>Data!AL44</f>
        <v>0</v>
      </c>
      <c r="AG2">
        <f>Data!AM44</f>
        <v>0</v>
      </c>
      <c r="AH2">
        <f>Data!AN44</f>
        <v>0</v>
      </c>
      <c r="AI2">
        <f>Data!AO44</f>
        <v>0</v>
      </c>
      <c r="AJ2">
        <f>Data!AP44</f>
        <v>0</v>
      </c>
    </row>
    <row r="3" spans="1:36" x14ac:dyDescent="0.25">
      <c r="A3" t="s">
        <v>3</v>
      </c>
      <c r="B3">
        <f>Data!H45</f>
        <v>0</v>
      </c>
      <c r="C3">
        <f>Data!I45</f>
        <v>0</v>
      </c>
      <c r="D3">
        <f>Data!J45</f>
        <v>0</v>
      </c>
      <c r="E3">
        <f>Data!K45</f>
        <v>0</v>
      </c>
      <c r="F3">
        <f>Data!L45</f>
        <v>0</v>
      </c>
      <c r="G3">
        <f>Data!M45</f>
        <v>0</v>
      </c>
      <c r="H3">
        <f>Data!N45</f>
        <v>0</v>
      </c>
      <c r="I3">
        <f>Data!O45</f>
        <v>0</v>
      </c>
      <c r="J3">
        <f>Data!P45</f>
        <v>0</v>
      </c>
      <c r="K3">
        <f>Data!Q45</f>
        <v>0</v>
      </c>
      <c r="L3">
        <f>Data!R45</f>
        <v>0</v>
      </c>
      <c r="M3">
        <f>Data!S45</f>
        <v>0</v>
      </c>
      <c r="N3">
        <f>Data!T45</f>
        <v>0</v>
      </c>
      <c r="O3">
        <f>Data!U45</f>
        <v>0</v>
      </c>
      <c r="P3">
        <f>Data!V45</f>
        <v>0</v>
      </c>
      <c r="Q3">
        <f>Data!W45</f>
        <v>0</v>
      </c>
      <c r="R3">
        <f>Data!X45</f>
        <v>0</v>
      </c>
      <c r="S3">
        <f>Data!Y45</f>
        <v>0</v>
      </c>
      <c r="T3">
        <f>Data!Z45</f>
        <v>0</v>
      </c>
      <c r="U3">
        <f>Data!AA45</f>
        <v>0</v>
      </c>
      <c r="V3">
        <f>Data!AB45</f>
        <v>0</v>
      </c>
      <c r="W3">
        <f>Data!AC45</f>
        <v>0</v>
      </c>
      <c r="X3">
        <f>Data!AD45</f>
        <v>0</v>
      </c>
      <c r="Y3">
        <f>Data!AE45</f>
        <v>0</v>
      </c>
      <c r="Z3">
        <f>Data!AF45</f>
        <v>0</v>
      </c>
      <c r="AA3">
        <f>Data!AG45</f>
        <v>0</v>
      </c>
      <c r="AB3">
        <f>Data!AH45</f>
        <v>0</v>
      </c>
      <c r="AC3">
        <f>Data!AI45</f>
        <v>0</v>
      </c>
      <c r="AD3">
        <f>Data!AJ45</f>
        <v>0</v>
      </c>
      <c r="AE3">
        <f>Data!AK45</f>
        <v>0</v>
      </c>
      <c r="AF3">
        <f>Data!AL45</f>
        <v>0</v>
      </c>
      <c r="AG3">
        <f>Data!AM45</f>
        <v>0</v>
      </c>
      <c r="AH3">
        <f>Data!AN45</f>
        <v>0</v>
      </c>
      <c r="AI3">
        <f>Data!AO45</f>
        <v>0</v>
      </c>
      <c r="AJ3">
        <f>Data!AP45</f>
        <v>0</v>
      </c>
    </row>
    <row r="4" spans="1:36" x14ac:dyDescent="0.25">
      <c r="A4" t="s">
        <v>4</v>
      </c>
      <c r="B4">
        <f>Data!H46</f>
        <v>0</v>
      </c>
      <c r="C4">
        <f>Data!I46</f>
        <v>0</v>
      </c>
      <c r="D4">
        <f>Data!J46</f>
        <v>0</v>
      </c>
      <c r="E4">
        <f>Data!K46</f>
        <v>0</v>
      </c>
      <c r="F4">
        <f>Data!L46</f>
        <v>0</v>
      </c>
      <c r="G4">
        <f>Data!M46</f>
        <v>0</v>
      </c>
      <c r="H4">
        <f>Data!N46</f>
        <v>0</v>
      </c>
      <c r="I4">
        <f>Data!O46</f>
        <v>0</v>
      </c>
      <c r="J4">
        <f>Data!P46</f>
        <v>0</v>
      </c>
      <c r="K4">
        <f>Data!Q46</f>
        <v>0</v>
      </c>
      <c r="L4">
        <f>Data!R46</f>
        <v>0</v>
      </c>
      <c r="M4">
        <f>Data!S46</f>
        <v>0</v>
      </c>
      <c r="N4">
        <f>Data!T46</f>
        <v>0</v>
      </c>
      <c r="O4">
        <f>Data!U46</f>
        <v>0</v>
      </c>
      <c r="P4">
        <f>Data!V46</f>
        <v>0</v>
      </c>
      <c r="Q4">
        <f>Data!W46</f>
        <v>0</v>
      </c>
      <c r="R4">
        <f>Data!X46</f>
        <v>0</v>
      </c>
      <c r="S4">
        <f>Data!Y46</f>
        <v>0</v>
      </c>
      <c r="T4">
        <f>Data!Z46</f>
        <v>0</v>
      </c>
      <c r="U4">
        <f>Data!AA46</f>
        <v>0</v>
      </c>
      <c r="V4">
        <f>Data!AB46</f>
        <v>0</v>
      </c>
      <c r="W4">
        <f>Data!AC46</f>
        <v>0</v>
      </c>
      <c r="X4">
        <f>Data!AD46</f>
        <v>0</v>
      </c>
      <c r="Y4">
        <f>Data!AE46</f>
        <v>0</v>
      </c>
      <c r="Z4">
        <f>Data!AF46</f>
        <v>0</v>
      </c>
      <c r="AA4">
        <f>Data!AG46</f>
        <v>0</v>
      </c>
      <c r="AB4">
        <f>Data!AH46</f>
        <v>0</v>
      </c>
      <c r="AC4">
        <f>Data!AI46</f>
        <v>0</v>
      </c>
      <c r="AD4">
        <f>Data!AJ46</f>
        <v>0</v>
      </c>
      <c r="AE4">
        <f>Data!AK46</f>
        <v>0</v>
      </c>
      <c r="AF4">
        <f>Data!AL46</f>
        <v>0</v>
      </c>
      <c r="AG4">
        <f>Data!AM46</f>
        <v>0</v>
      </c>
      <c r="AH4">
        <f>Data!AN46</f>
        <v>0</v>
      </c>
      <c r="AI4">
        <f>Data!AO46</f>
        <v>0</v>
      </c>
      <c r="AJ4">
        <f>Data!AP46</f>
        <v>0</v>
      </c>
    </row>
    <row r="5" spans="1:36" x14ac:dyDescent="0.25">
      <c r="A5" t="s">
        <v>5</v>
      </c>
      <c r="B5">
        <f>Data!H47</f>
        <v>0</v>
      </c>
      <c r="C5">
        <f>Data!I47</f>
        <v>0</v>
      </c>
      <c r="D5">
        <f>Data!J47</f>
        <v>0</v>
      </c>
      <c r="E5">
        <f>Data!K47</f>
        <v>0</v>
      </c>
      <c r="F5">
        <f>Data!L47</f>
        <v>0</v>
      </c>
      <c r="G5">
        <f>Data!M47</f>
        <v>0</v>
      </c>
      <c r="H5">
        <f>Data!N47</f>
        <v>0</v>
      </c>
      <c r="I5">
        <f>Data!O47</f>
        <v>0</v>
      </c>
      <c r="J5">
        <f>Data!P47</f>
        <v>0</v>
      </c>
      <c r="K5">
        <f>Data!Q47</f>
        <v>0</v>
      </c>
      <c r="L5">
        <f>Data!R47</f>
        <v>0</v>
      </c>
      <c r="M5">
        <f>Data!S47</f>
        <v>0</v>
      </c>
      <c r="N5">
        <f>Data!T47</f>
        <v>0</v>
      </c>
      <c r="O5">
        <f>Data!U47</f>
        <v>0</v>
      </c>
      <c r="P5">
        <f>Data!V47</f>
        <v>0</v>
      </c>
      <c r="Q5">
        <f>Data!W47</f>
        <v>0</v>
      </c>
      <c r="R5">
        <f>Data!X47</f>
        <v>0</v>
      </c>
      <c r="S5">
        <f>Data!Y47</f>
        <v>0</v>
      </c>
      <c r="T5">
        <f>Data!Z47</f>
        <v>0</v>
      </c>
      <c r="U5">
        <f>Data!AA47</f>
        <v>0</v>
      </c>
      <c r="V5">
        <f>Data!AB47</f>
        <v>0</v>
      </c>
      <c r="W5">
        <f>Data!AC47</f>
        <v>0</v>
      </c>
      <c r="X5">
        <f>Data!AD47</f>
        <v>0</v>
      </c>
      <c r="Y5">
        <f>Data!AE47</f>
        <v>0</v>
      </c>
      <c r="Z5">
        <f>Data!AF47</f>
        <v>0</v>
      </c>
      <c r="AA5">
        <f>Data!AG47</f>
        <v>0</v>
      </c>
      <c r="AB5">
        <f>Data!AH47</f>
        <v>0</v>
      </c>
      <c r="AC5">
        <f>Data!AI47</f>
        <v>0</v>
      </c>
      <c r="AD5">
        <f>Data!AJ47</f>
        <v>0</v>
      </c>
      <c r="AE5">
        <f>Data!AK47</f>
        <v>0</v>
      </c>
      <c r="AF5">
        <f>Data!AL47</f>
        <v>0</v>
      </c>
      <c r="AG5">
        <f>Data!AM47</f>
        <v>0</v>
      </c>
      <c r="AH5">
        <f>Data!AN47</f>
        <v>0</v>
      </c>
      <c r="AI5">
        <f>Data!AO47</f>
        <v>0</v>
      </c>
      <c r="AJ5">
        <f>Data!AP47</f>
        <v>0</v>
      </c>
    </row>
    <row r="6" spans="1:36" x14ac:dyDescent="0.25">
      <c r="A6" t="s">
        <v>6</v>
      </c>
      <c r="B6">
        <f>Data!H48</f>
        <v>0</v>
      </c>
      <c r="C6">
        <f>Data!I48</f>
        <v>0</v>
      </c>
      <c r="D6">
        <f>Data!J48</f>
        <v>0</v>
      </c>
      <c r="E6">
        <f>Data!K48</f>
        <v>0</v>
      </c>
      <c r="F6">
        <f>Data!L48</f>
        <v>0</v>
      </c>
      <c r="G6">
        <f>Data!M48</f>
        <v>0</v>
      </c>
      <c r="H6">
        <f>Data!N48</f>
        <v>0</v>
      </c>
      <c r="I6">
        <f>Data!O48</f>
        <v>0</v>
      </c>
      <c r="J6">
        <f>Data!P48</f>
        <v>0</v>
      </c>
      <c r="K6">
        <f>Data!Q48</f>
        <v>0</v>
      </c>
      <c r="L6">
        <f>Data!R48</f>
        <v>0</v>
      </c>
      <c r="M6">
        <f>Data!S48</f>
        <v>0</v>
      </c>
      <c r="N6">
        <f>Data!T48</f>
        <v>0</v>
      </c>
      <c r="O6">
        <f>Data!U48</f>
        <v>0</v>
      </c>
      <c r="P6">
        <f>Data!V48</f>
        <v>0</v>
      </c>
      <c r="Q6">
        <f>Data!W48</f>
        <v>0</v>
      </c>
      <c r="R6">
        <f>Data!X48</f>
        <v>0</v>
      </c>
      <c r="S6">
        <f>Data!Y48</f>
        <v>0</v>
      </c>
      <c r="T6">
        <f>Data!Z48</f>
        <v>0</v>
      </c>
      <c r="U6">
        <f>Data!AA48</f>
        <v>0</v>
      </c>
      <c r="V6">
        <f>Data!AB48</f>
        <v>0</v>
      </c>
      <c r="W6">
        <f>Data!AC48</f>
        <v>0</v>
      </c>
      <c r="X6">
        <f>Data!AD48</f>
        <v>0</v>
      </c>
      <c r="Y6">
        <f>Data!AE48</f>
        <v>0</v>
      </c>
      <c r="Z6">
        <f>Data!AF48</f>
        <v>0</v>
      </c>
      <c r="AA6">
        <f>Data!AG48</f>
        <v>0</v>
      </c>
      <c r="AB6">
        <f>Data!AH48</f>
        <v>0</v>
      </c>
      <c r="AC6">
        <f>Data!AI48</f>
        <v>0</v>
      </c>
      <c r="AD6">
        <f>Data!AJ48</f>
        <v>0</v>
      </c>
      <c r="AE6">
        <f>Data!AK48</f>
        <v>0</v>
      </c>
      <c r="AF6">
        <f>Data!AL48</f>
        <v>0</v>
      </c>
      <c r="AG6">
        <f>Data!AM48</f>
        <v>0</v>
      </c>
      <c r="AH6">
        <f>Data!AN48</f>
        <v>0</v>
      </c>
      <c r="AI6">
        <f>Data!AO48</f>
        <v>0</v>
      </c>
      <c r="AJ6">
        <f>Data!AP48</f>
        <v>0</v>
      </c>
    </row>
    <row r="7" spans="1:36" x14ac:dyDescent="0.25">
      <c r="A7" t="s">
        <v>7</v>
      </c>
      <c r="B7">
        <f>Data!H49</f>
        <v>1</v>
      </c>
      <c r="C7">
        <f>Data!I49</f>
        <v>1</v>
      </c>
      <c r="D7">
        <f>Data!J49</f>
        <v>1</v>
      </c>
      <c r="E7">
        <f>Data!K49</f>
        <v>1</v>
      </c>
      <c r="F7">
        <f>Data!L49</f>
        <v>1</v>
      </c>
      <c r="G7">
        <f>Data!M49</f>
        <v>1</v>
      </c>
      <c r="H7">
        <f>Data!N49</f>
        <v>1</v>
      </c>
      <c r="I7">
        <f>Data!O49</f>
        <v>1</v>
      </c>
      <c r="J7">
        <f>Data!P49</f>
        <v>1</v>
      </c>
      <c r="K7">
        <f>Data!Q49</f>
        <v>1</v>
      </c>
      <c r="L7">
        <f>Data!R49</f>
        <v>1</v>
      </c>
      <c r="M7">
        <f>Data!S49</f>
        <v>1</v>
      </c>
      <c r="N7">
        <f>Data!T49</f>
        <v>1</v>
      </c>
      <c r="O7">
        <f>Data!U49</f>
        <v>1</v>
      </c>
      <c r="P7">
        <f>Data!V49</f>
        <v>1</v>
      </c>
      <c r="Q7">
        <f>Data!W49</f>
        <v>1</v>
      </c>
      <c r="R7">
        <f>Data!X49</f>
        <v>1</v>
      </c>
      <c r="S7">
        <f>Data!Y49</f>
        <v>1</v>
      </c>
      <c r="T7">
        <f>Data!Z49</f>
        <v>1</v>
      </c>
      <c r="U7">
        <f>Data!AA49</f>
        <v>1</v>
      </c>
      <c r="V7">
        <f>Data!AB49</f>
        <v>1</v>
      </c>
      <c r="W7">
        <f>Data!AC49</f>
        <v>1</v>
      </c>
      <c r="X7">
        <f>Data!AD49</f>
        <v>1</v>
      </c>
      <c r="Y7">
        <f>Data!AE49</f>
        <v>1</v>
      </c>
      <c r="Z7">
        <f>Data!AF49</f>
        <v>1</v>
      </c>
      <c r="AA7">
        <f>Data!AG49</f>
        <v>1</v>
      </c>
      <c r="AB7">
        <f>Data!AH49</f>
        <v>1</v>
      </c>
      <c r="AC7">
        <f>Data!AI49</f>
        <v>1</v>
      </c>
      <c r="AD7">
        <f>Data!AJ49</f>
        <v>1</v>
      </c>
      <c r="AE7">
        <f>Data!AK49</f>
        <v>1</v>
      </c>
      <c r="AF7">
        <f>Data!AL49</f>
        <v>1</v>
      </c>
      <c r="AG7">
        <f>Data!AM49</f>
        <v>1</v>
      </c>
      <c r="AH7">
        <f>Data!AN49</f>
        <v>1</v>
      </c>
      <c r="AI7">
        <f>Data!AO49</f>
        <v>1</v>
      </c>
      <c r="AJ7">
        <f>Data!AP49</f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Data!H50</f>
        <v>0</v>
      </c>
      <c r="C2">
        <f>Data!I50</f>
        <v>0</v>
      </c>
      <c r="D2">
        <f>Data!J50</f>
        <v>0</v>
      </c>
      <c r="E2">
        <f>Data!K50</f>
        <v>0</v>
      </c>
      <c r="F2">
        <f>Data!L50</f>
        <v>0</v>
      </c>
      <c r="G2">
        <f>Data!M50</f>
        <v>0</v>
      </c>
      <c r="H2">
        <f>Data!N50</f>
        <v>0</v>
      </c>
      <c r="I2">
        <f>Data!O50</f>
        <v>0</v>
      </c>
      <c r="J2">
        <f>Data!P50</f>
        <v>0</v>
      </c>
      <c r="K2">
        <f>Data!Q50</f>
        <v>0</v>
      </c>
      <c r="L2">
        <f>Data!R50</f>
        <v>0</v>
      </c>
      <c r="M2">
        <f>Data!S50</f>
        <v>0</v>
      </c>
      <c r="N2">
        <f>Data!T50</f>
        <v>0</v>
      </c>
      <c r="O2">
        <f>Data!U50</f>
        <v>0</v>
      </c>
      <c r="P2">
        <f>Data!V50</f>
        <v>0</v>
      </c>
      <c r="Q2">
        <f>Data!W50</f>
        <v>0</v>
      </c>
      <c r="R2">
        <f>Data!X50</f>
        <v>0</v>
      </c>
      <c r="S2">
        <f>Data!Y50</f>
        <v>0</v>
      </c>
      <c r="T2">
        <f>Data!Z50</f>
        <v>0</v>
      </c>
      <c r="U2">
        <f>Data!AA50</f>
        <v>0</v>
      </c>
      <c r="V2">
        <f>Data!AB50</f>
        <v>0</v>
      </c>
      <c r="W2">
        <f>Data!AC50</f>
        <v>0</v>
      </c>
      <c r="X2">
        <f>Data!AD50</f>
        <v>0</v>
      </c>
      <c r="Y2">
        <f>Data!AE50</f>
        <v>0</v>
      </c>
      <c r="Z2">
        <f>Data!AF50</f>
        <v>0</v>
      </c>
      <c r="AA2">
        <f>Data!AG50</f>
        <v>0</v>
      </c>
      <c r="AB2">
        <f>Data!AH50</f>
        <v>0</v>
      </c>
      <c r="AC2">
        <f>Data!AI50</f>
        <v>0</v>
      </c>
      <c r="AD2">
        <f>Data!AJ50</f>
        <v>0</v>
      </c>
      <c r="AE2">
        <f>Data!AK50</f>
        <v>0</v>
      </c>
      <c r="AF2">
        <f>Data!AL50</f>
        <v>0</v>
      </c>
      <c r="AG2">
        <f>Data!AM50</f>
        <v>0</v>
      </c>
      <c r="AH2">
        <f>Data!AN50</f>
        <v>0</v>
      </c>
      <c r="AI2">
        <f>Data!AO50</f>
        <v>0</v>
      </c>
      <c r="AJ2">
        <f>Data!AP50</f>
        <v>0</v>
      </c>
    </row>
    <row r="3" spans="1:36" x14ac:dyDescent="0.25">
      <c r="A3" t="s">
        <v>3</v>
      </c>
      <c r="B3">
        <f>Data!H51</f>
        <v>0</v>
      </c>
      <c r="C3">
        <f>Data!I51</f>
        <v>0</v>
      </c>
      <c r="D3">
        <f>Data!J51</f>
        <v>0</v>
      </c>
      <c r="E3">
        <f>Data!K51</f>
        <v>0</v>
      </c>
      <c r="F3">
        <f>Data!L51</f>
        <v>0</v>
      </c>
      <c r="G3">
        <f>Data!M51</f>
        <v>0</v>
      </c>
      <c r="H3">
        <f>Data!N51</f>
        <v>0</v>
      </c>
      <c r="I3">
        <f>Data!O51</f>
        <v>0</v>
      </c>
      <c r="J3">
        <f>Data!P51</f>
        <v>0</v>
      </c>
      <c r="K3">
        <f>Data!Q51</f>
        <v>0</v>
      </c>
      <c r="L3">
        <f>Data!R51</f>
        <v>0</v>
      </c>
      <c r="M3">
        <f>Data!S51</f>
        <v>0</v>
      </c>
      <c r="N3">
        <f>Data!T51</f>
        <v>0</v>
      </c>
      <c r="O3">
        <f>Data!U51</f>
        <v>0</v>
      </c>
      <c r="P3">
        <f>Data!V51</f>
        <v>0</v>
      </c>
      <c r="Q3">
        <f>Data!W51</f>
        <v>0</v>
      </c>
      <c r="R3">
        <f>Data!X51</f>
        <v>0</v>
      </c>
      <c r="S3">
        <f>Data!Y51</f>
        <v>0</v>
      </c>
      <c r="T3">
        <f>Data!Z51</f>
        <v>0</v>
      </c>
      <c r="U3">
        <f>Data!AA51</f>
        <v>0</v>
      </c>
      <c r="V3">
        <f>Data!AB51</f>
        <v>0</v>
      </c>
      <c r="W3">
        <f>Data!AC51</f>
        <v>0</v>
      </c>
      <c r="X3">
        <f>Data!AD51</f>
        <v>0</v>
      </c>
      <c r="Y3">
        <f>Data!AE51</f>
        <v>0</v>
      </c>
      <c r="Z3">
        <f>Data!AF51</f>
        <v>0</v>
      </c>
      <c r="AA3">
        <f>Data!AG51</f>
        <v>0</v>
      </c>
      <c r="AB3">
        <f>Data!AH51</f>
        <v>0</v>
      </c>
      <c r="AC3">
        <f>Data!AI51</f>
        <v>0</v>
      </c>
      <c r="AD3">
        <f>Data!AJ51</f>
        <v>0</v>
      </c>
      <c r="AE3">
        <f>Data!AK51</f>
        <v>0</v>
      </c>
      <c r="AF3">
        <f>Data!AL51</f>
        <v>0</v>
      </c>
      <c r="AG3">
        <f>Data!AM51</f>
        <v>0</v>
      </c>
      <c r="AH3">
        <f>Data!AN51</f>
        <v>0</v>
      </c>
      <c r="AI3">
        <f>Data!AO51</f>
        <v>0</v>
      </c>
      <c r="AJ3">
        <f>Data!AP51</f>
        <v>0</v>
      </c>
    </row>
    <row r="4" spans="1:36" x14ac:dyDescent="0.25">
      <c r="A4" t="s">
        <v>4</v>
      </c>
      <c r="B4">
        <f>Data!H52</f>
        <v>0</v>
      </c>
      <c r="C4">
        <f>Data!I52</f>
        <v>0</v>
      </c>
      <c r="D4">
        <f>Data!J52</f>
        <v>0</v>
      </c>
      <c r="E4">
        <f>Data!K52</f>
        <v>0</v>
      </c>
      <c r="F4">
        <f>Data!L52</f>
        <v>0</v>
      </c>
      <c r="G4">
        <f>Data!M52</f>
        <v>0</v>
      </c>
      <c r="H4">
        <f>Data!N52</f>
        <v>0</v>
      </c>
      <c r="I4">
        <f>Data!O52</f>
        <v>0</v>
      </c>
      <c r="J4">
        <f>Data!P52</f>
        <v>0</v>
      </c>
      <c r="K4">
        <f>Data!Q52</f>
        <v>0</v>
      </c>
      <c r="L4">
        <f>Data!R52</f>
        <v>0</v>
      </c>
      <c r="M4">
        <f>Data!S52</f>
        <v>0</v>
      </c>
      <c r="N4">
        <f>Data!T52</f>
        <v>0</v>
      </c>
      <c r="O4">
        <f>Data!U52</f>
        <v>0</v>
      </c>
      <c r="P4">
        <f>Data!V52</f>
        <v>0</v>
      </c>
      <c r="Q4">
        <f>Data!W52</f>
        <v>0</v>
      </c>
      <c r="R4">
        <f>Data!X52</f>
        <v>0</v>
      </c>
      <c r="S4">
        <f>Data!Y52</f>
        <v>0</v>
      </c>
      <c r="T4">
        <f>Data!Z52</f>
        <v>0</v>
      </c>
      <c r="U4">
        <f>Data!AA52</f>
        <v>0</v>
      </c>
      <c r="V4">
        <f>Data!AB52</f>
        <v>0</v>
      </c>
      <c r="W4">
        <f>Data!AC52</f>
        <v>0</v>
      </c>
      <c r="X4">
        <f>Data!AD52</f>
        <v>0</v>
      </c>
      <c r="Y4">
        <f>Data!AE52</f>
        <v>0</v>
      </c>
      <c r="Z4">
        <f>Data!AF52</f>
        <v>0</v>
      </c>
      <c r="AA4">
        <f>Data!AG52</f>
        <v>0</v>
      </c>
      <c r="AB4">
        <f>Data!AH52</f>
        <v>0</v>
      </c>
      <c r="AC4">
        <f>Data!AI52</f>
        <v>0</v>
      </c>
      <c r="AD4">
        <f>Data!AJ52</f>
        <v>0</v>
      </c>
      <c r="AE4">
        <f>Data!AK52</f>
        <v>0</v>
      </c>
      <c r="AF4">
        <f>Data!AL52</f>
        <v>0</v>
      </c>
      <c r="AG4">
        <f>Data!AM52</f>
        <v>0</v>
      </c>
      <c r="AH4">
        <f>Data!AN52</f>
        <v>0</v>
      </c>
      <c r="AI4">
        <f>Data!AO52</f>
        <v>0</v>
      </c>
      <c r="AJ4">
        <f>Data!AP52</f>
        <v>0</v>
      </c>
    </row>
    <row r="5" spans="1:36" x14ac:dyDescent="0.25">
      <c r="A5" t="s">
        <v>5</v>
      </c>
      <c r="B5">
        <f>Data!H53</f>
        <v>0</v>
      </c>
      <c r="C5">
        <f>Data!I53</f>
        <v>0</v>
      </c>
      <c r="D5">
        <f>Data!J53</f>
        <v>0</v>
      </c>
      <c r="E5">
        <f>Data!K53</f>
        <v>0</v>
      </c>
      <c r="F5">
        <f>Data!L53</f>
        <v>0</v>
      </c>
      <c r="G5">
        <f>Data!M53</f>
        <v>0</v>
      </c>
      <c r="H5">
        <f>Data!N53</f>
        <v>0</v>
      </c>
      <c r="I5">
        <f>Data!O53</f>
        <v>0</v>
      </c>
      <c r="J5">
        <f>Data!P53</f>
        <v>0</v>
      </c>
      <c r="K5">
        <f>Data!Q53</f>
        <v>0</v>
      </c>
      <c r="L5">
        <f>Data!R53</f>
        <v>0</v>
      </c>
      <c r="M5">
        <f>Data!S53</f>
        <v>0</v>
      </c>
      <c r="N5">
        <f>Data!T53</f>
        <v>0</v>
      </c>
      <c r="O5">
        <f>Data!U53</f>
        <v>0</v>
      </c>
      <c r="P5">
        <f>Data!V53</f>
        <v>0</v>
      </c>
      <c r="Q5">
        <f>Data!W53</f>
        <v>0</v>
      </c>
      <c r="R5">
        <f>Data!X53</f>
        <v>0</v>
      </c>
      <c r="S5">
        <f>Data!Y53</f>
        <v>0</v>
      </c>
      <c r="T5">
        <f>Data!Z53</f>
        <v>0</v>
      </c>
      <c r="U5">
        <f>Data!AA53</f>
        <v>0</v>
      </c>
      <c r="V5">
        <f>Data!AB53</f>
        <v>0</v>
      </c>
      <c r="W5">
        <f>Data!AC53</f>
        <v>0</v>
      </c>
      <c r="X5">
        <f>Data!AD53</f>
        <v>0</v>
      </c>
      <c r="Y5">
        <f>Data!AE53</f>
        <v>0</v>
      </c>
      <c r="Z5">
        <f>Data!AF53</f>
        <v>0</v>
      </c>
      <c r="AA5">
        <f>Data!AG53</f>
        <v>0</v>
      </c>
      <c r="AB5">
        <f>Data!AH53</f>
        <v>0</v>
      </c>
      <c r="AC5">
        <f>Data!AI53</f>
        <v>0</v>
      </c>
      <c r="AD5">
        <f>Data!AJ53</f>
        <v>0</v>
      </c>
      <c r="AE5">
        <f>Data!AK53</f>
        <v>0</v>
      </c>
      <c r="AF5">
        <f>Data!AL53</f>
        <v>0</v>
      </c>
      <c r="AG5">
        <f>Data!AM53</f>
        <v>0</v>
      </c>
      <c r="AH5">
        <f>Data!AN53</f>
        <v>0</v>
      </c>
      <c r="AI5">
        <f>Data!AO53</f>
        <v>0</v>
      </c>
      <c r="AJ5">
        <f>Data!AP53</f>
        <v>0</v>
      </c>
    </row>
    <row r="6" spans="1:36" x14ac:dyDescent="0.25">
      <c r="A6" t="s">
        <v>6</v>
      </c>
      <c r="B6">
        <f>Data!H54</f>
        <v>0</v>
      </c>
      <c r="C6">
        <f>Data!I54</f>
        <v>0</v>
      </c>
      <c r="D6">
        <f>Data!J54</f>
        <v>0</v>
      </c>
      <c r="E6">
        <f>Data!K54</f>
        <v>0</v>
      </c>
      <c r="F6">
        <f>Data!L54</f>
        <v>0</v>
      </c>
      <c r="G6">
        <f>Data!M54</f>
        <v>0</v>
      </c>
      <c r="H6">
        <f>Data!N54</f>
        <v>0</v>
      </c>
      <c r="I6">
        <f>Data!O54</f>
        <v>0</v>
      </c>
      <c r="J6">
        <f>Data!P54</f>
        <v>0</v>
      </c>
      <c r="K6">
        <f>Data!Q54</f>
        <v>0</v>
      </c>
      <c r="L6">
        <f>Data!R54</f>
        <v>0</v>
      </c>
      <c r="M6">
        <f>Data!S54</f>
        <v>0</v>
      </c>
      <c r="N6">
        <f>Data!T54</f>
        <v>0</v>
      </c>
      <c r="O6">
        <f>Data!U54</f>
        <v>0</v>
      </c>
      <c r="P6">
        <f>Data!V54</f>
        <v>0</v>
      </c>
      <c r="Q6">
        <f>Data!W54</f>
        <v>0</v>
      </c>
      <c r="R6">
        <f>Data!X54</f>
        <v>0</v>
      </c>
      <c r="S6">
        <f>Data!Y54</f>
        <v>0</v>
      </c>
      <c r="T6">
        <f>Data!Z54</f>
        <v>0</v>
      </c>
      <c r="U6">
        <f>Data!AA54</f>
        <v>0</v>
      </c>
      <c r="V6">
        <f>Data!AB54</f>
        <v>0</v>
      </c>
      <c r="W6">
        <f>Data!AC54</f>
        <v>0</v>
      </c>
      <c r="X6">
        <f>Data!AD54</f>
        <v>0</v>
      </c>
      <c r="Y6">
        <f>Data!AE54</f>
        <v>0</v>
      </c>
      <c r="Z6">
        <f>Data!AF54</f>
        <v>0</v>
      </c>
      <c r="AA6">
        <f>Data!AG54</f>
        <v>0</v>
      </c>
      <c r="AB6">
        <f>Data!AH54</f>
        <v>0</v>
      </c>
      <c r="AC6">
        <f>Data!AI54</f>
        <v>0</v>
      </c>
      <c r="AD6">
        <f>Data!AJ54</f>
        <v>0</v>
      </c>
      <c r="AE6">
        <f>Data!AK54</f>
        <v>0</v>
      </c>
      <c r="AF6">
        <f>Data!AL54</f>
        <v>0</v>
      </c>
      <c r="AG6">
        <f>Data!AM54</f>
        <v>0</v>
      </c>
      <c r="AH6">
        <f>Data!AN54</f>
        <v>0</v>
      </c>
      <c r="AI6">
        <f>Data!AO54</f>
        <v>0</v>
      </c>
      <c r="AJ6">
        <f>Data!AP54</f>
        <v>0</v>
      </c>
    </row>
    <row r="7" spans="1:36" x14ac:dyDescent="0.25">
      <c r="A7" t="s">
        <v>7</v>
      </c>
      <c r="B7">
        <f>Data!H55</f>
        <v>1</v>
      </c>
      <c r="C7">
        <f>Data!I55</f>
        <v>1</v>
      </c>
      <c r="D7">
        <f>Data!J55</f>
        <v>1</v>
      </c>
      <c r="E7">
        <f>Data!K55</f>
        <v>1</v>
      </c>
      <c r="F7">
        <f>Data!L55</f>
        <v>1</v>
      </c>
      <c r="G7">
        <f>Data!M55</f>
        <v>1</v>
      </c>
      <c r="H7">
        <f>Data!N55</f>
        <v>1</v>
      </c>
      <c r="I7">
        <f>Data!O55</f>
        <v>1</v>
      </c>
      <c r="J7">
        <f>Data!P55</f>
        <v>1</v>
      </c>
      <c r="K7">
        <f>Data!Q55</f>
        <v>1</v>
      </c>
      <c r="L7">
        <f>Data!R55</f>
        <v>1</v>
      </c>
      <c r="M7">
        <f>Data!S55</f>
        <v>1</v>
      </c>
      <c r="N7">
        <f>Data!T55</f>
        <v>1</v>
      </c>
      <c r="O7">
        <f>Data!U55</f>
        <v>1</v>
      </c>
      <c r="P7">
        <f>Data!V55</f>
        <v>1</v>
      </c>
      <c r="Q7">
        <f>Data!W55</f>
        <v>1</v>
      </c>
      <c r="R7">
        <f>Data!X55</f>
        <v>1</v>
      </c>
      <c r="S7">
        <f>Data!Y55</f>
        <v>1</v>
      </c>
      <c r="T7">
        <f>Data!Z55</f>
        <v>1</v>
      </c>
      <c r="U7">
        <f>Data!AA55</f>
        <v>1</v>
      </c>
      <c r="V7">
        <f>Data!AB55</f>
        <v>1</v>
      </c>
      <c r="W7">
        <f>Data!AC55</f>
        <v>1</v>
      </c>
      <c r="X7">
        <f>Data!AD55</f>
        <v>1</v>
      </c>
      <c r="Y7">
        <f>Data!AE55</f>
        <v>1</v>
      </c>
      <c r="Z7">
        <f>Data!AF55</f>
        <v>1</v>
      </c>
      <c r="AA7">
        <f>Data!AG55</f>
        <v>1</v>
      </c>
      <c r="AB7">
        <f>Data!AH55</f>
        <v>1</v>
      </c>
      <c r="AC7">
        <f>Data!AI55</f>
        <v>1</v>
      </c>
      <c r="AD7">
        <f>Data!AJ55</f>
        <v>1</v>
      </c>
      <c r="AE7">
        <f>Data!AK55</f>
        <v>1</v>
      </c>
      <c r="AF7">
        <f>Data!AL55</f>
        <v>1</v>
      </c>
      <c r="AG7">
        <f>Data!AM55</f>
        <v>1</v>
      </c>
      <c r="AH7">
        <f>Data!AN55</f>
        <v>1</v>
      </c>
      <c r="AI7">
        <f>Data!AO55</f>
        <v>1</v>
      </c>
      <c r="AJ7">
        <f>Data!AP55</f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Data!H56</f>
        <v>0</v>
      </c>
      <c r="C2">
        <f>Data!I56</f>
        <v>0</v>
      </c>
      <c r="D2">
        <f>Data!J56</f>
        <v>0</v>
      </c>
      <c r="E2">
        <f>Data!K56</f>
        <v>0</v>
      </c>
      <c r="F2">
        <f>Data!L56</f>
        <v>0</v>
      </c>
      <c r="G2">
        <f>Data!M56</f>
        <v>0</v>
      </c>
      <c r="H2">
        <f>Data!N56</f>
        <v>0</v>
      </c>
      <c r="I2">
        <f>Data!O56</f>
        <v>0</v>
      </c>
      <c r="J2">
        <f>Data!P56</f>
        <v>0</v>
      </c>
      <c r="K2">
        <f>Data!Q56</f>
        <v>0</v>
      </c>
      <c r="L2">
        <f>Data!R56</f>
        <v>0</v>
      </c>
      <c r="M2">
        <f>Data!S56</f>
        <v>0</v>
      </c>
      <c r="N2">
        <f>Data!T56</f>
        <v>0</v>
      </c>
      <c r="O2">
        <f>Data!U56</f>
        <v>0</v>
      </c>
      <c r="P2">
        <f>Data!V56</f>
        <v>0</v>
      </c>
      <c r="Q2">
        <f>Data!W56</f>
        <v>0</v>
      </c>
      <c r="R2">
        <f>Data!X56</f>
        <v>0</v>
      </c>
      <c r="S2">
        <f>Data!Y56</f>
        <v>0</v>
      </c>
      <c r="T2">
        <f>Data!Z56</f>
        <v>0</v>
      </c>
      <c r="U2">
        <f>Data!AA56</f>
        <v>0</v>
      </c>
      <c r="V2">
        <f>Data!AB56</f>
        <v>0</v>
      </c>
      <c r="W2">
        <f>Data!AC56</f>
        <v>0</v>
      </c>
      <c r="X2">
        <f>Data!AD56</f>
        <v>0</v>
      </c>
      <c r="Y2">
        <f>Data!AE56</f>
        <v>0</v>
      </c>
      <c r="Z2">
        <f>Data!AF56</f>
        <v>0</v>
      </c>
      <c r="AA2">
        <f>Data!AG56</f>
        <v>0</v>
      </c>
      <c r="AB2">
        <f>Data!AH56</f>
        <v>0</v>
      </c>
      <c r="AC2">
        <f>Data!AI56</f>
        <v>0</v>
      </c>
      <c r="AD2">
        <f>Data!AJ56</f>
        <v>0</v>
      </c>
      <c r="AE2">
        <f>Data!AK56</f>
        <v>0</v>
      </c>
      <c r="AF2">
        <f>Data!AL56</f>
        <v>0</v>
      </c>
      <c r="AG2">
        <f>Data!AM56</f>
        <v>0</v>
      </c>
      <c r="AH2">
        <f>Data!AN56</f>
        <v>0</v>
      </c>
      <c r="AI2">
        <f>Data!AO56</f>
        <v>0</v>
      </c>
      <c r="AJ2">
        <f>Data!AP56</f>
        <v>0</v>
      </c>
    </row>
    <row r="3" spans="1:36" x14ac:dyDescent="0.25">
      <c r="A3" t="s">
        <v>3</v>
      </c>
      <c r="B3">
        <f>Data!H57</f>
        <v>0</v>
      </c>
      <c r="C3">
        <f>Data!I57</f>
        <v>0</v>
      </c>
      <c r="D3">
        <f>Data!J57</f>
        <v>0</v>
      </c>
      <c r="E3">
        <f>Data!K57</f>
        <v>0</v>
      </c>
      <c r="F3">
        <f>Data!L57</f>
        <v>0</v>
      </c>
      <c r="G3">
        <f>Data!M57</f>
        <v>0</v>
      </c>
      <c r="H3">
        <f>Data!N57</f>
        <v>0</v>
      </c>
      <c r="I3">
        <f>Data!O57</f>
        <v>0</v>
      </c>
      <c r="J3">
        <f>Data!P57</f>
        <v>0</v>
      </c>
      <c r="K3">
        <f>Data!Q57</f>
        <v>0</v>
      </c>
      <c r="L3">
        <f>Data!R57</f>
        <v>0</v>
      </c>
      <c r="M3">
        <f>Data!S57</f>
        <v>0</v>
      </c>
      <c r="N3">
        <f>Data!T57</f>
        <v>0</v>
      </c>
      <c r="O3">
        <f>Data!U57</f>
        <v>0</v>
      </c>
      <c r="P3">
        <f>Data!V57</f>
        <v>0</v>
      </c>
      <c r="Q3">
        <f>Data!W57</f>
        <v>0</v>
      </c>
      <c r="R3">
        <f>Data!X57</f>
        <v>0</v>
      </c>
      <c r="S3">
        <f>Data!Y57</f>
        <v>0</v>
      </c>
      <c r="T3">
        <f>Data!Z57</f>
        <v>0</v>
      </c>
      <c r="U3">
        <f>Data!AA57</f>
        <v>0</v>
      </c>
      <c r="V3">
        <f>Data!AB57</f>
        <v>0</v>
      </c>
      <c r="W3">
        <f>Data!AC57</f>
        <v>0</v>
      </c>
      <c r="X3">
        <f>Data!AD57</f>
        <v>0</v>
      </c>
      <c r="Y3">
        <f>Data!AE57</f>
        <v>0</v>
      </c>
      <c r="Z3">
        <f>Data!AF57</f>
        <v>0</v>
      </c>
      <c r="AA3">
        <f>Data!AG57</f>
        <v>0</v>
      </c>
      <c r="AB3">
        <f>Data!AH57</f>
        <v>0</v>
      </c>
      <c r="AC3">
        <f>Data!AI57</f>
        <v>0</v>
      </c>
      <c r="AD3">
        <f>Data!AJ57</f>
        <v>0</v>
      </c>
      <c r="AE3">
        <f>Data!AK57</f>
        <v>0</v>
      </c>
      <c r="AF3">
        <f>Data!AL57</f>
        <v>0</v>
      </c>
      <c r="AG3">
        <f>Data!AM57</f>
        <v>0</v>
      </c>
      <c r="AH3">
        <f>Data!AN57</f>
        <v>0</v>
      </c>
      <c r="AI3">
        <f>Data!AO57</f>
        <v>0</v>
      </c>
      <c r="AJ3">
        <f>Data!AP57</f>
        <v>0</v>
      </c>
    </row>
    <row r="4" spans="1:36" x14ac:dyDescent="0.25">
      <c r="A4" t="s">
        <v>4</v>
      </c>
      <c r="B4">
        <f>Data!H58</f>
        <v>0</v>
      </c>
      <c r="C4">
        <f>Data!I58</f>
        <v>0</v>
      </c>
      <c r="D4">
        <f>Data!J58</f>
        <v>0</v>
      </c>
      <c r="E4">
        <f>Data!K58</f>
        <v>0</v>
      </c>
      <c r="F4">
        <f>Data!L58</f>
        <v>0</v>
      </c>
      <c r="G4">
        <f>Data!M58</f>
        <v>0</v>
      </c>
      <c r="H4">
        <f>Data!N58</f>
        <v>0</v>
      </c>
      <c r="I4">
        <f>Data!O58</f>
        <v>0</v>
      </c>
      <c r="J4">
        <f>Data!P58</f>
        <v>0</v>
      </c>
      <c r="K4">
        <f>Data!Q58</f>
        <v>0</v>
      </c>
      <c r="L4">
        <f>Data!R58</f>
        <v>0</v>
      </c>
      <c r="M4">
        <f>Data!S58</f>
        <v>0</v>
      </c>
      <c r="N4">
        <f>Data!T58</f>
        <v>0</v>
      </c>
      <c r="O4">
        <f>Data!U58</f>
        <v>0</v>
      </c>
      <c r="P4">
        <f>Data!V58</f>
        <v>0</v>
      </c>
      <c r="Q4">
        <f>Data!W58</f>
        <v>0</v>
      </c>
      <c r="R4">
        <f>Data!X58</f>
        <v>0</v>
      </c>
      <c r="S4">
        <f>Data!Y58</f>
        <v>0</v>
      </c>
      <c r="T4">
        <f>Data!Z58</f>
        <v>0</v>
      </c>
      <c r="U4">
        <f>Data!AA58</f>
        <v>0</v>
      </c>
      <c r="V4">
        <f>Data!AB58</f>
        <v>0</v>
      </c>
      <c r="W4">
        <f>Data!AC58</f>
        <v>0</v>
      </c>
      <c r="X4">
        <f>Data!AD58</f>
        <v>0</v>
      </c>
      <c r="Y4">
        <f>Data!AE58</f>
        <v>0</v>
      </c>
      <c r="Z4">
        <f>Data!AF58</f>
        <v>0</v>
      </c>
      <c r="AA4">
        <f>Data!AG58</f>
        <v>0</v>
      </c>
      <c r="AB4">
        <f>Data!AH58</f>
        <v>0</v>
      </c>
      <c r="AC4">
        <f>Data!AI58</f>
        <v>0</v>
      </c>
      <c r="AD4">
        <f>Data!AJ58</f>
        <v>0</v>
      </c>
      <c r="AE4">
        <f>Data!AK58</f>
        <v>0</v>
      </c>
      <c r="AF4">
        <f>Data!AL58</f>
        <v>0</v>
      </c>
      <c r="AG4">
        <f>Data!AM58</f>
        <v>0</v>
      </c>
      <c r="AH4">
        <f>Data!AN58</f>
        <v>0</v>
      </c>
      <c r="AI4">
        <f>Data!AO58</f>
        <v>0</v>
      </c>
      <c r="AJ4">
        <f>Data!AP58</f>
        <v>0</v>
      </c>
    </row>
    <row r="5" spans="1:36" x14ac:dyDescent="0.25">
      <c r="A5" t="s">
        <v>5</v>
      </c>
      <c r="B5">
        <f>Data!H59</f>
        <v>0</v>
      </c>
      <c r="C5">
        <f>Data!I59</f>
        <v>0</v>
      </c>
      <c r="D5">
        <f>Data!J59</f>
        <v>0</v>
      </c>
      <c r="E5">
        <f>Data!K59</f>
        <v>0</v>
      </c>
      <c r="F5">
        <f>Data!L59</f>
        <v>0</v>
      </c>
      <c r="G5">
        <f>Data!M59</f>
        <v>0</v>
      </c>
      <c r="H5">
        <f>Data!N59</f>
        <v>0</v>
      </c>
      <c r="I5">
        <f>Data!O59</f>
        <v>0</v>
      </c>
      <c r="J5">
        <f>Data!P59</f>
        <v>0</v>
      </c>
      <c r="K5">
        <f>Data!Q59</f>
        <v>0</v>
      </c>
      <c r="L5">
        <f>Data!R59</f>
        <v>0</v>
      </c>
      <c r="M5">
        <f>Data!S59</f>
        <v>0</v>
      </c>
      <c r="N5">
        <f>Data!T59</f>
        <v>0</v>
      </c>
      <c r="O5">
        <f>Data!U59</f>
        <v>0</v>
      </c>
      <c r="P5">
        <f>Data!V59</f>
        <v>0</v>
      </c>
      <c r="Q5">
        <f>Data!W59</f>
        <v>0</v>
      </c>
      <c r="R5">
        <f>Data!X59</f>
        <v>0</v>
      </c>
      <c r="S5">
        <f>Data!Y59</f>
        <v>0</v>
      </c>
      <c r="T5">
        <f>Data!Z59</f>
        <v>0</v>
      </c>
      <c r="U5">
        <f>Data!AA59</f>
        <v>0</v>
      </c>
      <c r="V5">
        <f>Data!AB59</f>
        <v>0</v>
      </c>
      <c r="W5">
        <f>Data!AC59</f>
        <v>0</v>
      </c>
      <c r="X5">
        <f>Data!AD59</f>
        <v>0</v>
      </c>
      <c r="Y5">
        <f>Data!AE59</f>
        <v>0</v>
      </c>
      <c r="Z5">
        <f>Data!AF59</f>
        <v>0</v>
      </c>
      <c r="AA5">
        <f>Data!AG59</f>
        <v>0</v>
      </c>
      <c r="AB5">
        <f>Data!AH59</f>
        <v>0</v>
      </c>
      <c r="AC5">
        <f>Data!AI59</f>
        <v>0</v>
      </c>
      <c r="AD5">
        <f>Data!AJ59</f>
        <v>0</v>
      </c>
      <c r="AE5">
        <f>Data!AK59</f>
        <v>0</v>
      </c>
      <c r="AF5">
        <f>Data!AL59</f>
        <v>0</v>
      </c>
      <c r="AG5">
        <f>Data!AM59</f>
        <v>0</v>
      </c>
      <c r="AH5">
        <f>Data!AN59</f>
        <v>0</v>
      </c>
      <c r="AI5">
        <f>Data!AO59</f>
        <v>0</v>
      </c>
      <c r="AJ5">
        <f>Data!AP59</f>
        <v>0</v>
      </c>
    </row>
    <row r="6" spans="1:36" x14ac:dyDescent="0.25">
      <c r="A6" t="s">
        <v>6</v>
      </c>
      <c r="B6">
        <f>Data!H60</f>
        <v>0</v>
      </c>
      <c r="C6">
        <f>Data!I60</f>
        <v>0</v>
      </c>
      <c r="D6">
        <f>Data!J60</f>
        <v>0</v>
      </c>
      <c r="E6">
        <f>Data!K60</f>
        <v>0</v>
      </c>
      <c r="F6">
        <f>Data!L60</f>
        <v>0</v>
      </c>
      <c r="G6">
        <f>Data!M60</f>
        <v>0</v>
      </c>
      <c r="H6">
        <f>Data!N60</f>
        <v>0</v>
      </c>
      <c r="I6">
        <f>Data!O60</f>
        <v>0</v>
      </c>
      <c r="J6">
        <f>Data!P60</f>
        <v>0</v>
      </c>
      <c r="K6">
        <f>Data!Q60</f>
        <v>0</v>
      </c>
      <c r="L6">
        <f>Data!R60</f>
        <v>0</v>
      </c>
      <c r="M6">
        <f>Data!S60</f>
        <v>0</v>
      </c>
      <c r="N6">
        <f>Data!T60</f>
        <v>0</v>
      </c>
      <c r="O6">
        <f>Data!U60</f>
        <v>0</v>
      </c>
      <c r="P6">
        <f>Data!V60</f>
        <v>0</v>
      </c>
      <c r="Q6">
        <f>Data!W60</f>
        <v>0</v>
      </c>
      <c r="R6">
        <f>Data!X60</f>
        <v>0</v>
      </c>
      <c r="S6">
        <f>Data!Y60</f>
        <v>0</v>
      </c>
      <c r="T6">
        <f>Data!Z60</f>
        <v>0</v>
      </c>
      <c r="U6">
        <f>Data!AA60</f>
        <v>0</v>
      </c>
      <c r="V6">
        <f>Data!AB60</f>
        <v>0</v>
      </c>
      <c r="W6">
        <f>Data!AC60</f>
        <v>0</v>
      </c>
      <c r="X6">
        <f>Data!AD60</f>
        <v>0</v>
      </c>
      <c r="Y6">
        <f>Data!AE60</f>
        <v>0</v>
      </c>
      <c r="Z6">
        <f>Data!AF60</f>
        <v>0</v>
      </c>
      <c r="AA6">
        <f>Data!AG60</f>
        <v>0</v>
      </c>
      <c r="AB6">
        <f>Data!AH60</f>
        <v>0</v>
      </c>
      <c r="AC6">
        <f>Data!AI60</f>
        <v>0</v>
      </c>
      <c r="AD6">
        <f>Data!AJ60</f>
        <v>0</v>
      </c>
      <c r="AE6">
        <f>Data!AK60</f>
        <v>0</v>
      </c>
      <c r="AF6">
        <f>Data!AL60</f>
        <v>0</v>
      </c>
      <c r="AG6">
        <f>Data!AM60</f>
        <v>0</v>
      </c>
      <c r="AH6">
        <f>Data!AN60</f>
        <v>0</v>
      </c>
      <c r="AI6">
        <f>Data!AO60</f>
        <v>0</v>
      </c>
      <c r="AJ6">
        <f>Data!AP60</f>
        <v>0</v>
      </c>
    </row>
    <row r="7" spans="1:36" x14ac:dyDescent="0.25">
      <c r="A7" t="s">
        <v>7</v>
      </c>
      <c r="B7">
        <f>Data!H61</f>
        <v>1</v>
      </c>
      <c r="C7">
        <f>Data!I61</f>
        <v>1</v>
      </c>
      <c r="D7">
        <f>Data!J61</f>
        <v>1</v>
      </c>
      <c r="E7">
        <f>Data!K61</f>
        <v>1</v>
      </c>
      <c r="F7">
        <f>Data!L61</f>
        <v>1</v>
      </c>
      <c r="G7">
        <f>Data!M61</f>
        <v>1</v>
      </c>
      <c r="H7">
        <f>Data!N61</f>
        <v>1</v>
      </c>
      <c r="I7">
        <f>Data!O61</f>
        <v>1</v>
      </c>
      <c r="J7">
        <f>Data!P61</f>
        <v>1</v>
      </c>
      <c r="K7">
        <f>Data!Q61</f>
        <v>1</v>
      </c>
      <c r="L7">
        <f>Data!R61</f>
        <v>1</v>
      </c>
      <c r="M7">
        <f>Data!S61</f>
        <v>1</v>
      </c>
      <c r="N7">
        <f>Data!T61</f>
        <v>1</v>
      </c>
      <c r="O7">
        <f>Data!U61</f>
        <v>1</v>
      </c>
      <c r="P7">
        <f>Data!V61</f>
        <v>1</v>
      </c>
      <c r="Q7">
        <f>Data!W61</f>
        <v>1</v>
      </c>
      <c r="R7">
        <f>Data!X61</f>
        <v>1</v>
      </c>
      <c r="S7">
        <f>Data!Y61</f>
        <v>1</v>
      </c>
      <c r="T7">
        <f>Data!Z61</f>
        <v>1</v>
      </c>
      <c r="U7">
        <f>Data!AA61</f>
        <v>1</v>
      </c>
      <c r="V7">
        <f>Data!AB61</f>
        <v>1</v>
      </c>
      <c r="W7">
        <f>Data!AC61</f>
        <v>1</v>
      </c>
      <c r="X7">
        <f>Data!AD61</f>
        <v>1</v>
      </c>
      <c r="Y7">
        <f>Data!AE61</f>
        <v>1</v>
      </c>
      <c r="Z7">
        <f>Data!AF61</f>
        <v>1</v>
      </c>
      <c r="AA7">
        <f>Data!AG61</f>
        <v>1</v>
      </c>
      <c r="AB7">
        <f>Data!AH61</f>
        <v>1</v>
      </c>
      <c r="AC7">
        <f>Data!AI61</f>
        <v>1</v>
      </c>
      <c r="AD7">
        <f>Data!AJ61</f>
        <v>1</v>
      </c>
      <c r="AE7">
        <f>Data!AK61</f>
        <v>1</v>
      </c>
      <c r="AF7">
        <f>Data!AL61</f>
        <v>1</v>
      </c>
      <c r="AG7">
        <f>Data!AM61</f>
        <v>1</v>
      </c>
      <c r="AH7">
        <f>Data!AN61</f>
        <v>1</v>
      </c>
      <c r="AI7">
        <f>Data!AO61</f>
        <v>1</v>
      </c>
      <c r="AJ7">
        <f>Data!AP61</f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Data!H62</f>
        <v>0</v>
      </c>
      <c r="C2">
        <f>Data!I62</f>
        <v>0</v>
      </c>
      <c r="D2">
        <f>Data!J62</f>
        <v>0</v>
      </c>
      <c r="E2">
        <f>Data!K62</f>
        <v>0</v>
      </c>
      <c r="F2">
        <f>Data!L62</f>
        <v>0</v>
      </c>
      <c r="G2">
        <f>Data!M62</f>
        <v>0</v>
      </c>
      <c r="H2">
        <f>Data!N62</f>
        <v>0</v>
      </c>
      <c r="I2">
        <f>Data!O62</f>
        <v>0</v>
      </c>
      <c r="J2">
        <f>Data!P62</f>
        <v>0</v>
      </c>
      <c r="K2">
        <f>Data!Q62</f>
        <v>0</v>
      </c>
      <c r="L2">
        <f>Data!R62</f>
        <v>0</v>
      </c>
      <c r="M2">
        <f>Data!S62</f>
        <v>0</v>
      </c>
      <c r="N2">
        <f>Data!T62</f>
        <v>0</v>
      </c>
      <c r="O2">
        <f>Data!U62</f>
        <v>0</v>
      </c>
      <c r="P2">
        <f>Data!V62</f>
        <v>0</v>
      </c>
      <c r="Q2">
        <f>Data!W62</f>
        <v>0</v>
      </c>
      <c r="R2">
        <f>Data!X62</f>
        <v>0</v>
      </c>
      <c r="S2">
        <f>Data!Y62</f>
        <v>0</v>
      </c>
      <c r="T2">
        <f>Data!Z62</f>
        <v>0</v>
      </c>
      <c r="U2">
        <f>Data!AA62</f>
        <v>0</v>
      </c>
      <c r="V2">
        <f>Data!AB62</f>
        <v>0</v>
      </c>
      <c r="W2">
        <f>Data!AC62</f>
        <v>0</v>
      </c>
      <c r="X2">
        <f>Data!AD62</f>
        <v>0</v>
      </c>
      <c r="Y2">
        <f>Data!AE62</f>
        <v>0</v>
      </c>
      <c r="Z2">
        <f>Data!AF62</f>
        <v>0</v>
      </c>
      <c r="AA2">
        <f>Data!AG62</f>
        <v>0</v>
      </c>
      <c r="AB2">
        <f>Data!AH62</f>
        <v>0</v>
      </c>
      <c r="AC2">
        <f>Data!AI62</f>
        <v>0</v>
      </c>
      <c r="AD2">
        <f>Data!AJ62</f>
        <v>0</v>
      </c>
      <c r="AE2">
        <f>Data!AK62</f>
        <v>0</v>
      </c>
      <c r="AF2">
        <f>Data!AL62</f>
        <v>0</v>
      </c>
      <c r="AG2">
        <f>Data!AM62</f>
        <v>0</v>
      </c>
      <c r="AH2">
        <f>Data!AN62</f>
        <v>0</v>
      </c>
      <c r="AI2">
        <f>Data!AO62</f>
        <v>0</v>
      </c>
      <c r="AJ2">
        <f>Data!AP62</f>
        <v>0</v>
      </c>
    </row>
    <row r="3" spans="1:36" x14ac:dyDescent="0.25">
      <c r="A3" t="s">
        <v>3</v>
      </c>
      <c r="B3">
        <f>Data!H63</f>
        <v>0</v>
      </c>
      <c r="C3">
        <f>Data!I63</f>
        <v>0</v>
      </c>
      <c r="D3">
        <f>Data!J63</f>
        <v>0</v>
      </c>
      <c r="E3">
        <f>Data!K63</f>
        <v>0</v>
      </c>
      <c r="F3">
        <f>Data!L63</f>
        <v>0</v>
      </c>
      <c r="G3">
        <f>Data!M63</f>
        <v>0</v>
      </c>
      <c r="H3">
        <f>Data!N63</f>
        <v>0</v>
      </c>
      <c r="I3">
        <f>Data!O63</f>
        <v>0</v>
      </c>
      <c r="J3">
        <f>Data!P63</f>
        <v>0</v>
      </c>
      <c r="K3">
        <f>Data!Q63</f>
        <v>0</v>
      </c>
      <c r="L3">
        <f>Data!R63</f>
        <v>0</v>
      </c>
      <c r="M3">
        <f>Data!S63</f>
        <v>0</v>
      </c>
      <c r="N3">
        <f>Data!T63</f>
        <v>0</v>
      </c>
      <c r="O3">
        <f>Data!U63</f>
        <v>0</v>
      </c>
      <c r="P3">
        <f>Data!V63</f>
        <v>0</v>
      </c>
      <c r="Q3">
        <f>Data!W63</f>
        <v>0</v>
      </c>
      <c r="R3">
        <f>Data!X63</f>
        <v>0</v>
      </c>
      <c r="S3">
        <f>Data!Y63</f>
        <v>0</v>
      </c>
      <c r="T3">
        <f>Data!Z63</f>
        <v>0</v>
      </c>
      <c r="U3">
        <f>Data!AA63</f>
        <v>0</v>
      </c>
      <c r="V3">
        <f>Data!AB63</f>
        <v>0</v>
      </c>
      <c r="W3">
        <f>Data!AC63</f>
        <v>0</v>
      </c>
      <c r="X3">
        <f>Data!AD63</f>
        <v>0</v>
      </c>
      <c r="Y3">
        <f>Data!AE63</f>
        <v>0</v>
      </c>
      <c r="Z3">
        <f>Data!AF63</f>
        <v>0</v>
      </c>
      <c r="AA3">
        <f>Data!AG63</f>
        <v>0</v>
      </c>
      <c r="AB3">
        <f>Data!AH63</f>
        <v>0</v>
      </c>
      <c r="AC3">
        <f>Data!AI63</f>
        <v>0</v>
      </c>
      <c r="AD3">
        <f>Data!AJ63</f>
        <v>0</v>
      </c>
      <c r="AE3">
        <f>Data!AK63</f>
        <v>0</v>
      </c>
      <c r="AF3">
        <f>Data!AL63</f>
        <v>0</v>
      </c>
      <c r="AG3">
        <f>Data!AM63</f>
        <v>0</v>
      </c>
      <c r="AH3">
        <f>Data!AN63</f>
        <v>0</v>
      </c>
      <c r="AI3">
        <f>Data!AO63</f>
        <v>0</v>
      </c>
      <c r="AJ3">
        <f>Data!AP63</f>
        <v>0</v>
      </c>
    </row>
    <row r="4" spans="1:36" x14ac:dyDescent="0.25">
      <c r="A4" t="s">
        <v>4</v>
      </c>
      <c r="B4">
        <f>Data!H64</f>
        <v>0</v>
      </c>
      <c r="C4">
        <f>Data!I64</f>
        <v>0</v>
      </c>
      <c r="D4">
        <f>Data!J64</f>
        <v>0</v>
      </c>
      <c r="E4">
        <f>Data!K64</f>
        <v>0</v>
      </c>
      <c r="F4">
        <f>Data!L64</f>
        <v>0</v>
      </c>
      <c r="G4">
        <f>Data!M64</f>
        <v>0</v>
      </c>
      <c r="H4">
        <f>Data!N64</f>
        <v>0</v>
      </c>
      <c r="I4">
        <f>Data!O64</f>
        <v>0</v>
      </c>
      <c r="J4">
        <f>Data!P64</f>
        <v>0</v>
      </c>
      <c r="K4">
        <f>Data!Q64</f>
        <v>0</v>
      </c>
      <c r="L4">
        <f>Data!R64</f>
        <v>0</v>
      </c>
      <c r="M4">
        <f>Data!S64</f>
        <v>0</v>
      </c>
      <c r="N4">
        <f>Data!T64</f>
        <v>0</v>
      </c>
      <c r="O4">
        <f>Data!U64</f>
        <v>0</v>
      </c>
      <c r="P4">
        <f>Data!V64</f>
        <v>0</v>
      </c>
      <c r="Q4">
        <f>Data!W64</f>
        <v>0</v>
      </c>
      <c r="R4">
        <f>Data!X64</f>
        <v>0</v>
      </c>
      <c r="S4">
        <f>Data!Y64</f>
        <v>0</v>
      </c>
      <c r="T4">
        <f>Data!Z64</f>
        <v>0</v>
      </c>
      <c r="U4">
        <f>Data!AA64</f>
        <v>0</v>
      </c>
      <c r="V4">
        <f>Data!AB64</f>
        <v>0</v>
      </c>
      <c r="W4">
        <f>Data!AC64</f>
        <v>0</v>
      </c>
      <c r="X4">
        <f>Data!AD64</f>
        <v>0</v>
      </c>
      <c r="Y4">
        <f>Data!AE64</f>
        <v>0</v>
      </c>
      <c r="Z4">
        <f>Data!AF64</f>
        <v>0</v>
      </c>
      <c r="AA4">
        <f>Data!AG64</f>
        <v>0</v>
      </c>
      <c r="AB4">
        <f>Data!AH64</f>
        <v>0</v>
      </c>
      <c r="AC4">
        <f>Data!AI64</f>
        <v>0</v>
      </c>
      <c r="AD4">
        <f>Data!AJ64</f>
        <v>0</v>
      </c>
      <c r="AE4">
        <f>Data!AK64</f>
        <v>0</v>
      </c>
      <c r="AF4">
        <f>Data!AL64</f>
        <v>0</v>
      </c>
      <c r="AG4">
        <f>Data!AM64</f>
        <v>0</v>
      </c>
      <c r="AH4">
        <f>Data!AN64</f>
        <v>0</v>
      </c>
      <c r="AI4">
        <f>Data!AO64</f>
        <v>0</v>
      </c>
      <c r="AJ4">
        <f>Data!AP64</f>
        <v>0</v>
      </c>
    </row>
    <row r="5" spans="1:36" x14ac:dyDescent="0.25">
      <c r="A5" t="s">
        <v>5</v>
      </c>
      <c r="B5">
        <f>Data!H65</f>
        <v>0</v>
      </c>
      <c r="C5">
        <f>Data!I65</f>
        <v>0</v>
      </c>
      <c r="D5">
        <f>Data!J65</f>
        <v>0</v>
      </c>
      <c r="E5">
        <f>Data!K65</f>
        <v>0</v>
      </c>
      <c r="F5">
        <f>Data!L65</f>
        <v>0</v>
      </c>
      <c r="G5">
        <f>Data!M65</f>
        <v>0</v>
      </c>
      <c r="H5">
        <f>Data!N65</f>
        <v>0</v>
      </c>
      <c r="I5">
        <f>Data!O65</f>
        <v>0</v>
      </c>
      <c r="J5">
        <f>Data!P65</f>
        <v>0</v>
      </c>
      <c r="K5">
        <f>Data!Q65</f>
        <v>0</v>
      </c>
      <c r="L5">
        <f>Data!R65</f>
        <v>0</v>
      </c>
      <c r="M5">
        <f>Data!S65</f>
        <v>0</v>
      </c>
      <c r="N5">
        <f>Data!T65</f>
        <v>0</v>
      </c>
      <c r="O5">
        <f>Data!U65</f>
        <v>0</v>
      </c>
      <c r="P5">
        <f>Data!V65</f>
        <v>0</v>
      </c>
      <c r="Q5">
        <f>Data!W65</f>
        <v>0</v>
      </c>
      <c r="R5">
        <f>Data!X65</f>
        <v>0</v>
      </c>
      <c r="S5">
        <f>Data!Y65</f>
        <v>0</v>
      </c>
      <c r="T5">
        <f>Data!Z65</f>
        <v>0</v>
      </c>
      <c r="U5">
        <f>Data!AA65</f>
        <v>0</v>
      </c>
      <c r="V5">
        <f>Data!AB65</f>
        <v>0</v>
      </c>
      <c r="W5">
        <f>Data!AC65</f>
        <v>0</v>
      </c>
      <c r="X5">
        <f>Data!AD65</f>
        <v>0</v>
      </c>
      <c r="Y5">
        <f>Data!AE65</f>
        <v>0</v>
      </c>
      <c r="Z5">
        <f>Data!AF65</f>
        <v>0</v>
      </c>
      <c r="AA5">
        <f>Data!AG65</f>
        <v>0</v>
      </c>
      <c r="AB5">
        <f>Data!AH65</f>
        <v>0</v>
      </c>
      <c r="AC5">
        <f>Data!AI65</f>
        <v>0</v>
      </c>
      <c r="AD5">
        <f>Data!AJ65</f>
        <v>0</v>
      </c>
      <c r="AE5">
        <f>Data!AK65</f>
        <v>0</v>
      </c>
      <c r="AF5">
        <f>Data!AL65</f>
        <v>0</v>
      </c>
      <c r="AG5">
        <f>Data!AM65</f>
        <v>0</v>
      </c>
      <c r="AH5">
        <f>Data!AN65</f>
        <v>0</v>
      </c>
      <c r="AI5">
        <f>Data!AO65</f>
        <v>0</v>
      </c>
      <c r="AJ5">
        <f>Data!AP65</f>
        <v>0</v>
      </c>
    </row>
    <row r="6" spans="1:36" x14ac:dyDescent="0.25">
      <c r="A6" t="s">
        <v>6</v>
      </c>
      <c r="B6">
        <f>Data!H66</f>
        <v>0</v>
      </c>
      <c r="C6">
        <f>Data!I66</f>
        <v>0</v>
      </c>
      <c r="D6">
        <f>Data!J66</f>
        <v>0</v>
      </c>
      <c r="E6">
        <f>Data!K66</f>
        <v>0</v>
      </c>
      <c r="F6">
        <f>Data!L66</f>
        <v>0</v>
      </c>
      <c r="G6">
        <f>Data!M66</f>
        <v>0</v>
      </c>
      <c r="H6">
        <f>Data!N66</f>
        <v>0</v>
      </c>
      <c r="I6">
        <f>Data!O66</f>
        <v>0</v>
      </c>
      <c r="J6">
        <f>Data!P66</f>
        <v>0</v>
      </c>
      <c r="K6">
        <f>Data!Q66</f>
        <v>0</v>
      </c>
      <c r="L6">
        <f>Data!R66</f>
        <v>0</v>
      </c>
      <c r="M6">
        <f>Data!S66</f>
        <v>0</v>
      </c>
      <c r="N6">
        <f>Data!T66</f>
        <v>0</v>
      </c>
      <c r="O6">
        <f>Data!U66</f>
        <v>0</v>
      </c>
      <c r="P6">
        <f>Data!V66</f>
        <v>0</v>
      </c>
      <c r="Q6">
        <f>Data!W66</f>
        <v>0</v>
      </c>
      <c r="R6">
        <f>Data!X66</f>
        <v>0</v>
      </c>
      <c r="S6">
        <f>Data!Y66</f>
        <v>0</v>
      </c>
      <c r="T6">
        <f>Data!Z66</f>
        <v>0</v>
      </c>
      <c r="U6">
        <f>Data!AA66</f>
        <v>0</v>
      </c>
      <c r="V6">
        <f>Data!AB66</f>
        <v>0</v>
      </c>
      <c r="W6">
        <f>Data!AC66</f>
        <v>0</v>
      </c>
      <c r="X6">
        <f>Data!AD66</f>
        <v>0</v>
      </c>
      <c r="Y6">
        <f>Data!AE66</f>
        <v>0</v>
      </c>
      <c r="Z6">
        <f>Data!AF66</f>
        <v>0</v>
      </c>
      <c r="AA6">
        <f>Data!AG66</f>
        <v>0</v>
      </c>
      <c r="AB6">
        <f>Data!AH66</f>
        <v>0</v>
      </c>
      <c r="AC6">
        <f>Data!AI66</f>
        <v>0</v>
      </c>
      <c r="AD6">
        <f>Data!AJ66</f>
        <v>0</v>
      </c>
      <c r="AE6">
        <f>Data!AK66</f>
        <v>0</v>
      </c>
      <c r="AF6">
        <f>Data!AL66</f>
        <v>0</v>
      </c>
      <c r="AG6">
        <f>Data!AM66</f>
        <v>0</v>
      </c>
      <c r="AH6">
        <f>Data!AN66</f>
        <v>0</v>
      </c>
      <c r="AI6">
        <f>Data!AO66</f>
        <v>0</v>
      </c>
      <c r="AJ6">
        <f>Data!AP66</f>
        <v>0</v>
      </c>
    </row>
    <row r="7" spans="1:36" x14ac:dyDescent="0.25">
      <c r="A7" t="s">
        <v>7</v>
      </c>
      <c r="B7">
        <f>Data!H67</f>
        <v>1</v>
      </c>
      <c r="C7">
        <f>Data!I67</f>
        <v>1</v>
      </c>
      <c r="D7">
        <f>Data!J67</f>
        <v>1</v>
      </c>
      <c r="E7">
        <f>Data!K67</f>
        <v>1</v>
      </c>
      <c r="F7">
        <f>Data!L67</f>
        <v>1</v>
      </c>
      <c r="G7">
        <f>Data!M67</f>
        <v>1</v>
      </c>
      <c r="H7">
        <f>Data!N67</f>
        <v>1</v>
      </c>
      <c r="I7">
        <f>Data!O67</f>
        <v>1</v>
      </c>
      <c r="J7">
        <f>Data!P67</f>
        <v>1</v>
      </c>
      <c r="K7">
        <f>Data!Q67</f>
        <v>1</v>
      </c>
      <c r="L7">
        <f>Data!R67</f>
        <v>1</v>
      </c>
      <c r="M7">
        <f>Data!S67</f>
        <v>1</v>
      </c>
      <c r="N7">
        <f>Data!T67</f>
        <v>1</v>
      </c>
      <c r="O7">
        <f>Data!U67</f>
        <v>1</v>
      </c>
      <c r="P7">
        <f>Data!V67</f>
        <v>1</v>
      </c>
      <c r="Q7">
        <f>Data!W67</f>
        <v>1</v>
      </c>
      <c r="R7">
        <f>Data!X67</f>
        <v>1</v>
      </c>
      <c r="S7">
        <f>Data!Y67</f>
        <v>1</v>
      </c>
      <c r="T7">
        <f>Data!Z67</f>
        <v>1</v>
      </c>
      <c r="U7">
        <f>Data!AA67</f>
        <v>1</v>
      </c>
      <c r="V7">
        <f>Data!AB67</f>
        <v>1</v>
      </c>
      <c r="W7">
        <f>Data!AC67</f>
        <v>1</v>
      </c>
      <c r="X7">
        <f>Data!AD67</f>
        <v>1</v>
      </c>
      <c r="Y7">
        <f>Data!AE67</f>
        <v>1</v>
      </c>
      <c r="Z7">
        <f>Data!AF67</f>
        <v>1</v>
      </c>
      <c r="AA7">
        <f>Data!AG67</f>
        <v>1</v>
      </c>
      <c r="AB7">
        <f>Data!AH67</f>
        <v>1</v>
      </c>
      <c r="AC7">
        <f>Data!AI67</f>
        <v>1</v>
      </c>
      <c r="AD7">
        <f>Data!AJ67</f>
        <v>1</v>
      </c>
      <c r="AE7">
        <f>Data!AK67</f>
        <v>1</v>
      </c>
      <c r="AF7">
        <f>Data!AL67</f>
        <v>1</v>
      </c>
      <c r="AG7">
        <f>Data!AM67</f>
        <v>1</v>
      </c>
      <c r="AH7">
        <f>Data!AN67</f>
        <v>1</v>
      </c>
      <c r="AI7">
        <f>Data!AO67</f>
        <v>1</v>
      </c>
      <c r="AJ7">
        <f>Data!AP67</f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Data!H68</f>
        <v>0</v>
      </c>
      <c r="C2">
        <f>Data!I68</f>
        <v>1.098694263059318E-2</v>
      </c>
      <c r="D2">
        <f>Data!J68</f>
        <v>1.4774031693273055E-2</v>
      </c>
      <c r="E2">
        <f>Data!K68</f>
        <v>1.984030573407751E-2</v>
      </c>
      <c r="F2">
        <f>Data!L68</f>
        <v>2.6596993576865863E-2</v>
      </c>
      <c r="G2">
        <f>Data!M68</f>
        <v>3.5571189272636181E-2</v>
      </c>
      <c r="H2">
        <f>Data!N68</f>
        <v>4.7425873177566781E-2</v>
      </c>
      <c r="I2">
        <f>Data!O68</f>
        <v>6.2973356056996513E-2</v>
      </c>
      <c r="J2">
        <f>Data!P68</f>
        <v>8.317269649392238E-2</v>
      </c>
      <c r="K2">
        <f>Data!Q68</f>
        <v>0.10909682119561293</v>
      </c>
      <c r="L2">
        <f>Data!R68</f>
        <v>0.14185106490048782</v>
      </c>
      <c r="M2">
        <f>Data!S68</f>
        <v>0.18242552380635635</v>
      </c>
      <c r="N2">
        <f>Data!T68</f>
        <v>0.23147521650098238</v>
      </c>
      <c r="O2">
        <f>Data!U68</f>
        <v>0.28905049737499605</v>
      </c>
      <c r="P2">
        <f>Data!V68</f>
        <v>0.35434369377420455</v>
      </c>
      <c r="Q2">
        <f>Data!W68</f>
        <v>0.42555748318834102</v>
      </c>
      <c r="R2">
        <f>Data!X68</f>
        <v>0.5</v>
      </c>
      <c r="S2">
        <f>Data!Y68</f>
        <v>0.57444251681165903</v>
      </c>
      <c r="T2">
        <f>Data!Z68</f>
        <v>0.6456563062257954</v>
      </c>
      <c r="U2">
        <f>Data!AA68</f>
        <v>0.71094950262500389</v>
      </c>
      <c r="V2">
        <f>Data!AB68</f>
        <v>0.76852478349901754</v>
      </c>
      <c r="W2">
        <f>Data!AC68</f>
        <v>0.81757447619364365</v>
      </c>
      <c r="X2">
        <f>Data!AD68</f>
        <v>0.85814893509951229</v>
      </c>
      <c r="Y2">
        <f>Data!AE68</f>
        <v>0.89090317880438707</v>
      </c>
      <c r="Z2">
        <f>Data!AF68</f>
        <v>0.91682730350607766</v>
      </c>
      <c r="AA2">
        <f>Data!AG68</f>
        <v>0.9370266439430035</v>
      </c>
      <c r="AB2">
        <f>Data!AH68</f>
        <v>0.95257412682243336</v>
      </c>
      <c r="AC2">
        <f>Data!AI68</f>
        <v>0.96442881072736386</v>
      </c>
      <c r="AD2">
        <f>Data!AJ68</f>
        <v>0.97340300642313404</v>
      </c>
      <c r="AE2">
        <f>Data!AK68</f>
        <v>0.98015969426592253</v>
      </c>
      <c r="AF2">
        <f>Data!AL68</f>
        <v>0.98522596830672693</v>
      </c>
      <c r="AG2">
        <f>Data!AM68</f>
        <v>0.98901305736940681</v>
      </c>
      <c r="AH2">
        <f>Data!AN68</f>
        <v>0.99183742884684012</v>
      </c>
      <c r="AI2">
        <f>Data!AO68</f>
        <v>0.99394019850841575</v>
      </c>
      <c r="AJ2">
        <f>Data!AP68</f>
        <v>0.99550372683905886</v>
      </c>
    </row>
    <row r="3" spans="1:36" x14ac:dyDescent="0.25">
      <c r="A3" t="s">
        <v>3</v>
      </c>
      <c r="B3">
        <f>Data!H69</f>
        <v>0</v>
      </c>
      <c r="C3">
        <f>Data!I69</f>
        <v>0</v>
      </c>
      <c r="D3">
        <f>Data!J69</f>
        <v>0</v>
      </c>
      <c r="E3">
        <f>Data!K69</f>
        <v>0</v>
      </c>
      <c r="F3">
        <f>Data!L69</f>
        <v>0</v>
      </c>
      <c r="G3">
        <f>Data!M69</f>
        <v>0</v>
      </c>
      <c r="H3">
        <f>Data!N69</f>
        <v>0</v>
      </c>
      <c r="I3">
        <f>Data!O69</f>
        <v>0</v>
      </c>
      <c r="J3">
        <f>Data!P69</f>
        <v>0</v>
      </c>
      <c r="K3">
        <f>Data!Q69</f>
        <v>0</v>
      </c>
      <c r="L3">
        <f>Data!R69</f>
        <v>0</v>
      </c>
      <c r="M3">
        <f>Data!S69</f>
        <v>0</v>
      </c>
      <c r="N3">
        <f>Data!T69</f>
        <v>0</v>
      </c>
      <c r="O3">
        <f>Data!U69</f>
        <v>0</v>
      </c>
      <c r="P3">
        <f>Data!V69</f>
        <v>0</v>
      </c>
      <c r="Q3">
        <f>Data!W69</f>
        <v>0</v>
      </c>
      <c r="R3">
        <f>Data!X69</f>
        <v>0</v>
      </c>
      <c r="S3">
        <f>Data!Y69</f>
        <v>0</v>
      </c>
      <c r="T3">
        <f>Data!Z69</f>
        <v>0</v>
      </c>
      <c r="U3">
        <f>Data!AA69</f>
        <v>0</v>
      </c>
      <c r="V3">
        <f>Data!AB69</f>
        <v>0</v>
      </c>
      <c r="W3">
        <f>Data!AC69</f>
        <v>0</v>
      </c>
      <c r="X3">
        <f>Data!AD69</f>
        <v>0</v>
      </c>
      <c r="Y3">
        <f>Data!AE69</f>
        <v>0</v>
      </c>
      <c r="Z3">
        <f>Data!AF69</f>
        <v>0</v>
      </c>
      <c r="AA3">
        <f>Data!AG69</f>
        <v>0</v>
      </c>
      <c r="AB3">
        <f>Data!AH69</f>
        <v>0</v>
      </c>
      <c r="AC3">
        <f>Data!AI69</f>
        <v>0</v>
      </c>
      <c r="AD3">
        <f>Data!AJ69</f>
        <v>0</v>
      </c>
      <c r="AE3">
        <f>Data!AK69</f>
        <v>0</v>
      </c>
      <c r="AF3">
        <f>Data!AL69</f>
        <v>0</v>
      </c>
      <c r="AG3">
        <f>Data!AM69</f>
        <v>0</v>
      </c>
      <c r="AH3">
        <f>Data!AN69</f>
        <v>0</v>
      </c>
      <c r="AI3">
        <f>Data!AO69</f>
        <v>0</v>
      </c>
      <c r="AJ3">
        <f>Data!AP69</f>
        <v>0</v>
      </c>
    </row>
    <row r="4" spans="1:36" x14ac:dyDescent="0.25">
      <c r="A4" t="s">
        <v>4</v>
      </c>
      <c r="B4">
        <f>Data!H70</f>
        <v>1</v>
      </c>
      <c r="C4">
        <f>Data!I70</f>
        <v>1</v>
      </c>
      <c r="D4">
        <f>Data!J70</f>
        <v>1</v>
      </c>
      <c r="E4">
        <f>Data!K70</f>
        <v>1</v>
      </c>
      <c r="F4">
        <f>Data!L70</f>
        <v>1</v>
      </c>
      <c r="G4">
        <f>Data!M70</f>
        <v>1</v>
      </c>
      <c r="H4">
        <f>Data!N70</f>
        <v>1</v>
      </c>
      <c r="I4">
        <f>Data!O70</f>
        <v>1</v>
      </c>
      <c r="J4">
        <f>Data!P70</f>
        <v>1</v>
      </c>
      <c r="K4">
        <f>Data!Q70</f>
        <v>1</v>
      </c>
      <c r="L4">
        <f>Data!R70</f>
        <v>1</v>
      </c>
      <c r="M4">
        <f>Data!S70</f>
        <v>1</v>
      </c>
      <c r="N4">
        <f>Data!T70</f>
        <v>1</v>
      </c>
      <c r="O4">
        <f>Data!U70</f>
        <v>1</v>
      </c>
      <c r="P4">
        <f>Data!V70</f>
        <v>1</v>
      </c>
      <c r="Q4">
        <f>Data!W70</f>
        <v>1</v>
      </c>
      <c r="R4">
        <f>Data!X70</f>
        <v>1</v>
      </c>
      <c r="S4">
        <f>Data!Y70</f>
        <v>1</v>
      </c>
      <c r="T4">
        <f>Data!Z70</f>
        <v>1</v>
      </c>
      <c r="U4">
        <f>Data!AA70</f>
        <v>1</v>
      </c>
      <c r="V4">
        <f>Data!AB70</f>
        <v>1</v>
      </c>
      <c r="W4">
        <f>Data!AC70</f>
        <v>1</v>
      </c>
      <c r="X4">
        <f>Data!AD70</f>
        <v>1</v>
      </c>
      <c r="Y4">
        <f>Data!AE70</f>
        <v>1</v>
      </c>
      <c r="Z4">
        <f>Data!AF70</f>
        <v>1</v>
      </c>
      <c r="AA4">
        <f>Data!AG70</f>
        <v>1</v>
      </c>
      <c r="AB4">
        <f>Data!AH70</f>
        <v>1</v>
      </c>
      <c r="AC4">
        <f>Data!AI70</f>
        <v>1</v>
      </c>
      <c r="AD4">
        <f>Data!AJ70</f>
        <v>1</v>
      </c>
      <c r="AE4">
        <f>Data!AK70</f>
        <v>1</v>
      </c>
      <c r="AF4">
        <f>Data!AL70</f>
        <v>1</v>
      </c>
      <c r="AG4">
        <f>Data!AM70</f>
        <v>1</v>
      </c>
      <c r="AH4">
        <f>Data!AN70</f>
        <v>1</v>
      </c>
      <c r="AI4">
        <f>Data!AO70</f>
        <v>1</v>
      </c>
      <c r="AJ4">
        <f>Data!AP70</f>
        <v>1</v>
      </c>
    </row>
    <row r="5" spans="1:36" x14ac:dyDescent="0.25">
      <c r="A5" t="s">
        <v>5</v>
      </c>
      <c r="B5">
        <f>Data!H71</f>
        <v>0</v>
      </c>
      <c r="C5">
        <f>Data!I71</f>
        <v>0</v>
      </c>
      <c r="D5">
        <f>Data!J71</f>
        <v>0</v>
      </c>
      <c r="E5">
        <f>Data!K71</f>
        <v>0</v>
      </c>
      <c r="F5">
        <f>Data!L71</f>
        <v>0</v>
      </c>
      <c r="G5">
        <f>Data!M71</f>
        <v>0</v>
      </c>
      <c r="H5">
        <f>Data!N71</f>
        <v>0</v>
      </c>
      <c r="I5">
        <f>Data!O71</f>
        <v>0</v>
      </c>
      <c r="J5">
        <f>Data!P71</f>
        <v>0</v>
      </c>
      <c r="K5">
        <f>Data!Q71</f>
        <v>0</v>
      </c>
      <c r="L5">
        <f>Data!R71</f>
        <v>0</v>
      </c>
      <c r="M5">
        <f>Data!S71</f>
        <v>0</v>
      </c>
      <c r="N5">
        <f>Data!T71</f>
        <v>0</v>
      </c>
      <c r="O5">
        <f>Data!U71</f>
        <v>0</v>
      </c>
      <c r="P5">
        <f>Data!V71</f>
        <v>0</v>
      </c>
      <c r="Q5">
        <f>Data!W71</f>
        <v>0</v>
      </c>
      <c r="R5">
        <f>Data!X71</f>
        <v>0</v>
      </c>
      <c r="S5">
        <f>Data!Y71</f>
        <v>0</v>
      </c>
      <c r="T5">
        <f>Data!Z71</f>
        <v>0</v>
      </c>
      <c r="U5">
        <f>Data!AA71</f>
        <v>0</v>
      </c>
      <c r="V5">
        <f>Data!AB71</f>
        <v>0</v>
      </c>
      <c r="W5">
        <f>Data!AC71</f>
        <v>0</v>
      </c>
      <c r="X5">
        <f>Data!AD71</f>
        <v>0</v>
      </c>
      <c r="Y5">
        <f>Data!AE71</f>
        <v>0</v>
      </c>
      <c r="Z5">
        <f>Data!AF71</f>
        <v>0</v>
      </c>
      <c r="AA5">
        <f>Data!AG71</f>
        <v>0</v>
      </c>
      <c r="AB5">
        <f>Data!AH71</f>
        <v>0</v>
      </c>
      <c r="AC5">
        <f>Data!AI71</f>
        <v>0</v>
      </c>
      <c r="AD5">
        <f>Data!AJ71</f>
        <v>0</v>
      </c>
      <c r="AE5">
        <f>Data!AK71</f>
        <v>0</v>
      </c>
      <c r="AF5">
        <f>Data!AL71</f>
        <v>0</v>
      </c>
      <c r="AG5">
        <f>Data!AM71</f>
        <v>0</v>
      </c>
      <c r="AH5">
        <f>Data!AN71</f>
        <v>0</v>
      </c>
      <c r="AI5">
        <f>Data!AO71</f>
        <v>0</v>
      </c>
      <c r="AJ5">
        <f>Data!AP71</f>
        <v>0</v>
      </c>
    </row>
    <row r="6" spans="1:36" x14ac:dyDescent="0.25">
      <c r="A6" t="s">
        <v>6</v>
      </c>
      <c r="B6">
        <f>Data!H72</f>
        <v>0</v>
      </c>
      <c r="C6">
        <f>Data!I72</f>
        <v>0</v>
      </c>
      <c r="D6">
        <f>Data!J72</f>
        <v>0</v>
      </c>
      <c r="E6">
        <f>Data!K72</f>
        <v>0</v>
      </c>
      <c r="F6">
        <f>Data!L72</f>
        <v>0</v>
      </c>
      <c r="G6">
        <f>Data!M72</f>
        <v>0</v>
      </c>
      <c r="H6">
        <f>Data!N72</f>
        <v>0</v>
      </c>
      <c r="I6">
        <f>Data!O72</f>
        <v>0</v>
      </c>
      <c r="J6">
        <f>Data!P72</f>
        <v>0</v>
      </c>
      <c r="K6">
        <f>Data!Q72</f>
        <v>0</v>
      </c>
      <c r="L6">
        <f>Data!R72</f>
        <v>0</v>
      </c>
      <c r="M6">
        <f>Data!S72</f>
        <v>0</v>
      </c>
      <c r="N6">
        <f>Data!T72</f>
        <v>0</v>
      </c>
      <c r="O6">
        <f>Data!U72</f>
        <v>0</v>
      </c>
      <c r="P6">
        <f>Data!V72</f>
        <v>0</v>
      </c>
      <c r="Q6">
        <f>Data!W72</f>
        <v>0</v>
      </c>
      <c r="R6">
        <f>Data!X72</f>
        <v>0</v>
      </c>
      <c r="S6">
        <f>Data!Y72</f>
        <v>0</v>
      </c>
      <c r="T6">
        <f>Data!Z72</f>
        <v>0</v>
      </c>
      <c r="U6">
        <f>Data!AA72</f>
        <v>0</v>
      </c>
      <c r="V6">
        <f>Data!AB72</f>
        <v>0</v>
      </c>
      <c r="W6">
        <f>Data!AC72</f>
        <v>0</v>
      </c>
      <c r="X6">
        <f>Data!AD72</f>
        <v>0</v>
      </c>
      <c r="Y6">
        <f>Data!AE72</f>
        <v>0</v>
      </c>
      <c r="Z6">
        <f>Data!AF72</f>
        <v>0</v>
      </c>
      <c r="AA6">
        <f>Data!AG72</f>
        <v>0</v>
      </c>
      <c r="AB6">
        <f>Data!AH72</f>
        <v>0</v>
      </c>
      <c r="AC6">
        <f>Data!AI72</f>
        <v>0</v>
      </c>
      <c r="AD6">
        <f>Data!AJ72</f>
        <v>0</v>
      </c>
      <c r="AE6">
        <f>Data!AK72</f>
        <v>0</v>
      </c>
      <c r="AF6">
        <f>Data!AL72</f>
        <v>0</v>
      </c>
      <c r="AG6">
        <f>Data!AM72</f>
        <v>0</v>
      </c>
      <c r="AH6">
        <f>Data!AN72</f>
        <v>0</v>
      </c>
      <c r="AI6">
        <f>Data!AO72</f>
        <v>0</v>
      </c>
      <c r="AJ6">
        <f>Data!AP72</f>
        <v>0</v>
      </c>
    </row>
    <row r="7" spans="1:36" x14ac:dyDescent="0.25">
      <c r="A7" t="s">
        <v>7</v>
      </c>
      <c r="B7">
        <f>Data!H73</f>
        <v>0</v>
      </c>
      <c r="C7">
        <f>Data!I73</f>
        <v>0</v>
      </c>
      <c r="D7">
        <f>Data!J73</f>
        <v>0</v>
      </c>
      <c r="E7">
        <f>Data!K73</f>
        <v>0</v>
      </c>
      <c r="F7">
        <f>Data!L73</f>
        <v>0</v>
      </c>
      <c r="G7">
        <f>Data!M73</f>
        <v>0</v>
      </c>
      <c r="H7">
        <f>Data!N73</f>
        <v>0</v>
      </c>
      <c r="I7">
        <f>Data!O73</f>
        <v>0</v>
      </c>
      <c r="J7">
        <f>Data!P73</f>
        <v>0</v>
      </c>
      <c r="K7">
        <f>Data!Q73</f>
        <v>0</v>
      </c>
      <c r="L7">
        <f>Data!R73</f>
        <v>0</v>
      </c>
      <c r="M7">
        <f>Data!S73</f>
        <v>0</v>
      </c>
      <c r="N7">
        <f>Data!T73</f>
        <v>0</v>
      </c>
      <c r="O7">
        <f>Data!U73</f>
        <v>0</v>
      </c>
      <c r="P7">
        <f>Data!V73</f>
        <v>0</v>
      </c>
      <c r="Q7">
        <f>Data!W73</f>
        <v>0</v>
      </c>
      <c r="R7">
        <f>Data!X73</f>
        <v>0</v>
      </c>
      <c r="S7">
        <f>Data!Y73</f>
        <v>0</v>
      </c>
      <c r="T7">
        <f>Data!Z73</f>
        <v>0</v>
      </c>
      <c r="U7">
        <f>Data!AA73</f>
        <v>0</v>
      </c>
      <c r="V7">
        <f>Data!AB73</f>
        <v>0</v>
      </c>
      <c r="W7">
        <f>Data!AC73</f>
        <v>0</v>
      </c>
      <c r="X7">
        <f>Data!AD73</f>
        <v>0</v>
      </c>
      <c r="Y7">
        <f>Data!AE73</f>
        <v>0</v>
      </c>
      <c r="Z7">
        <f>Data!AF73</f>
        <v>0</v>
      </c>
      <c r="AA7">
        <f>Data!AG73</f>
        <v>0</v>
      </c>
      <c r="AB7">
        <f>Data!AH73</f>
        <v>0</v>
      </c>
      <c r="AC7">
        <f>Data!AI73</f>
        <v>0</v>
      </c>
      <c r="AD7">
        <f>Data!AJ73</f>
        <v>0</v>
      </c>
      <c r="AE7">
        <f>Data!AK73</f>
        <v>0</v>
      </c>
      <c r="AF7">
        <f>Data!AL73</f>
        <v>0</v>
      </c>
      <c r="AG7">
        <f>Data!AM73</f>
        <v>0</v>
      </c>
      <c r="AH7">
        <f>Data!AN73</f>
        <v>0</v>
      </c>
      <c r="AI7">
        <f>Data!AO73</f>
        <v>0</v>
      </c>
      <c r="AJ7">
        <f>Data!AP73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Data!H74</f>
        <v>0</v>
      </c>
      <c r="C2">
        <f>Data!I74</f>
        <v>0</v>
      </c>
      <c r="D2">
        <f>Data!J74</f>
        <v>0</v>
      </c>
      <c r="E2">
        <f>Data!K74</f>
        <v>0</v>
      </c>
      <c r="F2">
        <f>Data!L74</f>
        <v>0</v>
      </c>
      <c r="G2">
        <f>Data!M74</f>
        <v>0</v>
      </c>
      <c r="H2">
        <f>Data!N74</f>
        <v>0</v>
      </c>
      <c r="I2">
        <f>Data!O74</f>
        <v>0</v>
      </c>
      <c r="J2">
        <f>Data!P74</f>
        <v>0</v>
      </c>
      <c r="K2">
        <f>Data!Q74</f>
        <v>0</v>
      </c>
      <c r="L2">
        <f>Data!R74</f>
        <v>0</v>
      </c>
      <c r="M2">
        <f>Data!S74</f>
        <v>0</v>
      </c>
      <c r="N2">
        <f>Data!T74</f>
        <v>0</v>
      </c>
      <c r="O2">
        <f>Data!U74</f>
        <v>0</v>
      </c>
      <c r="P2">
        <f>Data!V74</f>
        <v>0</v>
      </c>
      <c r="Q2">
        <f>Data!W74</f>
        <v>0</v>
      </c>
      <c r="R2">
        <f>Data!X74</f>
        <v>0</v>
      </c>
      <c r="S2">
        <f>Data!Y74</f>
        <v>0</v>
      </c>
      <c r="T2">
        <f>Data!Z74</f>
        <v>0</v>
      </c>
      <c r="U2">
        <f>Data!AA74</f>
        <v>0</v>
      </c>
      <c r="V2">
        <f>Data!AB74</f>
        <v>0</v>
      </c>
      <c r="W2">
        <f>Data!AC74</f>
        <v>0</v>
      </c>
      <c r="X2">
        <f>Data!AD74</f>
        <v>0</v>
      </c>
      <c r="Y2">
        <f>Data!AE74</f>
        <v>0</v>
      </c>
      <c r="Z2">
        <f>Data!AF74</f>
        <v>0</v>
      </c>
      <c r="AA2">
        <f>Data!AG74</f>
        <v>0</v>
      </c>
      <c r="AB2">
        <f>Data!AH74</f>
        <v>0</v>
      </c>
      <c r="AC2">
        <f>Data!AI74</f>
        <v>0</v>
      </c>
      <c r="AD2">
        <f>Data!AJ74</f>
        <v>0</v>
      </c>
      <c r="AE2">
        <f>Data!AK74</f>
        <v>0</v>
      </c>
      <c r="AF2">
        <f>Data!AL74</f>
        <v>0</v>
      </c>
      <c r="AG2">
        <f>Data!AM74</f>
        <v>0</v>
      </c>
      <c r="AH2">
        <f>Data!AN74</f>
        <v>0</v>
      </c>
      <c r="AI2">
        <f>Data!AO74</f>
        <v>0</v>
      </c>
      <c r="AJ2">
        <f>Data!AP74</f>
        <v>0</v>
      </c>
    </row>
    <row r="3" spans="1:36" x14ac:dyDescent="0.25">
      <c r="A3" t="s">
        <v>3</v>
      </c>
      <c r="B3">
        <f>Data!H75</f>
        <v>0</v>
      </c>
      <c r="C3">
        <f>Data!I75</f>
        <v>0</v>
      </c>
      <c r="D3">
        <f>Data!J75</f>
        <v>0</v>
      </c>
      <c r="E3">
        <f>Data!K75</f>
        <v>0</v>
      </c>
      <c r="F3">
        <f>Data!L75</f>
        <v>0</v>
      </c>
      <c r="G3">
        <f>Data!M75</f>
        <v>0</v>
      </c>
      <c r="H3">
        <f>Data!N75</f>
        <v>0</v>
      </c>
      <c r="I3">
        <f>Data!O75</f>
        <v>0</v>
      </c>
      <c r="J3">
        <f>Data!P75</f>
        <v>0</v>
      </c>
      <c r="K3">
        <f>Data!Q75</f>
        <v>0</v>
      </c>
      <c r="L3">
        <f>Data!R75</f>
        <v>0</v>
      </c>
      <c r="M3">
        <f>Data!S75</f>
        <v>0</v>
      </c>
      <c r="N3">
        <f>Data!T75</f>
        <v>0</v>
      </c>
      <c r="O3">
        <f>Data!U75</f>
        <v>0</v>
      </c>
      <c r="P3">
        <f>Data!V75</f>
        <v>0</v>
      </c>
      <c r="Q3">
        <f>Data!W75</f>
        <v>0</v>
      </c>
      <c r="R3">
        <f>Data!X75</f>
        <v>0</v>
      </c>
      <c r="S3">
        <f>Data!Y75</f>
        <v>0</v>
      </c>
      <c r="T3">
        <f>Data!Z75</f>
        <v>0</v>
      </c>
      <c r="U3">
        <f>Data!AA75</f>
        <v>0</v>
      </c>
      <c r="V3">
        <f>Data!AB75</f>
        <v>0</v>
      </c>
      <c r="W3">
        <f>Data!AC75</f>
        <v>0</v>
      </c>
      <c r="X3">
        <f>Data!AD75</f>
        <v>0</v>
      </c>
      <c r="Y3">
        <f>Data!AE75</f>
        <v>0</v>
      </c>
      <c r="Z3">
        <f>Data!AF75</f>
        <v>0</v>
      </c>
      <c r="AA3">
        <f>Data!AG75</f>
        <v>0</v>
      </c>
      <c r="AB3">
        <f>Data!AH75</f>
        <v>0</v>
      </c>
      <c r="AC3">
        <f>Data!AI75</f>
        <v>0</v>
      </c>
      <c r="AD3">
        <f>Data!AJ75</f>
        <v>0</v>
      </c>
      <c r="AE3">
        <f>Data!AK75</f>
        <v>0</v>
      </c>
      <c r="AF3">
        <f>Data!AL75</f>
        <v>0</v>
      </c>
      <c r="AG3">
        <f>Data!AM75</f>
        <v>0</v>
      </c>
      <c r="AH3">
        <f>Data!AN75</f>
        <v>0</v>
      </c>
      <c r="AI3">
        <f>Data!AO75</f>
        <v>0</v>
      </c>
      <c r="AJ3">
        <f>Data!AP75</f>
        <v>0</v>
      </c>
    </row>
    <row r="4" spans="1:36" x14ac:dyDescent="0.25">
      <c r="A4" t="s">
        <v>4</v>
      </c>
      <c r="B4">
        <f>Data!H76</f>
        <v>0</v>
      </c>
      <c r="C4">
        <f>Data!I76</f>
        <v>0</v>
      </c>
      <c r="D4">
        <f>Data!J76</f>
        <v>0</v>
      </c>
      <c r="E4">
        <f>Data!K76</f>
        <v>0</v>
      </c>
      <c r="F4">
        <f>Data!L76</f>
        <v>0</v>
      </c>
      <c r="G4">
        <f>Data!M76</f>
        <v>0</v>
      </c>
      <c r="H4">
        <f>Data!N76</f>
        <v>0</v>
      </c>
      <c r="I4">
        <f>Data!O76</f>
        <v>0</v>
      </c>
      <c r="J4">
        <f>Data!P76</f>
        <v>0</v>
      </c>
      <c r="K4">
        <f>Data!Q76</f>
        <v>0</v>
      </c>
      <c r="L4">
        <f>Data!R76</f>
        <v>0</v>
      </c>
      <c r="M4">
        <f>Data!S76</f>
        <v>0</v>
      </c>
      <c r="N4">
        <f>Data!T76</f>
        <v>0</v>
      </c>
      <c r="O4">
        <f>Data!U76</f>
        <v>0</v>
      </c>
      <c r="P4">
        <f>Data!V76</f>
        <v>0</v>
      </c>
      <c r="Q4">
        <f>Data!W76</f>
        <v>0</v>
      </c>
      <c r="R4">
        <f>Data!X76</f>
        <v>0</v>
      </c>
      <c r="S4">
        <f>Data!Y76</f>
        <v>0</v>
      </c>
      <c r="T4">
        <f>Data!Z76</f>
        <v>0</v>
      </c>
      <c r="U4">
        <f>Data!AA76</f>
        <v>0</v>
      </c>
      <c r="V4">
        <f>Data!AB76</f>
        <v>0</v>
      </c>
      <c r="W4">
        <f>Data!AC76</f>
        <v>0</v>
      </c>
      <c r="X4">
        <f>Data!AD76</f>
        <v>0</v>
      </c>
      <c r="Y4">
        <f>Data!AE76</f>
        <v>0</v>
      </c>
      <c r="Z4">
        <f>Data!AF76</f>
        <v>0</v>
      </c>
      <c r="AA4">
        <f>Data!AG76</f>
        <v>0</v>
      </c>
      <c r="AB4">
        <f>Data!AH76</f>
        <v>0</v>
      </c>
      <c r="AC4">
        <f>Data!AI76</f>
        <v>0</v>
      </c>
      <c r="AD4">
        <f>Data!AJ76</f>
        <v>0</v>
      </c>
      <c r="AE4">
        <f>Data!AK76</f>
        <v>0</v>
      </c>
      <c r="AF4">
        <f>Data!AL76</f>
        <v>0</v>
      </c>
      <c r="AG4">
        <f>Data!AM76</f>
        <v>0</v>
      </c>
      <c r="AH4">
        <f>Data!AN76</f>
        <v>0</v>
      </c>
      <c r="AI4">
        <f>Data!AO76</f>
        <v>0</v>
      </c>
      <c r="AJ4">
        <f>Data!AP76</f>
        <v>0</v>
      </c>
    </row>
    <row r="5" spans="1:36" x14ac:dyDescent="0.25">
      <c r="A5" t="s">
        <v>5</v>
      </c>
      <c r="B5">
        <f>Data!H77</f>
        <v>0</v>
      </c>
      <c r="C5">
        <f>Data!I77</f>
        <v>0</v>
      </c>
      <c r="D5">
        <f>Data!J77</f>
        <v>0</v>
      </c>
      <c r="E5">
        <f>Data!K77</f>
        <v>0</v>
      </c>
      <c r="F5">
        <f>Data!L77</f>
        <v>0</v>
      </c>
      <c r="G5">
        <f>Data!M77</f>
        <v>0</v>
      </c>
      <c r="H5">
        <f>Data!N77</f>
        <v>0</v>
      </c>
      <c r="I5">
        <f>Data!O77</f>
        <v>0</v>
      </c>
      <c r="J5">
        <f>Data!P77</f>
        <v>0</v>
      </c>
      <c r="K5">
        <f>Data!Q77</f>
        <v>0</v>
      </c>
      <c r="L5">
        <f>Data!R77</f>
        <v>0</v>
      </c>
      <c r="M5">
        <f>Data!S77</f>
        <v>0</v>
      </c>
      <c r="N5">
        <f>Data!T77</f>
        <v>0</v>
      </c>
      <c r="O5">
        <f>Data!U77</f>
        <v>0</v>
      </c>
      <c r="P5">
        <f>Data!V77</f>
        <v>0</v>
      </c>
      <c r="Q5">
        <f>Data!W77</f>
        <v>0</v>
      </c>
      <c r="R5">
        <f>Data!X77</f>
        <v>0</v>
      </c>
      <c r="S5">
        <f>Data!Y77</f>
        <v>0</v>
      </c>
      <c r="T5">
        <f>Data!Z77</f>
        <v>0</v>
      </c>
      <c r="U5">
        <f>Data!AA77</f>
        <v>0</v>
      </c>
      <c r="V5">
        <f>Data!AB77</f>
        <v>0</v>
      </c>
      <c r="W5">
        <f>Data!AC77</f>
        <v>0</v>
      </c>
      <c r="X5">
        <f>Data!AD77</f>
        <v>0</v>
      </c>
      <c r="Y5">
        <f>Data!AE77</f>
        <v>0</v>
      </c>
      <c r="Z5">
        <f>Data!AF77</f>
        <v>0</v>
      </c>
      <c r="AA5">
        <f>Data!AG77</f>
        <v>0</v>
      </c>
      <c r="AB5">
        <f>Data!AH77</f>
        <v>0</v>
      </c>
      <c r="AC5">
        <f>Data!AI77</f>
        <v>0</v>
      </c>
      <c r="AD5">
        <f>Data!AJ77</f>
        <v>0</v>
      </c>
      <c r="AE5">
        <f>Data!AK77</f>
        <v>0</v>
      </c>
      <c r="AF5">
        <f>Data!AL77</f>
        <v>0</v>
      </c>
      <c r="AG5">
        <f>Data!AM77</f>
        <v>0</v>
      </c>
      <c r="AH5">
        <f>Data!AN77</f>
        <v>0</v>
      </c>
      <c r="AI5">
        <f>Data!AO77</f>
        <v>0</v>
      </c>
      <c r="AJ5">
        <f>Data!AP77</f>
        <v>0</v>
      </c>
    </row>
    <row r="6" spans="1:36" x14ac:dyDescent="0.25">
      <c r="A6" t="s">
        <v>6</v>
      </c>
      <c r="B6">
        <f>Data!H78</f>
        <v>0</v>
      </c>
      <c r="C6">
        <f>Data!I78</f>
        <v>0</v>
      </c>
      <c r="D6">
        <f>Data!J78</f>
        <v>0</v>
      </c>
      <c r="E6">
        <f>Data!K78</f>
        <v>0</v>
      </c>
      <c r="F6">
        <f>Data!L78</f>
        <v>0</v>
      </c>
      <c r="G6">
        <f>Data!M78</f>
        <v>0</v>
      </c>
      <c r="H6">
        <f>Data!N78</f>
        <v>0</v>
      </c>
      <c r="I6">
        <f>Data!O78</f>
        <v>0</v>
      </c>
      <c r="J6">
        <f>Data!P78</f>
        <v>0</v>
      </c>
      <c r="K6">
        <f>Data!Q78</f>
        <v>0</v>
      </c>
      <c r="L6">
        <f>Data!R78</f>
        <v>0</v>
      </c>
      <c r="M6">
        <f>Data!S78</f>
        <v>0</v>
      </c>
      <c r="N6">
        <f>Data!T78</f>
        <v>0</v>
      </c>
      <c r="O6">
        <f>Data!U78</f>
        <v>0</v>
      </c>
      <c r="P6">
        <f>Data!V78</f>
        <v>0</v>
      </c>
      <c r="Q6">
        <f>Data!W78</f>
        <v>0</v>
      </c>
      <c r="R6">
        <f>Data!X78</f>
        <v>0</v>
      </c>
      <c r="S6">
        <f>Data!Y78</f>
        <v>0</v>
      </c>
      <c r="T6">
        <f>Data!Z78</f>
        <v>0</v>
      </c>
      <c r="U6">
        <f>Data!AA78</f>
        <v>0</v>
      </c>
      <c r="V6">
        <f>Data!AB78</f>
        <v>0</v>
      </c>
      <c r="W6">
        <f>Data!AC78</f>
        <v>0</v>
      </c>
      <c r="X6">
        <f>Data!AD78</f>
        <v>0</v>
      </c>
      <c r="Y6">
        <f>Data!AE78</f>
        <v>0</v>
      </c>
      <c r="Z6">
        <f>Data!AF78</f>
        <v>0</v>
      </c>
      <c r="AA6">
        <f>Data!AG78</f>
        <v>0</v>
      </c>
      <c r="AB6">
        <f>Data!AH78</f>
        <v>0</v>
      </c>
      <c r="AC6">
        <f>Data!AI78</f>
        <v>0</v>
      </c>
      <c r="AD6">
        <f>Data!AJ78</f>
        <v>0</v>
      </c>
      <c r="AE6">
        <f>Data!AK78</f>
        <v>0</v>
      </c>
      <c r="AF6">
        <f>Data!AL78</f>
        <v>0</v>
      </c>
      <c r="AG6">
        <f>Data!AM78</f>
        <v>0</v>
      </c>
      <c r="AH6">
        <f>Data!AN78</f>
        <v>0</v>
      </c>
      <c r="AI6">
        <f>Data!AO78</f>
        <v>0</v>
      </c>
      <c r="AJ6">
        <f>Data!AP78</f>
        <v>0</v>
      </c>
    </row>
    <row r="7" spans="1:36" x14ac:dyDescent="0.25">
      <c r="A7" t="s">
        <v>7</v>
      </c>
      <c r="B7">
        <f>Data!H79</f>
        <v>0</v>
      </c>
      <c r="C7">
        <f>Data!I79</f>
        <v>0</v>
      </c>
      <c r="D7">
        <f>Data!J79</f>
        <v>0</v>
      </c>
      <c r="E7">
        <f>Data!K79</f>
        <v>0</v>
      </c>
      <c r="F7">
        <f>Data!L79</f>
        <v>0</v>
      </c>
      <c r="G7">
        <f>Data!M79</f>
        <v>0</v>
      </c>
      <c r="H7">
        <f>Data!N79</f>
        <v>0</v>
      </c>
      <c r="I7">
        <f>Data!O79</f>
        <v>0</v>
      </c>
      <c r="J7">
        <f>Data!P79</f>
        <v>0</v>
      </c>
      <c r="K7">
        <f>Data!Q79</f>
        <v>0</v>
      </c>
      <c r="L7">
        <f>Data!R79</f>
        <v>0</v>
      </c>
      <c r="M7">
        <f>Data!S79</f>
        <v>0</v>
      </c>
      <c r="N7">
        <f>Data!T79</f>
        <v>0</v>
      </c>
      <c r="O7">
        <f>Data!U79</f>
        <v>0</v>
      </c>
      <c r="P7">
        <f>Data!V79</f>
        <v>0</v>
      </c>
      <c r="Q7">
        <f>Data!W79</f>
        <v>0</v>
      </c>
      <c r="R7">
        <f>Data!X79</f>
        <v>0</v>
      </c>
      <c r="S7">
        <f>Data!Y79</f>
        <v>0</v>
      </c>
      <c r="T7">
        <f>Data!Z79</f>
        <v>0</v>
      </c>
      <c r="U7">
        <f>Data!AA79</f>
        <v>0</v>
      </c>
      <c r="V7">
        <f>Data!AB79</f>
        <v>0</v>
      </c>
      <c r="W7">
        <f>Data!AC79</f>
        <v>0</v>
      </c>
      <c r="X7">
        <f>Data!AD79</f>
        <v>0</v>
      </c>
      <c r="Y7">
        <f>Data!AE79</f>
        <v>0</v>
      </c>
      <c r="Z7">
        <f>Data!AF79</f>
        <v>0</v>
      </c>
      <c r="AA7">
        <f>Data!AG79</f>
        <v>0</v>
      </c>
      <c r="AB7">
        <f>Data!AH79</f>
        <v>0</v>
      </c>
      <c r="AC7">
        <f>Data!AI79</f>
        <v>0</v>
      </c>
      <c r="AD7">
        <f>Data!AJ79</f>
        <v>0</v>
      </c>
      <c r="AE7">
        <f>Data!AK79</f>
        <v>0</v>
      </c>
      <c r="AF7">
        <f>Data!AL79</f>
        <v>0</v>
      </c>
      <c r="AG7">
        <f>Data!AM79</f>
        <v>0</v>
      </c>
      <c r="AH7">
        <f>Data!AN79</f>
        <v>0</v>
      </c>
      <c r="AI7">
        <f>Data!AO79</f>
        <v>0</v>
      </c>
      <c r="AJ7">
        <f>Data!AP79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6"/>
  <sheetViews>
    <sheetView workbookViewId="0">
      <pane xSplit="2" ySplit="1" topLeftCell="T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5" customHeight="1" x14ac:dyDescent="0.2"/>
  <cols>
    <col min="1" max="1" width="20.85546875" style="4" hidden="1" customWidth="1"/>
    <col min="2" max="2" width="45.7109375" style="4" customWidth="1"/>
    <col min="3" max="16384" width="9.140625" style="4"/>
  </cols>
  <sheetData>
    <row r="1" spans="1:39" ht="15" customHeight="1" thickBot="1" x14ac:dyDescent="0.25">
      <c r="B1" s="15" t="s">
        <v>117</v>
      </c>
      <c r="C1" s="13">
        <v>2015</v>
      </c>
      <c r="D1" s="13">
        <v>2016</v>
      </c>
      <c r="E1" s="13">
        <v>2017</v>
      </c>
      <c r="F1" s="13">
        <v>2018</v>
      </c>
      <c r="G1" s="13">
        <v>2019</v>
      </c>
      <c r="H1" s="13">
        <v>2020</v>
      </c>
      <c r="I1" s="13">
        <v>2021</v>
      </c>
      <c r="J1" s="13">
        <v>2022</v>
      </c>
      <c r="K1" s="13">
        <v>2023</v>
      </c>
      <c r="L1" s="13">
        <v>2024</v>
      </c>
      <c r="M1" s="13">
        <v>2025</v>
      </c>
      <c r="N1" s="13">
        <v>2026</v>
      </c>
      <c r="O1" s="13">
        <v>2027</v>
      </c>
      <c r="P1" s="13">
        <v>2028</v>
      </c>
      <c r="Q1" s="13">
        <v>2029</v>
      </c>
      <c r="R1" s="13">
        <v>2030</v>
      </c>
      <c r="S1" s="13">
        <v>2031</v>
      </c>
      <c r="T1" s="13">
        <v>2032</v>
      </c>
      <c r="U1" s="13">
        <v>2033</v>
      </c>
      <c r="V1" s="13">
        <v>2034</v>
      </c>
      <c r="W1" s="13">
        <v>2035</v>
      </c>
      <c r="X1" s="13">
        <v>2036</v>
      </c>
      <c r="Y1" s="13">
        <v>2037</v>
      </c>
      <c r="Z1" s="13">
        <v>2038</v>
      </c>
      <c r="AA1" s="13">
        <v>2039</v>
      </c>
      <c r="AB1" s="13">
        <v>2040</v>
      </c>
      <c r="AC1" s="13">
        <v>2041</v>
      </c>
      <c r="AD1" s="13">
        <v>2042</v>
      </c>
      <c r="AE1" s="13">
        <v>2043</v>
      </c>
      <c r="AF1" s="13">
        <v>2044</v>
      </c>
      <c r="AG1" s="13">
        <v>2045</v>
      </c>
      <c r="AH1" s="13">
        <v>2046</v>
      </c>
      <c r="AI1" s="13">
        <v>2047</v>
      </c>
      <c r="AJ1" s="13">
        <v>2048</v>
      </c>
      <c r="AK1" s="13">
        <v>2049</v>
      </c>
      <c r="AL1" s="13">
        <v>2050</v>
      </c>
    </row>
    <row r="2" spans="1:39" ht="15" customHeight="1" thickTop="1" x14ac:dyDescent="0.2"/>
    <row r="3" spans="1:39" ht="15" customHeight="1" x14ac:dyDescent="0.2">
      <c r="C3" s="17" t="s">
        <v>116</v>
      </c>
      <c r="D3" s="17" t="s">
        <v>115</v>
      </c>
      <c r="E3" s="17"/>
      <c r="F3" s="17"/>
      <c r="G3" s="17"/>
    </row>
    <row r="4" spans="1:39" ht="15" customHeight="1" x14ac:dyDescent="0.2">
      <c r="C4" s="17" t="s">
        <v>114</v>
      </c>
      <c r="D4" s="17" t="s">
        <v>113</v>
      </c>
      <c r="E4" s="17"/>
      <c r="F4" s="17"/>
      <c r="G4" s="17" t="s">
        <v>112</v>
      </c>
    </row>
    <row r="5" spans="1:39" ht="15" customHeight="1" x14ac:dyDescent="0.2">
      <c r="C5" s="17" t="s">
        <v>111</v>
      </c>
      <c r="D5" s="17" t="s">
        <v>110</v>
      </c>
      <c r="E5" s="17"/>
      <c r="F5" s="17"/>
      <c r="G5" s="17"/>
    </row>
    <row r="6" spans="1:39" ht="15" customHeight="1" x14ac:dyDescent="0.2">
      <c r="C6" s="17" t="s">
        <v>109</v>
      </c>
      <c r="D6" s="17"/>
      <c r="E6" s="17" t="s">
        <v>108</v>
      </c>
      <c r="F6" s="17"/>
      <c r="G6" s="17"/>
    </row>
    <row r="10" spans="1:39" ht="15" customHeight="1" x14ac:dyDescent="0.25">
      <c r="A10" s="9" t="s">
        <v>107</v>
      </c>
      <c r="B10" s="16" t="s">
        <v>106</v>
      </c>
    </row>
    <row r="11" spans="1:39" ht="15" customHeight="1" x14ac:dyDescent="0.2">
      <c r="B11" s="15" t="s">
        <v>105</v>
      </c>
    </row>
    <row r="12" spans="1:39" ht="15" customHeight="1" x14ac:dyDescent="0.2">
      <c r="B12" s="15" t="s">
        <v>104</v>
      </c>
      <c r="C12" s="14" t="s">
        <v>104</v>
      </c>
      <c r="D12" s="14" t="s">
        <v>104</v>
      </c>
      <c r="E12" s="14" t="s">
        <v>104</v>
      </c>
      <c r="F12" s="14" t="s">
        <v>104</v>
      </c>
      <c r="G12" s="14" t="s">
        <v>104</v>
      </c>
      <c r="H12" s="14" t="s">
        <v>104</v>
      </c>
      <c r="I12" s="14" t="s">
        <v>104</v>
      </c>
      <c r="J12" s="14" t="s">
        <v>104</v>
      </c>
      <c r="K12" s="14" t="s">
        <v>104</v>
      </c>
      <c r="L12" s="14" t="s">
        <v>104</v>
      </c>
      <c r="M12" s="14" t="s">
        <v>104</v>
      </c>
      <c r="N12" s="14" t="s">
        <v>104</v>
      </c>
      <c r="O12" s="14" t="s">
        <v>104</v>
      </c>
      <c r="P12" s="14" t="s">
        <v>104</v>
      </c>
      <c r="Q12" s="14" t="s">
        <v>104</v>
      </c>
      <c r="R12" s="14" t="s">
        <v>104</v>
      </c>
      <c r="S12" s="14" t="s">
        <v>104</v>
      </c>
      <c r="T12" s="14" t="s">
        <v>104</v>
      </c>
      <c r="U12" s="14" t="s">
        <v>104</v>
      </c>
      <c r="V12" s="14" t="s">
        <v>104</v>
      </c>
      <c r="W12" s="14" t="s">
        <v>104</v>
      </c>
      <c r="X12" s="14" t="s">
        <v>104</v>
      </c>
      <c r="Y12" s="14" t="s">
        <v>104</v>
      </c>
      <c r="Z12" s="14" t="s">
        <v>104</v>
      </c>
      <c r="AA12" s="14" t="s">
        <v>104</v>
      </c>
      <c r="AB12" s="14" t="s">
        <v>104</v>
      </c>
      <c r="AC12" s="14" t="s">
        <v>104</v>
      </c>
      <c r="AD12" s="14" t="s">
        <v>104</v>
      </c>
      <c r="AE12" s="14" t="s">
        <v>104</v>
      </c>
      <c r="AF12" s="14" t="s">
        <v>104</v>
      </c>
      <c r="AG12" s="14" t="s">
        <v>104</v>
      </c>
      <c r="AH12" s="14" t="s">
        <v>104</v>
      </c>
      <c r="AI12" s="14" t="s">
        <v>104</v>
      </c>
      <c r="AJ12" s="14" t="s">
        <v>104</v>
      </c>
      <c r="AK12" s="14" t="s">
        <v>104</v>
      </c>
      <c r="AL12" s="14" t="s">
        <v>104</v>
      </c>
      <c r="AM12" s="14" t="s">
        <v>103</v>
      </c>
    </row>
    <row r="13" spans="1:39" ht="15" customHeight="1" thickBot="1" x14ac:dyDescent="0.25">
      <c r="B13" s="13" t="s">
        <v>102</v>
      </c>
      <c r="C13" s="13">
        <v>2015</v>
      </c>
      <c r="D13" s="13">
        <v>2016</v>
      </c>
      <c r="E13" s="13">
        <v>2017</v>
      </c>
      <c r="F13" s="13">
        <v>2018</v>
      </c>
      <c r="G13" s="13">
        <v>2019</v>
      </c>
      <c r="H13" s="13">
        <v>2020</v>
      </c>
      <c r="I13" s="13">
        <v>2021</v>
      </c>
      <c r="J13" s="13">
        <v>2022</v>
      </c>
      <c r="K13" s="13">
        <v>2023</v>
      </c>
      <c r="L13" s="13">
        <v>2024</v>
      </c>
      <c r="M13" s="13">
        <v>2025</v>
      </c>
      <c r="N13" s="13">
        <v>2026</v>
      </c>
      <c r="O13" s="13">
        <v>2027</v>
      </c>
      <c r="P13" s="13">
        <v>2028</v>
      </c>
      <c r="Q13" s="13">
        <v>2029</v>
      </c>
      <c r="R13" s="13">
        <v>2030</v>
      </c>
      <c r="S13" s="13">
        <v>2031</v>
      </c>
      <c r="T13" s="13">
        <v>2032</v>
      </c>
      <c r="U13" s="13">
        <v>2033</v>
      </c>
      <c r="V13" s="13">
        <v>2034</v>
      </c>
      <c r="W13" s="13">
        <v>2035</v>
      </c>
      <c r="X13" s="13">
        <v>2036</v>
      </c>
      <c r="Y13" s="13">
        <v>2037</v>
      </c>
      <c r="Z13" s="13">
        <v>2038</v>
      </c>
      <c r="AA13" s="13">
        <v>2039</v>
      </c>
      <c r="AB13" s="13">
        <v>2040</v>
      </c>
      <c r="AC13" s="13">
        <v>2041</v>
      </c>
      <c r="AD13" s="13">
        <v>2042</v>
      </c>
      <c r="AE13" s="13">
        <v>2043</v>
      </c>
      <c r="AF13" s="13">
        <v>2044</v>
      </c>
      <c r="AG13" s="13">
        <v>2045</v>
      </c>
      <c r="AH13" s="13">
        <v>2046</v>
      </c>
      <c r="AI13" s="13">
        <v>2047</v>
      </c>
      <c r="AJ13" s="13">
        <v>2048</v>
      </c>
      <c r="AK13" s="13">
        <v>2049</v>
      </c>
      <c r="AL13" s="13">
        <v>2050</v>
      </c>
      <c r="AM13" s="13">
        <v>2050</v>
      </c>
    </row>
    <row r="14" spans="1:39" ht="15" customHeight="1" thickTop="1" x14ac:dyDescent="0.2"/>
    <row r="15" spans="1:39" ht="15" customHeight="1" x14ac:dyDescent="0.2">
      <c r="B15" s="8" t="s">
        <v>101</v>
      </c>
    </row>
    <row r="16" spans="1:39" ht="15" customHeight="1" x14ac:dyDescent="0.2">
      <c r="B16" s="8" t="s">
        <v>100</v>
      </c>
    </row>
    <row r="17" spans="1:39" ht="15" customHeight="1" x14ac:dyDescent="0.25">
      <c r="A17" s="9" t="s">
        <v>99</v>
      </c>
      <c r="B17" s="12" t="s">
        <v>73</v>
      </c>
      <c r="C17" s="11">
        <v>112.54409800000001</v>
      </c>
      <c r="D17" s="11">
        <v>111.75561500000001</v>
      </c>
      <c r="E17" s="11">
        <v>111.062248</v>
      </c>
      <c r="F17" s="11">
        <v>110.010651</v>
      </c>
      <c r="G17" s="11">
        <v>108.671097</v>
      </c>
      <c r="H17" s="11">
        <v>107.296722</v>
      </c>
      <c r="I17" s="11">
        <v>105.950157</v>
      </c>
      <c r="J17" s="11">
        <v>104.52404799999999</v>
      </c>
      <c r="K17" s="11">
        <v>102.988945</v>
      </c>
      <c r="L17" s="11">
        <v>101.561066</v>
      </c>
      <c r="M17" s="11">
        <v>100.100853</v>
      </c>
      <c r="N17" s="11">
        <v>98.617615000000001</v>
      </c>
      <c r="O17" s="11">
        <v>97.264702</v>
      </c>
      <c r="P17" s="11">
        <v>96.096581</v>
      </c>
      <c r="Q17" s="11">
        <v>95.040085000000005</v>
      </c>
      <c r="R17" s="11">
        <v>94.037766000000005</v>
      </c>
      <c r="S17" s="11">
        <v>93.165938999999995</v>
      </c>
      <c r="T17" s="11">
        <v>92.441788000000003</v>
      </c>
      <c r="U17" s="11">
        <v>91.829453000000001</v>
      </c>
      <c r="V17" s="11">
        <v>91.364799000000005</v>
      </c>
      <c r="W17" s="11">
        <v>90.987746999999999</v>
      </c>
      <c r="X17" s="11">
        <v>90.732574</v>
      </c>
      <c r="Y17" s="11">
        <v>90.570258999999993</v>
      </c>
      <c r="Z17" s="11">
        <v>90.513938999999993</v>
      </c>
      <c r="AA17" s="11">
        <v>90.441924999999998</v>
      </c>
      <c r="AB17" s="11">
        <v>90.404999000000004</v>
      </c>
      <c r="AC17" s="11">
        <v>90.460846000000004</v>
      </c>
      <c r="AD17" s="11">
        <v>90.537909999999997</v>
      </c>
      <c r="AE17" s="11">
        <v>90.635283999999999</v>
      </c>
      <c r="AF17" s="11">
        <v>90.806449999999998</v>
      </c>
      <c r="AG17" s="11">
        <v>91.057922000000005</v>
      </c>
      <c r="AH17" s="11">
        <v>91.345687999999996</v>
      </c>
      <c r="AI17" s="11">
        <v>91.584862000000001</v>
      </c>
      <c r="AJ17" s="11">
        <v>91.855193999999997</v>
      </c>
      <c r="AK17" s="11">
        <v>92.188514999999995</v>
      </c>
      <c r="AL17" s="11">
        <v>92.506270999999998</v>
      </c>
      <c r="AM17" s="10">
        <v>-5.5449999999999996E-3</v>
      </c>
    </row>
    <row r="18" spans="1:39" ht="15" customHeight="1" x14ac:dyDescent="0.25">
      <c r="A18" s="9" t="s">
        <v>98</v>
      </c>
      <c r="B18" s="12" t="s">
        <v>71</v>
      </c>
      <c r="C18" s="11">
        <v>0.92974800000000002</v>
      </c>
      <c r="D18" s="11">
        <v>0.89605199999999996</v>
      </c>
      <c r="E18" s="11">
        <v>0.86918799999999996</v>
      </c>
      <c r="F18" s="11">
        <v>0.84914599999999996</v>
      </c>
      <c r="G18" s="11">
        <v>0.83417699999999995</v>
      </c>
      <c r="H18" s="11">
        <v>0.82876300000000003</v>
      </c>
      <c r="I18" s="11">
        <v>0.82928199999999996</v>
      </c>
      <c r="J18" s="11">
        <v>0.83860199999999996</v>
      </c>
      <c r="K18" s="11">
        <v>0.85721499999999995</v>
      </c>
      <c r="L18" s="11">
        <v>0.88819099999999995</v>
      </c>
      <c r="M18" s="11">
        <v>0.93314200000000003</v>
      </c>
      <c r="N18" s="11">
        <v>0.99525600000000003</v>
      </c>
      <c r="O18" s="11">
        <v>1.0793159999999999</v>
      </c>
      <c r="P18" s="11">
        <v>1.1847909999999999</v>
      </c>
      <c r="Q18" s="11">
        <v>1.3039240000000001</v>
      </c>
      <c r="R18" s="11">
        <v>1.432779</v>
      </c>
      <c r="S18" s="11">
        <v>1.5620369999999999</v>
      </c>
      <c r="T18" s="11">
        <v>1.6917</v>
      </c>
      <c r="U18" s="11">
        <v>1.8181350000000001</v>
      </c>
      <c r="V18" s="11">
        <v>1.9472</v>
      </c>
      <c r="W18" s="11">
        <v>2.07097</v>
      </c>
      <c r="X18" s="11">
        <v>2.1902490000000001</v>
      </c>
      <c r="Y18" s="11">
        <v>2.3054420000000002</v>
      </c>
      <c r="Z18" s="11">
        <v>2.4160379999999999</v>
      </c>
      <c r="AA18" s="11">
        <v>2.5178609999999999</v>
      </c>
      <c r="AB18" s="11">
        <v>2.6135139999999999</v>
      </c>
      <c r="AC18" s="11">
        <v>2.7062309999999998</v>
      </c>
      <c r="AD18" s="11">
        <v>2.793301</v>
      </c>
      <c r="AE18" s="11">
        <v>2.8746299999999998</v>
      </c>
      <c r="AF18" s="11">
        <v>2.952194</v>
      </c>
      <c r="AG18" s="11">
        <v>3.0248759999999999</v>
      </c>
      <c r="AH18" s="11">
        <v>3.0905749999999999</v>
      </c>
      <c r="AI18" s="11">
        <v>3.1467230000000002</v>
      </c>
      <c r="AJ18" s="11">
        <v>3.197514</v>
      </c>
      <c r="AK18" s="11">
        <v>3.242753</v>
      </c>
      <c r="AL18" s="11">
        <v>3.2840370000000001</v>
      </c>
      <c r="AM18" s="10">
        <v>3.8940000000000002E-2</v>
      </c>
    </row>
    <row r="19" spans="1:39" ht="15" customHeight="1" x14ac:dyDescent="0.25">
      <c r="A19" s="9" t="s">
        <v>97</v>
      </c>
      <c r="B19" s="12" t="s">
        <v>96</v>
      </c>
      <c r="C19" s="11">
        <v>113.47384599999999</v>
      </c>
      <c r="D19" s="11">
        <v>112.65166499999999</v>
      </c>
      <c r="E19" s="11">
        <v>111.93143499999999</v>
      </c>
      <c r="F19" s="11">
        <v>110.85979500000001</v>
      </c>
      <c r="G19" s="11">
        <v>109.50527200000001</v>
      </c>
      <c r="H19" s="11">
        <v>108.125488</v>
      </c>
      <c r="I19" s="11">
        <v>106.779442</v>
      </c>
      <c r="J19" s="11">
        <v>105.36264799999999</v>
      </c>
      <c r="K19" s="11">
        <v>103.846161</v>
      </c>
      <c r="L19" s="11">
        <v>102.449257</v>
      </c>
      <c r="M19" s="11">
        <v>101.033997</v>
      </c>
      <c r="N19" s="11">
        <v>99.612869000000003</v>
      </c>
      <c r="O19" s="11">
        <v>98.344016999999994</v>
      </c>
      <c r="P19" s="11">
        <v>97.281372000000005</v>
      </c>
      <c r="Q19" s="11">
        <v>96.344009</v>
      </c>
      <c r="R19" s="11">
        <v>95.470543000000006</v>
      </c>
      <c r="S19" s="11">
        <v>94.727974000000003</v>
      </c>
      <c r="T19" s="11">
        <v>94.133483999999996</v>
      </c>
      <c r="U19" s="11">
        <v>93.647591000000006</v>
      </c>
      <c r="V19" s="11">
        <v>93.311995999999994</v>
      </c>
      <c r="W19" s="11">
        <v>93.058716000000004</v>
      </c>
      <c r="X19" s="11">
        <v>92.922820999999999</v>
      </c>
      <c r="Y19" s="11">
        <v>92.875702000000004</v>
      </c>
      <c r="Z19" s="11">
        <v>92.929976999999994</v>
      </c>
      <c r="AA19" s="11">
        <v>92.959784999999997</v>
      </c>
      <c r="AB19" s="11">
        <v>93.018508999999995</v>
      </c>
      <c r="AC19" s="11">
        <v>93.167075999999994</v>
      </c>
      <c r="AD19" s="11">
        <v>93.331215</v>
      </c>
      <c r="AE19" s="11">
        <v>93.509911000000002</v>
      </c>
      <c r="AF19" s="11">
        <v>93.758644000000004</v>
      </c>
      <c r="AG19" s="11">
        <v>94.082802000000001</v>
      </c>
      <c r="AH19" s="11">
        <v>94.436263999999994</v>
      </c>
      <c r="AI19" s="11">
        <v>94.731583000000001</v>
      </c>
      <c r="AJ19" s="11">
        <v>95.052711000000002</v>
      </c>
      <c r="AK19" s="11">
        <v>95.431267000000005</v>
      </c>
      <c r="AL19" s="11">
        <v>95.790306000000001</v>
      </c>
      <c r="AM19" s="10">
        <v>-4.7569999999999999E-3</v>
      </c>
    </row>
    <row r="21" spans="1:39" ht="15" customHeight="1" x14ac:dyDescent="0.2">
      <c r="B21" s="8" t="s">
        <v>95</v>
      </c>
    </row>
    <row r="22" spans="1:39" ht="15" customHeight="1" x14ac:dyDescent="0.25">
      <c r="A22" s="9" t="s">
        <v>94</v>
      </c>
      <c r="B22" s="12" t="s">
        <v>66</v>
      </c>
      <c r="C22" s="11">
        <v>3.5180169999999999</v>
      </c>
      <c r="D22" s="11">
        <v>3.6669830000000001</v>
      </c>
      <c r="E22" s="11">
        <v>3.7871419999999998</v>
      </c>
      <c r="F22" s="11">
        <v>3.851051</v>
      </c>
      <c r="G22" s="11">
        <v>3.887845</v>
      </c>
      <c r="H22" s="11">
        <v>3.9093499999999999</v>
      </c>
      <c r="I22" s="11">
        <v>3.9199079999999999</v>
      </c>
      <c r="J22" s="11">
        <v>3.9172509999999998</v>
      </c>
      <c r="K22" s="11">
        <v>3.9023720000000002</v>
      </c>
      <c r="L22" s="11">
        <v>3.8826369999999999</v>
      </c>
      <c r="M22" s="11">
        <v>3.853094</v>
      </c>
      <c r="N22" s="11">
        <v>3.814098</v>
      </c>
      <c r="O22" s="11">
        <v>3.7708270000000002</v>
      </c>
      <c r="P22" s="11">
        <v>3.7253769999999999</v>
      </c>
      <c r="Q22" s="11">
        <v>3.6772330000000002</v>
      </c>
      <c r="R22" s="11">
        <v>3.6265679999999998</v>
      </c>
      <c r="S22" s="11">
        <v>3.5771310000000001</v>
      </c>
      <c r="T22" s="11">
        <v>3.5306899999999999</v>
      </c>
      <c r="U22" s="11">
        <v>3.4878300000000002</v>
      </c>
      <c r="V22" s="11">
        <v>3.452175</v>
      </c>
      <c r="W22" s="11">
        <v>3.4208639999999999</v>
      </c>
      <c r="X22" s="11">
        <v>3.392309</v>
      </c>
      <c r="Y22" s="11">
        <v>3.3664459999999998</v>
      </c>
      <c r="Z22" s="11">
        <v>3.3434550000000001</v>
      </c>
      <c r="AA22" s="11">
        <v>3.3204549999999999</v>
      </c>
      <c r="AB22" s="11">
        <v>3.300697</v>
      </c>
      <c r="AC22" s="11">
        <v>3.2856399999999999</v>
      </c>
      <c r="AD22" s="11">
        <v>3.2729699999999999</v>
      </c>
      <c r="AE22" s="11">
        <v>3.2625139999999999</v>
      </c>
      <c r="AF22" s="11">
        <v>3.2556980000000002</v>
      </c>
      <c r="AG22" s="11">
        <v>3.2520389999999999</v>
      </c>
      <c r="AH22" s="11">
        <v>3.2503060000000001</v>
      </c>
      <c r="AI22" s="11">
        <v>3.2480289999999998</v>
      </c>
      <c r="AJ22" s="11">
        <v>3.2473339999999999</v>
      </c>
      <c r="AK22" s="11">
        <v>3.2490890000000001</v>
      </c>
      <c r="AL22" s="11">
        <v>3.2511000000000001</v>
      </c>
      <c r="AM22" s="10">
        <v>-3.5339999999999998E-3</v>
      </c>
    </row>
    <row r="23" spans="1:39" ht="15" customHeight="1" x14ac:dyDescent="0.25">
      <c r="A23" s="9" t="s">
        <v>93</v>
      </c>
      <c r="B23" s="12" t="s">
        <v>64</v>
      </c>
      <c r="C23" s="11">
        <v>0.18750800000000001</v>
      </c>
      <c r="D23" s="11">
        <v>0.214639</v>
      </c>
      <c r="E23" s="11">
        <v>0.244536</v>
      </c>
      <c r="F23" s="11">
        <v>0.28379100000000002</v>
      </c>
      <c r="G23" s="11">
        <v>0.33925</v>
      </c>
      <c r="H23" s="11">
        <v>0.40117999999999998</v>
      </c>
      <c r="I23" s="11">
        <v>0.471356</v>
      </c>
      <c r="J23" s="11">
        <v>0.55152999999999996</v>
      </c>
      <c r="K23" s="11">
        <v>0.64355899999999999</v>
      </c>
      <c r="L23" s="11">
        <v>0.74643300000000001</v>
      </c>
      <c r="M23" s="11">
        <v>0.85077400000000003</v>
      </c>
      <c r="N23" s="11">
        <v>0.95570699999999997</v>
      </c>
      <c r="O23" s="11">
        <v>1.0618380000000001</v>
      </c>
      <c r="P23" s="11">
        <v>1.166472</v>
      </c>
      <c r="Q23" s="11">
        <v>1.270059</v>
      </c>
      <c r="R23" s="11">
        <v>1.373048</v>
      </c>
      <c r="S23" s="11">
        <v>1.4747939999999999</v>
      </c>
      <c r="T23" s="11">
        <v>1.5752349999999999</v>
      </c>
      <c r="U23" s="11">
        <v>1.6733199999999999</v>
      </c>
      <c r="V23" s="11">
        <v>1.771431</v>
      </c>
      <c r="W23" s="11">
        <v>1.8669150000000001</v>
      </c>
      <c r="X23" s="11">
        <v>1.9608730000000001</v>
      </c>
      <c r="Y23" s="11">
        <v>2.0527150000000001</v>
      </c>
      <c r="Z23" s="11">
        <v>2.1437710000000001</v>
      </c>
      <c r="AA23" s="11">
        <v>2.2303160000000002</v>
      </c>
      <c r="AB23" s="11">
        <v>2.3125719999999998</v>
      </c>
      <c r="AC23" s="11">
        <v>2.3901940000000002</v>
      </c>
      <c r="AD23" s="11">
        <v>2.4632079999999998</v>
      </c>
      <c r="AE23" s="11">
        <v>2.532168</v>
      </c>
      <c r="AF23" s="11">
        <v>2.5982180000000001</v>
      </c>
      <c r="AG23" s="11">
        <v>2.6595270000000002</v>
      </c>
      <c r="AH23" s="11">
        <v>2.7171979999999998</v>
      </c>
      <c r="AI23" s="11">
        <v>2.7715640000000001</v>
      </c>
      <c r="AJ23" s="11">
        <v>2.8220320000000001</v>
      </c>
      <c r="AK23" s="11">
        <v>2.8705500000000002</v>
      </c>
      <c r="AL23" s="11">
        <v>2.9181650000000001</v>
      </c>
      <c r="AM23" s="10">
        <v>7.9780000000000004E-2</v>
      </c>
    </row>
    <row r="24" spans="1:39" ht="15" customHeight="1" x14ac:dyDescent="0.25">
      <c r="A24" s="9" t="s">
        <v>92</v>
      </c>
      <c r="B24" s="12" t="s">
        <v>62</v>
      </c>
      <c r="C24" s="11">
        <v>9.0333999999999998E-2</v>
      </c>
      <c r="D24" s="11">
        <v>0.13124</v>
      </c>
      <c r="E24" s="11">
        <v>0.20926400000000001</v>
      </c>
      <c r="F24" s="11">
        <v>0.29933399999999999</v>
      </c>
      <c r="G24" s="11">
        <v>0.45227400000000001</v>
      </c>
      <c r="H24" s="11">
        <v>0.67601599999999995</v>
      </c>
      <c r="I24" s="11">
        <v>0.974302</v>
      </c>
      <c r="J24" s="11">
        <v>1.348897</v>
      </c>
      <c r="K24" s="11">
        <v>1.802627</v>
      </c>
      <c r="L24" s="11">
        <v>2.320732</v>
      </c>
      <c r="M24" s="11">
        <v>2.923035</v>
      </c>
      <c r="N24" s="11">
        <v>3.5131030000000001</v>
      </c>
      <c r="O24" s="11">
        <v>4.105118</v>
      </c>
      <c r="P24" s="11">
        <v>4.6866719999999997</v>
      </c>
      <c r="Q24" s="11">
        <v>5.2517290000000001</v>
      </c>
      <c r="R24" s="11">
        <v>5.8156290000000004</v>
      </c>
      <c r="S24" s="11">
        <v>6.3551520000000004</v>
      </c>
      <c r="T24" s="11">
        <v>6.8648189999999998</v>
      </c>
      <c r="U24" s="11">
        <v>7.3569449999999996</v>
      </c>
      <c r="V24" s="11">
        <v>7.8381920000000003</v>
      </c>
      <c r="W24" s="11">
        <v>8.2976930000000007</v>
      </c>
      <c r="X24" s="11">
        <v>8.7351860000000006</v>
      </c>
      <c r="Y24" s="11">
        <v>9.1501000000000001</v>
      </c>
      <c r="Z24" s="11">
        <v>9.5415419999999997</v>
      </c>
      <c r="AA24" s="11">
        <v>9.9159480000000002</v>
      </c>
      <c r="AB24" s="11">
        <v>10.281105999999999</v>
      </c>
      <c r="AC24" s="11">
        <v>10.630489000000001</v>
      </c>
      <c r="AD24" s="11">
        <v>10.960597999999999</v>
      </c>
      <c r="AE24" s="11">
        <v>11.273619</v>
      </c>
      <c r="AF24" s="11">
        <v>11.576776000000001</v>
      </c>
      <c r="AG24" s="11">
        <v>11.865843</v>
      </c>
      <c r="AH24" s="11">
        <v>12.14301</v>
      </c>
      <c r="AI24" s="11">
        <v>12.405367</v>
      </c>
      <c r="AJ24" s="11">
        <v>12.655659</v>
      </c>
      <c r="AK24" s="11">
        <v>12.900817999999999</v>
      </c>
      <c r="AL24" s="11">
        <v>13.14255</v>
      </c>
      <c r="AM24" s="10">
        <v>0.145095</v>
      </c>
    </row>
    <row r="25" spans="1:39" ht="15" customHeight="1" x14ac:dyDescent="0.25">
      <c r="A25" s="9" t="s">
        <v>91</v>
      </c>
      <c r="B25" s="12" t="s">
        <v>60</v>
      </c>
      <c r="C25" s="11">
        <v>0.124255</v>
      </c>
      <c r="D25" s="11">
        <v>0.17109099999999999</v>
      </c>
      <c r="E25" s="11">
        <v>0.21729899999999999</v>
      </c>
      <c r="F25" s="11">
        <v>0.27535900000000002</v>
      </c>
      <c r="G25" s="11">
        <v>0.34841299999999997</v>
      </c>
      <c r="H25" s="11">
        <v>0.43485600000000002</v>
      </c>
      <c r="I25" s="11">
        <v>0.554732</v>
      </c>
      <c r="J25" s="11">
        <v>0.69798400000000005</v>
      </c>
      <c r="K25" s="11">
        <v>0.85554200000000002</v>
      </c>
      <c r="L25" s="11">
        <v>1.0296920000000001</v>
      </c>
      <c r="M25" s="11">
        <v>1.2110570000000001</v>
      </c>
      <c r="N25" s="11">
        <v>1.386773</v>
      </c>
      <c r="O25" s="11">
        <v>1.555958</v>
      </c>
      <c r="P25" s="11">
        <v>1.7140740000000001</v>
      </c>
      <c r="Q25" s="11">
        <v>1.8597349999999999</v>
      </c>
      <c r="R25" s="11">
        <v>2.0031699999999999</v>
      </c>
      <c r="S25" s="11">
        <v>2.1365440000000002</v>
      </c>
      <c r="T25" s="11">
        <v>2.26173</v>
      </c>
      <c r="U25" s="11">
        <v>2.3778380000000001</v>
      </c>
      <c r="V25" s="11">
        <v>2.4865930000000001</v>
      </c>
      <c r="W25" s="11">
        <v>2.5852349999999999</v>
      </c>
      <c r="X25" s="11">
        <v>2.673762</v>
      </c>
      <c r="Y25" s="11">
        <v>2.7528160000000002</v>
      </c>
      <c r="Z25" s="11">
        <v>2.8233830000000002</v>
      </c>
      <c r="AA25" s="11">
        <v>2.884601</v>
      </c>
      <c r="AB25" s="11">
        <v>2.9385530000000002</v>
      </c>
      <c r="AC25" s="11">
        <v>2.985649</v>
      </c>
      <c r="AD25" s="11">
        <v>3.0261260000000001</v>
      </c>
      <c r="AE25" s="11">
        <v>3.0610569999999999</v>
      </c>
      <c r="AF25" s="11">
        <v>3.0920719999999999</v>
      </c>
      <c r="AG25" s="11">
        <v>3.1174050000000002</v>
      </c>
      <c r="AH25" s="11">
        <v>3.1384460000000001</v>
      </c>
      <c r="AI25" s="11">
        <v>3.1560229999999998</v>
      </c>
      <c r="AJ25" s="11">
        <v>3.170579</v>
      </c>
      <c r="AK25" s="11">
        <v>3.183341</v>
      </c>
      <c r="AL25" s="11">
        <v>3.1950080000000001</v>
      </c>
      <c r="AM25" s="10">
        <v>8.9907000000000001E-2</v>
      </c>
    </row>
    <row r="26" spans="1:39" ht="15" customHeight="1" x14ac:dyDescent="0.25">
      <c r="A26" s="9" t="s">
        <v>90</v>
      </c>
      <c r="B26" s="12" t="s">
        <v>58</v>
      </c>
      <c r="C26" s="11">
        <v>0.104797</v>
      </c>
      <c r="D26" s="11">
        <v>0.15309</v>
      </c>
      <c r="E26" s="11">
        <v>0.19403999999999999</v>
      </c>
      <c r="F26" s="11">
        <v>0.27538200000000002</v>
      </c>
      <c r="G26" s="11">
        <v>0.38344499999999998</v>
      </c>
      <c r="H26" s="11">
        <v>0.51903500000000002</v>
      </c>
      <c r="I26" s="11">
        <v>0.69044899999999998</v>
      </c>
      <c r="J26" s="11">
        <v>0.89063899999999996</v>
      </c>
      <c r="K26" s="11">
        <v>1.099783</v>
      </c>
      <c r="L26" s="11">
        <v>1.323256</v>
      </c>
      <c r="M26" s="11">
        <v>1.5700559999999999</v>
      </c>
      <c r="N26" s="11">
        <v>1.816371</v>
      </c>
      <c r="O26" s="11">
        <v>2.0636839999999999</v>
      </c>
      <c r="P26" s="11">
        <v>2.305123</v>
      </c>
      <c r="Q26" s="11">
        <v>2.5382720000000001</v>
      </c>
      <c r="R26" s="11">
        <v>2.7668659999999998</v>
      </c>
      <c r="S26" s="11">
        <v>2.9920110000000002</v>
      </c>
      <c r="T26" s="11">
        <v>3.205711</v>
      </c>
      <c r="U26" s="11">
        <v>3.4147449999999999</v>
      </c>
      <c r="V26" s="11">
        <v>3.6229749999999998</v>
      </c>
      <c r="W26" s="11">
        <v>3.8256359999999998</v>
      </c>
      <c r="X26" s="11">
        <v>4.0234009999999998</v>
      </c>
      <c r="Y26" s="11">
        <v>4.2156520000000004</v>
      </c>
      <c r="Z26" s="11">
        <v>4.402298</v>
      </c>
      <c r="AA26" s="11">
        <v>4.5808580000000001</v>
      </c>
      <c r="AB26" s="11">
        <v>4.753781</v>
      </c>
      <c r="AC26" s="11">
        <v>4.9180479999999998</v>
      </c>
      <c r="AD26" s="11">
        <v>5.0710449999999998</v>
      </c>
      <c r="AE26" s="11">
        <v>5.2134400000000003</v>
      </c>
      <c r="AF26" s="11">
        <v>5.3480160000000003</v>
      </c>
      <c r="AG26" s="11">
        <v>5.4712110000000003</v>
      </c>
      <c r="AH26" s="11">
        <v>5.5847379999999998</v>
      </c>
      <c r="AI26" s="11">
        <v>5.6890210000000003</v>
      </c>
      <c r="AJ26" s="11">
        <v>5.7843499999999999</v>
      </c>
      <c r="AK26" s="11">
        <v>5.8734479999999998</v>
      </c>
      <c r="AL26" s="11">
        <v>5.9580729999999997</v>
      </c>
      <c r="AM26" s="10">
        <v>0.113703</v>
      </c>
    </row>
    <row r="27" spans="1:39" ht="15" customHeight="1" x14ac:dyDescent="0.25">
      <c r="A27" s="9" t="s">
        <v>89</v>
      </c>
      <c r="B27" s="12" t="s">
        <v>56</v>
      </c>
      <c r="C27" s="11">
        <v>0</v>
      </c>
      <c r="D27" s="11">
        <v>0</v>
      </c>
      <c r="E27" s="11">
        <v>0</v>
      </c>
      <c r="F27" s="11">
        <v>3.4E-5</v>
      </c>
      <c r="G27" s="11">
        <v>1.47E-4</v>
      </c>
      <c r="H27" s="11">
        <v>3.59E-4</v>
      </c>
      <c r="I27" s="11">
        <v>1.8140000000000001E-3</v>
      </c>
      <c r="J27" s="11">
        <v>8.7449999999999993E-3</v>
      </c>
      <c r="K27" s="11">
        <v>2.3182000000000001E-2</v>
      </c>
      <c r="L27" s="11">
        <v>4.3455000000000001E-2</v>
      </c>
      <c r="M27" s="11">
        <v>6.8362999999999993E-2</v>
      </c>
      <c r="N27" s="11">
        <v>9.6149999999999999E-2</v>
      </c>
      <c r="O27" s="11">
        <v>0.126357</v>
      </c>
      <c r="P27" s="11">
        <v>0.15784100000000001</v>
      </c>
      <c r="Q27" s="11">
        <v>0.189444</v>
      </c>
      <c r="R27" s="11">
        <v>0.221051</v>
      </c>
      <c r="S27" s="11">
        <v>0.253054</v>
      </c>
      <c r="T27" s="11">
        <v>0.28526699999999999</v>
      </c>
      <c r="U27" s="11">
        <v>0.31741599999999998</v>
      </c>
      <c r="V27" s="11">
        <v>0.34957300000000002</v>
      </c>
      <c r="W27" s="11">
        <v>0.38125700000000001</v>
      </c>
      <c r="X27" s="11">
        <v>0.41269</v>
      </c>
      <c r="Y27" s="11">
        <v>0.443965</v>
      </c>
      <c r="Z27" s="11">
        <v>0.474829</v>
      </c>
      <c r="AA27" s="11">
        <v>0.50417800000000002</v>
      </c>
      <c r="AB27" s="11">
        <v>0.53257600000000005</v>
      </c>
      <c r="AC27" s="11">
        <v>0.56033500000000003</v>
      </c>
      <c r="AD27" s="11">
        <v>0.586696</v>
      </c>
      <c r="AE27" s="11">
        <v>0.61155400000000004</v>
      </c>
      <c r="AF27" s="11">
        <v>0.63547100000000001</v>
      </c>
      <c r="AG27" s="11">
        <v>0.65823500000000001</v>
      </c>
      <c r="AH27" s="11">
        <v>0.67925599999999997</v>
      </c>
      <c r="AI27" s="11">
        <v>0.69771099999999997</v>
      </c>
      <c r="AJ27" s="11">
        <v>0.71457899999999996</v>
      </c>
      <c r="AK27" s="11">
        <v>0.72997900000000004</v>
      </c>
      <c r="AL27" s="11">
        <v>0.74420900000000001</v>
      </c>
      <c r="AM27" s="10" t="s">
        <v>41</v>
      </c>
    </row>
    <row r="28" spans="1:39" ht="15" customHeight="1" x14ac:dyDescent="0.25">
      <c r="A28" s="9" t="s">
        <v>88</v>
      </c>
      <c r="B28" s="12" t="s">
        <v>54</v>
      </c>
      <c r="C28" s="11">
        <v>3.1689929999999999</v>
      </c>
      <c r="D28" s="11">
        <v>3.4324680000000001</v>
      </c>
      <c r="E28" s="11">
        <v>3.6987890000000001</v>
      </c>
      <c r="F28" s="11">
        <v>3.9823189999999999</v>
      </c>
      <c r="G28" s="11">
        <v>4.2544950000000004</v>
      </c>
      <c r="H28" s="11">
        <v>4.5306379999999997</v>
      </c>
      <c r="I28" s="11">
        <v>4.8300159999999996</v>
      </c>
      <c r="J28" s="11">
        <v>5.1263889999999996</v>
      </c>
      <c r="K28" s="11">
        <v>5.4146590000000003</v>
      </c>
      <c r="L28" s="11">
        <v>5.7007700000000003</v>
      </c>
      <c r="M28" s="11">
        <v>5.9862529999999996</v>
      </c>
      <c r="N28" s="11">
        <v>6.25875</v>
      </c>
      <c r="O28" s="11">
        <v>6.5280480000000001</v>
      </c>
      <c r="P28" s="11">
        <v>6.7908280000000003</v>
      </c>
      <c r="Q28" s="11">
        <v>7.0426399999999996</v>
      </c>
      <c r="R28" s="11">
        <v>7.288462</v>
      </c>
      <c r="S28" s="11">
        <v>7.5322740000000001</v>
      </c>
      <c r="T28" s="11">
        <v>7.7715389999999998</v>
      </c>
      <c r="U28" s="11">
        <v>8.0052020000000006</v>
      </c>
      <c r="V28" s="11">
        <v>8.2392269999999996</v>
      </c>
      <c r="W28" s="11">
        <v>8.4658090000000001</v>
      </c>
      <c r="X28" s="11">
        <v>8.6900849999999998</v>
      </c>
      <c r="Y28" s="11">
        <v>8.9089899999999993</v>
      </c>
      <c r="Z28" s="11">
        <v>9.1236090000000001</v>
      </c>
      <c r="AA28" s="11">
        <v>9.3234600000000007</v>
      </c>
      <c r="AB28" s="11">
        <v>9.5143199999999997</v>
      </c>
      <c r="AC28" s="11">
        <v>9.7020630000000008</v>
      </c>
      <c r="AD28" s="11">
        <v>9.8757280000000005</v>
      </c>
      <c r="AE28" s="11">
        <v>10.036159</v>
      </c>
      <c r="AF28" s="11">
        <v>10.189964</v>
      </c>
      <c r="AG28" s="11">
        <v>10.336402</v>
      </c>
      <c r="AH28" s="11">
        <v>10.473649</v>
      </c>
      <c r="AI28" s="11">
        <v>10.59572</v>
      </c>
      <c r="AJ28" s="11">
        <v>10.708859</v>
      </c>
      <c r="AK28" s="11">
        <v>10.818507</v>
      </c>
      <c r="AL28" s="11">
        <v>10.920233</v>
      </c>
      <c r="AM28" s="10">
        <v>3.4625000000000003E-2</v>
      </c>
    </row>
    <row r="29" spans="1:39" ht="15" customHeight="1" x14ac:dyDescent="0.25">
      <c r="A29" s="9" t="s">
        <v>87</v>
      </c>
      <c r="B29" s="12" t="s">
        <v>52</v>
      </c>
      <c r="C29" s="11">
        <v>5.0159000000000002E-2</v>
      </c>
      <c r="D29" s="11">
        <v>6.3220999999999999E-2</v>
      </c>
      <c r="E29" s="11">
        <v>7.8312000000000007E-2</v>
      </c>
      <c r="F29" s="11">
        <v>9.6710000000000004E-2</v>
      </c>
      <c r="G29" s="11">
        <v>0.115341</v>
      </c>
      <c r="H29" s="11">
        <v>0.12926699999999999</v>
      </c>
      <c r="I29" s="11">
        <v>0.13636699999999999</v>
      </c>
      <c r="J29" s="11">
        <v>0.141351</v>
      </c>
      <c r="K29" s="11">
        <v>0.14658299999999999</v>
      </c>
      <c r="L29" s="11">
        <v>0.15077399999999999</v>
      </c>
      <c r="M29" s="11">
        <v>0.15312700000000001</v>
      </c>
      <c r="N29" s="11">
        <v>0.15337500000000001</v>
      </c>
      <c r="O29" s="11">
        <v>0.15362600000000001</v>
      </c>
      <c r="P29" s="11">
        <v>0.15376200000000001</v>
      </c>
      <c r="Q29" s="11">
        <v>0.153529</v>
      </c>
      <c r="R29" s="11">
        <v>0.154114</v>
      </c>
      <c r="S29" s="11">
        <v>0.154974</v>
      </c>
      <c r="T29" s="11">
        <v>0.155366</v>
      </c>
      <c r="U29" s="11">
        <v>0.155587</v>
      </c>
      <c r="V29" s="11">
        <v>0.15648100000000001</v>
      </c>
      <c r="W29" s="11">
        <v>0.15745400000000001</v>
      </c>
      <c r="X29" s="11">
        <v>0.15812000000000001</v>
      </c>
      <c r="Y29" s="11">
        <v>0.15868299999999999</v>
      </c>
      <c r="Z29" s="11">
        <v>0.15937499999999999</v>
      </c>
      <c r="AA29" s="11">
        <v>0.159965</v>
      </c>
      <c r="AB29" s="11">
        <v>0.16080900000000001</v>
      </c>
      <c r="AC29" s="11">
        <v>0.16168299999999999</v>
      </c>
      <c r="AD29" s="11">
        <v>0.162632</v>
      </c>
      <c r="AE29" s="11">
        <v>0.16347400000000001</v>
      </c>
      <c r="AF29" s="11">
        <v>0.16451299999999999</v>
      </c>
      <c r="AG29" s="11">
        <v>0.164993</v>
      </c>
      <c r="AH29" s="11">
        <v>0.16529099999999999</v>
      </c>
      <c r="AI29" s="11">
        <v>0.165626</v>
      </c>
      <c r="AJ29" s="11">
        <v>0.16611200000000001</v>
      </c>
      <c r="AK29" s="11">
        <v>0.166628</v>
      </c>
      <c r="AL29" s="11">
        <v>0.16748299999999999</v>
      </c>
      <c r="AM29" s="10">
        <v>2.9069000000000001E-2</v>
      </c>
    </row>
    <row r="30" spans="1:39" ht="15" customHeight="1" x14ac:dyDescent="0.25">
      <c r="A30" s="9" t="s">
        <v>86</v>
      </c>
      <c r="B30" s="12" t="s">
        <v>50</v>
      </c>
      <c r="C30" s="11">
        <v>5.6854000000000002E-2</v>
      </c>
      <c r="D30" s="11">
        <v>5.4352999999999999E-2</v>
      </c>
      <c r="E30" s="11">
        <v>5.1501999999999999E-2</v>
      </c>
      <c r="F30" s="11">
        <v>4.9596000000000001E-2</v>
      </c>
      <c r="G30" s="11">
        <v>4.8238999999999997E-2</v>
      </c>
      <c r="H30" s="11">
        <v>4.7151999999999999E-2</v>
      </c>
      <c r="I30" s="11">
        <v>4.7268999999999999E-2</v>
      </c>
      <c r="J30" s="11">
        <v>4.7959000000000002E-2</v>
      </c>
      <c r="K30" s="11">
        <v>4.8583000000000001E-2</v>
      </c>
      <c r="L30" s="11">
        <v>4.9407E-2</v>
      </c>
      <c r="M30" s="11">
        <v>5.0271999999999997E-2</v>
      </c>
      <c r="N30" s="11">
        <v>5.0929000000000002E-2</v>
      </c>
      <c r="O30" s="11">
        <v>5.1443000000000003E-2</v>
      </c>
      <c r="P30" s="11">
        <v>5.2102999999999997E-2</v>
      </c>
      <c r="Q30" s="11">
        <v>5.2897E-2</v>
      </c>
      <c r="R30" s="11">
        <v>5.3494E-2</v>
      </c>
      <c r="S30" s="11">
        <v>5.4025999999999998E-2</v>
      </c>
      <c r="T30" s="11">
        <v>5.4665999999999999E-2</v>
      </c>
      <c r="U30" s="11">
        <v>5.5314000000000002E-2</v>
      </c>
      <c r="V30" s="11">
        <v>5.6047E-2</v>
      </c>
      <c r="W30" s="11">
        <v>5.6725999999999999E-2</v>
      </c>
      <c r="X30" s="11">
        <v>5.7473000000000003E-2</v>
      </c>
      <c r="Y30" s="11">
        <v>5.8139000000000003E-2</v>
      </c>
      <c r="Z30" s="11">
        <v>5.8869999999999999E-2</v>
      </c>
      <c r="AA30" s="11">
        <v>5.9341999999999999E-2</v>
      </c>
      <c r="AB30" s="11">
        <v>5.9702999999999999E-2</v>
      </c>
      <c r="AC30" s="11">
        <v>6.0076999999999998E-2</v>
      </c>
      <c r="AD30" s="11">
        <v>6.0467E-2</v>
      </c>
      <c r="AE30" s="11">
        <v>6.0795000000000002E-2</v>
      </c>
      <c r="AF30" s="11">
        <v>6.1147E-2</v>
      </c>
      <c r="AG30" s="11">
        <v>6.1663999999999997E-2</v>
      </c>
      <c r="AH30" s="11">
        <v>6.2227999999999999E-2</v>
      </c>
      <c r="AI30" s="11">
        <v>6.2543000000000001E-2</v>
      </c>
      <c r="AJ30" s="11">
        <v>6.2826000000000007E-2</v>
      </c>
      <c r="AK30" s="11">
        <v>6.3212000000000004E-2</v>
      </c>
      <c r="AL30" s="11">
        <v>6.3654000000000002E-2</v>
      </c>
      <c r="AM30" s="10">
        <v>4.6569999999999997E-3</v>
      </c>
    </row>
    <row r="31" spans="1:39" ht="15" customHeight="1" x14ac:dyDescent="0.25">
      <c r="A31" s="9" t="s">
        <v>85</v>
      </c>
      <c r="B31" s="12" t="s">
        <v>48</v>
      </c>
      <c r="C31" s="11">
        <v>4.7419999999999997E-3</v>
      </c>
      <c r="D31" s="11">
        <v>4.6589999999999999E-3</v>
      </c>
      <c r="E31" s="11">
        <v>4.5589999999999997E-3</v>
      </c>
      <c r="F31" s="11">
        <v>4.5409999999999999E-3</v>
      </c>
      <c r="G31" s="11">
        <v>4.5929999999999999E-3</v>
      </c>
      <c r="H31" s="11">
        <v>4.7299999999999998E-3</v>
      </c>
      <c r="I31" s="11">
        <v>4.973E-3</v>
      </c>
      <c r="J31" s="11">
        <v>5.2379999999999996E-3</v>
      </c>
      <c r="K31" s="11">
        <v>5.5019999999999999E-3</v>
      </c>
      <c r="L31" s="11">
        <v>5.7829999999999999E-3</v>
      </c>
      <c r="M31" s="11">
        <v>6.051E-3</v>
      </c>
      <c r="N31" s="11">
        <v>6.2940000000000001E-3</v>
      </c>
      <c r="O31" s="11">
        <v>6.5279999999999999E-3</v>
      </c>
      <c r="P31" s="11">
        <v>6.7739999999999996E-3</v>
      </c>
      <c r="Q31" s="11">
        <v>7.0159999999999997E-3</v>
      </c>
      <c r="R31" s="11">
        <v>7.2389999999999998E-3</v>
      </c>
      <c r="S31" s="11">
        <v>7.4570000000000001E-3</v>
      </c>
      <c r="T31" s="11">
        <v>7.672E-3</v>
      </c>
      <c r="U31" s="11">
        <v>7.8849999999999996E-3</v>
      </c>
      <c r="V31" s="11">
        <v>8.1030000000000008E-3</v>
      </c>
      <c r="W31" s="11">
        <v>8.3140000000000002E-3</v>
      </c>
      <c r="X31" s="11">
        <v>8.5249999999999996E-3</v>
      </c>
      <c r="Y31" s="11">
        <v>8.7320000000000002E-3</v>
      </c>
      <c r="Z31" s="11">
        <v>8.9409999999999993E-3</v>
      </c>
      <c r="AA31" s="11">
        <v>9.1149999999999998E-3</v>
      </c>
      <c r="AB31" s="11">
        <v>9.2809999999999993E-3</v>
      </c>
      <c r="AC31" s="11">
        <v>9.4459999999999995E-3</v>
      </c>
      <c r="AD31" s="11">
        <v>9.6080000000000002E-3</v>
      </c>
      <c r="AE31" s="11">
        <v>9.7610000000000006E-3</v>
      </c>
      <c r="AF31" s="11">
        <v>9.9229999999999995E-3</v>
      </c>
      <c r="AG31" s="11">
        <v>1.0099E-2</v>
      </c>
      <c r="AH31" s="11">
        <v>1.0277E-2</v>
      </c>
      <c r="AI31" s="11">
        <v>1.0435E-2</v>
      </c>
      <c r="AJ31" s="11">
        <v>1.0592000000000001E-2</v>
      </c>
      <c r="AK31" s="11">
        <v>1.0758999999999999E-2</v>
      </c>
      <c r="AL31" s="11">
        <v>1.093E-2</v>
      </c>
      <c r="AM31" s="10">
        <v>2.5398E-2</v>
      </c>
    </row>
    <row r="32" spans="1:39" ht="15" customHeight="1" x14ac:dyDescent="0.25">
      <c r="A32" s="9" t="s">
        <v>84</v>
      </c>
      <c r="B32" s="12" t="s">
        <v>46</v>
      </c>
      <c r="C32" s="11">
        <v>9.2849999999999999E-3</v>
      </c>
      <c r="D32" s="11">
        <v>8.9499999999999996E-3</v>
      </c>
      <c r="E32" s="11">
        <v>8.5389999999999997E-3</v>
      </c>
      <c r="F32" s="11">
        <v>8.2050000000000005E-3</v>
      </c>
      <c r="G32" s="11">
        <v>7.9640000000000006E-3</v>
      </c>
      <c r="H32" s="11">
        <v>7.8700000000000003E-3</v>
      </c>
      <c r="I32" s="11">
        <v>7.9690000000000004E-3</v>
      </c>
      <c r="J32" s="11">
        <v>8.1150000000000007E-3</v>
      </c>
      <c r="K32" s="11">
        <v>8.2629999999999995E-3</v>
      </c>
      <c r="L32" s="11">
        <v>8.4460000000000004E-3</v>
      </c>
      <c r="M32" s="11">
        <v>8.626E-3</v>
      </c>
      <c r="N32" s="11">
        <v>8.7569999999999992E-3</v>
      </c>
      <c r="O32" s="11">
        <v>8.8739999999999999E-3</v>
      </c>
      <c r="P32" s="11">
        <v>9.0159999999999997E-3</v>
      </c>
      <c r="Q32" s="11">
        <v>9.1590000000000005E-3</v>
      </c>
      <c r="R32" s="11">
        <v>9.2770000000000005E-3</v>
      </c>
      <c r="S32" s="11">
        <v>9.3939999999999996E-3</v>
      </c>
      <c r="T32" s="11">
        <v>9.5149999999999992E-3</v>
      </c>
      <c r="U32" s="11">
        <v>9.6299999999999997E-3</v>
      </c>
      <c r="V32" s="11">
        <v>9.7619999999999998E-3</v>
      </c>
      <c r="W32" s="11">
        <v>9.8860000000000007E-3</v>
      </c>
      <c r="X32" s="11">
        <v>1.0017E-2</v>
      </c>
      <c r="Y32" s="11">
        <v>1.0134000000000001E-2</v>
      </c>
      <c r="Z32" s="11">
        <v>1.026E-2</v>
      </c>
      <c r="AA32" s="11">
        <v>1.0338E-2</v>
      </c>
      <c r="AB32" s="11">
        <v>1.04E-2</v>
      </c>
      <c r="AC32" s="11">
        <v>1.0461E-2</v>
      </c>
      <c r="AD32" s="11">
        <v>1.052E-2</v>
      </c>
      <c r="AE32" s="11">
        <v>1.0566000000000001E-2</v>
      </c>
      <c r="AF32" s="11">
        <v>1.0626E-2</v>
      </c>
      <c r="AG32" s="11">
        <v>1.0708000000000001E-2</v>
      </c>
      <c r="AH32" s="11">
        <v>1.0793000000000001E-2</v>
      </c>
      <c r="AI32" s="11">
        <v>1.0843E-2</v>
      </c>
      <c r="AJ32" s="11">
        <v>1.0888999999999999E-2</v>
      </c>
      <c r="AK32" s="11">
        <v>1.0947999999999999E-2</v>
      </c>
      <c r="AL32" s="11">
        <v>1.1011E-2</v>
      </c>
      <c r="AM32" s="10">
        <v>6.1139999999999996E-3</v>
      </c>
    </row>
    <row r="33" spans="1:39" ht="15" customHeight="1" x14ac:dyDescent="0.25">
      <c r="A33" s="9" t="s">
        <v>83</v>
      </c>
      <c r="B33" s="12" t="s">
        <v>44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0" t="s">
        <v>41</v>
      </c>
    </row>
    <row r="34" spans="1:39" ht="15" customHeight="1" x14ac:dyDescent="0.25">
      <c r="A34" s="9" t="s">
        <v>82</v>
      </c>
      <c r="B34" s="12" t="s">
        <v>42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0" t="s">
        <v>41</v>
      </c>
    </row>
    <row r="35" spans="1:39" ht="15" customHeight="1" x14ac:dyDescent="0.25">
      <c r="A35" s="9" t="s">
        <v>81</v>
      </c>
      <c r="B35" s="12" t="s">
        <v>39</v>
      </c>
      <c r="C35" s="11">
        <v>1.7340000000000001E-3</v>
      </c>
      <c r="D35" s="11">
        <v>3.8679999999999999E-3</v>
      </c>
      <c r="E35" s="11">
        <v>6.2760000000000003E-3</v>
      </c>
      <c r="F35" s="11">
        <v>1.1557E-2</v>
      </c>
      <c r="G35" s="11">
        <v>2.2769000000000001E-2</v>
      </c>
      <c r="H35" s="11">
        <v>4.0537999999999998E-2</v>
      </c>
      <c r="I35" s="11">
        <v>6.5503000000000006E-2</v>
      </c>
      <c r="J35" s="11">
        <v>9.6544000000000005E-2</v>
      </c>
      <c r="K35" s="11">
        <v>0.134853</v>
      </c>
      <c r="L35" s="11">
        <v>0.178706</v>
      </c>
      <c r="M35" s="11">
        <v>0.226469</v>
      </c>
      <c r="N35" s="11">
        <v>0.27326800000000001</v>
      </c>
      <c r="O35" s="11">
        <v>0.31964799999999999</v>
      </c>
      <c r="P35" s="11">
        <v>0.36407099999999998</v>
      </c>
      <c r="Q35" s="11">
        <v>0.40635300000000002</v>
      </c>
      <c r="R35" s="11">
        <v>0.44780900000000001</v>
      </c>
      <c r="S35" s="11">
        <v>0.48695300000000002</v>
      </c>
      <c r="T35" s="11">
        <v>0.52293599999999996</v>
      </c>
      <c r="U35" s="11">
        <v>0.55682500000000001</v>
      </c>
      <c r="V35" s="11">
        <v>0.58908000000000005</v>
      </c>
      <c r="W35" s="11">
        <v>0.61896899999999999</v>
      </c>
      <c r="X35" s="11">
        <v>0.64630200000000004</v>
      </c>
      <c r="Y35" s="11">
        <v>0.67146399999999995</v>
      </c>
      <c r="Z35" s="11">
        <v>0.69457100000000005</v>
      </c>
      <c r="AA35" s="11">
        <v>0.71580600000000005</v>
      </c>
      <c r="AB35" s="11">
        <v>0.73571900000000001</v>
      </c>
      <c r="AC35" s="11">
        <v>0.75390999999999997</v>
      </c>
      <c r="AD35" s="11">
        <v>0.77064900000000003</v>
      </c>
      <c r="AE35" s="11">
        <v>0.78617800000000004</v>
      </c>
      <c r="AF35" s="11">
        <v>0.80079999999999996</v>
      </c>
      <c r="AG35" s="11">
        <v>0.81361700000000003</v>
      </c>
      <c r="AH35" s="11">
        <v>0.82536799999999999</v>
      </c>
      <c r="AI35" s="11">
        <v>0.83676700000000004</v>
      </c>
      <c r="AJ35" s="11">
        <v>0.84747499999999998</v>
      </c>
      <c r="AK35" s="11">
        <v>0.85772499999999996</v>
      </c>
      <c r="AL35" s="11">
        <v>0.86818399999999996</v>
      </c>
      <c r="AM35" s="10">
        <v>0.17260200000000001</v>
      </c>
    </row>
    <row r="36" spans="1:39" ht="15" customHeight="1" x14ac:dyDescent="0.25">
      <c r="A36" s="9" t="s">
        <v>80</v>
      </c>
      <c r="B36" s="12" t="s">
        <v>79</v>
      </c>
      <c r="C36" s="11">
        <v>7.3166789999999997</v>
      </c>
      <c r="D36" s="11">
        <v>7.9045610000000002</v>
      </c>
      <c r="E36" s="11">
        <v>8.5002569999999995</v>
      </c>
      <c r="F36" s="11">
        <v>9.1378789999999999</v>
      </c>
      <c r="G36" s="11">
        <v>9.8647749999999998</v>
      </c>
      <c r="H36" s="11">
        <v>10.700991999999999</v>
      </c>
      <c r="I36" s="11">
        <v>11.704656</v>
      </c>
      <c r="J36" s="11">
        <v>12.840642000000001</v>
      </c>
      <c r="K36" s="11">
        <v>14.085508000000001</v>
      </c>
      <c r="L36" s="11">
        <v>15.440089</v>
      </c>
      <c r="M36" s="11">
        <v>16.907173</v>
      </c>
      <c r="N36" s="11">
        <v>18.333577999999999</v>
      </c>
      <c r="O36" s="11">
        <v>19.751949</v>
      </c>
      <c r="P36" s="11">
        <v>21.132114000000001</v>
      </c>
      <c r="Q36" s="11">
        <v>22.458067</v>
      </c>
      <c r="R36" s="11">
        <v>23.766726999999999</v>
      </c>
      <c r="S36" s="11">
        <v>25.033761999999999</v>
      </c>
      <c r="T36" s="11">
        <v>26.245145999999998</v>
      </c>
      <c r="U36" s="11">
        <v>27.418533</v>
      </c>
      <c r="V36" s="11">
        <v>28.579639</v>
      </c>
      <c r="W36" s="11">
        <v>29.694759000000001</v>
      </c>
      <c r="X36" s="11">
        <v>30.768742</v>
      </c>
      <c r="Y36" s="11">
        <v>31.797836</v>
      </c>
      <c r="Z36" s="11">
        <v>32.784903999999997</v>
      </c>
      <c r="AA36" s="11">
        <v>33.714382000000001</v>
      </c>
      <c r="AB36" s="11">
        <v>34.609515999999999</v>
      </c>
      <c r="AC36" s="11">
        <v>35.467995000000002</v>
      </c>
      <c r="AD36" s="11">
        <v>36.270248000000002</v>
      </c>
      <c r="AE36" s="11">
        <v>37.02129</v>
      </c>
      <c r="AF36" s="11">
        <v>37.743225000000002</v>
      </c>
      <c r="AG36" s="11">
        <v>38.421740999999997</v>
      </c>
      <c r="AH36" s="11">
        <v>39.060558</v>
      </c>
      <c r="AI36" s="11">
        <v>39.649650999999999</v>
      </c>
      <c r="AJ36" s="11">
        <v>40.20129</v>
      </c>
      <c r="AK36" s="11">
        <v>40.735000999999997</v>
      </c>
      <c r="AL36" s="11">
        <v>41.250599000000001</v>
      </c>
      <c r="AM36" s="10">
        <v>4.9794999999999999E-2</v>
      </c>
    </row>
    <row r="38" spans="1:39" ht="15" customHeight="1" x14ac:dyDescent="0.2">
      <c r="A38" s="9" t="s">
        <v>78</v>
      </c>
      <c r="B38" s="8" t="s">
        <v>77</v>
      </c>
      <c r="C38" s="7">
        <v>120.790527</v>
      </c>
      <c r="D38" s="7">
        <v>120.556229</v>
      </c>
      <c r="E38" s="7">
        <v>120.43169399999999</v>
      </c>
      <c r="F38" s="7">
        <v>119.99767300000001</v>
      </c>
      <c r="G38" s="7">
        <v>119.37004899999999</v>
      </c>
      <c r="H38" s="7">
        <v>118.826477</v>
      </c>
      <c r="I38" s="7">
        <v>118.4841</v>
      </c>
      <c r="J38" s="7">
        <v>118.203293</v>
      </c>
      <c r="K38" s="7">
        <v>117.93167099999999</v>
      </c>
      <c r="L38" s="7">
        <v>117.889343</v>
      </c>
      <c r="M38" s="7">
        <v>117.94117</v>
      </c>
      <c r="N38" s="7">
        <v>117.946449</v>
      </c>
      <c r="O38" s="7">
        <v>118.095963</v>
      </c>
      <c r="P38" s="7">
        <v>118.413483</v>
      </c>
      <c r="Q38" s="7">
        <v>118.80207799999999</v>
      </c>
      <c r="R38" s="7">
        <v>119.237274</v>
      </c>
      <c r="S38" s="7">
        <v>119.761734</v>
      </c>
      <c r="T38" s="7">
        <v>120.378632</v>
      </c>
      <c r="U38" s="7">
        <v>121.066124</v>
      </c>
      <c r="V38" s="7">
        <v>121.891632</v>
      </c>
      <c r="W38" s="7">
        <v>122.753479</v>
      </c>
      <c r="X38" s="7">
        <v>123.691559</v>
      </c>
      <c r="Y38" s="7">
        <v>124.67353799999999</v>
      </c>
      <c r="Z38" s="7">
        <v>125.714882</v>
      </c>
      <c r="AA38" s="7">
        <v>126.674164</v>
      </c>
      <c r="AB38" s="7">
        <v>127.628021</v>
      </c>
      <c r="AC38" s="7">
        <v>128.63507100000001</v>
      </c>
      <c r="AD38" s="7">
        <v>129.601471</v>
      </c>
      <c r="AE38" s="7">
        <v>130.531204</v>
      </c>
      <c r="AF38" s="7">
        <v>131.50186199999999</v>
      </c>
      <c r="AG38" s="7">
        <v>132.504547</v>
      </c>
      <c r="AH38" s="7">
        <v>133.496826</v>
      </c>
      <c r="AI38" s="7">
        <v>134.381226</v>
      </c>
      <c r="AJ38" s="7">
        <v>135.253998</v>
      </c>
      <c r="AK38" s="7">
        <v>136.16625999999999</v>
      </c>
      <c r="AL38" s="7">
        <v>137.040909</v>
      </c>
      <c r="AM38" s="6">
        <v>3.777E-3</v>
      </c>
    </row>
    <row r="40" spans="1:39" ht="15" customHeight="1" x14ac:dyDescent="0.2">
      <c r="B40" s="8" t="s">
        <v>76</v>
      </c>
    </row>
    <row r="41" spans="1:39" ht="15" customHeight="1" x14ac:dyDescent="0.2">
      <c r="B41" s="8" t="s">
        <v>75</v>
      </c>
    </row>
    <row r="42" spans="1:39" ht="15" customHeight="1" x14ac:dyDescent="0.25">
      <c r="A42" s="9" t="s">
        <v>74</v>
      </c>
      <c r="B42" s="12" t="s">
        <v>73</v>
      </c>
      <c r="C42" s="11">
        <v>103.258759</v>
      </c>
      <c r="D42" s="11">
        <v>104.04042800000001</v>
      </c>
      <c r="E42" s="11">
        <v>105.266533</v>
      </c>
      <c r="F42" s="11">
        <v>106.639717</v>
      </c>
      <c r="G42" s="11">
        <v>107.642044</v>
      </c>
      <c r="H42" s="11">
        <v>108.49964900000001</v>
      </c>
      <c r="I42" s="11">
        <v>109.384781</v>
      </c>
      <c r="J42" s="11">
        <v>110.090813</v>
      </c>
      <c r="K42" s="11">
        <v>110.682587</v>
      </c>
      <c r="L42" s="11">
        <v>111.423508</v>
      </c>
      <c r="M42" s="11">
        <v>112.098061</v>
      </c>
      <c r="N42" s="11">
        <v>112.63797</v>
      </c>
      <c r="O42" s="11">
        <v>113.161255</v>
      </c>
      <c r="P42" s="11">
        <v>113.778854</v>
      </c>
      <c r="Q42" s="11">
        <v>114.35908499999999</v>
      </c>
      <c r="R42" s="11">
        <v>114.82691199999999</v>
      </c>
      <c r="S42" s="11">
        <v>115.216736</v>
      </c>
      <c r="T42" s="11">
        <v>115.51628100000001</v>
      </c>
      <c r="U42" s="11">
        <v>115.728088</v>
      </c>
      <c r="V42" s="11">
        <v>115.913185</v>
      </c>
      <c r="W42" s="11">
        <v>116.03722399999999</v>
      </c>
      <c r="X42" s="11">
        <v>116.12206999999999</v>
      </c>
      <c r="Y42" s="11">
        <v>116.229454</v>
      </c>
      <c r="Z42" s="11">
        <v>116.40960699999999</v>
      </c>
      <c r="AA42" s="11">
        <v>116.507324</v>
      </c>
      <c r="AB42" s="11">
        <v>116.60710899999999</v>
      </c>
      <c r="AC42" s="11">
        <v>116.78228</v>
      </c>
      <c r="AD42" s="11">
        <v>116.96511099999999</v>
      </c>
      <c r="AE42" s="11">
        <v>117.16342899999999</v>
      </c>
      <c r="AF42" s="11">
        <v>117.44433600000001</v>
      </c>
      <c r="AG42" s="11">
        <v>117.806747</v>
      </c>
      <c r="AH42" s="11">
        <v>118.211411</v>
      </c>
      <c r="AI42" s="11">
        <v>118.568146</v>
      </c>
      <c r="AJ42" s="11">
        <v>118.995422</v>
      </c>
      <c r="AK42" s="11">
        <v>119.50808000000001</v>
      </c>
      <c r="AL42" s="11">
        <v>119.986458</v>
      </c>
      <c r="AM42" s="10">
        <v>4.2030000000000001E-3</v>
      </c>
    </row>
    <row r="43" spans="1:39" ht="15" customHeight="1" x14ac:dyDescent="0.25">
      <c r="A43" s="9" t="s">
        <v>72</v>
      </c>
      <c r="B43" s="12" t="s">
        <v>71</v>
      </c>
      <c r="C43" s="11">
        <v>0.33018700000000001</v>
      </c>
      <c r="D43" s="11">
        <v>0.46355600000000002</v>
      </c>
      <c r="E43" s="11">
        <v>0.62260000000000004</v>
      </c>
      <c r="F43" s="11">
        <v>0.77083599999999997</v>
      </c>
      <c r="G43" s="11">
        <v>0.94289999999999996</v>
      </c>
      <c r="H43" s="11">
        <v>1.114655</v>
      </c>
      <c r="I43" s="11">
        <v>1.2938750000000001</v>
      </c>
      <c r="J43" s="11">
        <v>1.4751479999999999</v>
      </c>
      <c r="K43" s="11">
        <v>1.6513370000000001</v>
      </c>
      <c r="L43" s="11">
        <v>1.828085</v>
      </c>
      <c r="M43" s="11">
        <v>1.9926889999999999</v>
      </c>
      <c r="N43" s="11">
        <v>2.1399300000000001</v>
      </c>
      <c r="O43" s="11">
        <v>2.2726449999999998</v>
      </c>
      <c r="P43" s="11">
        <v>2.3964110000000001</v>
      </c>
      <c r="Q43" s="11">
        <v>2.5080559999999998</v>
      </c>
      <c r="R43" s="11">
        <v>2.6052550000000001</v>
      </c>
      <c r="S43" s="11">
        <v>2.6915879999999999</v>
      </c>
      <c r="T43" s="11">
        <v>2.7665730000000002</v>
      </c>
      <c r="U43" s="11">
        <v>2.8321610000000002</v>
      </c>
      <c r="V43" s="11">
        <v>2.8915679999999999</v>
      </c>
      <c r="W43" s="11">
        <v>2.9429690000000002</v>
      </c>
      <c r="X43" s="11">
        <v>2.9891390000000002</v>
      </c>
      <c r="Y43" s="11">
        <v>3.0318160000000001</v>
      </c>
      <c r="Z43" s="11">
        <v>3.0733640000000002</v>
      </c>
      <c r="AA43" s="11">
        <v>3.1083799999999999</v>
      </c>
      <c r="AB43" s="11">
        <v>3.1412200000000001</v>
      </c>
      <c r="AC43" s="11">
        <v>3.1765349999999999</v>
      </c>
      <c r="AD43" s="11">
        <v>3.210877</v>
      </c>
      <c r="AE43" s="11">
        <v>3.245438</v>
      </c>
      <c r="AF43" s="11">
        <v>3.283299</v>
      </c>
      <c r="AG43" s="11">
        <v>3.3220149999999999</v>
      </c>
      <c r="AH43" s="11">
        <v>3.3583240000000001</v>
      </c>
      <c r="AI43" s="11">
        <v>3.3880710000000001</v>
      </c>
      <c r="AJ43" s="11">
        <v>3.4177949999999999</v>
      </c>
      <c r="AK43" s="11">
        <v>3.446412</v>
      </c>
      <c r="AL43" s="11">
        <v>3.4752710000000002</v>
      </c>
      <c r="AM43" s="10">
        <v>6.1040999999999998E-2</v>
      </c>
    </row>
    <row r="44" spans="1:39" ht="15" customHeight="1" x14ac:dyDescent="0.25">
      <c r="A44" s="9" t="s">
        <v>70</v>
      </c>
      <c r="B44" s="12" t="s">
        <v>69</v>
      </c>
      <c r="C44" s="11">
        <v>103.588943</v>
      </c>
      <c r="D44" s="11">
        <v>104.50398300000001</v>
      </c>
      <c r="E44" s="11">
        <v>105.88912999999999</v>
      </c>
      <c r="F44" s="11">
        <v>107.41055299999999</v>
      </c>
      <c r="G44" s="11">
        <v>108.584946</v>
      </c>
      <c r="H44" s="11">
        <v>109.614304</v>
      </c>
      <c r="I44" s="11">
        <v>110.678658</v>
      </c>
      <c r="J44" s="11">
        <v>111.56596399999999</v>
      </c>
      <c r="K44" s="11">
        <v>112.333923</v>
      </c>
      <c r="L44" s="11">
        <v>113.25159499999999</v>
      </c>
      <c r="M44" s="11">
        <v>114.09075199999999</v>
      </c>
      <c r="N44" s="11">
        <v>114.777901</v>
      </c>
      <c r="O44" s="11">
        <v>115.433899</v>
      </c>
      <c r="P44" s="11">
        <v>116.175262</v>
      </c>
      <c r="Q44" s="11">
        <v>116.867142</v>
      </c>
      <c r="R44" s="11">
        <v>117.43216700000001</v>
      </c>
      <c r="S44" s="11">
        <v>117.908325</v>
      </c>
      <c r="T44" s="11">
        <v>118.28285200000001</v>
      </c>
      <c r="U44" s="11">
        <v>118.560249</v>
      </c>
      <c r="V44" s="11">
        <v>118.804756</v>
      </c>
      <c r="W44" s="11">
        <v>118.980194</v>
      </c>
      <c r="X44" s="11">
        <v>119.111206</v>
      </c>
      <c r="Y44" s="11">
        <v>119.261269</v>
      </c>
      <c r="Z44" s="11">
        <v>119.48297100000001</v>
      </c>
      <c r="AA44" s="11">
        <v>119.615707</v>
      </c>
      <c r="AB44" s="11">
        <v>119.748329</v>
      </c>
      <c r="AC44" s="11">
        <v>119.958817</v>
      </c>
      <c r="AD44" s="11">
        <v>120.17598700000001</v>
      </c>
      <c r="AE44" s="11">
        <v>120.408867</v>
      </c>
      <c r="AF44" s="11">
        <v>120.727638</v>
      </c>
      <c r="AG44" s="11">
        <v>121.128761</v>
      </c>
      <c r="AH44" s="11">
        <v>121.569733</v>
      </c>
      <c r="AI44" s="11">
        <v>121.956215</v>
      </c>
      <c r="AJ44" s="11">
        <v>122.41321600000001</v>
      </c>
      <c r="AK44" s="11">
        <v>122.954491</v>
      </c>
      <c r="AL44" s="11">
        <v>123.461731</v>
      </c>
      <c r="AM44" s="10">
        <v>4.9150000000000001E-3</v>
      </c>
    </row>
    <row r="46" spans="1:39" ht="15" customHeight="1" x14ac:dyDescent="0.2">
      <c r="B46" s="8" t="s">
        <v>68</v>
      </c>
    </row>
    <row r="47" spans="1:39" ht="15" customHeight="1" x14ac:dyDescent="0.25">
      <c r="A47" s="9" t="s">
        <v>67</v>
      </c>
      <c r="B47" s="12" t="s">
        <v>66</v>
      </c>
      <c r="C47" s="11">
        <v>14.841882999999999</v>
      </c>
      <c r="D47" s="11">
        <v>16.122684</v>
      </c>
      <c r="E47" s="11">
        <v>17.432538999999998</v>
      </c>
      <c r="F47" s="11">
        <v>18.695741999999999</v>
      </c>
      <c r="G47" s="11">
        <v>19.793457</v>
      </c>
      <c r="H47" s="11">
        <v>20.779308</v>
      </c>
      <c r="I47" s="11">
        <v>21.697275000000001</v>
      </c>
      <c r="J47" s="11">
        <v>22.498723999999999</v>
      </c>
      <c r="K47" s="11">
        <v>23.206139</v>
      </c>
      <c r="L47" s="11">
        <v>23.888855</v>
      </c>
      <c r="M47" s="11">
        <v>24.487949</v>
      </c>
      <c r="N47" s="11">
        <v>24.994118</v>
      </c>
      <c r="O47" s="11">
        <v>25.444645000000001</v>
      </c>
      <c r="P47" s="11">
        <v>25.863008000000001</v>
      </c>
      <c r="Q47" s="11">
        <v>26.221067000000001</v>
      </c>
      <c r="R47" s="11">
        <v>26.520115000000001</v>
      </c>
      <c r="S47" s="11">
        <v>26.784041999999999</v>
      </c>
      <c r="T47" s="11">
        <v>27.012568000000002</v>
      </c>
      <c r="U47" s="11">
        <v>27.227688000000001</v>
      </c>
      <c r="V47" s="11">
        <v>27.464067</v>
      </c>
      <c r="W47" s="11">
        <v>27.700157000000001</v>
      </c>
      <c r="X47" s="11">
        <v>27.912552000000002</v>
      </c>
      <c r="Y47" s="11">
        <v>28.111415999999998</v>
      </c>
      <c r="Z47" s="11">
        <v>28.288967</v>
      </c>
      <c r="AA47" s="11">
        <v>28.407509000000001</v>
      </c>
      <c r="AB47" s="11">
        <v>28.508330999999998</v>
      </c>
      <c r="AC47" s="11">
        <v>28.615822000000001</v>
      </c>
      <c r="AD47" s="11">
        <v>28.715336000000001</v>
      </c>
      <c r="AE47" s="11">
        <v>28.810219</v>
      </c>
      <c r="AF47" s="11">
        <v>28.917798999999999</v>
      </c>
      <c r="AG47" s="11">
        <v>29.036507</v>
      </c>
      <c r="AH47" s="11">
        <v>29.159576000000001</v>
      </c>
      <c r="AI47" s="11">
        <v>29.266812999999999</v>
      </c>
      <c r="AJ47" s="11">
        <v>29.386617999999999</v>
      </c>
      <c r="AK47" s="11">
        <v>29.523716</v>
      </c>
      <c r="AL47" s="11">
        <v>29.650801000000001</v>
      </c>
      <c r="AM47" s="10">
        <v>1.8081E-2</v>
      </c>
    </row>
    <row r="48" spans="1:39" ht="15" customHeight="1" x14ac:dyDescent="0.25">
      <c r="A48" s="9" t="s">
        <v>65</v>
      </c>
      <c r="B48" s="12" t="s">
        <v>64</v>
      </c>
      <c r="C48" s="11">
        <v>1.1164E-2</v>
      </c>
      <c r="D48" s="11">
        <v>1.9567000000000001E-2</v>
      </c>
      <c r="E48" s="11">
        <v>2.9111000000000001E-2</v>
      </c>
      <c r="F48" s="11">
        <v>3.3383999999999997E-2</v>
      </c>
      <c r="G48" s="11">
        <v>4.3487999999999999E-2</v>
      </c>
      <c r="H48" s="11">
        <v>5.9677000000000001E-2</v>
      </c>
      <c r="I48" s="11">
        <v>8.4855E-2</v>
      </c>
      <c r="J48" s="11">
        <v>0.112438</v>
      </c>
      <c r="K48" s="11">
        <v>0.144897</v>
      </c>
      <c r="L48" s="11">
        <v>0.17863699999999999</v>
      </c>
      <c r="M48" s="11">
        <v>0.21065700000000001</v>
      </c>
      <c r="N48" s="11">
        <v>0.23353599999999999</v>
      </c>
      <c r="O48" s="11">
        <v>0.24959700000000001</v>
      </c>
      <c r="P48" s="11">
        <v>0.25807999999999998</v>
      </c>
      <c r="Q48" s="11">
        <v>0.26263300000000001</v>
      </c>
      <c r="R48" s="11">
        <v>0.26560400000000001</v>
      </c>
      <c r="S48" s="11">
        <v>0.26813599999999999</v>
      </c>
      <c r="T48" s="11">
        <v>0.26966299999999999</v>
      </c>
      <c r="U48" s="11">
        <v>0.27073900000000001</v>
      </c>
      <c r="V48" s="11">
        <v>0.27292699999999998</v>
      </c>
      <c r="W48" s="11">
        <v>0.27527400000000002</v>
      </c>
      <c r="X48" s="11">
        <v>0.276949</v>
      </c>
      <c r="Y48" s="11">
        <v>0.27844600000000003</v>
      </c>
      <c r="Z48" s="11">
        <v>0.280084</v>
      </c>
      <c r="AA48" s="11">
        <v>0.28171200000000002</v>
      </c>
      <c r="AB48" s="11">
        <v>0.283831</v>
      </c>
      <c r="AC48" s="11">
        <v>0.28597</v>
      </c>
      <c r="AD48" s="11">
        <v>0.28815499999999999</v>
      </c>
      <c r="AE48" s="11">
        <v>0.290161</v>
      </c>
      <c r="AF48" s="11">
        <v>0.29252</v>
      </c>
      <c r="AG48" s="11">
        <v>0.29372300000000001</v>
      </c>
      <c r="AH48" s="11">
        <v>0.29454000000000002</v>
      </c>
      <c r="AI48" s="11">
        <v>0.29561700000000002</v>
      </c>
      <c r="AJ48" s="11">
        <v>0.297016</v>
      </c>
      <c r="AK48" s="11">
        <v>0.298406</v>
      </c>
      <c r="AL48" s="11">
        <v>0.30031400000000003</v>
      </c>
      <c r="AM48" s="10">
        <v>8.3638000000000004E-2</v>
      </c>
    </row>
    <row r="49" spans="1:39" ht="15" customHeight="1" x14ac:dyDescent="0.25">
      <c r="A49" s="9" t="s">
        <v>63</v>
      </c>
      <c r="B49" s="12" t="s">
        <v>62</v>
      </c>
      <c r="C49" s="11">
        <v>4.8390000000000004E-3</v>
      </c>
      <c r="D49" s="11">
        <v>1.1247E-2</v>
      </c>
      <c r="E49" s="11">
        <v>1.8459E-2</v>
      </c>
      <c r="F49" s="11">
        <v>2.3650000000000001E-2</v>
      </c>
      <c r="G49" s="11">
        <v>3.4738999999999999E-2</v>
      </c>
      <c r="H49" s="11">
        <v>5.2540999999999997E-2</v>
      </c>
      <c r="I49" s="11">
        <v>7.7742000000000006E-2</v>
      </c>
      <c r="J49" s="11">
        <v>0.109041</v>
      </c>
      <c r="K49" s="11">
        <v>0.147536</v>
      </c>
      <c r="L49" s="11">
        <v>0.19161</v>
      </c>
      <c r="M49" s="11">
        <v>0.23946000000000001</v>
      </c>
      <c r="N49" s="11">
        <v>0.28621400000000002</v>
      </c>
      <c r="O49" s="11">
        <v>0.33239200000000002</v>
      </c>
      <c r="P49" s="11">
        <v>0.37646200000000002</v>
      </c>
      <c r="Q49" s="11">
        <v>0.41830299999999998</v>
      </c>
      <c r="R49" s="11">
        <v>0.45933600000000002</v>
      </c>
      <c r="S49" s="11">
        <v>0.498141</v>
      </c>
      <c r="T49" s="11">
        <v>0.53384200000000004</v>
      </c>
      <c r="U49" s="11">
        <v>0.56750400000000001</v>
      </c>
      <c r="V49" s="11">
        <v>0.59960100000000005</v>
      </c>
      <c r="W49" s="11">
        <v>0.629328</v>
      </c>
      <c r="X49" s="11">
        <v>0.65651700000000002</v>
      </c>
      <c r="Y49" s="11">
        <v>0.68152299999999999</v>
      </c>
      <c r="Z49" s="11">
        <v>0.70443199999999995</v>
      </c>
      <c r="AA49" s="11">
        <v>0.72541</v>
      </c>
      <c r="AB49" s="11">
        <v>0.74504000000000004</v>
      </c>
      <c r="AC49" s="11">
        <v>0.76283299999999998</v>
      </c>
      <c r="AD49" s="11">
        <v>0.77895300000000001</v>
      </c>
      <c r="AE49" s="11">
        <v>0.79370799999999997</v>
      </c>
      <c r="AF49" s="11">
        <v>0.80749400000000005</v>
      </c>
      <c r="AG49" s="11">
        <v>0.81947800000000004</v>
      </c>
      <c r="AH49" s="11">
        <v>0.83042800000000006</v>
      </c>
      <c r="AI49" s="11">
        <v>0.84105700000000005</v>
      </c>
      <c r="AJ49" s="11">
        <v>0.85102800000000001</v>
      </c>
      <c r="AK49" s="11">
        <v>0.860568</v>
      </c>
      <c r="AL49" s="11">
        <v>0.87020699999999995</v>
      </c>
      <c r="AM49" s="10">
        <v>0.13644000000000001</v>
      </c>
    </row>
    <row r="50" spans="1:39" ht="15" customHeight="1" x14ac:dyDescent="0.25">
      <c r="A50" s="9" t="s">
        <v>61</v>
      </c>
      <c r="B50" s="12" t="s">
        <v>60</v>
      </c>
      <c r="C50" s="11">
        <v>1.0919999999999999E-2</v>
      </c>
      <c r="D50" s="11">
        <v>2.5565999999999998E-2</v>
      </c>
      <c r="E50" s="11">
        <v>4.2115E-2</v>
      </c>
      <c r="F50" s="11">
        <v>5.8354999999999997E-2</v>
      </c>
      <c r="G50" s="11">
        <v>7.7898999999999996E-2</v>
      </c>
      <c r="H50" s="11">
        <v>0.100852</v>
      </c>
      <c r="I50" s="11">
        <v>0.127501</v>
      </c>
      <c r="J50" s="11">
        <v>0.160055</v>
      </c>
      <c r="K50" s="11">
        <v>0.19292799999999999</v>
      </c>
      <c r="L50" s="11">
        <v>0.227935</v>
      </c>
      <c r="M50" s="11">
        <v>0.26369300000000001</v>
      </c>
      <c r="N50" s="11">
        <v>0.29821999999999999</v>
      </c>
      <c r="O50" s="11">
        <v>0.33198</v>
      </c>
      <c r="P50" s="11">
        <v>0.36385400000000001</v>
      </c>
      <c r="Q50" s="11">
        <v>0.39378200000000002</v>
      </c>
      <c r="R50" s="11">
        <v>0.42285200000000001</v>
      </c>
      <c r="S50" s="11">
        <v>0.44989699999999999</v>
      </c>
      <c r="T50" s="11">
        <v>0.47429900000000003</v>
      </c>
      <c r="U50" s="11">
        <v>0.49693700000000002</v>
      </c>
      <c r="V50" s="11">
        <v>0.51821799999999996</v>
      </c>
      <c r="W50" s="11">
        <v>0.53754400000000002</v>
      </c>
      <c r="X50" s="11">
        <v>0.55482500000000001</v>
      </c>
      <c r="Y50" s="11">
        <v>0.57039200000000001</v>
      </c>
      <c r="Z50" s="11">
        <v>0.58436299999999997</v>
      </c>
      <c r="AA50" s="11">
        <v>0.59699999999999998</v>
      </c>
      <c r="AB50" s="11">
        <v>0.60883399999999999</v>
      </c>
      <c r="AC50" s="11">
        <v>0.61955199999999999</v>
      </c>
      <c r="AD50" s="11">
        <v>0.62929299999999999</v>
      </c>
      <c r="AE50" s="11">
        <v>0.63827500000000004</v>
      </c>
      <c r="AF50" s="11">
        <v>0.64675899999999997</v>
      </c>
      <c r="AG50" s="11">
        <v>0.65404200000000001</v>
      </c>
      <c r="AH50" s="11">
        <v>0.66072399999999998</v>
      </c>
      <c r="AI50" s="11">
        <v>0.66729300000000003</v>
      </c>
      <c r="AJ50" s="11">
        <v>0.673458</v>
      </c>
      <c r="AK50" s="11">
        <v>0.67934499999999998</v>
      </c>
      <c r="AL50" s="11">
        <v>0.68535199999999996</v>
      </c>
      <c r="AM50" s="10">
        <v>0.101558</v>
      </c>
    </row>
    <row r="51" spans="1:39" ht="15" customHeight="1" x14ac:dyDescent="0.25">
      <c r="A51" s="9" t="s">
        <v>59</v>
      </c>
      <c r="B51" s="12" t="s">
        <v>58</v>
      </c>
      <c r="C51" s="11">
        <v>8.6770000000000007E-3</v>
      </c>
      <c r="D51" s="11">
        <v>1.9206000000000001E-2</v>
      </c>
      <c r="E51" s="11">
        <v>3.1057000000000001E-2</v>
      </c>
      <c r="F51" s="11">
        <v>4.1786999999999998E-2</v>
      </c>
      <c r="G51" s="11">
        <v>5.5307000000000002E-2</v>
      </c>
      <c r="H51" s="11">
        <v>7.1828000000000003E-2</v>
      </c>
      <c r="I51" s="11">
        <v>9.1924000000000006E-2</v>
      </c>
      <c r="J51" s="11">
        <v>0.11687</v>
      </c>
      <c r="K51" s="11">
        <v>0.14203299999999999</v>
      </c>
      <c r="L51" s="11">
        <v>0.16880500000000001</v>
      </c>
      <c r="M51" s="11">
        <v>0.196186</v>
      </c>
      <c r="N51" s="11">
        <v>0.222526</v>
      </c>
      <c r="O51" s="11">
        <v>0.248199</v>
      </c>
      <c r="P51" s="11">
        <v>0.27232099999999998</v>
      </c>
      <c r="Q51" s="11">
        <v>0.29488399999999998</v>
      </c>
      <c r="R51" s="11">
        <v>0.31679800000000002</v>
      </c>
      <c r="S51" s="11">
        <v>0.33721800000000002</v>
      </c>
      <c r="T51" s="11">
        <v>0.35566300000000001</v>
      </c>
      <c r="U51" s="11">
        <v>0.37281700000000001</v>
      </c>
      <c r="V51" s="11">
        <v>0.38900099999999999</v>
      </c>
      <c r="W51" s="11">
        <v>0.40375800000000001</v>
      </c>
      <c r="X51" s="11">
        <v>0.41703200000000001</v>
      </c>
      <c r="Y51" s="11">
        <v>0.42905599999999999</v>
      </c>
      <c r="Z51" s="11">
        <v>0.43990699999999999</v>
      </c>
      <c r="AA51" s="11">
        <v>0.44981199999999999</v>
      </c>
      <c r="AB51" s="11">
        <v>0.459144</v>
      </c>
      <c r="AC51" s="11">
        <v>0.46763300000000002</v>
      </c>
      <c r="AD51" s="11">
        <v>0.47537299999999999</v>
      </c>
      <c r="AE51" s="11">
        <v>0.48252699999999998</v>
      </c>
      <c r="AF51" s="11">
        <v>0.48929499999999998</v>
      </c>
      <c r="AG51" s="11">
        <v>0.49513800000000002</v>
      </c>
      <c r="AH51" s="11">
        <v>0.50052700000000006</v>
      </c>
      <c r="AI51" s="11">
        <v>0.50584799999999996</v>
      </c>
      <c r="AJ51" s="11">
        <v>0.51084499999999999</v>
      </c>
      <c r="AK51" s="11">
        <v>0.51561999999999997</v>
      </c>
      <c r="AL51" s="11">
        <v>0.52050200000000002</v>
      </c>
      <c r="AM51" s="10">
        <v>0.101911</v>
      </c>
    </row>
    <row r="52" spans="1:39" ht="15" customHeight="1" x14ac:dyDescent="0.25">
      <c r="A52" s="9" t="s">
        <v>57</v>
      </c>
      <c r="B52" s="12" t="s">
        <v>56</v>
      </c>
      <c r="C52" s="11">
        <v>0</v>
      </c>
      <c r="D52" s="11">
        <v>0</v>
      </c>
      <c r="E52" s="11">
        <v>0</v>
      </c>
      <c r="F52" s="11">
        <v>1.16E-4</v>
      </c>
      <c r="G52" s="11">
        <v>3.9500000000000001E-4</v>
      </c>
      <c r="H52" s="11">
        <v>9.2000000000000003E-4</v>
      </c>
      <c r="I52" s="11">
        <v>1.7459999999999999E-3</v>
      </c>
      <c r="J52" s="11">
        <v>2.7529999999999998E-3</v>
      </c>
      <c r="K52" s="11">
        <v>3.8790000000000001E-3</v>
      </c>
      <c r="L52" s="11">
        <v>5.1409999999999997E-3</v>
      </c>
      <c r="M52" s="11">
        <v>6.3810000000000004E-3</v>
      </c>
      <c r="N52" s="11">
        <v>7.646E-3</v>
      </c>
      <c r="O52" s="11">
        <v>8.9269999999999992E-3</v>
      </c>
      <c r="P52" s="11">
        <v>1.0218E-2</v>
      </c>
      <c r="Q52" s="11">
        <v>1.1497E-2</v>
      </c>
      <c r="R52" s="11">
        <v>1.2749E-2</v>
      </c>
      <c r="S52" s="11">
        <v>1.3972999999999999E-2</v>
      </c>
      <c r="T52" s="11">
        <v>1.5159000000000001E-2</v>
      </c>
      <c r="U52" s="11">
        <v>1.6301E-2</v>
      </c>
      <c r="V52" s="11">
        <v>1.7410999999999999E-2</v>
      </c>
      <c r="W52" s="11">
        <v>1.8464999999999999E-2</v>
      </c>
      <c r="X52" s="11">
        <v>1.9472E-2</v>
      </c>
      <c r="Y52" s="11">
        <v>2.0434000000000001E-2</v>
      </c>
      <c r="Z52" s="11">
        <v>2.1357000000000001E-2</v>
      </c>
      <c r="AA52" s="11">
        <v>2.2207999999999999E-2</v>
      </c>
      <c r="AB52" s="11">
        <v>2.3009999999999999E-2</v>
      </c>
      <c r="AC52" s="11">
        <v>2.3778000000000001E-2</v>
      </c>
      <c r="AD52" s="11">
        <v>2.4492E-2</v>
      </c>
      <c r="AE52" s="11">
        <v>2.5160999999999999E-2</v>
      </c>
      <c r="AF52" s="11">
        <v>2.5807E-2</v>
      </c>
      <c r="AG52" s="11">
        <v>2.6425000000000001E-2</v>
      </c>
      <c r="AH52" s="11">
        <v>2.7002000000000002E-2</v>
      </c>
      <c r="AI52" s="11">
        <v>2.7515000000000001E-2</v>
      </c>
      <c r="AJ52" s="11">
        <v>2.8001000000000002E-2</v>
      </c>
      <c r="AK52" s="11">
        <v>2.8461E-2</v>
      </c>
      <c r="AL52" s="11">
        <v>2.8899000000000001E-2</v>
      </c>
      <c r="AM52" s="10" t="s">
        <v>41</v>
      </c>
    </row>
    <row r="53" spans="1:39" ht="15" customHeight="1" x14ac:dyDescent="0.25">
      <c r="A53" s="9" t="s">
        <v>55</v>
      </c>
      <c r="B53" s="12" t="s">
        <v>54</v>
      </c>
      <c r="C53" s="11">
        <v>0.42620200000000003</v>
      </c>
      <c r="D53" s="11">
        <v>0.43931500000000001</v>
      </c>
      <c r="E53" s="11">
        <v>0.452517</v>
      </c>
      <c r="F53" s="11">
        <v>0.47759600000000002</v>
      </c>
      <c r="G53" s="11">
        <v>0.50312100000000004</v>
      </c>
      <c r="H53" s="11">
        <v>0.52884299999999995</v>
      </c>
      <c r="I53" s="11">
        <v>0.55549300000000001</v>
      </c>
      <c r="J53" s="11">
        <v>0.58062400000000003</v>
      </c>
      <c r="K53" s="11">
        <v>0.60580000000000001</v>
      </c>
      <c r="L53" s="11">
        <v>0.62969299999999995</v>
      </c>
      <c r="M53" s="11">
        <v>0.65085300000000001</v>
      </c>
      <c r="N53" s="11">
        <v>0.67068000000000005</v>
      </c>
      <c r="O53" s="11">
        <v>0.69012099999999998</v>
      </c>
      <c r="P53" s="11">
        <v>0.70824799999999999</v>
      </c>
      <c r="Q53" s="11">
        <v>0.72526100000000004</v>
      </c>
      <c r="R53" s="11">
        <v>0.74357899999999999</v>
      </c>
      <c r="S53" s="11">
        <v>0.76162700000000005</v>
      </c>
      <c r="T53" s="11">
        <v>0.77890199999999998</v>
      </c>
      <c r="U53" s="11">
        <v>0.79555100000000001</v>
      </c>
      <c r="V53" s="11">
        <v>0.81197600000000003</v>
      </c>
      <c r="W53" s="11">
        <v>0.82707699999999995</v>
      </c>
      <c r="X53" s="11">
        <v>0.84074400000000005</v>
      </c>
      <c r="Y53" s="11">
        <v>0.85336400000000001</v>
      </c>
      <c r="Z53" s="11">
        <v>0.86509499999999995</v>
      </c>
      <c r="AA53" s="11">
        <v>0.87566100000000002</v>
      </c>
      <c r="AB53" s="11">
        <v>0.88576500000000002</v>
      </c>
      <c r="AC53" s="11">
        <v>0.89516600000000002</v>
      </c>
      <c r="AD53" s="11">
        <v>0.90399600000000002</v>
      </c>
      <c r="AE53" s="11">
        <v>0.91245699999999996</v>
      </c>
      <c r="AF53" s="11">
        <v>0.92089200000000004</v>
      </c>
      <c r="AG53" s="11">
        <v>0.92851099999999998</v>
      </c>
      <c r="AH53" s="11">
        <v>0.93572699999999998</v>
      </c>
      <c r="AI53" s="11">
        <v>0.94282999999999995</v>
      </c>
      <c r="AJ53" s="11">
        <v>0.94966300000000003</v>
      </c>
      <c r="AK53" s="11">
        <v>0.95638400000000001</v>
      </c>
      <c r="AL53" s="11">
        <v>0.96317299999999995</v>
      </c>
      <c r="AM53" s="10">
        <v>2.3356999999999999E-2</v>
      </c>
    </row>
    <row r="54" spans="1:39" ht="15" customHeight="1" x14ac:dyDescent="0.25">
      <c r="A54" s="9" t="s">
        <v>53</v>
      </c>
      <c r="B54" s="12" t="s">
        <v>52</v>
      </c>
      <c r="C54" s="11">
        <v>3.4473999999999998E-2</v>
      </c>
      <c r="D54" s="11">
        <v>5.4088999999999998E-2</v>
      </c>
      <c r="E54" s="11">
        <v>7.5008000000000005E-2</v>
      </c>
      <c r="F54" s="11">
        <v>9.6436999999999995E-2</v>
      </c>
      <c r="G54" s="11">
        <v>0.116492</v>
      </c>
      <c r="H54" s="11">
        <v>0.13109299999999999</v>
      </c>
      <c r="I54" s="11">
        <v>0.13774</v>
      </c>
      <c r="J54" s="11">
        <v>0.14216799999999999</v>
      </c>
      <c r="K54" s="11">
        <v>0.14693300000000001</v>
      </c>
      <c r="L54" s="11">
        <v>0.15077699999999999</v>
      </c>
      <c r="M54" s="11">
        <v>0.152887</v>
      </c>
      <c r="N54" s="11">
        <v>0.15293399999999999</v>
      </c>
      <c r="O54" s="11">
        <v>0.152952</v>
      </c>
      <c r="P54" s="11">
        <v>0.152917</v>
      </c>
      <c r="Q54" s="11">
        <v>0.15249299999999999</v>
      </c>
      <c r="R54" s="11">
        <v>0.15292</v>
      </c>
      <c r="S54" s="11">
        <v>0.15359999999999999</v>
      </c>
      <c r="T54" s="11">
        <v>0.15376899999999999</v>
      </c>
      <c r="U54" s="11">
        <v>0.15379399999999999</v>
      </c>
      <c r="V54" s="11">
        <v>0.154506</v>
      </c>
      <c r="W54" s="11">
        <v>0.15534400000000001</v>
      </c>
      <c r="X54" s="11">
        <v>0.15582699999999999</v>
      </c>
      <c r="Y54" s="11">
        <v>0.15623000000000001</v>
      </c>
      <c r="Z54" s="11">
        <v>0.15676200000000001</v>
      </c>
      <c r="AA54" s="11">
        <v>0.15722900000000001</v>
      </c>
      <c r="AB54" s="11">
        <v>0.15795500000000001</v>
      </c>
      <c r="AC54" s="11">
        <v>0.158724</v>
      </c>
      <c r="AD54" s="11">
        <v>0.15959000000000001</v>
      </c>
      <c r="AE54" s="11">
        <v>0.16037599999999999</v>
      </c>
      <c r="AF54" s="11">
        <v>0.161381</v>
      </c>
      <c r="AG54" s="11">
        <v>0.161826</v>
      </c>
      <c r="AH54" s="11">
        <v>0.16208900000000001</v>
      </c>
      <c r="AI54" s="11">
        <v>0.16242699999999999</v>
      </c>
      <c r="AJ54" s="11">
        <v>0.162962</v>
      </c>
      <c r="AK54" s="11">
        <v>0.16353100000000001</v>
      </c>
      <c r="AL54" s="11">
        <v>0.16439599999999999</v>
      </c>
      <c r="AM54" s="10">
        <v>3.3236000000000002E-2</v>
      </c>
    </row>
    <row r="55" spans="1:39" ht="15" customHeight="1" x14ac:dyDescent="0.25">
      <c r="A55" s="9" t="s">
        <v>51</v>
      </c>
      <c r="B55" s="12" t="s">
        <v>50</v>
      </c>
      <c r="C55" s="11">
        <v>4.4278999999999999E-2</v>
      </c>
      <c r="D55" s="11">
        <v>5.1351000000000001E-2</v>
      </c>
      <c r="E55" s="11">
        <v>5.8007999999999997E-2</v>
      </c>
      <c r="F55" s="11">
        <v>6.3799999999999996E-2</v>
      </c>
      <c r="G55" s="11">
        <v>6.7521999999999999E-2</v>
      </c>
      <c r="H55" s="11">
        <v>6.9089999999999999E-2</v>
      </c>
      <c r="I55" s="11">
        <v>6.9216E-2</v>
      </c>
      <c r="J55" s="11">
        <v>6.8724999999999994E-2</v>
      </c>
      <c r="K55" s="11">
        <v>6.7878999999999995E-2</v>
      </c>
      <c r="L55" s="11">
        <v>6.7362000000000005E-2</v>
      </c>
      <c r="M55" s="11">
        <v>6.7169999999999994E-2</v>
      </c>
      <c r="N55" s="11">
        <v>6.6865999999999995E-2</v>
      </c>
      <c r="O55" s="11">
        <v>6.6424999999999998E-2</v>
      </c>
      <c r="P55" s="11">
        <v>6.6418000000000005E-2</v>
      </c>
      <c r="Q55" s="11">
        <v>6.6524E-2</v>
      </c>
      <c r="R55" s="11">
        <v>6.6420000000000007E-2</v>
      </c>
      <c r="S55" s="11">
        <v>6.6286999999999999E-2</v>
      </c>
      <c r="T55" s="11">
        <v>6.6235000000000002E-2</v>
      </c>
      <c r="U55" s="11">
        <v>6.6262000000000001E-2</v>
      </c>
      <c r="V55" s="11">
        <v>6.6404000000000005E-2</v>
      </c>
      <c r="W55" s="11">
        <v>6.6614000000000007E-2</v>
      </c>
      <c r="X55" s="11">
        <v>6.6838999999999996E-2</v>
      </c>
      <c r="Y55" s="11">
        <v>6.7081000000000002E-2</v>
      </c>
      <c r="Z55" s="11">
        <v>6.7449999999999996E-2</v>
      </c>
      <c r="AA55" s="11">
        <v>6.7561999999999997E-2</v>
      </c>
      <c r="AB55" s="11">
        <v>6.7558000000000007E-2</v>
      </c>
      <c r="AC55" s="11">
        <v>6.7622000000000002E-2</v>
      </c>
      <c r="AD55" s="11">
        <v>6.7764000000000005E-2</v>
      </c>
      <c r="AE55" s="11">
        <v>6.7888000000000004E-2</v>
      </c>
      <c r="AF55" s="11">
        <v>6.8116999999999997E-2</v>
      </c>
      <c r="AG55" s="11">
        <v>6.8586999999999995E-2</v>
      </c>
      <c r="AH55" s="11">
        <v>6.9121000000000002E-2</v>
      </c>
      <c r="AI55" s="11">
        <v>6.9443000000000005E-2</v>
      </c>
      <c r="AJ55" s="11">
        <v>6.9850999999999996E-2</v>
      </c>
      <c r="AK55" s="11">
        <v>7.0376999999999995E-2</v>
      </c>
      <c r="AL55" s="11">
        <v>7.0827000000000001E-2</v>
      </c>
      <c r="AM55" s="10">
        <v>9.502E-3</v>
      </c>
    </row>
    <row r="56" spans="1:39" ht="15" customHeight="1" x14ac:dyDescent="0.25">
      <c r="A56" s="9" t="s">
        <v>49</v>
      </c>
      <c r="B56" s="12" t="s">
        <v>48</v>
      </c>
      <c r="C56" s="11">
        <v>1.8707000000000001E-2</v>
      </c>
      <c r="D56" s="11">
        <v>2.3373999999999999E-2</v>
      </c>
      <c r="E56" s="11">
        <v>2.7684E-2</v>
      </c>
      <c r="F56" s="11">
        <v>3.1057000000000001E-2</v>
      </c>
      <c r="G56" s="11">
        <v>3.3359E-2</v>
      </c>
      <c r="H56" s="11">
        <v>3.4896999999999997E-2</v>
      </c>
      <c r="I56" s="11">
        <v>3.6359000000000002E-2</v>
      </c>
      <c r="J56" s="11">
        <v>3.7886000000000003E-2</v>
      </c>
      <c r="K56" s="11">
        <v>3.9361E-2</v>
      </c>
      <c r="L56" s="11">
        <v>4.0941999999999999E-2</v>
      </c>
      <c r="M56" s="11">
        <v>4.2601E-2</v>
      </c>
      <c r="N56" s="11">
        <v>4.4150000000000002E-2</v>
      </c>
      <c r="O56" s="11">
        <v>4.5504999999999997E-2</v>
      </c>
      <c r="P56" s="11">
        <v>4.6997999999999998E-2</v>
      </c>
      <c r="Q56" s="11">
        <v>4.8528000000000002E-2</v>
      </c>
      <c r="R56" s="11">
        <v>4.9945999999999997E-2</v>
      </c>
      <c r="S56" s="11">
        <v>5.1206000000000002E-2</v>
      </c>
      <c r="T56" s="11">
        <v>5.2398E-2</v>
      </c>
      <c r="U56" s="11">
        <v>5.3587999999999997E-2</v>
      </c>
      <c r="V56" s="11">
        <v>5.4845999999999999E-2</v>
      </c>
      <c r="W56" s="11">
        <v>5.6090000000000001E-2</v>
      </c>
      <c r="X56" s="11">
        <v>5.7292999999999997E-2</v>
      </c>
      <c r="Y56" s="11">
        <v>5.8437000000000003E-2</v>
      </c>
      <c r="Z56" s="11">
        <v>5.9617999999999997E-2</v>
      </c>
      <c r="AA56" s="11">
        <v>6.0635000000000001E-2</v>
      </c>
      <c r="AB56" s="11">
        <v>6.1601000000000003E-2</v>
      </c>
      <c r="AC56" s="11">
        <v>6.2585000000000002E-2</v>
      </c>
      <c r="AD56" s="11">
        <v>6.3635999999999998E-2</v>
      </c>
      <c r="AE56" s="11">
        <v>6.4693000000000001E-2</v>
      </c>
      <c r="AF56" s="11">
        <v>6.5827999999999998E-2</v>
      </c>
      <c r="AG56" s="11">
        <v>6.7095000000000002E-2</v>
      </c>
      <c r="AH56" s="11">
        <v>6.8412000000000001E-2</v>
      </c>
      <c r="AI56" s="11">
        <v>6.9599999999999995E-2</v>
      </c>
      <c r="AJ56" s="11">
        <v>7.0804000000000006E-2</v>
      </c>
      <c r="AK56" s="11">
        <v>7.2121000000000005E-2</v>
      </c>
      <c r="AL56" s="11">
        <v>7.3483000000000007E-2</v>
      </c>
      <c r="AM56" s="10">
        <v>3.4263000000000002E-2</v>
      </c>
    </row>
    <row r="57" spans="1:39" ht="15" customHeight="1" x14ac:dyDescent="0.25">
      <c r="A57" s="9" t="s">
        <v>47</v>
      </c>
      <c r="B57" s="12" t="s">
        <v>46</v>
      </c>
      <c r="C57" s="11">
        <v>9.5254000000000005E-2</v>
      </c>
      <c r="D57" s="11">
        <v>0.113418</v>
      </c>
      <c r="E57" s="11">
        <v>0.12640999999999999</v>
      </c>
      <c r="F57" s="11">
        <v>0.13677700000000001</v>
      </c>
      <c r="G57" s="11">
        <v>0.140876</v>
      </c>
      <c r="H57" s="11">
        <v>0.14024400000000001</v>
      </c>
      <c r="I57" s="11">
        <v>0.13831399999999999</v>
      </c>
      <c r="J57" s="11">
        <v>0.13669400000000001</v>
      </c>
      <c r="K57" s="11">
        <v>0.13556299999999999</v>
      </c>
      <c r="L57" s="11">
        <v>0.134855</v>
      </c>
      <c r="M57" s="11">
        <v>0.13462499999999999</v>
      </c>
      <c r="N57" s="11">
        <v>0.13419200000000001</v>
      </c>
      <c r="O57" s="11">
        <v>0.13303200000000001</v>
      </c>
      <c r="P57" s="11">
        <v>0.13290399999999999</v>
      </c>
      <c r="Q57" s="11">
        <v>0.13331399999999999</v>
      </c>
      <c r="R57" s="11">
        <v>0.13334099999999999</v>
      </c>
      <c r="S57" s="11">
        <v>0.13290199999999999</v>
      </c>
      <c r="T57" s="11">
        <v>0.132519</v>
      </c>
      <c r="U57" s="11">
        <v>0.13253699999999999</v>
      </c>
      <c r="V57" s="11">
        <v>0.13300200000000001</v>
      </c>
      <c r="W57" s="11">
        <v>0.13363</v>
      </c>
      <c r="X57" s="11">
        <v>0.13414699999999999</v>
      </c>
      <c r="Y57" s="11">
        <v>0.13450699999999999</v>
      </c>
      <c r="Z57" s="11">
        <v>0.13517299999999999</v>
      </c>
      <c r="AA57" s="11">
        <v>0.13526299999999999</v>
      </c>
      <c r="AB57" s="11">
        <v>0.13508000000000001</v>
      </c>
      <c r="AC57" s="11">
        <v>0.13495799999999999</v>
      </c>
      <c r="AD57" s="11">
        <v>0.13527700000000001</v>
      </c>
      <c r="AE57" s="11">
        <v>0.135661</v>
      </c>
      <c r="AF57" s="11">
        <v>0.13619700000000001</v>
      </c>
      <c r="AG57" s="11">
        <v>0.13722999999999999</v>
      </c>
      <c r="AH57" s="11">
        <v>0.13843800000000001</v>
      </c>
      <c r="AI57" s="11">
        <v>0.138992</v>
      </c>
      <c r="AJ57" s="11">
        <v>0.13961899999999999</v>
      </c>
      <c r="AK57" s="11">
        <v>0.140544</v>
      </c>
      <c r="AL57" s="11">
        <v>0.141514</v>
      </c>
      <c r="AM57" s="10">
        <v>6.5310000000000003E-3</v>
      </c>
    </row>
    <row r="58" spans="1:39" ht="15" customHeight="1" x14ac:dyDescent="0.25">
      <c r="A58" s="9" t="s">
        <v>45</v>
      </c>
      <c r="B58" s="12" t="s">
        <v>44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0" t="s">
        <v>41</v>
      </c>
    </row>
    <row r="59" spans="1:39" ht="15" customHeight="1" x14ac:dyDescent="0.25">
      <c r="A59" s="9" t="s">
        <v>43</v>
      </c>
      <c r="B59" s="12" t="s">
        <v>42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0" t="s">
        <v>41</v>
      </c>
    </row>
    <row r="60" spans="1:39" ht="15" customHeight="1" x14ac:dyDescent="0.25">
      <c r="A60" s="9" t="s">
        <v>40</v>
      </c>
      <c r="B60" s="12" t="s">
        <v>39</v>
      </c>
      <c r="C60" s="11">
        <v>1.6130000000000001E-3</v>
      </c>
      <c r="D60" s="11">
        <v>3.7490000000000002E-3</v>
      </c>
      <c r="E60" s="11">
        <v>6.1529999999999996E-3</v>
      </c>
      <c r="F60" s="11">
        <v>1.142E-2</v>
      </c>
      <c r="G60" s="11">
        <v>2.2581E-2</v>
      </c>
      <c r="H60" s="11">
        <v>4.0246999999999998E-2</v>
      </c>
      <c r="I60" s="11">
        <v>6.5047999999999995E-2</v>
      </c>
      <c r="J60" s="11">
        <v>9.5798999999999995E-2</v>
      </c>
      <c r="K60" s="11">
        <v>0.13359099999999999</v>
      </c>
      <c r="L60" s="11">
        <v>0.17665</v>
      </c>
      <c r="M60" s="11">
        <v>0.223325</v>
      </c>
      <c r="N60" s="11">
        <v>0.26875100000000002</v>
      </c>
      <c r="O60" s="11">
        <v>0.31347900000000001</v>
      </c>
      <c r="P60" s="11">
        <v>0.35600100000000001</v>
      </c>
      <c r="Q60" s="11">
        <v>0.39620100000000003</v>
      </c>
      <c r="R60" s="11">
        <v>0.43548900000000001</v>
      </c>
      <c r="S60" s="11">
        <v>0.47244799999999998</v>
      </c>
      <c r="T60" s="11">
        <v>0.50622</v>
      </c>
      <c r="U60" s="11">
        <v>0.537883</v>
      </c>
      <c r="V60" s="11">
        <v>0.56788099999999997</v>
      </c>
      <c r="W60" s="11">
        <v>0.59548100000000004</v>
      </c>
      <c r="X60" s="11">
        <v>0.620533</v>
      </c>
      <c r="Y60" s="11">
        <v>0.64341999999999999</v>
      </c>
      <c r="Z60" s="11">
        <v>0.66425599999999996</v>
      </c>
      <c r="AA60" s="11">
        <v>0.68327400000000005</v>
      </c>
      <c r="AB60" s="11">
        <v>0.70106500000000005</v>
      </c>
      <c r="AC60" s="11">
        <v>0.71724500000000002</v>
      </c>
      <c r="AD60" s="11">
        <v>0.732128</v>
      </c>
      <c r="AE60" s="11">
        <v>0.74606300000000003</v>
      </c>
      <c r="AF60" s="11">
        <v>0.75945600000000002</v>
      </c>
      <c r="AG60" s="11">
        <v>0.77151499999999995</v>
      </c>
      <c r="AH60" s="11">
        <v>0.78304200000000002</v>
      </c>
      <c r="AI60" s="11">
        <v>0.79479699999999998</v>
      </c>
      <c r="AJ60" s="11">
        <v>0.80646399999999996</v>
      </c>
      <c r="AK60" s="11">
        <v>0.81829099999999999</v>
      </c>
      <c r="AL60" s="11">
        <v>0.830847</v>
      </c>
      <c r="AM60" s="10">
        <v>0.17216100000000001</v>
      </c>
    </row>
    <row r="61" spans="1:39" ht="15" customHeight="1" x14ac:dyDescent="0.25">
      <c r="A61" s="9" t="s">
        <v>38</v>
      </c>
      <c r="B61" s="12" t="s">
        <v>37</v>
      </c>
      <c r="C61" s="11">
        <v>15.498010000000001</v>
      </c>
      <c r="D61" s="11">
        <v>16.883569999999999</v>
      </c>
      <c r="E61" s="11">
        <v>18.299063</v>
      </c>
      <c r="F61" s="11">
        <v>19.670124000000001</v>
      </c>
      <c r="G61" s="11">
        <v>20.889234999999999</v>
      </c>
      <c r="H61" s="11">
        <v>22.009537000000002</v>
      </c>
      <c r="I61" s="11">
        <v>23.083207999999999</v>
      </c>
      <c r="J61" s="11">
        <v>24.061779000000001</v>
      </c>
      <c r="K61" s="11">
        <v>24.966536000000001</v>
      </c>
      <c r="L61" s="11">
        <v>25.861259</v>
      </c>
      <c r="M61" s="11">
        <v>26.675787</v>
      </c>
      <c r="N61" s="11">
        <v>27.379830999999999</v>
      </c>
      <c r="O61" s="11">
        <v>28.017254000000001</v>
      </c>
      <c r="P61" s="11">
        <v>28.607430000000001</v>
      </c>
      <c r="Q61" s="11">
        <v>29.124486999999998</v>
      </c>
      <c r="R61" s="11">
        <v>29.579149000000001</v>
      </c>
      <c r="S61" s="11">
        <v>29.989474999999999</v>
      </c>
      <c r="T61" s="11">
        <v>30.351234000000002</v>
      </c>
      <c r="U61" s="11">
        <v>30.691604999999999</v>
      </c>
      <c r="V61" s="11">
        <v>31.049842999999999</v>
      </c>
      <c r="W61" s="11">
        <v>31.398764</v>
      </c>
      <c r="X61" s="11">
        <v>31.712730000000001</v>
      </c>
      <c r="Y61" s="11">
        <v>32.004311000000001</v>
      </c>
      <c r="Z61" s="11">
        <v>32.26746</v>
      </c>
      <c r="AA61" s="11">
        <v>32.463276</v>
      </c>
      <c r="AB61" s="11">
        <v>32.637214999999998</v>
      </c>
      <c r="AC61" s="11">
        <v>32.811889999999998</v>
      </c>
      <c r="AD61" s="11">
        <v>32.973995000000002</v>
      </c>
      <c r="AE61" s="11">
        <v>33.127189999999999</v>
      </c>
      <c r="AF61" s="11">
        <v>33.291545999999997</v>
      </c>
      <c r="AG61" s="11">
        <v>33.460079</v>
      </c>
      <c r="AH61" s="11">
        <v>33.629635</v>
      </c>
      <c r="AI61" s="11">
        <v>33.782229999999998</v>
      </c>
      <c r="AJ61" s="11">
        <v>33.946334999999998</v>
      </c>
      <c r="AK61" s="11">
        <v>34.127364999999998</v>
      </c>
      <c r="AL61" s="11">
        <v>34.300316000000002</v>
      </c>
      <c r="AM61" s="10">
        <v>2.1066000000000001E-2</v>
      </c>
    </row>
    <row r="63" spans="1:39" ht="15" customHeight="1" x14ac:dyDescent="0.2">
      <c r="A63" s="9" t="s">
        <v>36</v>
      </c>
      <c r="B63" s="8" t="s">
        <v>35</v>
      </c>
      <c r="C63" s="7">
        <v>119.086952</v>
      </c>
      <c r="D63" s="7">
        <v>121.38755</v>
      </c>
      <c r="E63" s="7">
        <v>124.188194</v>
      </c>
      <c r="F63" s="7">
        <v>127.080673</v>
      </c>
      <c r="G63" s="7">
        <v>129.47418200000001</v>
      </c>
      <c r="H63" s="7">
        <v>131.62384</v>
      </c>
      <c r="I63" s="7">
        <v>133.76187100000001</v>
      </c>
      <c r="J63" s="7">
        <v>135.627747</v>
      </c>
      <c r="K63" s="7">
        <v>137.30046100000001</v>
      </c>
      <c r="L63" s="7">
        <v>139.112854</v>
      </c>
      <c r="M63" s="7">
        <v>140.76654099999999</v>
      </c>
      <c r="N63" s="7">
        <v>142.15772999999999</v>
      </c>
      <c r="O63" s="7">
        <v>143.45115699999999</v>
      </c>
      <c r="P63" s="7">
        <v>144.78268399999999</v>
      </c>
      <c r="Q63" s="7">
        <v>145.991623</v>
      </c>
      <c r="R63" s="7">
        <v>147.01132200000001</v>
      </c>
      <c r="S63" s="7">
        <v>147.897797</v>
      </c>
      <c r="T63" s="7">
        <v>148.634094</v>
      </c>
      <c r="U63" s="7">
        <v>149.25186199999999</v>
      </c>
      <c r="V63" s="7">
        <v>149.85459900000001</v>
      </c>
      <c r="W63" s="7">
        <v>150.378952</v>
      </c>
      <c r="X63" s="7">
        <v>150.82394400000001</v>
      </c>
      <c r="Y63" s="7">
        <v>151.265579</v>
      </c>
      <c r="Z63" s="7">
        <v>151.750427</v>
      </c>
      <c r="AA63" s="7">
        <v>152.078979</v>
      </c>
      <c r="AB63" s="7">
        <v>152.38554400000001</v>
      </c>
      <c r="AC63" s="7">
        <v>152.77070599999999</v>
      </c>
      <c r="AD63" s="7">
        <v>153.149979</v>
      </c>
      <c r="AE63" s="7">
        <v>153.536057</v>
      </c>
      <c r="AF63" s="7">
        <v>154.01918000000001</v>
      </c>
      <c r="AG63" s="7">
        <v>154.58883700000001</v>
      </c>
      <c r="AH63" s="7">
        <v>155.19937100000001</v>
      </c>
      <c r="AI63" s="7">
        <v>155.738449</v>
      </c>
      <c r="AJ63" s="7">
        <v>156.35955799999999</v>
      </c>
      <c r="AK63" s="7">
        <v>157.08184800000001</v>
      </c>
      <c r="AL63" s="7">
        <v>157.76205400000001</v>
      </c>
      <c r="AM63" s="6">
        <v>7.7390000000000002E-3</v>
      </c>
    </row>
    <row r="65" spans="1:39" ht="15" customHeight="1" x14ac:dyDescent="0.2">
      <c r="A65" s="9" t="s">
        <v>34</v>
      </c>
      <c r="B65" s="8" t="s">
        <v>33</v>
      </c>
      <c r="C65" s="7">
        <v>239.87747200000001</v>
      </c>
      <c r="D65" s="7">
        <v>241.94378699999999</v>
      </c>
      <c r="E65" s="7">
        <v>244.619888</v>
      </c>
      <c r="F65" s="7">
        <v>247.078339</v>
      </c>
      <c r="G65" s="7">
        <v>248.84423799999999</v>
      </c>
      <c r="H65" s="7">
        <v>250.45031700000001</v>
      </c>
      <c r="I65" s="7">
        <v>252.24597199999999</v>
      </c>
      <c r="J65" s="7">
        <v>253.831039</v>
      </c>
      <c r="K65" s="7">
        <v>255.23213200000001</v>
      </c>
      <c r="L65" s="7">
        <v>257.00219700000002</v>
      </c>
      <c r="M65" s="7">
        <v>258.70770299999998</v>
      </c>
      <c r="N65" s="7">
        <v>260.10418700000002</v>
      </c>
      <c r="O65" s="7">
        <v>261.54711900000001</v>
      </c>
      <c r="P65" s="7">
        <v>263.196167</v>
      </c>
      <c r="Q65" s="7">
        <v>264.793701</v>
      </c>
      <c r="R65" s="7">
        <v>266.24859600000002</v>
      </c>
      <c r="S65" s="7">
        <v>267.65954599999998</v>
      </c>
      <c r="T65" s="7">
        <v>269.01272599999999</v>
      </c>
      <c r="U65" s="7">
        <v>270.317993</v>
      </c>
      <c r="V65" s="7">
        <v>271.746216</v>
      </c>
      <c r="W65" s="7">
        <v>273.13244600000002</v>
      </c>
      <c r="X65" s="7">
        <v>274.51550300000002</v>
      </c>
      <c r="Y65" s="7">
        <v>275.93911700000001</v>
      </c>
      <c r="Z65" s="7">
        <v>277.46530200000001</v>
      </c>
      <c r="AA65" s="7">
        <v>278.75314300000002</v>
      </c>
      <c r="AB65" s="7">
        <v>280.01355000000001</v>
      </c>
      <c r="AC65" s="7">
        <v>281.40576199999998</v>
      </c>
      <c r="AD65" s="7">
        <v>282.751465</v>
      </c>
      <c r="AE65" s="7">
        <v>284.06726099999997</v>
      </c>
      <c r="AF65" s="7">
        <v>285.52105699999998</v>
      </c>
      <c r="AG65" s="7">
        <v>287.09338400000001</v>
      </c>
      <c r="AH65" s="7">
        <v>288.69619799999998</v>
      </c>
      <c r="AI65" s="7">
        <v>290.11968999999999</v>
      </c>
      <c r="AJ65" s="7">
        <v>291.61355600000002</v>
      </c>
      <c r="AK65" s="7">
        <v>293.248108</v>
      </c>
      <c r="AL65" s="7">
        <v>294.80297899999999</v>
      </c>
      <c r="AM65" s="6">
        <v>5.829E-3</v>
      </c>
    </row>
    <row r="66" spans="1:39" ht="15" customHeight="1" thickBot="1" x14ac:dyDescent="0.25"/>
    <row r="67" spans="1:39" ht="15" customHeight="1" x14ac:dyDescent="0.2">
      <c r="B67" s="52" t="s">
        <v>32</v>
      </c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</row>
    <row r="68" spans="1:39" ht="15" customHeight="1" x14ac:dyDescent="0.2">
      <c r="B68" s="5" t="s">
        <v>31</v>
      </c>
    </row>
    <row r="69" spans="1:39" ht="15" customHeight="1" x14ac:dyDescent="0.2">
      <c r="B69" s="5" t="s">
        <v>30</v>
      </c>
    </row>
    <row r="70" spans="1:39" ht="15" customHeight="1" x14ac:dyDescent="0.2">
      <c r="B70" s="5" t="s">
        <v>29</v>
      </c>
    </row>
    <row r="71" spans="1:39" ht="15" customHeight="1" x14ac:dyDescent="0.2">
      <c r="B71" s="5" t="s">
        <v>28</v>
      </c>
    </row>
    <row r="72" spans="1:39" ht="15" customHeight="1" x14ac:dyDescent="0.2">
      <c r="B72" s="5" t="s">
        <v>27</v>
      </c>
    </row>
    <row r="73" spans="1:39" ht="15" customHeight="1" x14ac:dyDescent="0.2">
      <c r="B73" s="5" t="s">
        <v>26</v>
      </c>
    </row>
    <row r="74" spans="1:39" ht="15" customHeight="1" x14ac:dyDescent="0.2">
      <c r="B74" s="5" t="s">
        <v>25</v>
      </c>
    </row>
    <row r="75" spans="1:39" ht="15" customHeight="1" x14ac:dyDescent="0.2">
      <c r="B75" s="5" t="s">
        <v>24</v>
      </c>
    </row>
    <row r="76" spans="1:39" ht="15" customHeight="1" x14ac:dyDescent="0.2">
      <c r="B76" s="5" t="s">
        <v>23</v>
      </c>
    </row>
  </sheetData>
  <mergeCells count="1">
    <mergeCell ref="B67:AM67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84"/>
  <sheetViews>
    <sheetView workbookViewId="0">
      <pane xSplit="2" ySplit="1" topLeftCell="T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5" customHeight="1" x14ac:dyDescent="0.2"/>
  <cols>
    <col min="1" max="1" width="20.85546875" style="4" hidden="1" customWidth="1"/>
    <col min="2" max="2" width="45.7109375" style="4" customWidth="1"/>
    <col min="3" max="16384" width="9.140625" style="4"/>
  </cols>
  <sheetData>
    <row r="1" spans="1:39" ht="15" customHeight="1" thickBot="1" x14ac:dyDescent="0.25">
      <c r="B1" s="15" t="s">
        <v>117</v>
      </c>
      <c r="C1" s="13">
        <v>2015</v>
      </c>
      <c r="D1" s="13">
        <v>2016</v>
      </c>
      <c r="E1" s="13">
        <v>2017</v>
      </c>
      <c r="F1" s="13">
        <v>2018</v>
      </c>
      <c r="G1" s="13">
        <v>2019</v>
      </c>
      <c r="H1" s="13">
        <v>2020</v>
      </c>
      <c r="I1" s="13">
        <v>2021</v>
      </c>
      <c r="J1" s="13">
        <v>2022</v>
      </c>
      <c r="K1" s="13">
        <v>2023</v>
      </c>
      <c r="L1" s="13">
        <v>2024</v>
      </c>
      <c r="M1" s="13">
        <v>2025</v>
      </c>
      <c r="N1" s="13">
        <v>2026</v>
      </c>
      <c r="O1" s="13">
        <v>2027</v>
      </c>
      <c r="P1" s="13">
        <v>2028</v>
      </c>
      <c r="Q1" s="13">
        <v>2029</v>
      </c>
      <c r="R1" s="13">
        <v>2030</v>
      </c>
      <c r="S1" s="13">
        <v>2031</v>
      </c>
      <c r="T1" s="13">
        <v>2032</v>
      </c>
      <c r="U1" s="13">
        <v>2033</v>
      </c>
      <c r="V1" s="13">
        <v>2034</v>
      </c>
      <c r="W1" s="13">
        <v>2035</v>
      </c>
      <c r="X1" s="13">
        <v>2036</v>
      </c>
      <c r="Y1" s="13">
        <v>2037</v>
      </c>
      <c r="Z1" s="13">
        <v>2038</v>
      </c>
      <c r="AA1" s="13">
        <v>2039</v>
      </c>
      <c r="AB1" s="13">
        <v>2040</v>
      </c>
      <c r="AC1" s="13">
        <v>2041</v>
      </c>
      <c r="AD1" s="13">
        <v>2042</v>
      </c>
      <c r="AE1" s="13">
        <v>2043</v>
      </c>
      <c r="AF1" s="13">
        <v>2044</v>
      </c>
      <c r="AG1" s="13">
        <v>2045</v>
      </c>
      <c r="AH1" s="13">
        <v>2046</v>
      </c>
      <c r="AI1" s="13">
        <v>2047</v>
      </c>
      <c r="AJ1" s="13">
        <v>2048</v>
      </c>
      <c r="AK1" s="13">
        <v>2049</v>
      </c>
      <c r="AL1" s="13">
        <v>2050</v>
      </c>
    </row>
    <row r="2" spans="1:39" ht="15" customHeight="1" thickTop="1" x14ac:dyDescent="0.2"/>
    <row r="3" spans="1:39" ht="15" customHeight="1" x14ac:dyDescent="0.2">
      <c r="C3" s="17" t="s">
        <v>116</v>
      </c>
      <c r="D3" s="17" t="s">
        <v>115</v>
      </c>
      <c r="E3" s="17"/>
      <c r="F3" s="17"/>
      <c r="G3" s="17"/>
    </row>
    <row r="4" spans="1:39" ht="15" customHeight="1" x14ac:dyDescent="0.2">
      <c r="C4" s="17" t="s">
        <v>114</v>
      </c>
      <c r="D4" s="17" t="s">
        <v>113</v>
      </c>
      <c r="E4" s="17"/>
      <c r="F4" s="17"/>
      <c r="G4" s="17" t="s">
        <v>112</v>
      </c>
    </row>
    <row r="5" spans="1:39" ht="15" customHeight="1" x14ac:dyDescent="0.2">
      <c r="C5" s="17" t="s">
        <v>111</v>
      </c>
      <c r="D5" s="17" t="s">
        <v>110</v>
      </c>
      <c r="E5" s="17"/>
      <c r="F5" s="17"/>
      <c r="G5" s="17"/>
    </row>
    <row r="6" spans="1:39" ht="15" customHeight="1" x14ac:dyDescent="0.2">
      <c r="C6" s="17" t="s">
        <v>109</v>
      </c>
      <c r="D6" s="17"/>
      <c r="E6" s="17" t="s">
        <v>108</v>
      </c>
      <c r="F6" s="17"/>
      <c r="G6" s="17"/>
    </row>
    <row r="10" spans="1:39" ht="15" customHeight="1" x14ac:dyDescent="0.25">
      <c r="A10" s="9" t="s">
        <v>411</v>
      </c>
      <c r="B10" s="16" t="s">
        <v>410</v>
      </c>
    </row>
    <row r="11" spans="1:39" ht="15" customHeight="1" x14ac:dyDescent="0.2">
      <c r="B11" s="15" t="s">
        <v>104</v>
      </c>
    </row>
    <row r="12" spans="1:39" ht="15" customHeight="1" x14ac:dyDescent="0.2">
      <c r="B12" s="15" t="s">
        <v>104</v>
      </c>
      <c r="C12" s="14" t="s">
        <v>104</v>
      </c>
      <c r="D12" s="14" t="s">
        <v>104</v>
      </c>
      <c r="E12" s="14" t="s">
        <v>104</v>
      </c>
      <c r="F12" s="14" t="s">
        <v>104</v>
      </c>
      <c r="G12" s="14" t="s">
        <v>104</v>
      </c>
      <c r="H12" s="14" t="s">
        <v>104</v>
      </c>
      <c r="I12" s="14" t="s">
        <v>104</v>
      </c>
      <c r="J12" s="14" t="s">
        <v>104</v>
      </c>
      <c r="K12" s="14" t="s">
        <v>104</v>
      </c>
      <c r="L12" s="14" t="s">
        <v>104</v>
      </c>
      <c r="M12" s="14" t="s">
        <v>104</v>
      </c>
      <c r="N12" s="14" t="s">
        <v>104</v>
      </c>
      <c r="O12" s="14" t="s">
        <v>104</v>
      </c>
      <c r="P12" s="14" t="s">
        <v>104</v>
      </c>
      <c r="Q12" s="14" t="s">
        <v>104</v>
      </c>
      <c r="R12" s="14" t="s">
        <v>104</v>
      </c>
      <c r="S12" s="14" t="s">
        <v>104</v>
      </c>
      <c r="T12" s="14" t="s">
        <v>104</v>
      </c>
      <c r="U12" s="14" t="s">
        <v>104</v>
      </c>
      <c r="V12" s="14" t="s">
        <v>104</v>
      </c>
      <c r="W12" s="14" t="s">
        <v>104</v>
      </c>
      <c r="X12" s="14" t="s">
        <v>104</v>
      </c>
      <c r="Y12" s="14" t="s">
        <v>104</v>
      </c>
      <c r="Z12" s="14" t="s">
        <v>104</v>
      </c>
      <c r="AA12" s="14" t="s">
        <v>104</v>
      </c>
      <c r="AB12" s="14" t="s">
        <v>104</v>
      </c>
      <c r="AC12" s="14" t="s">
        <v>104</v>
      </c>
      <c r="AD12" s="14" t="s">
        <v>104</v>
      </c>
      <c r="AE12" s="14" t="s">
        <v>104</v>
      </c>
      <c r="AF12" s="14" t="s">
        <v>104</v>
      </c>
      <c r="AG12" s="14" t="s">
        <v>104</v>
      </c>
      <c r="AH12" s="14" t="s">
        <v>104</v>
      </c>
      <c r="AI12" s="14" t="s">
        <v>104</v>
      </c>
      <c r="AJ12" s="14" t="s">
        <v>104</v>
      </c>
      <c r="AK12" s="14" t="s">
        <v>104</v>
      </c>
      <c r="AL12" s="14" t="s">
        <v>104</v>
      </c>
      <c r="AM12" s="14" t="s">
        <v>103</v>
      </c>
    </row>
    <row r="13" spans="1:39" ht="15" customHeight="1" thickBot="1" x14ac:dyDescent="0.25">
      <c r="B13" s="13" t="s">
        <v>409</v>
      </c>
      <c r="C13" s="13">
        <v>2015</v>
      </c>
      <c r="D13" s="13">
        <v>2016</v>
      </c>
      <c r="E13" s="13">
        <v>2017</v>
      </c>
      <c r="F13" s="13">
        <v>2018</v>
      </c>
      <c r="G13" s="13">
        <v>2019</v>
      </c>
      <c r="H13" s="13">
        <v>2020</v>
      </c>
      <c r="I13" s="13">
        <v>2021</v>
      </c>
      <c r="J13" s="13">
        <v>2022</v>
      </c>
      <c r="K13" s="13">
        <v>2023</v>
      </c>
      <c r="L13" s="13">
        <v>2024</v>
      </c>
      <c r="M13" s="13">
        <v>2025</v>
      </c>
      <c r="N13" s="13">
        <v>2026</v>
      </c>
      <c r="O13" s="13">
        <v>2027</v>
      </c>
      <c r="P13" s="13">
        <v>2028</v>
      </c>
      <c r="Q13" s="13">
        <v>2029</v>
      </c>
      <c r="R13" s="13">
        <v>2030</v>
      </c>
      <c r="S13" s="13">
        <v>2031</v>
      </c>
      <c r="T13" s="13">
        <v>2032</v>
      </c>
      <c r="U13" s="13">
        <v>2033</v>
      </c>
      <c r="V13" s="13">
        <v>2034</v>
      </c>
      <c r="W13" s="13">
        <v>2035</v>
      </c>
      <c r="X13" s="13">
        <v>2036</v>
      </c>
      <c r="Y13" s="13">
        <v>2037</v>
      </c>
      <c r="Z13" s="13">
        <v>2038</v>
      </c>
      <c r="AA13" s="13">
        <v>2039</v>
      </c>
      <c r="AB13" s="13">
        <v>2040</v>
      </c>
      <c r="AC13" s="13">
        <v>2041</v>
      </c>
      <c r="AD13" s="13">
        <v>2042</v>
      </c>
      <c r="AE13" s="13">
        <v>2043</v>
      </c>
      <c r="AF13" s="13">
        <v>2044</v>
      </c>
      <c r="AG13" s="13">
        <v>2045</v>
      </c>
      <c r="AH13" s="13">
        <v>2046</v>
      </c>
      <c r="AI13" s="13">
        <v>2047</v>
      </c>
      <c r="AJ13" s="13">
        <v>2048</v>
      </c>
      <c r="AK13" s="13">
        <v>2049</v>
      </c>
      <c r="AL13" s="13">
        <v>2050</v>
      </c>
      <c r="AM13" s="13">
        <v>2050</v>
      </c>
    </row>
    <row r="14" spans="1:39" ht="15" customHeight="1" thickTop="1" x14ac:dyDescent="0.2"/>
    <row r="15" spans="1:39" ht="15" customHeight="1" x14ac:dyDescent="0.2">
      <c r="B15" s="8" t="s">
        <v>408</v>
      </c>
    </row>
    <row r="17" spans="1:39" ht="15" customHeight="1" x14ac:dyDescent="0.2">
      <c r="B17" s="8" t="s">
        <v>407</v>
      </c>
    </row>
    <row r="18" spans="1:39" ht="15" customHeight="1" x14ac:dyDescent="0.2">
      <c r="B18" s="8" t="s">
        <v>229</v>
      </c>
    </row>
    <row r="19" spans="1:39" ht="15" customHeight="1" x14ac:dyDescent="0.25">
      <c r="A19" s="9" t="s">
        <v>406</v>
      </c>
      <c r="B19" s="12" t="s">
        <v>203</v>
      </c>
      <c r="C19" s="22">
        <v>37.718688999999998</v>
      </c>
      <c r="D19" s="22">
        <v>37.175261999999996</v>
      </c>
      <c r="E19" s="22">
        <v>38.192233999999999</v>
      </c>
      <c r="F19" s="22">
        <v>38.267349000000003</v>
      </c>
      <c r="G19" s="22">
        <v>38.036785000000002</v>
      </c>
      <c r="H19" s="22">
        <v>38.029761999999998</v>
      </c>
      <c r="I19" s="22">
        <v>38.138489</v>
      </c>
      <c r="J19" s="22">
        <v>38.111503999999996</v>
      </c>
      <c r="K19" s="22">
        <v>38.202255000000001</v>
      </c>
      <c r="L19" s="22">
        <v>38.349978999999998</v>
      </c>
      <c r="M19" s="22">
        <v>38.311630000000001</v>
      </c>
      <c r="N19" s="22">
        <v>38.137394</v>
      </c>
      <c r="O19" s="22">
        <v>38.150393999999999</v>
      </c>
      <c r="P19" s="22">
        <v>38.242184000000002</v>
      </c>
      <c r="Q19" s="22">
        <v>38.231479999999998</v>
      </c>
      <c r="R19" s="22">
        <v>38.215598999999997</v>
      </c>
      <c r="S19" s="22">
        <v>38.232128000000003</v>
      </c>
      <c r="T19" s="22">
        <v>38.170966999999997</v>
      </c>
      <c r="U19" s="22">
        <v>38.241646000000003</v>
      </c>
      <c r="V19" s="22">
        <v>38.285435</v>
      </c>
      <c r="W19" s="22">
        <v>38.278973000000001</v>
      </c>
      <c r="X19" s="22">
        <v>38.257396999999997</v>
      </c>
      <c r="Y19" s="22">
        <v>38.329636000000001</v>
      </c>
      <c r="Z19" s="22">
        <v>38.46022</v>
      </c>
      <c r="AA19" s="22">
        <v>38.422702999999998</v>
      </c>
      <c r="AB19" s="22">
        <v>38.597672000000003</v>
      </c>
      <c r="AC19" s="22">
        <v>38.753746</v>
      </c>
      <c r="AD19" s="22">
        <v>38.961734999999997</v>
      </c>
      <c r="AE19" s="22">
        <v>39.204833999999998</v>
      </c>
      <c r="AF19" s="22">
        <v>39.424518999999997</v>
      </c>
      <c r="AG19" s="22">
        <v>39.679122999999997</v>
      </c>
      <c r="AH19" s="22">
        <v>40.024501999999998</v>
      </c>
      <c r="AI19" s="22">
        <v>40.322048000000002</v>
      </c>
      <c r="AJ19" s="22">
        <v>40.712035999999998</v>
      </c>
      <c r="AK19" s="22">
        <v>41.168480000000002</v>
      </c>
      <c r="AL19" s="22">
        <v>41.613971999999997</v>
      </c>
      <c r="AM19" s="10">
        <v>3.323E-3</v>
      </c>
    </row>
    <row r="20" spans="1:39" ht="15" customHeight="1" x14ac:dyDescent="0.25">
      <c r="A20" s="9" t="s">
        <v>405</v>
      </c>
      <c r="B20" s="12" t="s">
        <v>201</v>
      </c>
      <c r="C20" s="22">
        <v>12.824033</v>
      </c>
      <c r="D20" s="22">
        <v>12.870599</v>
      </c>
      <c r="E20" s="22">
        <v>13.478418</v>
      </c>
      <c r="F20" s="22">
        <v>13.796103</v>
      </c>
      <c r="G20" s="22">
        <v>14.037262</v>
      </c>
      <c r="H20" s="22">
        <v>14.409516999999999</v>
      </c>
      <c r="I20" s="22">
        <v>14.854965</v>
      </c>
      <c r="J20" s="22">
        <v>15.259933</v>
      </c>
      <c r="K20" s="22">
        <v>15.726525000000001</v>
      </c>
      <c r="L20" s="22">
        <v>16.217397999999999</v>
      </c>
      <c r="M20" s="22">
        <v>16.625613999999999</v>
      </c>
      <c r="N20" s="22">
        <v>17.010138999999999</v>
      </c>
      <c r="O20" s="22">
        <v>17.48875</v>
      </c>
      <c r="P20" s="22">
        <v>17.983516999999999</v>
      </c>
      <c r="Q20" s="22">
        <v>18.456911000000002</v>
      </c>
      <c r="R20" s="22">
        <v>18.922440000000002</v>
      </c>
      <c r="S20" s="22">
        <v>19.393077999999999</v>
      </c>
      <c r="T20" s="22">
        <v>19.858523999999999</v>
      </c>
      <c r="U20" s="22">
        <v>20.401388000000001</v>
      </c>
      <c r="V20" s="22">
        <v>20.912196999999999</v>
      </c>
      <c r="W20" s="22">
        <v>21.380984999999999</v>
      </c>
      <c r="X20" s="22">
        <v>21.847809000000002</v>
      </c>
      <c r="Y20" s="22">
        <v>22.32572</v>
      </c>
      <c r="Z20" s="22">
        <v>22.813589</v>
      </c>
      <c r="AA20" s="22">
        <v>23.180423999999999</v>
      </c>
      <c r="AB20" s="22">
        <v>23.633101</v>
      </c>
      <c r="AC20" s="22">
        <v>24.024941999999999</v>
      </c>
      <c r="AD20" s="22">
        <v>24.372858000000001</v>
      </c>
      <c r="AE20" s="22">
        <v>24.689682000000001</v>
      </c>
      <c r="AF20" s="22">
        <v>24.964286999999999</v>
      </c>
      <c r="AG20" s="22">
        <v>25.219626999999999</v>
      </c>
      <c r="AH20" s="22">
        <v>25.490652000000001</v>
      </c>
      <c r="AI20" s="22">
        <v>25.678533999999999</v>
      </c>
      <c r="AJ20" s="22">
        <v>25.905556000000001</v>
      </c>
      <c r="AK20" s="22">
        <v>26.118122</v>
      </c>
      <c r="AL20" s="22">
        <v>26.269354</v>
      </c>
      <c r="AM20" s="10">
        <v>2.1205999999999999E-2</v>
      </c>
    </row>
    <row r="21" spans="1:39" ht="15" customHeight="1" x14ac:dyDescent="0.25">
      <c r="A21" s="9" t="s">
        <v>404</v>
      </c>
      <c r="B21" s="12" t="s">
        <v>199</v>
      </c>
      <c r="C21" s="22">
        <v>1.8959999999999999E-3</v>
      </c>
      <c r="D21" s="22">
        <v>1.712E-3</v>
      </c>
      <c r="E21" s="22">
        <v>1.6000000000000001E-3</v>
      </c>
      <c r="F21" s="22">
        <v>6.1999999999999998E-3</v>
      </c>
      <c r="G21" s="22">
        <v>1.0678999999999999E-2</v>
      </c>
      <c r="H21" s="22">
        <v>1.5015000000000001E-2</v>
      </c>
      <c r="I21" s="22">
        <v>1.9273999999999999E-2</v>
      </c>
      <c r="J21" s="22">
        <v>2.3328999999999999E-2</v>
      </c>
      <c r="K21" s="22">
        <v>2.7413E-2</v>
      </c>
      <c r="L21" s="22">
        <v>3.1625E-2</v>
      </c>
      <c r="M21" s="22">
        <v>3.5687000000000003E-2</v>
      </c>
      <c r="N21" s="22">
        <v>3.9614000000000003E-2</v>
      </c>
      <c r="O21" s="22">
        <v>4.3825000000000003E-2</v>
      </c>
      <c r="P21" s="22">
        <v>4.8265000000000002E-2</v>
      </c>
      <c r="Q21" s="22">
        <v>5.2662E-2</v>
      </c>
      <c r="R21" s="22">
        <v>5.7064999999999998E-2</v>
      </c>
      <c r="S21" s="22">
        <v>6.1438E-2</v>
      </c>
      <c r="T21" s="22">
        <v>6.5981999999999999E-2</v>
      </c>
      <c r="U21" s="22">
        <v>7.0707000000000006E-2</v>
      </c>
      <c r="V21" s="22">
        <v>7.5409000000000004E-2</v>
      </c>
      <c r="W21" s="22">
        <v>8.0177999999999999E-2</v>
      </c>
      <c r="X21" s="22">
        <v>8.5036E-2</v>
      </c>
      <c r="Y21" s="22">
        <v>9.0207999999999997E-2</v>
      </c>
      <c r="Z21" s="22">
        <v>9.5732999999999999E-2</v>
      </c>
      <c r="AA21" s="22">
        <v>0.100939</v>
      </c>
      <c r="AB21" s="22">
        <v>0.106598</v>
      </c>
      <c r="AC21" s="22">
        <v>0.112508</v>
      </c>
      <c r="AD21" s="22">
        <v>0.118488</v>
      </c>
      <c r="AE21" s="22">
        <v>0.124559</v>
      </c>
      <c r="AF21" s="22">
        <v>0.130857</v>
      </c>
      <c r="AG21" s="22">
        <v>0.137626</v>
      </c>
      <c r="AH21" s="22">
        <v>0.14486299999999999</v>
      </c>
      <c r="AI21" s="22">
        <v>0.152195</v>
      </c>
      <c r="AJ21" s="22">
        <v>0.16028800000000001</v>
      </c>
      <c r="AK21" s="22">
        <v>0.16903799999999999</v>
      </c>
      <c r="AL21" s="22">
        <v>0.178311</v>
      </c>
      <c r="AM21" s="10">
        <v>0.14641199999999999</v>
      </c>
    </row>
    <row r="22" spans="1:39" ht="15" customHeight="1" x14ac:dyDescent="0.25">
      <c r="A22" s="9" t="s">
        <v>403</v>
      </c>
      <c r="B22" s="12" t="s">
        <v>197</v>
      </c>
      <c r="C22" s="22">
        <v>0</v>
      </c>
      <c r="D22" s="22">
        <v>0</v>
      </c>
      <c r="E22" s="22">
        <v>0</v>
      </c>
      <c r="F22" s="22">
        <v>3.0660000000000001E-3</v>
      </c>
      <c r="G22" s="22">
        <v>5.9610000000000002E-3</v>
      </c>
      <c r="H22" s="22">
        <v>8.6610000000000003E-3</v>
      </c>
      <c r="I22" s="22">
        <v>1.1294999999999999E-2</v>
      </c>
      <c r="J22" s="22">
        <v>1.3844E-2</v>
      </c>
      <c r="K22" s="22">
        <v>1.6417000000000001E-2</v>
      </c>
      <c r="L22" s="22">
        <v>1.9137999999999999E-2</v>
      </c>
      <c r="M22" s="22">
        <v>2.1884000000000001E-2</v>
      </c>
      <c r="N22" s="22">
        <v>2.4677000000000001E-2</v>
      </c>
      <c r="O22" s="22">
        <v>2.7799999999999998E-2</v>
      </c>
      <c r="P22" s="22">
        <v>3.1247E-2</v>
      </c>
      <c r="Q22" s="22">
        <v>3.4869999999999998E-2</v>
      </c>
      <c r="R22" s="22">
        <v>3.8744000000000001E-2</v>
      </c>
      <c r="S22" s="22">
        <v>4.2877999999999999E-2</v>
      </c>
      <c r="T22" s="22">
        <v>4.7390000000000002E-2</v>
      </c>
      <c r="U22" s="22">
        <v>5.2504000000000002E-2</v>
      </c>
      <c r="V22" s="22">
        <v>5.8136E-2</v>
      </c>
      <c r="W22" s="22">
        <v>6.4222000000000001E-2</v>
      </c>
      <c r="X22" s="22">
        <v>7.0916999999999994E-2</v>
      </c>
      <c r="Y22" s="22">
        <v>7.8498999999999999E-2</v>
      </c>
      <c r="Z22" s="22">
        <v>8.7121000000000004E-2</v>
      </c>
      <c r="AA22" s="22">
        <v>9.6229999999999996E-2</v>
      </c>
      <c r="AB22" s="22">
        <v>0.106673</v>
      </c>
      <c r="AC22" s="22">
        <v>0.11847000000000001</v>
      </c>
      <c r="AD22" s="22">
        <v>0.13152</v>
      </c>
      <c r="AE22" s="22">
        <v>0.14596600000000001</v>
      </c>
      <c r="AF22" s="22">
        <v>0.162187</v>
      </c>
      <c r="AG22" s="22">
        <v>0.18068400000000001</v>
      </c>
      <c r="AH22" s="22">
        <v>0.20163300000000001</v>
      </c>
      <c r="AI22" s="22">
        <v>0.22462699999999999</v>
      </c>
      <c r="AJ22" s="22">
        <v>0.25106400000000001</v>
      </c>
      <c r="AK22" s="22">
        <v>0.28128900000000001</v>
      </c>
      <c r="AL22" s="22">
        <v>0.31510199999999999</v>
      </c>
      <c r="AM22" s="10" t="s">
        <v>41</v>
      </c>
    </row>
    <row r="23" spans="1:39" ht="15" customHeight="1" x14ac:dyDescent="0.25">
      <c r="A23" s="9" t="s">
        <v>402</v>
      </c>
      <c r="B23" s="12" t="s">
        <v>195</v>
      </c>
      <c r="C23" s="22">
        <v>2.6146720000000001</v>
      </c>
      <c r="D23" s="22">
        <v>3.2308159999999999</v>
      </c>
      <c r="E23" s="22">
        <v>3.977293</v>
      </c>
      <c r="F23" s="22">
        <v>4.6192320000000002</v>
      </c>
      <c r="G23" s="22">
        <v>5.1831950000000004</v>
      </c>
      <c r="H23" s="22">
        <v>5.7588869999999996</v>
      </c>
      <c r="I23" s="22">
        <v>6.3356269999999997</v>
      </c>
      <c r="J23" s="22">
        <v>6.8759680000000003</v>
      </c>
      <c r="K23" s="22">
        <v>7.4290180000000001</v>
      </c>
      <c r="L23" s="22">
        <v>7.9953750000000001</v>
      </c>
      <c r="M23" s="22">
        <v>8.5149109999999997</v>
      </c>
      <c r="N23" s="22">
        <v>9.0108160000000002</v>
      </c>
      <c r="O23" s="22">
        <v>9.5673259999999996</v>
      </c>
      <c r="P23" s="22">
        <v>10.157195</v>
      </c>
      <c r="Q23" s="22">
        <v>10.735446</v>
      </c>
      <c r="R23" s="22">
        <v>11.330211</v>
      </c>
      <c r="S23" s="22">
        <v>11.926667999999999</v>
      </c>
      <c r="T23" s="22">
        <v>12.546863999999999</v>
      </c>
      <c r="U23" s="22">
        <v>13.243014000000001</v>
      </c>
      <c r="V23" s="22">
        <v>13.940065000000001</v>
      </c>
      <c r="W23" s="22">
        <v>14.621513</v>
      </c>
      <c r="X23" s="22">
        <v>15.314726</v>
      </c>
      <c r="Y23" s="22">
        <v>16.052769000000001</v>
      </c>
      <c r="Z23" s="22">
        <v>16.842919999999999</v>
      </c>
      <c r="AA23" s="22">
        <v>17.606539000000001</v>
      </c>
      <c r="AB23" s="22">
        <v>18.469968999999999</v>
      </c>
      <c r="AC23" s="22">
        <v>19.388660000000002</v>
      </c>
      <c r="AD23" s="22">
        <v>20.343605</v>
      </c>
      <c r="AE23" s="22">
        <v>21.332771000000001</v>
      </c>
      <c r="AF23" s="22">
        <v>22.350878000000002</v>
      </c>
      <c r="AG23" s="22">
        <v>23.451557000000001</v>
      </c>
      <c r="AH23" s="22">
        <v>24.64048</v>
      </c>
      <c r="AI23" s="22">
        <v>25.844719000000001</v>
      </c>
      <c r="AJ23" s="22">
        <v>27.174479999999999</v>
      </c>
      <c r="AK23" s="22">
        <v>28.608153999999999</v>
      </c>
      <c r="AL23" s="22">
        <v>30.095488</v>
      </c>
      <c r="AM23" s="10">
        <v>6.7837999999999996E-2</v>
      </c>
    </row>
    <row r="24" spans="1:39" ht="15" customHeight="1" x14ac:dyDescent="0.25">
      <c r="A24" s="9" t="s">
        <v>401</v>
      </c>
      <c r="B24" s="12" t="s">
        <v>193</v>
      </c>
      <c r="C24" s="22">
        <v>1.614E-3</v>
      </c>
      <c r="D24" s="22">
        <v>1.5169999999999999E-3</v>
      </c>
      <c r="E24" s="22">
        <v>1.459E-3</v>
      </c>
      <c r="F24" s="22">
        <v>2.5359E-2</v>
      </c>
      <c r="G24" s="22">
        <v>4.8601999999999999E-2</v>
      </c>
      <c r="H24" s="22">
        <v>7.3300000000000004E-2</v>
      </c>
      <c r="I24" s="22">
        <v>9.9520999999999998E-2</v>
      </c>
      <c r="J24" s="22">
        <v>0.126026</v>
      </c>
      <c r="K24" s="22">
        <v>0.153248</v>
      </c>
      <c r="L24" s="22">
        <v>0.18140500000000001</v>
      </c>
      <c r="M24" s="22">
        <v>0.20871200000000001</v>
      </c>
      <c r="N24" s="22">
        <v>0.235212</v>
      </c>
      <c r="O24" s="22">
        <v>0.26317400000000002</v>
      </c>
      <c r="P24" s="22">
        <v>0.29199900000000001</v>
      </c>
      <c r="Q24" s="22">
        <v>0.32018000000000002</v>
      </c>
      <c r="R24" s="22">
        <v>0.34838200000000002</v>
      </c>
      <c r="S24" s="22">
        <v>0.37642900000000001</v>
      </c>
      <c r="T24" s="22">
        <v>0.40503699999999998</v>
      </c>
      <c r="U24" s="22">
        <v>0.43570999999999999</v>
      </c>
      <c r="V24" s="22">
        <v>0.46716299999999999</v>
      </c>
      <c r="W24" s="22">
        <v>0.49878</v>
      </c>
      <c r="X24" s="22">
        <v>0.53146899999999997</v>
      </c>
      <c r="Y24" s="22">
        <v>0.56603000000000003</v>
      </c>
      <c r="Z24" s="22">
        <v>0.60261100000000001</v>
      </c>
      <c r="AA24" s="22">
        <v>0.63827400000000001</v>
      </c>
      <c r="AB24" s="22">
        <v>0.67752900000000005</v>
      </c>
      <c r="AC24" s="22">
        <v>0.71757400000000005</v>
      </c>
      <c r="AD24" s="22">
        <v>0.75767700000000004</v>
      </c>
      <c r="AE24" s="22">
        <v>0.797956</v>
      </c>
      <c r="AF24" s="22">
        <v>0.83918700000000002</v>
      </c>
      <c r="AG24" s="22">
        <v>0.88307500000000005</v>
      </c>
      <c r="AH24" s="22">
        <v>0.92954599999999998</v>
      </c>
      <c r="AI24" s="22">
        <v>0.97659099999999999</v>
      </c>
      <c r="AJ24" s="22">
        <v>1.028573</v>
      </c>
      <c r="AK24" s="22">
        <v>1.0846009999999999</v>
      </c>
      <c r="AL24" s="22">
        <v>1.1443000000000001</v>
      </c>
      <c r="AM24" s="10">
        <v>0.21516299999999999</v>
      </c>
    </row>
    <row r="25" spans="1:39" ht="15" customHeight="1" x14ac:dyDescent="0.25">
      <c r="A25" s="9" t="s">
        <v>400</v>
      </c>
      <c r="B25" s="12" t="s">
        <v>191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5.2839999999999996E-3</v>
      </c>
      <c r="I25" s="22">
        <v>1.0848999999999999E-2</v>
      </c>
      <c r="J25" s="22">
        <v>1.6716999999999999E-2</v>
      </c>
      <c r="K25" s="22">
        <v>2.2860999999999999E-2</v>
      </c>
      <c r="L25" s="22">
        <v>2.9356E-2</v>
      </c>
      <c r="M25" s="22">
        <v>3.5823000000000001E-2</v>
      </c>
      <c r="N25" s="22">
        <v>4.2189999999999998E-2</v>
      </c>
      <c r="O25" s="22">
        <v>4.8867000000000001E-2</v>
      </c>
      <c r="P25" s="22">
        <v>5.5745999999999997E-2</v>
      </c>
      <c r="Q25" s="22">
        <v>6.2502000000000002E-2</v>
      </c>
      <c r="R25" s="22">
        <v>6.9231000000000001E-2</v>
      </c>
      <c r="S25" s="22">
        <v>7.5883999999999993E-2</v>
      </c>
      <c r="T25" s="22">
        <v>8.2593E-2</v>
      </c>
      <c r="U25" s="22">
        <v>8.9673000000000003E-2</v>
      </c>
      <c r="V25" s="22">
        <v>9.6864000000000006E-2</v>
      </c>
      <c r="W25" s="22">
        <v>0.104029</v>
      </c>
      <c r="X25" s="22">
        <v>0.11136699999999999</v>
      </c>
      <c r="Y25" s="22">
        <v>0.11919200000000001</v>
      </c>
      <c r="Z25" s="22">
        <v>0.12757399999999999</v>
      </c>
      <c r="AA25" s="22">
        <v>0.13575599999999999</v>
      </c>
      <c r="AB25" s="22">
        <v>0.144679</v>
      </c>
      <c r="AC25" s="22">
        <v>0.15398300000000001</v>
      </c>
      <c r="AD25" s="22">
        <v>0.16343199999999999</v>
      </c>
      <c r="AE25" s="22">
        <v>0.17280100000000001</v>
      </c>
      <c r="AF25" s="22">
        <v>0.18226899999999999</v>
      </c>
      <c r="AG25" s="22">
        <v>0.192221</v>
      </c>
      <c r="AH25" s="22">
        <v>0.20266500000000001</v>
      </c>
      <c r="AI25" s="22">
        <v>0.21318000000000001</v>
      </c>
      <c r="AJ25" s="22">
        <v>0.224665</v>
      </c>
      <c r="AK25" s="22">
        <v>0.236952</v>
      </c>
      <c r="AL25" s="22">
        <v>0.24974299999999999</v>
      </c>
      <c r="AM25" s="10" t="s">
        <v>41</v>
      </c>
    </row>
    <row r="26" spans="1:39" ht="15" customHeight="1" x14ac:dyDescent="0.25">
      <c r="A26" s="9" t="s">
        <v>399</v>
      </c>
      <c r="B26" s="12" t="s">
        <v>189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5.2059999999999997E-3</v>
      </c>
      <c r="I26" s="22">
        <v>1.069E-2</v>
      </c>
      <c r="J26" s="22">
        <v>1.6471E-2</v>
      </c>
      <c r="K26" s="22">
        <v>2.2526000000000001E-2</v>
      </c>
      <c r="L26" s="22">
        <v>2.8926E-2</v>
      </c>
      <c r="M26" s="22">
        <v>3.5298000000000003E-2</v>
      </c>
      <c r="N26" s="22">
        <v>4.1570999999999997E-2</v>
      </c>
      <c r="O26" s="22">
        <v>4.8149999999999998E-2</v>
      </c>
      <c r="P26" s="22">
        <v>5.4927999999999998E-2</v>
      </c>
      <c r="Q26" s="22">
        <v>6.1585000000000001E-2</v>
      </c>
      <c r="R26" s="22">
        <v>6.8214999999999998E-2</v>
      </c>
      <c r="S26" s="22">
        <v>7.4771000000000004E-2</v>
      </c>
      <c r="T26" s="22">
        <v>8.1380999999999995E-2</v>
      </c>
      <c r="U26" s="22">
        <v>8.8357000000000005E-2</v>
      </c>
      <c r="V26" s="22">
        <v>9.5443E-2</v>
      </c>
      <c r="W26" s="22">
        <v>0.102503</v>
      </c>
      <c r="X26" s="22">
        <v>0.109733</v>
      </c>
      <c r="Y26" s="22">
        <v>0.11744300000000001</v>
      </c>
      <c r="Z26" s="22">
        <v>0.12570200000000001</v>
      </c>
      <c r="AA26" s="22">
        <v>0.13376399999999999</v>
      </c>
      <c r="AB26" s="22">
        <v>0.14255599999999999</v>
      </c>
      <c r="AC26" s="22">
        <v>0.151724</v>
      </c>
      <c r="AD26" s="22">
        <v>0.16103400000000001</v>
      </c>
      <c r="AE26" s="22">
        <v>0.170265</v>
      </c>
      <c r="AF26" s="22">
        <v>0.179595</v>
      </c>
      <c r="AG26" s="22">
        <v>0.18940000000000001</v>
      </c>
      <c r="AH26" s="22">
        <v>0.19969200000000001</v>
      </c>
      <c r="AI26" s="22">
        <v>0.21005199999999999</v>
      </c>
      <c r="AJ26" s="22">
        <v>0.22136900000000001</v>
      </c>
      <c r="AK26" s="22">
        <v>0.23347599999999999</v>
      </c>
      <c r="AL26" s="22">
        <v>0.24607899999999999</v>
      </c>
      <c r="AM26" s="10" t="s">
        <v>41</v>
      </c>
    </row>
    <row r="27" spans="1:39" ht="15" customHeight="1" x14ac:dyDescent="0.25">
      <c r="A27" s="9" t="s">
        <v>398</v>
      </c>
      <c r="B27" s="12" t="s">
        <v>187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10" t="s">
        <v>41</v>
      </c>
    </row>
    <row r="28" spans="1:39" ht="15" customHeight="1" x14ac:dyDescent="0.25">
      <c r="A28" s="9" t="s">
        <v>397</v>
      </c>
      <c r="B28" s="12" t="s">
        <v>218</v>
      </c>
      <c r="C28" s="22">
        <v>53.160873000000002</v>
      </c>
      <c r="D28" s="22">
        <v>53.279891999999997</v>
      </c>
      <c r="E28" s="22">
        <v>55.651015999999998</v>
      </c>
      <c r="F28" s="22">
        <v>56.717360999999997</v>
      </c>
      <c r="G28" s="22">
        <v>57.322414000000002</v>
      </c>
      <c r="H28" s="22">
        <v>58.305560999999997</v>
      </c>
      <c r="I28" s="22">
        <v>59.480682000000002</v>
      </c>
      <c r="J28" s="22">
        <v>60.443832</v>
      </c>
      <c r="K28" s="22">
        <v>61.600273000000001</v>
      </c>
      <c r="L28" s="22">
        <v>62.853230000000003</v>
      </c>
      <c r="M28" s="22">
        <v>63.7896</v>
      </c>
      <c r="N28" s="22">
        <v>64.541640999999998</v>
      </c>
      <c r="O28" s="22">
        <v>65.638289999999998</v>
      </c>
      <c r="P28" s="22">
        <v>66.865059000000002</v>
      </c>
      <c r="Q28" s="22">
        <v>67.955642999999995</v>
      </c>
      <c r="R28" s="22">
        <v>69.049805000000006</v>
      </c>
      <c r="S28" s="22">
        <v>70.183211999999997</v>
      </c>
      <c r="T28" s="22">
        <v>71.258765999999994</v>
      </c>
      <c r="U28" s="22">
        <v>72.622917000000001</v>
      </c>
      <c r="V28" s="22">
        <v>73.930678999999998</v>
      </c>
      <c r="W28" s="22">
        <v>75.131073000000001</v>
      </c>
      <c r="X28" s="22">
        <v>76.328400000000002</v>
      </c>
      <c r="Y28" s="22">
        <v>77.679558</v>
      </c>
      <c r="Z28" s="22">
        <v>79.155304000000001</v>
      </c>
      <c r="AA28" s="22">
        <v>80.314635999999993</v>
      </c>
      <c r="AB28" s="22">
        <v>81.878592999999995</v>
      </c>
      <c r="AC28" s="22">
        <v>83.421645999999996</v>
      </c>
      <c r="AD28" s="22">
        <v>85.010216</v>
      </c>
      <c r="AE28" s="22">
        <v>86.638724999999994</v>
      </c>
      <c r="AF28" s="22">
        <v>88.233620000000002</v>
      </c>
      <c r="AG28" s="22">
        <v>89.933350000000004</v>
      </c>
      <c r="AH28" s="22">
        <v>91.834075999999996</v>
      </c>
      <c r="AI28" s="22">
        <v>93.621932999999999</v>
      </c>
      <c r="AJ28" s="22">
        <v>95.678000999999995</v>
      </c>
      <c r="AK28" s="22">
        <v>97.900124000000005</v>
      </c>
      <c r="AL28" s="22">
        <v>100.112442</v>
      </c>
      <c r="AM28" s="10">
        <v>1.8724000000000001E-2</v>
      </c>
    </row>
    <row r="29" spans="1:39" ht="15" customHeight="1" x14ac:dyDescent="0.2">
      <c r="B29" s="8" t="s">
        <v>217</v>
      </c>
    </row>
    <row r="30" spans="1:39" ht="15" customHeight="1" x14ac:dyDescent="0.25">
      <c r="A30" s="9" t="s">
        <v>396</v>
      </c>
      <c r="B30" s="12" t="s">
        <v>203</v>
      </c>
      <c r="C30" s="22">
        <v>35.226993999999998</v>
      </c>
      <c r="D30" s="22">
        <v>35.091147999999997</v>
      </c>
      <c r="E30" s="22">
        <v>36.905127999999998</v>
      </c>
      <c r="F30" s="22">
        <v>38.29974</v>
      </c>
      <c r="G30" s="22">
        <v>39.863734999999998</v>
      </c>
      <c r="H30" s="22">
        <v>41.828220000000002</v>
      </c>
      <c r="I30" s="22">
        <v>44.261772000000001</v>
      </c>
      <c r="J30" s="22">
        <v>46.855572000000002</v>
      </c>
      <c r="K30" s="22">
        <v>49.466960999999998</v>
      </c>
      <c r="L30" s="22">
        <v>51.650863999999999</v>
      </c>
      <c r="M30" s="22">
        <v>53.390644000000002</v>
      </c>
      <c r="N30" s="22">
        <v>54.705914</v>
      </c>
      <c r="O30" s="22">
        <v>56.161278000000003</v>
      </c>
      <c r="P30" s="22">
        <v>57.642859999999999</v>
      </c>
      <c r="Q30" s="22">
        <v>59.178458999999997</v>
      </c>
      <c r="R30" s="22">
        <v>60.574627</v>
      </c>
      <c r="S30" s="22">
        <v>61.897396000000001</v>
      </c>
      <c r="T30" s="22">
        <v>63.054676000000001</v>
      </c>
      <c r="U30" s="22">
        <v>64.451629999999994</v>
      </c>
      <c r="V30" s="22">
        <v>65.971007999999998</v>
      </c>
      <c r="W30" s="22">
        <v>67.437201999999999</v>
      </c>
      <c r="X30" s="22">
        <v>68.762405000000001</v>
      </c>
      <c r="Y30" s="22">
        <v>70.093238999999997</v>
      </c>
      <c r="Z30" s="22">
        <v>71.566322</v>
      </c>
      <c r="AA30" s="22">
        <v>72.817322000000004</v>
      </c>
      <c r="AB30" s="22">
        <v>74.069725000000005</v>
      </c>
      <c r="AC30" s="22">
        <v>75.177895000000007</v>
      </c>
      <c r="AD30" s="22">
        <v>76.476082000000005</v>
      </c>
      <c r="AE30" s="22">
        <v>77.922920000000005</v>
      </c>
      <c r="AF30" s="22">
        <v>79.306586999999993</v>
      </c>
      <c r="AG30" s="22">
        <v>80.612373000000005</v>
      </c>
      <c r="AH30" s="22">
        <v>81.984665000000007</v>
      </c>
      <c r="AI30" s="22">
        <v>83.265525999999994</v>
      </c>
      <c r="AJ30" s="22">
        <v>84.518485999999996</v>
      </c>
      <c r="AK30" s="22">
        <v>85.904517999999996</v>
      </c>
      <c r="AL30" s="22">
        <v>87.341042000000002</v>
      </c>
      <c r="AM30" s="10">
        <v>2.7182999999999999E-2</v>
      </c>
    </row>
    <row r="31" spans="1:39" ht="15" customHeight="1" x14ac:dyDescent="0.25">
      <c r="A31" s="9" t="s">
        <v>395</v>
      </c>
      <c r="B31" s="12" t="s">
        <v>201</v>
      </c>
      <c r="C31" s="22">
        <v>15.938895</v>
      </c>
      <c r="D31" s="22">
        <v>15.371715</v>
      </c>
      <c r="E31" s="22">
        <v>15.567119999999999</v>
      </c>
      <c r="F31" s="22">
        <v>15.441580999999999</v>
      </c>
      <c r="G31" s="22">
        <v>15.394412000000001</v>
      </c>
      <c r="H31" s="22">
        <v>15.508713999999999</v>
      </c>
      <c r="I31" s="22">
        <v>15.697202000000001</v>
      </c>
      <c r="J31" s="22">
        <v>15.916352</v>
      </c>
      <c r="K31" s="22">
        <v>16.154191999999998</v>
      </c>
      <c r="L31" s="22">
        <v>16.346924000000001</v>
      </c>
      <c r="M31" s="22">
        <v>16.344646000000001</v>
      </c>
      <c r="N31" s="22">
        <v>16.291857</v>
      </c>
      <c r="O31" s="22">
        <v>16.267043999999999</v>
      </c>
      <c r="P31" s="22">
        <v>16.230167000000002</v>
      </c>
      <c r="Q31" s="22">
        <v>16.272745</v>
      </c>
      <c r="R31" s="22">
        <v>16.137263999999998</v>
      </c>
      <c r="S31" s="22">
        <v>16.135303</v>
      </c>
      <c r="T31" s="22">
        <v>15.986313000000001</v>
      </c>
      <c r="U31" s="22">
        <v>15.866635</v>
      </c>
      <c r="V31" s="22">
        <v>15.850762</v>
      </c>
      <c r="W31" s="22">
        <v>15.809595</v>
      </c>
      <c r="X31" s="22">
        <v>15.775463</v>
      </c>
      <c r="Y31" s="22">
        <v>15.724403000000001</v>
      </c>
      <c r="Z31" s="22">
        <v>15.812885</v>
      </c>
      <c r="AA31" s="22">
        <v>15.751547</v>
      </c>
      <c r="AB31" s="22">
        <v>15.772612000000001</v>
      </c>
      <c r="AC31" s="22">
        <v>15.759133</v>
      </c>
      <c r="AD31" s="22">
        <v>15.807446000000001</v>
      </c>
      <c r="AE31" s="22">
        <v>15.917602</v>
      </c>
      <c r="AF31" s="22">
        <v>15.968506</v>
      </c>
      <c r="AG31" s="22">
        <v>16.001909000000001</v>
      </c>
      <c r="AH31" s="22">
        <v>16.034424000000001</v>
      </c>
      <c r="AI31" s="22">
        <v>16.058121</v>
      </c>
      <c r="AJ31" s="22">
        <v>16.061754000000001</v>
      </c>
      <c r="AK31" s="22">
        <v>16.088363999999999</v>
      </c>
      <c r="AL31" s="22">
        <v>16.097373999999999</v>
      </c>
      <c r="AM31" s="10">
        <v>1.358E-3</v>
      </c>
    </row>
    <row r="32" spans="1:39" ht="15" customHeight="1" x14ac:dyDescent="0.25">
      <c r="A32" s="9" t="s">
        <v>394</v>
      </c>
      <c r="B32" s="12" t="s">
        <v>199</v>
      </c>
      <c r="C32" s="22">
        <v>1.4374E-2</v>
      </c>
      <c r="D32" s="22">
        <v>1.2614999999999999E-2</v>
      </c>
      <c r="E32" s="22">
        <v>1.1433E-2</v>
      </c>
      <c r="F32" s="22">
        <v>1.4244E-2</v>
      </c>
      <c r="G32" s="22">
        <v>1.7375000000000002E-2</v>
      </c>
      <c r="H32" s="22">
        <v>2.0969000000000002E-2</v>
      </c>
      <c r="I32" s="22">
        <v>2.53E-2</v>
      </c>
      <c r="J32" s="22">
        <v>2.9902999999999999E-2</v>
      </c>
      <c r="K32" s="22">
        <v>3.4576000000000003E-2</v>
      </c>
      <c r="L32" s="22">
        <v>3.9E-2</v>
      </c>
      <c r="M32" s="22">
        <v>4.3291999999999997E-2</v>
      </c>
      <c r="N32" s="22">
        <v>4.7076E-2</v>
      </c>
      <c r="O32" s="22">
        <v>5.117E-2</v>
      </c>
      <c r="P32" s="22">
        <v>5.4623999999999999E-2</v>
      </c>
      <c r="Q32" s="22">
        <v>5.8464000000000002E-2</v>
      </c>
      <c r="R32" s="22">
        <v>6.1851000000000003E-2</v>
      </c>
      <c r="S32" s="22">
        <v>6.4879000000000006E-2</v>
      </c>
      <c r="T32" s="22">
        <v>6.8798999999999999E-2</v>
      </c>
      <c r="U32" s="22">
        <v>7.2386000000000006E-2</v>
      </c>
      <c r="V32" s="22">
        <v>7.5542999999999999E-2</v>
      </c>
      <c r="W32" s="22">
        <v>7.9479999999999995E-2</v>
      </c>
      <c r="X32" s="22">
        <v>8.3514000000000005E-2</v>
      </c>
      <c r="Y32" s="22">
        <v>8.7882000000000002E-2</v>
      </c>
      <c r="Z32" s="22">
        <v>9.2738000000000001E-2</v>
      </c>
      <c r="AA32" s="22">
        <v>9.7616999999999995E-2</v>
      </c>
      <c r="AB32" s="22">
        <v>0.10284799999999999</v>
      </c>
      <c r="AC32" s="22">
        <v>0.10818800000000001</v>
      </c>
      <c r="AD32" s="22">
        <v>0.113785</v>
      </c>
      <c r="AE32" s="22">
        <v>0.11965199999999999</v>
      </c>
      <c r="AF32" s="22">
        <v>0.12560399999999999</v>
      </c>
      <c r="AG32" s="22">
        <v>0.13179199999999999</v>
      </c>
      <c r="AH32" s="22">
        <v>0.138238</v>
      </c>
      <c r="AI32" s="22">
        <v>0.14466499999999999</v>
      </c>
      <c r="AJ32" s="22">
        <v>0.15146999999999999</v>
      </c>
      <c r="AK32" s="22">
        <v>0.15870999999999999</v>
      </c>
      <c r="AL32" s="22">
        <v>0.16667799999999999</v>
      </c>
      <c r="AM32" s="10">
        <v>7.8874E-2</v>
      </c>
    </row>
    <row r="33" spans="1:39" ht="15" customHeight="1" x14ac:dyDescent="0.25">
      <c r="A33" s="9" t="s">
        <v>393</v>
      </c>
      <c r="B33" s="12" t="s">
        <v>197</v>
      </c>
      <c r="C33" s="22">
        <v>4.5215999999999999E-2</v>
      </c>
      <c r="D33" s="22">
        <v>4.8832E-2</v>
      </c>
      <c r="E33" s="22">
        <v>5.5086000000000003E-2</v>
      </c>
      <c r="F33" s="22">
        <v>7.4078000000000005E-2</v>
      </c>
      <c r="G33" s="22">
        <v>9.2529E-2</v>
      </c>
      <c r="H33" s="22">
        <v>0.110601</v>
      </c>
      <c r="I33" s="22">
        <v>0.12942400000000001</v>
      </c>
      <c r="J33" s="22">
        <v>0.14796400000000001</v>
      </c>
      <c r="K33" s="22">
        <v>0.16551299999999999</v>
      </c>
      <c r="L33" s="22">
        <v>0.180533</v>
      </c>
      <c r="M33" s="22">
        <v>0.192828</v>
      </c>
      <c r="N33" s="22">
        <v>0.202676</v>
      </c>
      <c r="O33" s="22">
        <v>0.211807</v>
      </c>
      <c r="P33" s="22">
        <v>0.22036800000000001</v>
      </c>
      <c r="Q33" s="22">
        <v>0.22767000000000001</v>
      </c>
      <c r="R33" s="22">
        <v>0.23366400000000001</v>
      </c>
      <c r="S33" s="22">
        <v>0.23825299999999999</v>
      </c>
      <c r="T33" s="22">
        <v>0.24221200000000001</v>
      </c>
      <c r="U33" s="22">
        <v>0.246781</v>
      </c>
      <c r="V33" s="22">
        <v>0.25168099999999999</v>
      </c>
      <c r="W33" s="22">
        <v>0.25553999999999999</v>
      </c>
      <c r="X33" s="22">
        <v>0.25955899999999998</v>
      </c>
      <c r="Y33" s="22">
        <v>0.26399600000000001</v>
      </c>
      <c r="Z33" s="22">
        <v>0.26970300000000003</v>
      </c>
      <c r="AA33" s="22">
        <v>0.27554099999999998</v>
      </c>
      <c r="AB33" s="22">
        <v>0.28143099999999999</v>
      </c>
      <c r="AC33" s="22">
        <v>0.28858699999999998</v>
      </c>
      <c r="AD33" s="22">
        <v>0.29502499999999998</v>
      </c>
      <c r="AE33" s="22">
        <v>0.30138100000000001</v>
      </c>
      <c r="AF33" s="22">
        <v>0.30868800000000002</v>
      </c>
      <c r="AG33" s="22">
        <v>0.316409</v>
      </c>
      <c r="AH33" s="22">
        <v>0.32442500000000002</v>
      </c>
      <c r="AI33" s="22">
        <v>0.33252799999999999</v>
      </c>
      <c r="AJ33" s="22">
        <v>0.34121899999999999</v>
      </c>
      <c r="AK33" s="22">
        <v>0.35063699999999998</v>
      </c>
      <c r="AL33" s="22">
        <v>0.361539</v>
      </c>
      <c r="AM33" s="10">
        <v>6.0650000000000003E-2</v>
      </c>
    </row>
    <row r="34" spans="1:39" ht="15" customHeight="1" x14ac:dyDescent="0.25">
      <c r="A34" s="9" t="s">
        <v>392</v>
      </c>
      <c r="B34" s="12" t="s">
        <v>195</v>
      </c>
      <c r="C34" s="22">
        <v>0.40549800000000003</v>
      </c>
      <c r="D34" s="22">
        <v>0.53835100000000002</v>
      </c>
      <c r="E34" s="22">
        <v>0.70482699999999998</v>
      </c>
      <c r="F34" s="22">
        <v>0.86352300000000004</v>
      </c>
      <c r="G34" s="22">
        <v>1.0190319999999999</v>
      </c>
      <c r="H34" s="22">
        <v>1.1749769999999999</v>
      </c>
      <c r="I34" s="22">
        <v>1.341407</v>
      </c>
      <c r="J34" s="22">
        <v>1.5096860000000001</v>
      </c>
      <c r="K34" s="22">
        <v>1.6740250000000001</v>
      </c>
      <c r="L34" s="22">
        <v>1.82152</v>
      </c>
      <c r="M34" s="22">
        <v>1.9521660000000001</v>
      </c>
      <c r="N34" s="22">
        <v>2.0669270000000002</v>
      </c>
      <c r="O34" s="22">
        <v>2.1905239999999999</v>
      </c>
      <c r="P34" s="22">
        <v>2.3233389999999998</v>
      </c>
      <c r="Q34" s="22">
        <v>2.458656</v>
      </c>
      <c r="R34" s="22">
        <v>2.597235</v>
      </c>
      <c r="S34" s="22">
        <v>2.7322009999999999</v>
      </c>
      <c r="T34" s="22">
        <v>2.8716080000000002</v>
      </c>
      <c r="U34" s="22">
        <v>3.0312060000000001</v>
      </c>
      <c r="V34" s="22">
        <v>3.1986979999999998</v>
      </c>
      <c r="W34" s="22">
        <v>3.3703470000000002</v>
      </c>
      <c r="X34" s="22">
        <v>3.5419450000000001</v>
      </c>
      <c r="Y34" s="22">
        <v>3.7227239999999999</v>
      </c>
      <c r="Z34" s="22">
        <v>3.9207670000000001</v>
      </c>
      <c r="AA34" s="22">
        <v>4.124625</v>
      </c>
      <c r="AB34" s="22">
        <v>4.3265900000000004</v>
      </c>
      <c r="AC34" s="22">
        <v>4.5400489999999998</v>
      </c>
      <c r="AD34" s="22">
        <v>4.7664939999999998</v>
      </c>
      <c r="AE34" s="22">
        <v>5.0028170000000003</v>
      </c>
      <c r="AF34" s="22">
        <v>5.2456240000000003</v>
      </c>
      <c r="AG34" s="22">
        <v>5.4966980000000003</v>
      </c>
      <c r="AH34" s="22">
        <v>5.7616589999999999</v>
      </c>
      <c r="AI34" s="22">
        <v>6.0317819999999998</v>
      </c>
      <c r="AJ34" s="22">
        <v>6.302492</v>
      </c>
      <c r="AK34" s="22">
        <v>6.5942860000000003</v>
      </c>
      <c r="AL34" s="22">
        <v>6.9007969999999998</v>
      </c>
      <c r="AM34" s="10">
        <v>7.7911999999999995E-2</v>
      </c>
    </row>
    <row r="35" spans="1:39" ht="15" customHeight="1" x14ac:dyDescent="0.25">
      <c r="A35" s="9" t="s">
        <v>391</v>
      </c>
      <c r="B35" s="12" t="s">
        <v>193</v>
      </c>
      <c r="C35" s="22">
        <v>0</v>
      </c>
      <c r="D35" s="22">
        <v>0</v>
      </c>
      <c r="E35" s="22">
        <v>0</v>
      </c>
      <c r="F35" s="22">
        <v>2.8150999999999999E-2</v>
      </c>
      <c r="G35" s="22">
        <v>5.6713E-2</v>
      </c>
      <c r="H35" s="22">
        <v>8.5291000000000006E-2</v>
      </c>
      <c r="I35" s="22">
        <v>0.11618199999999999</v>
      </c>
      <c r="J35" s="22">
        <v>0.14857400000000001</v>
      </c>
      <c r="K35" s="22">
        <v>0.18087900000000001</v>
      </c>
      <c r="L35" s="22">
        <v>0.211065</v>
      </c>
      <c r="M35" s="22">
        <v>0.239123</v>
      </c>
      <c r="N35" s="22">
        <v>0.26495099999999999</v>
      </c>
      <c r="O35" s="22">
        <v>0.29116599999999998</v>
      </c>
      <c r="P35" s="22">
        <v>0.31861699999999998</v>
      </c>
      <c r="Q35" s="22">
        <v>0.34644999999999998</v>
      </c>
      <c r="R35" s="22">
        <v>0.37434600000000001</v>
      </c>
      <c r="S35" s="22">
        <v>0.40134700000000001</v>
      </c>
      <c r="T35" s="22">
        <v>0.428531</v>
      </c>
      <c r="U35" s="22">
        <v>0.45863199999999998</v>
      </c>
      <c r="V35" s="22">
        <v>0.49054199999999998</v>
      </c>
      <c r="W35" s="22">
        <v>0.52292700000000003</v>
      </c>
      <c r="X35" s="22">
        <v>0.55549999999999999</v>
      </c>
      <c r="Y35" s="22">
        <v>0.58821000000000001</v>
      </c>
      <c r="Z35" s="22">
        <v>0.623691</v>
      </c>
      <c r="AA35" s="22">
        <v>0.65900000000000003</v>
      </c>
      <c r="AB35" s="22">
        <v>0.69637300000000002</v>
      </c>
      <c r="AC35" s="22">
        <v>0.73430399999999996</v>
      </c>
      <c r="AD35" s="22">
        <v>0.77398299999999998</v>
      </c>
      <c r="AE35" s="22">
        <v>0.81560900000000003</v>
      </c>
      <c r="AF35" s="22">
        <v>0.857908</v>
      </c>
      <c r="AG35" s="22">
        <v>0.90198699999999998</v>
      </c>
      <c r="AH35" s="22">
        <v>0.94796800000000003</v>
      </c>
      <c r="AI35" s="22">
        <v>0.99387599999999998</v>
      </c>
      <c r="AJ35" s="22">
        <v>1.04244</v>
      </c>
      <c r="AK35" s="22">
        <v>1.0940620000000001</v>
      </c>
      <c r="AL35" s="22">
        <v>1.151831</v>
      </c>
      <c r="AM35" s="10" t="s">
        <v>41</v>
      </c>
    </row>
    <row r="36" spans="1:39" ht="15" customHeight="1" x14ac:dyDescent="0.25">
      <c r="A36" s="9" t="s">
        <v>390</v>
      </c>
      <c r="B36" s="12" t="s">
        <v>191</v>
      </c>
      <c r="C36" s="22">
        <v>0</v>
      </c>
      <c r="D36" s="22">
        <v>0</v>
      </c>
      <c r="E36" s="22">
        <v>0</v>
      </c>
      <c r="F36" s="22">
        <v>1.3315E-2</v>
      </c>
      <c r="G36" s="22">
        <v>2.6824000000000001E-2</v>
      </c>
      <c r="H36" s="22">
        <v>4.0341000000000002E-2</v>
      </c>
      <c r="I36" s="22">
        <v>5.4952000000000001E-2</v>
      </c>
      <c r="J36" s="22">
        <v>7.0273000000000002E-2</v>
      </c>
      <c r="K36" s="22">
        <v>8.5553000000000004E-2</v>
      </c>
      <c r="L36" s="22">
        <v>9.9830000000000002E-2</v>
      </c>
      <c r="M36" s="22">
        <v>0.11310099999999999</v>
      </c>
      <c r="N36" s="22">
        <v>0.12531700000000001</v>
      </c>
      <c r="O36" s="22">
        <v>0.13771700000000001</v>
      </c>
      <c r="P36" s="22">
        <v>0.1507</v>
      </c>
      <c r="Q36" s="22">
        <v>0.16386500000000001</v>
      </c>
      <c r="R36" s="22">
        <v>0.17705899999999999</v>
      </c>
      <c r="S36" s="22">
        <v>0.18983</v>
      </c>
      <c r="T36" s="22">
        <v>0.20268800000000001</v>
      </c>
      <c r="U36" s="22">
        <v>0.21692500000000001</v>
      </c>
      <c r="V36" s="22">
        <v>0.232018</v>
      </c>
      <c r="W36" s="22">
        <v>0.247336</v>
      </c>
      <c r="X36" s="22">
        <v>0.26274199999999998</v>
      </c>
      <c r="Y36" s="22">
        <v>0.27821299999999999</v>
      </c>
      <c r="Z36" s="22">
        <v>0.29499599999999998</v>
      </c>
      <c r="AA36" s="22">
        <v>0.31169599999999997</v>
      </c>
      <c r="AB36" s="22">
        <v>0.32937300000000003</v>
      </c>
      <c r="AC36" s="22">
        <v>0.34731299999999998</v>
      </c>
      <c r="AD36" s="22">
        <v>0.36608099999999999</v>
      </c>
      <c r="AE36" s="22">
        <v>0.38576899999999997</v>
      </c>
      <c r="AF36" s="22">
        <v>0.40577600000000003</v>
      </c>
      <c r="AG36" s="22">
        <v>0.42662499999999998</v>
      </c>
      <c r="AH36" s="22">
        <v>0.44837300000000002</v>
      </c>
      <c r="AI36" s="22">
        <v>0.47008699999999998</v>
      </c>
      <c r="AJ36" s="22">
        <v>0.49305700000000002</v>
      </c>
      <c r="AK36" s="22">
        <v>0.51747299999999996</v>
      </c>
      <c r="AL36" s="22">
        <v>0.54479599999999995</v>
      </c>
      <c r="AM36" s="10" t="s">
        <v>41</v>
      </c>
    </row>
    <row r="37" spans="1:39" ht="15" customHeight="1" x14ac:dyDescent="0.25">
      <c r="A37" s="9" t="s">
        <v>389</v>
      </c>
      <c r="B37" s="12" t="s">
        <v>189</v>
      </c>
      <c r="C37" s="22">
        <v>0</v>
      </c>
      <c r="D37" s="22">
        <v>0</v>
      </c>
      <c r="E37" s="22">
        <v>0</v>
      </c>
      <c r="F37" s="22">
        <v>1.1717999999999999E-2</v>
      </c>
      <c r="G37" s="22">
        <v>2.3608000000000001E-2</v>
      </c>
      <c r="H37" s="22">
        <v>3.5504000000000001E-2</v>
      </c>
      <c r="I37" s="22">
        <v>4.8363000000000003E-2</v>
      </c>
      <c r="J37" s="22">
        <v>6.1845999999999998E-2</v>
      </c>
      <c r="K37" s="22">
        <v>7.5292999999999999E-2</v>
      </c>
      <c r="L37" s="22">
        <v>8.7859000000000007E-2</v>
      </c>
      <c r="M37" s="22">
        <v>9.9539000000000002E-2</v>
      </c>
      <c r="N37" s="22">
        <v>0.11029</v>
      </c>
      <c r="O37" s="22">
        <v>0.121202</v>
      </c>
      <c r="P37" s="22">
        <v>0.132629</v>
      </c>
      <c r="Q37" s="22">
        <v>0.14421500000000001</v>
      </c>
      <c r="R37" s="22">
        <v>0.15582699999999999</v>
      </c>
      <c r="S37" s="22">
        <v>0.16706699999999999</v>
      </c>
      <c r="T37" s="22">
        <v>0.17838300000000001</v>
      </c>
      <c r="U37" s="22">
        <v>0.190913</v>
      </c>
      <c r="V37" s="22">
        <v>0.20419499999999999</v>
      </c>
      <c r="W37" s="22">
        <v>0.21767600000000001</v>
      </c>
      <c r="X37" s="22">
        <v>0.231235</v>
      </c>
      <c r="Y37" s="22">
        <v>0.24485100000000001</v>
      </c>
      <c r="Z37" s="22">
        <v>0.25962099999999999</v>
      </c>
      <c r="AA37" s="22">
        <v>0.27431800000000001</v>
      </c>
      <c r="AB37" s="22">
        <v>0.28987600000000002</v>
      </c>
      <c r="AC37" s="22">
        <v>0.30566500000000002</v>
      </c>
      <c r="AD37" s="22">
        <v>0.32218200000000002</v>
      </c>
      <c r="AE37" s="22">
        <v>0.33950900000000001</v>
      </c>
      <c r="AF37" s="22">
        <v>0.35711700000000002</v>
      </c>
      <c r="AG37" s="22">
        <v>0.37546499999999999</v>
      </c>
      <c r="AH37" s="22">
        <v>0.39460600000000001</v>
      </c>
      <c r="AI37" s="22">
        <v>0.413715</v>
      </c>
      <c r="AJ37" s="22">
        <v>0.43393100000000001</v>
      </c>
      <c r="AK37" s="22">
        <v>0.45541999999999999</v>
      </c>
      <c r="AL37" s="22">
        <v>0.47946699999999998</v>
      </c>
      <c r="AM37" s="10" t="s">
        <v>41</v>
      </c>
    </row>
    <row r="38" spans="1:39" ht="15" customHeight="1" x14ac:dyDescent="0.25">
      <c r="A38" s="9" t="s">
        <v>388</v>
      </c>
      <c r="B38" s="12" t="s">
        <v>187</v>
      </c>
      <c r="C38" s="22">
        <v>0</v>
      </c>
      <c r="D38" s="22">
        <v>0</v>
      </c>
      <c r="E38" s="22">
        <v>0</v>
      </c>
      <c r="F38" s="22">
        <v>1.8950000000000002E-2</v>
      </c>
      <c r="G38" s="22">
        <v>3.8177000000000003E-2</v>
      </c>
      <c r="H38" s="22">
        <v>5.7415000000000001E-2</v>
      </c>
      <c r="I38" s="22">
        <v>7.8209000000000001E-2</v>
      </c>
      <c r="J38" s="22">
        <v>0.10001400000000001</v>
      </c>
      <c r="K38" s="22">
        <v>0.12175999999999999</v>
      </c>
      <c r="L38" s="22">
        <v>0.14208000000000001</v>
      </c>
      <c r="M38" s="22">
        <v>0.160968</v>
      </c>
      <c r="N38" s="22">
        <v>0.17835400000000001</v>
      </c>
      <c r="O38" s="22">
        <v>0.19600100000000001</v>
      </c>
      <c r="P38" s="22">
        <v>0.21448</v>
      </c>
      <c r="Q38" s="22">
        <v>0.23321600000000001</v>
      </c>
      <c r="R38" s="22">
        <v>0.251994</v>
      </c>
      <c r="S38" s="22">
        <v>0.27017000000000002</v>
      </c>
      <c r="T38" s="22">
        <v>0.28846899999999998</v>
      </c>
      <c r="U38" s="22">
        <v>0.30873200000000001</v>
      </c>
      <c r="V38" s="22">
        <v>0.33021200000000001</v>
      </c>
      <c r="W38" s="22">
        <v>0.35201199999999999</v>
      </c>
      <c r="X38" s="22">
        <v>0.37393900000000002</v>
      </c>
      <c r="Y38" s="22">
        <v>0.39595799999999998</v>
      </c>
      <c r="Z38" s="22">
        <v>0.41984300000000002</v>
      </c>
      <c r="AA38" s="22">
        <v>0.44361</v>
      </c>
      <c r="AB38" s="22">
        <v>0.46876899999999999</v>
      </c>
      <c r="AC38" s="22">
        <v>0.49430200000000002</v>
      </c>
      <c r="AD38" s="22">
        <v>0.52101200000000003</v>
      </c>
      <c r="AE38" s="22">
        <v>0.54903299999999999</v>
      </c>
      <c r="AF38" s="22">
        <v>0.57750699999999999</v>
      </c>
      <c r="AG38" s="22">
        <v>0.60718000000000005</v>
      </c>
      <c r="AH38" s="22">
        <v>0.63813200000000003</v>
      </c>
      <c r="AI38" s="22">
        <v>0.66903500000000005</v>
      </c>
      <c r="AJ38" s="22">
        <v>0.70172699999999999</v>
      </c>
      <c r="AK38" s="22">
        <v>0.73647700000000005</v>
      </c>
      <c r="AL38" s="22">
        <v>0.77536400000000005</v>
      </c>
      <c r="AM38" s="10" t="s">
        <v>41</v>
      </c>
    </row>
    <row r="39" spans="1:39" ht="15" customHeight="1" x14ac:dyDescent="0.25">
      <c r="A39" s="9" t="s">
        <v>387</v>
      </c>
      <c r="B39" s="12" t="s">
        <v>206</v>
      </c>
      <c r="C39" s="22">
        <v>51.630969999999998</v>
      </c>
      <c r="D39" s="22">
        <v>51.062637000000002</v>
      </c>
      <c r="E39" s="22">
        <v>53.243552999999999</v>
      </c>
      <c r="F39" s="22">
        <v>54.765335</v>
      </c>
      <c r="G39" s="22">
        <v>56.532387</v>
      </c>
      <c r="H39" s="22">
        <v>58.862034000000001</v>
      </c>
      <c r="I39" s="22">
        <v>61.752814999999998</v>
      </c>
      <c r="J39" s="22">
        <v>64.840148999999997</v>
      </c>
      <c r="K39" s="22">
        <v>67.958672000000007</v>
      </c>
      <c r="L39" s="22">
        <v>70.579696999999996</v>
      </c>
      <c r="M39" s="22">
        <v>72.536193999999995</v>
      </c>
      <c r="N39" s="22">
        <v>73.993294000000006</v>
      </c>
      <c r="O39" s="22">
        <v>75.627799999999993</v>
      </c>
      <c r="P39" s="22">
        <v>77.287834000000004</v>
      </c>
      <c r="Q39" s="22">
        <v>79.083672000000007</v>
      </c>
      <c r="R39" s="22">
        <v>80.563552999999999</v>
      </c>
      <c r="S39" s="22">
        <v>82.096396999999996</v>
      </c>
      <c r="T39" s="22">
        <v>83.321426000000002</v>
      </c>
      <c r="U39" s="22">
        <v>84.843795999999998</v>
      </c>
      <c r="V39" s="22">
        <v>86.604607000000001</v>
      </c>
      <c r="W39" s="22">
        <v>88.292038000000005</v>
      </c>
      <c r="X39" s="22">
        <v>89.846328999999997</v>
      </c>
      <c r="Y39" s="22">
        <v>91.399344999999997</v>
      </c>
      <c r="Z39" s="22">
        <v>93.260574000000005</v>
      </c>
      <c r="AA39" s="22">
        <v>94.755279999999999</v>
      </c>
      <c r="AB39" s="22">
        <v>96.337761</v>
      </c>
      <c r="AC39" s="22">
        <v>97.755409</v>
      </c>
      <c r="AD39" s="22">
        <v>99.442017000000007</v>
      </c>
      <c r="AE39" s="22">
        <v>101.354225</v>
      </c>
      <c r="AF39" s="22">
        <v>103.153481</v>
      </c>
      <c r="AG39" s="22">
        <v>104.870895</v>
      </c>
      <c r="AH39" s="22">
        <v>106.67250799999999</v>
      </c>
      <c r="AI39" s="22">
        <v>108.379158</v>
      </c>
      <c r="AJ39" s="22">
        <v>110.046486</v>
      </c>
      <c r="AK39" s="22">
        <v>111.899773</v>
      </c>
      <c r="AL39" s="22">
        <v>113.819046</v>
      </c>
      <c r="AM39" s="10">
        <v>2.3855000000000001E-2</v>
      </c>
    </row>
    <row r="40" spans="1:39" ht="15" customHeight="1" x14ac:dyDescent="0.2">
      <c r="B40" s="8" t="s">
        <v>205</v>
      </c>
    </row>
    <row r="41" spans="1:39" ht="15" customHeight="1" x14ac:dyDescent="0.25">
      <c r="A41" s="9" t="s">
        <v>386</v>
      </c>
      <c r="B41" s="12" t="s">
        <v>203</v>
      </c>
      <c r="C41" s="22">
        <v>175.414581</v>
      </c>
      <c r="D41" s="22">
        <v>173.82089199999999</v>
      </c>
      <c r="E41" s="22">
        <v>180.03190599999999</v>
      </c>
      <c r="F41" s="22">
        <v>182.67764299999999</v>
      </c>
      <c r="G41" s="22">
        <v>184.630585</v>
      </c>
      <c r="H41" s="22">
        <v>186.770004</v>
      </c>
      <c r="I41" s="22">
        <v>189.404572</v>
      </c>
      <c r="J41" s="22">
        <v>191.55238299999999</v>
      </c>
      <c r="K41" s="22">
        <v>193.16906700000001</v>
      </c>
      <c r="L41" s="22">
        <v>194.47676100000001</v>
      </c>
      <c r="M41" s="22">
        <v>194.67167699999999</v>
      </c>
      <c r="N41" s="22">
        <v>193.96318099999999</v>
      </c>
      <c r="O41" s="22">
        <v>193.85751300000001</v>
      </c>
      <c r="P41" s="22">
        <v>194.09056100000001</v>
      </c>
      <c r="Q41" s="22">
        <v>194.62425200000001</v>
      </c>
      <c r="R41" s="22">
        <v>195.56471300000001</v>
      </c>
      <c r="S41" s="22">
        <v>196.32394400000001</v>
      </c>
      <c r="T41" s="22">
        <v>197.250778</v>
      </c>
      <c r="U41" s="22">
        <v>199.06227100000001</v>
      </c>
      <c r="V41" s="22">
        <v>201.54006999999999</v>
      </c>
      <c r="W41" s="22">
        <v>204.27954099999999</v>
      </c>
      <c r="X41" s="22">
        <v>206.757858</v>
      </c>
      <c r="Y41" s="22">
        <v>209.63874799999999</v>
      </c>
      <c r="Z41" s="22">
        <v>212.887787</v>
      </c>
      <c r="AA41" s="22">
        <v>215.85739100000001</v>
      </c>
      <c r="AB41" s="22">
        <v>218.28968800000001</v>
      </c>
      <c r="AC41" s="22">
        <v>221.21470600000001</v>
      </c>
      <c r="AD41" s="22">
        <v>224.18334999999999</v>
      </c>
      <c r="AE41" s="22">
        <v>227.55892900000001</v>
      </c>
      <c r="AF41" s="22">
        <v>230.932861</v>
      </c>
      <c r="AG41" s="22">
        <v>234.18426500000001</v>
      </c>
      <c r="AH41" s="22">
        <v>237.44903600000001</v>
      </c>
      <c r="AI41" s="22">
        <v>240.35713200000001</v>
      </c>
      <c r="AJ41" s="22">
        <v>243.22860700000001</v>
      </c>
      <c r="AK41" s="22">
        <v>246.44361900000001</v>
      </c>
      <c r="AL41" s="22">
        <v>249.801117</v>
      </c>
      <c r="AM41" s="10">
        <v>1.0723E-2</v>
      </c>
    </row>
    <row r="42" spans="1:39" ht="15" customHeight="1" x14ac:dyDescent="0.25">
      <c r="A42" s="9" t="s">
        <v>385</v>
      </c>
      <c r="B42" s="12" t="s">
        <v>201</v>
      </c>
      <c r="C42" s="22">
        <v>0.283188</v>
      </c>
      <c r="D42" s="22">
        <v>0.261627</v>
      </c>
      <c r="E42" s="22">
        <v>0.25156699999999999</v>
      </c>
      <c r="F42" s="22">
        <v>0.236761</v>
      </c>
      <c r="G42" s="22">
        <v>0.225436</v>
      </c>
      <c r="H42" s="22">
        <v>0.21723899999999999</v>
      </c>
      <c r="I42" s="22">
        <v>0.21321899999999999</v>
      </c>
      <c r="J42" s="22">
        <v>0.213001</v>
      </c>
      <c r="K42" s="22">
        <v>0.21337200000000001</v>
      </c>
      <c r="L42" s="22">
        <v>0.213695</v>
      </c>
      <c r="M42" s="22">
        <v>0.21493300000000001</v>
      </c>
      <c r="N42" s="22">
        <v>0.216722</v>
      </c>
      <c r="O42" s="22">
        <v>0.219724</v>
      </c>
      <c r="P42" s="22">
        <v>0.2213</v>
      </c>
      <c r="Q42" s="22">
        <v>0.22380800000000001</v>
      </c>
      <c r="R42" s="22">
        <v>0.22494400000000001</v>
      </c>
      <c r="S42" s="22">
        <v>0.225519</v>
      </c>
      <c r="T42" s="22">
        <v>0.225824</v>
      </c>
      <c r="U42" s="22">
        <v>0.22648799999999999</v>
      </c>
      <c r="V42" s="22">
        <v>0.22748299999999999</v>
      </c>
      <c r="W42" s="22">
        <v>0.22578999999999999</v>
      </c>
      <c r="X42" s="22">
        <v>0.22375300000000001</v>
      </c>
      <c r="Y42" s="22">
        <v>0.222026</v>
      </c>
      <c r="Z42" s="22">
        <v>0.21973000000000001</v>
      </c>
      <c r="AA42" s="22">
        <v>0.21552399999999999</v>
      </c>
      <c r="AB42" s="22">
        <v>0.21209</v>
      </c>
      <c r="AC42" s="22">
        <v>0.207177</v>
      </c>
      <c r="AD42" s="22">
        <v>0.20132700000000001</v>
      </c>
      <c r="AE42" s="22">
        <v>0.19623599999999999</v>
      </c>
      <c r="AF42" s="22">
        <v>0.19126499999999999</v>
      </c>
      <c r="AG42" s="22">
        <v>0.18648500000000001</v>
      </c>
      <c r="AH42" s="22">
        <v>0.181725</v>
      </c>
      <c r="AI42" s="22">
        <v>0.17768400000000001</v>
      </c>
      <c r="AJ42" s="22">
        <v>0.17219100000000001</v>
      </c>
      <c r="AK42" s="22">
        <v>0.16709199999999999</v>
      </c>
      <c r="AL42" s="22">
        <v>0.16154199999999999</v>
      </c>
      <c r="AM42" s="10">
        <v>-1.4081E-2</v>
      </c>
    </row>
    <row r="43" spans="1:39" ht="15" customHeight="1" x14ac:dyDescent="0.25">
      <c r="A43" s="9" t="s">
        <v>384</v>
      </c>
      <c r="B43" s="12" t="s">
        <v>199</v>
      </c>
      <c r="C43" s="22">
        <v>1.1710999999999999E-2</v>
      </c>
      <c r="D43" s="22">
        <v>1.1249E-2</v>
      </c>
      <c r="E43" s="22">
        <v>1.1344999999999999E-2</v>
      </c>
      <c r="F43" s="22">
        <v>1.2907999999999999E-2</v>
      </c>
      <c r="G43" s="22">
        <v>1.4232E-2</v>
      </c>
      <c r="H43" s="22">
        <v>1.5684E-2</v>
      </c>
      <c r="I43" s="22">
        <v>1.6951999999999998E-2</v>
      </c>
      <c r="J43" s="22">
        <v>1.7971999999999998E-2</v>
      </c>
      <c r="K43" s="22">
        <v>1.8839999999999999E-2</v>
      </c>
      <c r="L43" s="22">
        <v>1.9296000000000001E-2</v>
      </c>
      <c r="M43" s="22">
        <v>2.0126000000000002E-2</v>
      </c>
      <c r="N43" s="22">
        <v>2.0722000000000001E-2</v>
      </c>
      <c r="O43" s="22">
        <v>2.1586999999999999E-2</v>
      </c>
      <c r="P43" s="22">
        <v>2.1566999999999999E-2</v>
      </c>
      <c r="Q43" s="22">
        <v>2.2145000000000001E-2</v>
      </c>
      <c r="R43" s="22">
        <v>2.2897000000000001E-2</v>
      </c>
      <c r="S43" s="22">
        <v>2.2748999999999998E-2</v>
      </c>
      <c r="T43" s="22">
        <v>2.3399E-2</v>
      </c>
      <c r="U43" s="22">
        <v>2.4296000000000002E-2</v>
      </c>
      <c r="V43" s="22">
        <v>2.5353000000000001E-2</v>
      </c>
      <c r="W43" s="22">
        <v>2.6471999999999999E-2</v>
      </c>
      <c r="X43" s="22">
        <v>2.7614E-2</v>
      </c>
      <c r="Y43" s="22">
        <v>2.8884E-2</v>
      </c>
      <c r="Z43" s="22">
        <v>3.0318999999999999E-2</v>
      </c>
      <c r="AA43" s="22">
        <v>3.1761999999999999E-2</v>
      </c>
      <c r="AB43" s="22">
        <v>3.3307000000000003E-2</v>
      </c>
      <c r="AC43" s="22">
        <v>3.4879E-2</v>
      </c>
      <c r="AD43" s="22">
        <v>3.6538000000000001E-2</v>
      </c>
      <c r="AE43" s="22">
        <v>3.8302000000000003E-2</v>
      </c>
      <c r="AF43" s="22">
        <v>4.0108999999999999E-2</v>
      </c>
      <c r="AG43" s="22">
        <v>4.1999000000000002E-2</v>
      </c>
      <c r="AH43" s="22">
        <v>4.3993999999999998E-2</v>
      </c>
      <c r="AI43" s="22">
        <v>4.5954000000000002E-2</v>
      </c>
      <c r="AJ43" s="22">
        <v>4.8009999999999997E-2</v>
      </c>
      <c r="AK43" s="22">
        <v>5.0208000000000003E-2</v>
      </c>
      <c r="AL43" s="22">
        <v>5.2621000000000001E-2</v>
      </c>
      <c r="AM43" s="10">
        <v>4.6422999999999999E-2</v>
      </c>
    </row>
    <row r="44" spans="1:39" ht="15" customHeight="1" x14ac:dyDescent="0.25">
      <c r="A44" s="9" t="s">
        <v>383</v>
      </c>
      <c r="B44" s="12" t="s">
        <v>197</v>
      </c>
      <c r="C44" s="22">
        <v>1.286899</v>
      </c>
      <c r="D44" s="22">
        <v>1.530672</v>
      </c>
      <c r="E44" s="22">
        <v>1.827909</v>
      </c>
      <c r="F44" s="22">
        <v>2.0470250000000001</v>
      </c>
      <c r="G44" s="22">
        <v>2.1985440000000001</v>
      </c>
      <c r="H44" s="22">
        <v>2.3058209999999999</v>
      </c>
      <c r="I44" s="22">
        <v>2.3839320000000002</v>
      </c>
      <c r="J44" s="22">
        <v>2.4268689999999999</v>
      </c>
      <c r="K44" s="22">
        <v>2.4425479999999999</v>
      </c>
      <c r="L44" s="22">
        <v>2.4350350000000001</v>
      </c>
      <c r="M44" s="22">
        <v>2.3996089999999999</v>
      </c>
      <c r="N44" s="22">
        <v>2.3479939999999999</v>
      </c>
      <c r="O44" s="22">
        <v>2.301463</v>
      </c>
      <c r="P44" s="22">
        <v>2.2581660000000001</v>
      </c>
      <c r="Q44" s="22">
        <v>2.2133379999999998</v>
      </c>
      <c r="R44" s="22">
        <v>2.1705269999999999</v>
      </c>
      <c r="S44" s="22">
        <v>2.1269580000000001</v>
      </c>
      <c r="T44" s="22">
        <v>2.090668</v>
      </c>
      <c r="U44" s="22">
        <v>2.0764550000000002</v>
      </c>
      <c r="V44" s="22">
        <v>2.077998</v>
      </c>
      <c r="W44" s="22">
        <v>2.0911300000000002</v>
      </c>
      <c r="X44" s="22">
        <v>2.1196290000000002</v>
      </c>
      <c r="Y44" s="22">
        <v>2.1674899999999999</v>
      </c>
      <c r="Z44" s="22">
        <v>2.2419090000000002</v>
      </c>
      <c r="AA44" s="22">
        <v>2.3331379999999999</v>
      </c>
      <c r="AB44" s="22">
        <v>2.4493800000000001</v>
      </c>
      <c r="AC44" s="22">
        <v>2.5853380000000001</v>
      </c>
      <c r="AD44" s="22">
        <v>2.7444060000000001</v>
      </c>
      <c r="AE44" s="22">
        <v>2.9333239999999998</v>
      </c>
      <c r="AF44" s="22">
        <v>3.144968</v>
      </c>
      <c r="AG44" s="22">
        <v>3.3775550000000001</v>
      </c>
      <c r="AH44" s="22">
        <v>3.6393279999999999</v>
      </c>
      <c r="AI44" s="22">
        <v>3.91737</v>
      </c>
      <c r="AJ44" s="22">
        <v>4.2243909999999998</v>
      </c>
      <c r="AK44" s="22">
        <v>4.5762859999999996</v>
      </c>
      <c r="AL44" s="22">
        <v>4.9762500000000003</v>
      </c>
      <c r="AM44" s="10">
        <v>3.5284000000000003E-2</v>
      </c>
    </row>
    <row r="45" spans="1:39" ht="15" customHeight="1" x14ac:dyDescent="0.25">
      <c r="A45" s="9" t="s">
        <v>382</v>
      </c>
      <c r="B45" s="12" t="s">
        <v>195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10" t="s">
        <v>41</v>
      </c>
    </row>
    <row r="46" spans="1:39" ht="15" customHeight="1" x14ac:dyDescent="0.25">
      <c r="A46" s="9" t="s">
        <v>381</v>
      </c>
      <c r="B46" s="12" t="s">
        <v>193</v>
      </c>
      <c r="C46" s="22">
        <v>0</v>
      </c>
      <c r="D46" s="22">
        <v>0</v>
      </c>
      <c r="E46" s="22">
        <v>0</v>
      </c>
      <c r="F46" s="22">
        <v>5.1269999999999996E-3</v>
      </c>
      <c r="G46" s="22">
        <v>1.0204E-2</v>
      </c>
      <c r="H46" s="22">
        <v>1.5225000000000001E-2</v>
      </c>
      <c r="I46" s="22">
        <v>2.0577000000000002E-2</v>
      </c>
      <c r="J46" s="22">
        <v>2.6106000000000001E-2</v>
      </c>
      <c r="K46" s="22">
        <v>3.1597E-2</v>
      </c>
      <c r="L46" s="22">
        <v>3.7151999999999998E-2</v>
      </c>
      <c r="M46" s="22">
        <v>4.2514000000000003E-2</v>
      </c>
      <c r="N46" s="22">
        <v>4.7620000000000003E-2</v>
      </c>
      <c r="O46" s="22">
        <v>5.2828E-2</v>
      </c>
      <c r="P46" s="22">
        <v>5.8141999999999999E-2</v>
      </c>
      <c r="Q46" s="22">
        <v>6.3339999999999994E-2</v>
      </c>
      <c r="R46" s="22">
        <v>6.8372000000000002E-2</v>
      </c>
      <c r="S46" s="22">
        <v>7.3061000000000001E-2</v>
      </c>
      <c r="T46" s="22">
        <v>7.7579999999999996E-2</v>
      </c>
      <c r="U46" s="22">
        <v>8.2390000000000005E-2</v>
      </c>
      <c r="V46" s="22">
        <v>8.7304000000000007E-2</v>
      </c>
      <c r="W46" s="22">
        <v>9.2200000000000004E-2</v>
      </c>
      <c r="X46" s="22">
        <v>9.7160999999999997E-2</v>
      </c>
      <c r="Y46" s="22">
        <v>0.1023</v>
      </c>
      <c r="Z46" s="22">
        <v>0.107749</v>
      </c>
      <c r="AA46" s="22">
        <v>0.113149</v>
      </c>
      <c r="AB46" s="22">
        <v>0.119153</v>
      </c>
      <c r="AC46" s="22">
        <v>0.125331</v>
      </c>
      <c r="AD46" s="22">
        <v>0.131802</v>
      </c>
      <c r="AE46" s="22">
        <v>0.13858799999999999</v>
      </c>
      <c r="AF46" s="22">
        <v>0.14549400000000001</v>
      </c>
      <c r="AG46" s="22">
        <v>0.152695</v>
      </c>
      <c r="AH46" s="22">
        <v>0.160219</v>
      </c>
      <c r="AI46" s="22">
        <v>0.16775899999999999</v>
      </c>
      <c r="AJ46" s="22">
        <v>0.175759</v>
      </c>
      <c r="AK46" s="22">
        <v>0.18421899999999999</v>
      </c>
      <c r="AL46" s="22">
        <v>0.193579</v>
      </c>
      <c r="AM46" s="10" t="s">
        <v>41</v>
      </c>
    </row>
    <row r="47" spans="1:39" ht="15" customHeight="1" x14ac:dyDescent="0.25">
      <c r="A47" s="9" t="s">
        <v>380</v>
      </c>
      <c r="B47" s="12" t="s">
        <v>191</v>
      </c>
      <c r="C47" s="22">
        <v>0</v>
      </c>
      <c r="D47" s="22">
        <v>0</v>
      </c>
      <c r="E47" s="22">
        <v>0</v>
      </c>
      <c r="F47" s="22">
        <v>2.3960000000000001E-3</v>
      </c>
      <c r="G47" s="22">
        <v>4.7689999999999998E-3</v>
      </c>
      <c r="H47" s="22">
        <v>7.1159999999999999E-3</v>
      </c>
      <c r="I47" s="22">
        <v>9.6170000000000005E-3</v>
      </c>
      <c r="J47" s="22">
        <v>1.2201999999999999E-2</v>
      </c>
      <c r="K47" s="22">
        <v>1.4768E-2</v>
      </c>
      <c r="L47" s="22">
        <v>1.7364000000000001E-2</v>
      </c>
      <c r="M47" s="22">
        <v>1.9871E-2</v>
      </c>
      <c r="N47" s="22">
        <v>2.2256999999999999E-2</v>
      </c>
      <c r="O47" s="22">
        <v>2.4691000000000001E-2</v>
      </c>
      <c r="P47" s="22">
        <v>2.7175000000000001E-2</v>
      </c>
      <c r="Q47" s="22">
        <v>2.9603999999999998E-2</v>
      </c>
      <c r="R47" s="22">
        <v>3.1955999999999998E-2</v>
      </c>
      <c r="S47" s="22">
        <v>3.4147999999999998E-2</v>
      </c>
      <c r="T47" s="22">
        <v>3.6260000000000001E-2</v>
      </c>
      <c r="U47" s="22">
        <v>3.8508000000000001E-2</v>
      </c>
      <c r="V47" s="22">
        <v>4.0805000000000001E-2</v>
      </c>
      <c r="W47" s="22">
        <v>4.3092999999999999E-2</v>
      </c>
      <c r="X47" s="22">
        <v>4.5412000000000001E-2</v>
      </c>
      <c r="Y47" s="22">
        <v>4.7813000000000001E-2</v>
      </c>
      <c r="Z47" s="22">
        <v>5.0360000000000002E-2</v>
      </c>
      <c r="AA47" s="22">
        <v>5.2884E-2</v>
      </c>
      <c r="AB47" s="22">
        <v>5.5690999999999997E-2</v>
      </c>
      <c r="AC47" s="22">
        <v>5.8577999999999998E-2</v>
      </c>
      <c r="AD47" s="22">
        <v>6.1601999999999997E-2</v>
      </c>
      <c r="AE47" s="22">
        <v>6.4773999999999998E-2</v>
      </c>
      <c r="AF47" s="22">
        <v>6.8002000000000007E-2</v>
      </c>
      <c r="AG47" s="22">
        <v>7.1367E-2</v>
      </c>
      <c r="AH47" s="22">
        <v>7.4884000000000006E-2</v>
      </c>
      <c r="AI47" s="22">
        <v>7.8408000000000005E-2</v>
      </c>
      <c r="AJ47" s="22">
        <v>8.2146999999999998E-2</v>
      </c>
      <c r="AK47" s="22">
        <v>8.6100999999999997E-2</v>
      </c>
      <c r="AL47" s="22">
        <v>9.0476000000000001E-2</v>
      </c>
      <c r="AM47" s="10" t="s">
        <v>41</v>
      </c>
    </row>
    <row r="48" spans="1:39" ht="15" customHeight="1" x14ac:dyDescent="0.25">
      <c r="A48" s="9" t="s">
        <v>379</v>
      </c>
      <c r="B48" s="12" t="s">
        <v>189</v>
      </c>
      <c r="C48" s="22">
        <v>0</v>
      </c>
      <c r="D48" s="22">
        <v>0</v>
      </c>
      <c r="E48" s="22">
        <v>0</v>
      </c>
      <c r="F48" s="22">
        <v>2.392E-3</v>
      </c>
      <c r="G48" s="22">
        <v>4.7600000000000003E-3</v>
      </c>
      <c r="H48" s="22">
        <v>7.1019999999999998E-3</v>
      </c>
      <c r="I48" s="22">
        <v>9.5989999999999999E-3</v>
      </c>
      <c r="J48" s="22">
        <v>1.2178E-2</v>
      </c>
      <c r="K48" s="22">
        <v>1.4739E-2</v>
      </c>
      <c r="L48" s="22">
        <v>1.7330999999999999E-2</v>
      </c>
      <c r="M48" s="22">
        <v>1.9831999999999999E-2</v>
      </c>
      <c r="N48" s="22">
        <v>2.2214000000000001E-2</v>
      </c>
      <c r="O48" s="22">
        <v>2.4643000000000002E-2</v>
      </c>
      <c r="P48" s="22">
        <v>2.7122E-2</v>
      </c>
      <c r="Q48" s="22">
        <v>2.9547E-2</v>
      </c>
      <c r="R48" s="22">
        <v>3.1893999999999999E-2</v>
      </c>
      <c r="S48" s="22">
        <v>3.4081E-2</v>
      </c>
      <c r="T48" s="22">
        <v>3.6188999999999999E-2</v>
      </c>
      <c r="U48" s="22">
        <v>3.8434000000000003E-2</v>
      </c>
      <c r="V48" s="22">
        <v>4.0725999999999998E-2</v>
      </c>
      <c r="W48" s="22">
        <v>4.3008999999999999E-2</v>
      </c>
      <c r="X48" s="22">
        <v>4.5324000000000003E-2</v>
      </c>
      <c r="Y48" s="22">
        <v>4.7721E-2</v>
      </c>
      <c r="Z48" s="22">
        <v>5.0263000000000002E-2</v>
      </c>
      <c r="AA48" s="22">
        <v>5.2782000000000003E-2</v>
      </c>
      <c r="AB48" s="22">
        <v>5.5583E-2</v>
      </c>
      <c r="AC48" s="22">
        <v>5.8464000000000002E-2</v>
      </c>
      <c r="AD48" s="22">
        <v>6.1483000000000003E-2</v>
      </c>
      <c r="AE48" s="22">
        <v>6.4648999999999998E-2</v>
      </c>
      <c r="AF48" s="22">
        <v>6.787E-2</v>
      </c>
      <c r="AG48" s="22">
        <v>7.1229000000000001E-2</v>
      </c>
      <c r="AH48" s="22">
        <v>7.4739E-2</v>
      </c>
      <c r="AI48" s="22">
        <v>7.8256999999999993E-2</v>
      </c>
      <c r="AJ48" s="22">
        <v>8.1988000000000005E-2</v>
      </c>
      <c r="AK48" s="22">
        <v>8.5933999999999996E-2</v>
      </c>
      <c r="AL48" s="22">
        <v>9.0301000000000006E-2</v>
      </c>
      <c r="AM48" s="10" t="s">
        <v>41</v>
      </c>
    </row>
    <row r="49" spans="1:39" ht="15" customHeight="1" x14ac:dyDescent="0.25">
      <c r="A49" s="9" t="s">
        <v>378</v>
      </c>
      <c r="B49" s="12" t="s">
        <v>187</v>
      </c>
      <c r="C49" s="22">
        <v>0</v>
      </c>
      <c r="D49" s="22">
        <v>0</v>
      </c>
      <c r="E49" s="22">
        <v>0</v>
      </c>
      <c r="F49" s="22">
        <v>3.457E-3</v>
      </c>
      <c r="G49" s="22">
        <v>6.8789999999999997E-3</v>
      </c>
      <c r="H49" s="22">
        <v>1.0264000000000001E-2</v>
      </c>
      <c r="I49" s="22">
        <v>1.3872000000000001E-2</v>
      </c>
      <c r="J49" s="22">
        <v>1.7600000000000001E-2</v>
      </c>
      <c r="K49" s="22">
        <v>2.1301E-2</v>
      </c>
      <c r="L49" s="22">
        <v>2.5047E-2</v>
      </c>
      <c r="M49" s="22">
        <v>2.8662E-2</v>
      </c>
      <c r="N49" s="22">
        <v>3.2103E-2</v>
      </c>
      <c r="O49" s="22">
        <v>3.5615000000000001E-2</v>
      </c>
      <c r="P49" s="22">
        <v>3.9197000000000003E-2</v>
      </c>
      <c r="Q49" s="22">
        <v>4.2701000000000003E-2</v>
      </c>
      <c r="R49" s="22">
        <v>4.6094000000000003E-2</v>
      </c>
      <c r="S49" s="22">
        <v>4.9255E-2</v>
      </c>
      <c r="T49" s="22">
        <v>5.2301E-2</v>
      </c>
      <c r="U49" s="22">
        <v>5.5544999999999997E-2</v>
      </c>
      <c r="V49" s="22">
        <v>5.8857E-2</v>
      </c>
      <c r="W49" s="22">
        <v>6.2157999999999998E-2</v>
      </c>
      <c r="X49" s="22">
        <v>6.5502000000000005E-2</v>
      </c>
      <c r="Y49" s="22">
        <v>6.8967000000000001E-2</v>
      </c>
      <c r="Z49" s="22">
        <v>7.2640999999999997E-2</v>
      </c>
      <c r="AA49" s="22">
        <v>7.6281000000000002E-2</v>
      </c>
      <c r="AB49" s="22">
        <v>8.0328999999999998E-2</v>
      </c>
      <c r="AC49" s="22">
        <v>8.4494E-2</v>
      </c>
      <c r="AD49" s="22">
        <v>8.8856000000000004E-2</v>
      </c>
      <c r="AE49" s="22">
        <v>9.3431E-2</v>
      </c>
      <c r="AF49" s="22">
        <v>9.8086999999999994E-2</v>
      </c>
      <c r="AG49" s="22">
        <v>0.102941</v>
      </c>
      <c r="AH49" s="22">
        <v>0.108014</v>
      </c>
      <c r="AI49" s="22">
        <v>0.113097</v>
      </c>
      <c r="AJ49" s="22">
        <v>0.11849</v>
      </c>
      <c r="AK49" s="22">
        <v>0.124193</v>
      </c>
      <c r="AL49" s="22">
        <v>0.13050400000000001</v>
      </c>
      <c r="AM49" s="10" t="s">
        <v>41</v>
      </c>
    </row>
    <row r="50" spans="1:39" ht="15" customHeight="1" x14ac:dyDescent="0.25">
      <c r="A50" s="9" t="s">
        <v>377</v>
      </c>
      <c r="B50" s="12" t="s">
        <v>185</v>
      </c>
      <c r="C50" s="22">
        <v>176.99595600000001</v>
      </c>
      <c r="D50" s="22">
        <v>175.62439000000001</v>
      </c>
      <c r="E50" s="22">
        <v>182.12245200000001</v>
      </c>
      <c r="F50" s="22">
        <v>184.987762</v>
      </c>
      <c r="G50" s="22">
        <v>187.095383</v>
      </c>
      <c r="H50" s="22">
        <v>189.34835799999999</v>
      </c>
      <c r="I50" s="22">
        <v>192.07235700000001</v>
      </c>
      <c r="J50" s="22">
        <v>194.27816799999999</v>
      </c>
      <c r="K50" s="22">
        <v>195.92626999999999</v>
      </c>
      <c r="L50" s="22">
        <v>197.24137899999999</v>
      </c>
      <c r="M50" s="22">
        <v>197.41688500000001</v>
      </c>
      <c r="N50" s="22">
        <v>196.67242400000001</v>
      </c>
      <c r="O50" s="22">
        <v>196.537857</v>
      </c>
      <c r="P50" s="22">
        <v>196.742493</v>
      </c>
      <c r="Q50" s="22">
        <v>197.24838299999999</v>
      </c>
      <c r="R50" s="22">
        <v>198.16108700000001</v>
      </c>
      <c r="S50" s="22">
        <v>198.88919100000001</v>
      </c>
      <c r="T50" s="22">
        <v>199.79269400000001</v>
      </c>
      <c r="U50" s="22">
        <v>201.603836</v>
      </c>
      <c r="V50" s="22">
        <v>204.09845000000001</v>
      </c>
      <c r="W50" s="22">
        <v>206.86305200000001</v>
      </c>
      <c r="X50" s="22">
        <v>209.381989</v>
      </c>
      <c r="Y50" s="22">
        <v>212.324051</v>
      </c>
      <c r="Z50" s="22">
        <v>215.660706</v>
      </c>
      <c r="AA50" s="22">
        <v>218.73303200000001</v>
      </c>
      <c r="AB50" s="22">
        <v>221.29539500000001</v>
      </c>
      <c r="AC50" s="22">
        <v>224.368393</v>
      </c>
      <c r="AD50" s="22">
        <v>227.50894199999999</v>
      </c>
      <c r="AE50" s="22">
        <v>231.08807400000001</v>
      </c>
      <c r="AF50" s="22">
        <v>234.688354</v>
      </c>
      <c r="AG50" s="22">
        <v>238.188232</v>
      </c>
      <c r="AH50" s="22">
        <v>241.73135400000001</v>
      </c>
      <c r="AI50" s="22">
        <v>244.934967</v>
      </c>
      <c r="AJ50" s="22">
        <v>248.13136299999999</v>
      </c>
      <c r="AK50" s="22">
        <v>251.71745300000001</v>
      </c>
      <c r="AL50" s="22">
        <v>255.49646000000001</v>
      </c>
      <c r="AM50" s="10">
        <v>1.1086E-2</v>
      </c>
    </row>
    <row r="51" spans="1:39" ht="15" customHeight="1" x14ac:dyDescent="0.2">
      <c r="A51" s="9" t="s">
        <v>376</v>
      </c>
      <c r="B51" s="8" t="s">
        <v>375</v>
      </c>
      <c r="C51" s="27">
        <v>281.78808600000002</v>
      </c>
      <c r="D51" s="27">
        <v>279.966003</v>
      </c>
      <c r="E51" s="27">
        <v>291.01681500000001</v>
      </c>
      <c r="F51" s="27">
        <v>296.46963499999998</v>
      </c>
      <c r="G51" s="27">
        <v>300.94931000000003</v>
      </c>
      <c r="H51" s="27">
        <v>306.51489299999997</v>
      </c>
      <c r="I51" s="27">
        <v>313.30462599999998</v>
      </c>
      <c r="J51" s="27">
        <v>319.56079099999999</v>
      </c>
      <c r="K51" s="27">
        <v>325.48391700000002</v>
      </c>
      <c r="L51" s="27">
        <v>330.67285199999998</v>
      </c>
      <c r="M51" s="27">
        <v>333.74169899999998</v>
      </c>
      <c r="N51" s="27">
        <v>335.20642099999998</v>
      </c>
      <c r="O51" s="27">
        <v>337.80319200000002</v>
      </c>
      <c r="P51" s="27">
        <v>340.89392099999998</v>
      </c>
      <c r="Q51" s="27">
        <v>344.28662100000003</v>
      </c>
      <c r="R51" s="27">
        <v>347.77444500000001</v>
      </c>
      <c r="S51" s="27">
        <v>351.16802999999999</v>
      </c>
      <c r="T51" s="27">
        <v>354.37200899999999</v>
      </c>
      <c r="U51" s="27">
        <v>359.06967200000003</v>
      </c>
      <c r="V51" s="27">
        <v>364.63278200000002</v>
      </c>
      <c r="W51" s="27">
        <v>370.28552200000001</v>
      </c>
      <c r="X51" s="27">
        <v>375.55578600000001</v>
      </c>
      <c r="Y51" s="27">
        <v>381.40273999999999</v>
      </c>
      <c r="Z51" s="27">
        <v>388.07705700000002</v>
      </c>
      <c r="AA51" s="27">
        <v>393.80221599999999</v>
      </c>
      <c r="AB51" s="27">
        <v>399.51156600000002</v>
      </c>
      <c r="AC51" s="27">
        <v>405.54599000000002</v>
      </c>
      <c r="AD51" s="27">
        <v>411.96060199999999</v>
      </c>
      <c r="AE51" s="27">
        <v>419.08071899999999</v>
      </c>
      <c r="AF51" s="27">
        <v>426.07559199999997</v>
      </c>
      <c r="AG51" s="27">
        <v>432.99249300000002</v>
      </c>
      <c r="AH51" s="27">
        <v>440.23703</v>
      </c>
      <c r="AI51" s="27">
        <v>446.93640099999999</v>
      </c>
      <c r="AJ51" s="27">
        <v>453.85266100000001</v>
      </c>
      <c r="AK51" s="27">
        <v>461.51586900000001</v>
      </c>
      <c r="AL51" s="27">
        <v>469.42639200000002</v>
      </c>
      <c r="AM51" s="6">
        <v>1.5317000000000001E-2</v>
      </c>
    </row>
    <row r="53" spans="1:39" ht="15" customHeight="1" x14ac:dyDescent="0.2">
      <c r="B53" s="8" t="s">
        <v>374</v>
      </c>
    </row>
    <row r="54" spans="1:39" ht="15" customHeight="1" x14ac:dyDescent="0.2">
      <c r="B54" s="8" t="s">
        <v>229</v>
      </c>
    </row>
    <row r="55" spans="1:39" ht="15" customHeight="1" x14ac:dyDescent="0.25">
      <c r="A55" s="9" t="s">
        <v>373</v>
      </c>
      <c r="B55" s="12" t="s">
        <v>203</v>
      </c>
      <c r="C55" s="22">
        <v>380.33676100000002</v>
      </c>
      <c r="D55" s="22">
        <v>374.01913500000001</v>
      </c>
      <c r="E55" s="22">
        <v>382.62728900000002</v>
      </c>
      <c r="F55" s="22">
        <v>378.54754600000001</v>
      </c>
      <c r="G55" s="22">
        <v>371.74527</v>
      </c>
      <c r="H55" s="22">
        <v>367.497345</v>
      </c>
      <c r="I55" s="22">
        <v>364.31774899999999</v>
      </c>
      <c r="J55" s="22">
        <v>359.86773699999998</v>
      </c>
      <c r="K55" s="22">
        <v>356.49371300000001</v>
      </c>
      <c r="L55" s="22">
        <v>353.36825599999997</v>
      </c>
      <c r="M55" s="22">
        <v>348.269836</v>
      </c>
      <c r="N55" s="22">
        <v>341.82473800000002</v>
      </c>
      <c r="O55" s="22">
        <v>336.91290300000003</v>
      </c>
      <c r="P55" s="22">
        <v>332.79531900000001</v>
      </c>
      <c r="Q55" s="22">
        <v>327.92379799999998</v>
      </c>
      <c r="R55" s="22">
        <v>323.378174</v>
      </c>
      <c r="S55" s="22">
        <v>319.51693699999998</v>
      </c>
      <c r="T55" s="22">
        <v>315.31463600000001</v>
      </c>
      <c r="U55" s="22">
        <v>312.55517600000002</v>
      </c>
      <c r="V55" s="22">
        <v>309.90228300000001</v>
      </c>
      <c r="W55" s="22">
        <v>307.19296300000002</v>
      </c>
      <c r="X55" s="22">
        <v>304.66546599999998</v>
      </c>
      <c r="Y55" s="22">
        <v>303.17440800000003</v>
      </c>
      <c r="Z55" s="22">
        <v>302.325897</v>
      </c>
      <c r="AA55" s="22">
        <v>300.30773900000003</v>
      </c>
      <c r="AB55" s="22">
        <v>300.27600100000001</v>
      </c>
      <c r="AC55" s="22">
        <v>300.10760499999998</v>
      </c>
      <c r="AD55" s="22">
        <v>300.66125499999998</v>
      </c>
      <c r="AE55" s="22">
        <v>301.75439499999999</v>
      </c>
      <c r="AF55" s="22">
        <v>302.71078499999999</v>
      </c>
      <c r="AG55" s="22">
        <v>303.92260700000003</v>
      </c>
      <c r="AH55" s="22">
        <v>306.00372299999998</v>
      </c>
      <c r="AI55" s="22">
        <v>307.82278400000001</v>
      </c>
      <c r="AJ55" s="22">
        <v>310.41754200000003</v>
      </c>
      <c r="AK55" s="22">
        <v>313.572205</v>
      </c>
      <c r="AL55" s="22">
        <v>316.68090799999999</v>
      </c>
      <c r="AM55" s="10">
        <v>-4.8830000000000002E-3</v>
      </c>
    </row>
    <row r="56" spans="1:39" ht="15" customHeight="1" x14ac:dyDescent="0.25">
      <c r="A56" s="9" t="s">
        <v>372</v>
      </c>
      <c r="B56" s="12" t="s">
        <v>201</v>
      </c>
      <c r="C56" s="22">
        <v>170.39013700000001</v>
      </c>
      <c r="D56" s="22">
        <v>169.20666499999999</v>
      </c>
      <c r="E56" s="22">
        <v>175.189865</v>
      </c>
      <c r="F56" s="22">
        <v>176.16641200000001</v>
      </c>
      <c r="G56" s="22">
        <v>176.26658599999999</v>
      </c>
      <c r="H56" s="22">
        <v>178.05886799999999</v>
      </c>
      <c r="I56" s="22">
        <v>180.581772</v>
      </c>
      <c r="J56" s="22">
        <v>182.521255</v>
      </c>
      <c r="K56" s="22">
        <v>185.123245</v>
      </c>
      <c r="L56" s="22">
        <v>187.831604</v>
      </c>
      <c r="M56" s="22">
        <v>189.48333700000001</v>
      </c>
      <c r="N56" s="22">
        <v>190.77488700000001</v>
      </c>
      <c r="O56" s="22">
        <v>192.95074500000001</v>
      </c>
      <c r="P56" s="22">
        <v>195.17143200000001</v>
      </c>
      <c r="Q56" s="22">
        <v>197.188965</v>
      </c>
      <c r="R56" s="22">
        <v>199.06874099999999</v>
      </c>
      <c r="S56" s="22">
        <v>201.19750999999999</v>
      </c>
      <c r="T56" s="22">
        <v>203.258499</v>
      </c>
      <c r="U56" s="22">
        <v>206.31913800000001</v>
      </c>
      <c r="V56" s="22">
        <v>209.07624799999999</v>
      </c>
      <c r="W56" s="22">
        <v>211.580139</v>
      </c>
      <c r="X56" s="22">
        <v>214.23817399999999</v>
      </c>
      <c r="Y56" s="22">
        <v>217.05387899999999</v>
      </c>
      <c r="Z56" s="22">
        <v>220.03329500000001</v>
      </c>
      <c r="AA56" s="22">
        <v>221.86256399999999</v>
      </c>
      <c r="AB56" s="22">
        <v>224.73339799999999</v>
      </c>
      <c r="AC56" s="22">
        <v>226.978363</v>
      </c>
      <c r="AD56" s="22">
        <v>228.954407</v>
      </c>
      <c r="AE56" s="22">
        <v>230.814896</v>
      </c>
      <c r="AF56" s="22">
        <v>232.35105899999999</v>
      </c>
      <c r="AG56" s="22">
        <v>233.73286400000001</v>
      </c>
      <c r="AH56" s="22">
        <v>235.42326399999999</v>
      </c>
      <c r="AI56" s="22">
        <v>236.36251799999999</v>
      </c>
      <c r="AJ56" s="22">
        <v>237.714249</v>
      </c>
      <c r="AK56" s="22">
        <v>238.981064</v>
      </c>
      <c r="AL56" s="22">
        <v>239.731155</v>
      </c>
      <c r="AM56" s="10">
        <v>1.03E-2</v>
      </c>
    </row>
    <row r="57" spans="1:39" ht="15" customHeight="1" x14ac:dyDescent="0.25">
      <c r="A57" s="9" t="s">
        <v>371</v>
      </c>
      <c r="B57" s="12" t="s">
        <v>199</v>
      </c>
      <c r="C57" s="22">
        <v>2.8617E-2</v>
      </c>
      <c r="D57" s="22">
        <v>2.5845E-2</v>
      </c>
      <c r="E57" s="22">
        <v>2.4157000000000001E-2</v>
      </c>
      <c r="F57" s="22">
        <v>7.2028999999999996E-2</v>
      </c>
      <c r="G57" s="22">
        <v>0.117369</v>
      </c>
      <c r="H57" s="22">
        <v>0.16111600000000001</v>
      </c>
      <c r="I57" s="22">
        <v>0.203296</v>
      </c>
      <c r="J57" s="22">
        <v>0.24280399999999999</v>
      </c>
      <c r="K57" s="22">
        <v>0.28237600000000002</v>
      </c>
      <c r="L57" s="22">
        <v>0.322689</v>
      </c>
      <c r="M57" s="22">
        <v>0.360738</v>
      </c>
      <c r="N57" s="22">
        <v>0.39655299999999999</v>
      </c>
      <c r="O57" s="22">
        <v>0.43423099999999998</v>
      </c>
      <c r="P57" s="22">
        <v>0.47386499999999998</v>
      </c>
      <c r="Q57" s="22">
        <v>0.51250300000000004</v>
      </c>
      <c r="R57" s="22">
        <v>0.55062800000000001</v>
      </c>
      <c r="S57" s="22">
        <v>0.58808700000000003</v>
      </c>
      <c r="T57" s="22">
        <v>0.62756400000000001</v>
      </c>
      <c r="U57" s="22">
        <v>0.66805499999999995</v>
      </c>
      <c r="V57" s="22">
        <v>0.70771799999999996</v>
      </c>
      <c r="W57" s="22">
        <v>0.748753</v>
      </c>
      <c r="X57" s="22">
        <v>0.79079100000000002</v>
      </c>
      <c r="Y57" s="22">
        <v>0.835866</v>
      </c>
      <c r="Z57" s="22">
        <v>0.884301</v>
      </c>
      <c r="AA57" s="22">
        <v>0.92976099999999995</v>
      </c>
      <c r="AB57" s="22">
        <v>0.979819</v>
      </c>
      <c r="AC57" s="22">
        <v>1.0321130000000001</v>
      </c>
      <c r="AD57" s="22">
        <v>1.0849629999999999</v>
      </c>
      <c r="AE57" s="22">
        <v>1.1385110000000001</v>
      </c>
      <c r="AF57" s="22">
        <v>1.19394</v>
      </c>
      <c r="AG57" s="22">
        <v>1.253371</v>
      </c>
      <c r="AH57" s="22">
        <v>1.316767</v>
      </c>
      <c r="AI57" s="22">
        <v>1.3806769999999999</v>
      </c>
      <c r="AJ57" s="22">
        <v>1.451092</v>
      </c>
      <c r="AK57" s="22">
        <v>1.5270969999999999</v>
      </c>
      <c r="AL57" s="22">
        <v>1.6086990000000001</v>
      </c>
      <c r="AM57" s="10">
        <v>0.129191</v>
      </c>
    </row>
    <row r="58" spans="1:39" ht="15" customHeight="1" x14ac:dyDescent="0.25">
      <c r="A58" s="9" t="s">
        <v>370</v>
      </c>
      <c r="B58" s="12" t="s">
        <v>197</v>
      </c>
      <c r="C58" s="22">
        <v>0</v>
      </c>
      <c r="D58" s="22">
        <v>0</v>
      </c>
      <c r="E58" s="22">
        <v>0</v>
      </c>
      <c r="F58" s="22">
        <v>3.1837999999999998E-2</v>
      </c>
      <c r="G58" s="22">
        <v>6.1832999999999999E-2</v>
      </c>
      <c r="H58" s="22">
        <v>8.9704000000000006E-2</v>
      </c>
      <c r="I58" s="22">
        <v>0.116522</v>
      </c>
      <c r="J58" s="22">
        <v>0.14216400000000001</v>
      </c>
      <c r="K58" s="22">
        <v>0.16767799999999999</v>
      </c>
      <c r="L58" s="22">
        <v>0.194163</v>
      </c>
      <c r="M58" s="22">
        <v>0.220218</v>
      </c>
      <c r="N58" s="22">
        <v>0.24604599999999999</v>
      </c>
      <c r="O58" s="22">
        <v>0.27440599999999998</v>
      </c>
      <c r="P58" s="22">
        <v>0.30555700000000002</v>
      </c>
      <c r="Q58" s="22">
        <v>0.33782800000000002</v>
      </c>
      <c r="R58" s="22">
        <v>0.37199300000000002</v>
      </c>
      <c r="S58" s="22">
        <v>0.408192</v>
      </c>
      <c r="T58" s="22">
        <v>0.44770399999999999</v>
      </c>
      <c r="U58" s="22">
        <v>0.49274800000000002</v>
      </c>
      <c r="V58" s="22">
        <v>0.54255799999999998</v>
      </c>
      <c r="W58" s="22">
        <v>0.59657700000000002</v>
      </c>
      <c r="X58" s="22">
        <v>0.65624300000000002</v>
      </c>
      <c r="Y58" s="22">
        <v>0.724105</v>
      </c>
      <c r="Z58" s="22">
        <v>0.80154400000000003</v>
      </c>
      <c r="AA58" s="22">
        <v>0.88337399999999999</v>
      </c>
      <c r="AB58" s="22">
        <v>0.97740099999999996</v>
      </c>
      <c r="AC58" s="22">
        <v>1.083799</v>
      </c>
      <c r="AD58" s="22">
        <v>1.2016610000000001</v>
      </c>
      <c r="AE58" s="22">
        <v>1.3323100000000001</v>
      </c>
      <c r="AF58" s="22">
        <v>1.4792110000000001</v>
      </c>
      <c r="AG58" s="22">
        <v>1.6469469999999999</v>
      </c>
      <c r="AH58" s="22">
        <v>1.837161</v>
      </c>
      <c r="AI58" s="22">
        <v>2.046154</v>
      </c>
      <c r="AJ58" s="22">
        <v>2.2866580000000001</v>
      </c>
      <c r="AK58" s="22">
        <v>2.561785</v>
      </c>
      <c r="AL58" s="22">
        <v>2.8701430000000001</v>
      </c>
      <c r="AM58" s="10" t="s">
        <v>41</v>
      </c>
    </row>
    <row r="59" spans="1:39" ht="15" customHeight="1" x14ac:dyDescent="0.25">
      <c r="A59" s="9" t="s">
        <v>369</v>
      </c>
      <c r="B59" s="12" t="s">
        <v>195</v>
      </c>
      <c r="C59" s="22">
        <v>32.957419999999999</v>
      </c>
      <c r="D59" s="22">
        <v>40.505001</v>
      </c>
      <c r="E59" s="22">
        <v>49.591557000000002</v>
      </c>
      <c r="F59" s="22">
        <v>56.742728999999997</v>
      </c>
      <c r="G59" s="22">
        <v>62.926304000000002</v>
      </c>
      <c r="H59" s="22">
        <v>69.181586999999993</v>
      </c>
      <c r="I59" s="22">
        <v>75.259665999999996</v>
      </c>
      <c r="J59" s="22">
        <v>80.783126999999993</v>
      </c>
      <c r="K59" s="22">
        <v>86.321831000000003</v>
      </c>
      <c r="L59" s="22">
        <v>91.826285999999996</v>
      </c>
      <c r="M59" s="22">
        <v>96.615807000000004</v>
      </c>
      <c r="N59" s="22">
        <v>100.989853</v>
      </c>
      <c r="O59" s="22">
        <v>105.86882799999999</v>
      </c>
      <c r="P59" s="22">
        <v>111.003349</v>
      </c>
      <c r="Q59" s="22">
        <v>115.879898</v>
      </c>
      <c r="R59" s="22">
        <v>120.812119</v>
      </c>
      <c r="S59" s="22">
        <v>125.680649</v>
      </c>
      <c r="T59" s="22">
        <v>130.73791499999999</v>
      </c>
      <c r="U59" s="22">
        <v>136.52023299999999</v>
      </c>
      <c r="V59" s="22">
        <v>142.22583</v>
      </c>
      <c r="W59" s="22">
        <v>147.72743199999999</v>
      </c>
      <c r="X59" s="22">
        <v>153.33109999999999</v>
      </c>
      <c r="Y59" s="22">
        <v>159.35678100000001</v>
      </c>
      <c r="Z59" s="22">
        <v>165.885895</v>
      </c>
      <c r="AA59" s="22">
        <v>172.16473400000001</v>
      </c>
      <c r="AB59" s="22">
        <v>179.43158</v>
      </c>
      <c r="AC59" s="22">
        <v>187.27517700000001</v>
      </c>
      <c r="AD59" s="22">
        <v>195.438019</v>
      </c>
      <c r="AE59" s="22">
        <v>204.006393</v>
      </c>
      <c r="AF59" s="22">
        <v>212.93164100000001</v>
      </c>
      <c r="AG59" s="22">
        <v>222.67065400000001</v>
      </c>
      <c r="AH59" s="22">
        <v>233.292191</v>
      </c>
      <c r="AI59" s="22">
        <v>244.06637599999999</v>
      </c>
      <c r="AJ59" s="22">
        <v>256.03878800000001</v>
      </c>
      <c r="AK59" s="22">
        <v>268.99749800000001</v>
      </c>
      <c r="AL59" s="22">
        <v>282.47537199999999</v>
      </c>
      <c r="AM59" s="10">
        <v>5.8785999999999998E-2</v>
      </c>
    </row>
    <row r="60" spans="1:39" ht="15" customHeight="1" x14ac:dyDescent="0.25">
      <c r="A60" s="9" t="s">
        <v>368</v>
      </c>
      <c r="B60" s="12" t="s">
        <v>193</v>
      </c>
      <c r="C60" s="22">
        <v>9.2770000000000005E-3</v>
      </c>
      <c r="D60" s="22">
        <v>8.7220000000000006E-3</v>
      </c>
      <c r="E60" s="22">
        <v>8.3909999999999992E-3</v>
      </c>
      <c r="F60" s="22">
        <v>0.13206300000000001</v>
      </c>
      <c r="G60" s="22">
        <v>0.252002</v>
      </c>
      <c r="H60" s="22">
        <v>0.37931599999999999</v>
      </c>
      <c r="I60" s="22">
        <v>0.51365300000000003</v>
      </c>
      <c r="J60" s="22">
        <v>0.64881900000000003</v>
      </c>
      <c r="K60" s="22">
        <v>0.78682099999999999</v>
      </c>
      <c r="L60" s="22">
        <v>0.92832599999999998</v>
      </c>
      <c r="M60" s="22">
        <v>1.0638799999999999</v>
      </c>
      <c r="N60" s="22">
        <v>1.1934750000000001</v>
      </c>
      <c r="O60" s="22">
        <v>1.3283670000000001</v>
      </c>
      <c r="P60" s="22">
        <v>1.465924</v>
      </c>
      <c r="Q60" s="22">
        <v>1.5981780000000001</v>
      </c>
      <c r="R60" s="22">
        <v>1.7287980000000001</v>
      </c>
      <c r="S60" s="22">
        <v>1.85737</v>
      </c>
      <c r="T60" s="22">
        <v>1.9880169999999999</v>
      </c>
      <c r="U60" s="22">
        <v>2.128571</v>
      </c>
      <c r="V60" s="22">
        <v>2.2728109999999999</v>
      </c>
      <c r="W60" s="22">
        <v>2.417996</v>
      </c>
      <c r="X60" s="22">
        <v>2.568641</v>
      </c>
      <c r="Y60" s="22">
        <v>2.7284169999999999</v>
      </c>
      <c r="Z60" s="22">
        <v>2.8979629999999998</v>
      </c>
      <c r="AA60" s="22">
        <v>3.063234</v>
      </c>
      <c r="AB60" s="22">
        <v>3.2458170000000002</v>
      </c>
      <c r="AC60" s="22">
        <v>3.4317730000000002</v>
      </c>
      <c r="AD60" s="22">
        <v>3.6174620000000002</v>
      </c>
      <c r="AE60" s="22">
        <v>3.8041369999999999</v>
      </c>
      <c r="AF60" s="22">
        <v>3.9951880000000002</v>
      </c>
      <c r="AG60" s="22">
        <v>4.1988019999999997</v>
      </c>
      <c r="AH60" s="22">
        <v>4.4147239999999996</v>
      </c>
      <c r="AI60" s="22">
        <v>4.6334869999999997</v>
      </c>
      <c r="AJ60" s="22">
        <v>4.8759670000000002</v>
      </c>
      <c r="AK60" s="22">
        <v>5.1379460000000003</v>
      </c>
      <c r="AL60" s="22">
        <v>5.4164240000000001</v>
      </c>
      <c r="AM60" s="10">
        <v>0.208232</v>
      </c>
    </row>
    <row r="61" spans="1:39" ht="15" customHeight="1" x14ac:dyDescent="0.25">
      <c r="A61" s="9" t="s">
        <v>367</v>
      </c>
      <c r="B61" s="12" t="s">
        <v>191</v>
      </c>
      <c r="C61" s="22">
        <v>0</v>
      </c>
      <c r="D61" s="22">
        <v>0</v>
      </c>
      <c r="E61" s="22">
        <v>0</v>
      </c>
      <c r="F61" s="22">
        <v>0</v>
      </c>
      <c r="G61" s="22">
        <v>0</v>
      </c>
      <c r="H61" s="22">
        <v>3.2423E-2</v>
      </c>
      <c r="I61" s="22">
        <v>6.6042000000000003E-2</v>
      </c>
      <c r="J61" s="22">
        <v>0.100887</v>
      </c>
      <c r="K61" s="22">
        <v>0.13680700000000001</v>
      </c>
      <c r="L61" s="22">
        <v>0.17402000000000001</v>
      </c>
      <c r="M61" s="22">
        <v>0.21010100000000001</v>
      </c>
      <c r="N61" s="22">
        <v>0.24446100000000001</v>
      </c>
      <c r="O61" s="22">
        <v>0.27920099999999998</v>
      </c>
      <c r="P61" s="22">
        <v>0.31411899999999998</v>
      </c>
      <c r="Q61" s="22">
        <v>0.34694199999999997</v>
      </c>
      <c r="R61" s="22">
        <v>0.378523</v>
      </c>
      <c r="S61" s="22">
        <v>0.40878399999999998</v>
      </c>
      <c r="T61" s="22">
        <v>0.438801</v>
      </c>
      <c r="U61" s="22">
        <v>0.47054099999999999</v>
      </c>
      <c r="V61" s="22">
        <v>0.50266500000000003</v>
      </c>
      <c r="W61" s="22">
        <v>0.53464199999999995</v>
      </c>
      <c r="X61" s="22">
        <v>0.567608</v>
      </c>
      <c r="Y61" s="22">
        <v>0.60319900000000004</v>
      </c>
      <c r="Z61" s="22">
        <v>0.64176599999999995</v>
      </c>
      <c r="AA61" s="22">
        <v>0.67940400000000001</v>
      </c>
      <c r="AB61" s="22">
        <v>0.72076300000000004</v>
      </c>
      <c r="AC61" s="22">
        <v>0.76399600000000001</v>
      </c>
      <c r="AD61" s="22">
        <v>0.80793999999999999</v>
      </c>
      <c r="AE61" s="22">
        <v>0.85119100000000003</v>
      </c>
      <c r="AF61" s="22">
        <v>0.89471299999999998</v>
      </c>
      <c r="AG61" s="22">
        <v>0.94047199999999997</v>
      </c>
      <c r="AH61" s="22">
        <v>0.98859200000000003</v>
      </c>
      <c r="AI61" s="22">
        <v>1.037066</v>
      </c>
      <c r="AJ61" s="22">
        <v>1.0903179999999999</v>
      </c>
      <c r="AK61" s="22">
        <v>1.147564</v>
      </c>
      <c r="AL61" s="22">
        <v>1.2074990000000001</v>
      </c>
      <c r="AM61" s="10" t="s">
        <v>41</v>
      </c>
    </row>
    <row r="62" spans="1:39" ht="15" customHeight="1" x14ac:dyDescent="0.25">
      <c r="A62" s="9" t="s">
        <v>366</v>
      </c>
      <c r="B62" s="12" t="s">
        <v>189</v>
      </c>
      <c r="C62" s="22">
        <v>0</v>
      </c>
      <c r="D62" s="22">
        <v>0</v>
      </c>
      <c r="E62" s="22">
        <v>0</v>
      </c>
      <c r="F62" s="22">
        <v>0</v>
      </c>
      <c r="G62" s="22">
        <v>0</v>
      </c>
      <c r="H62" s="22">
        <v>3.6090999999999998E-2</v>
      </c>
      <c r="I62" s="22">
        <v>7.3410000000000003E-2</v>
      </c>
      <c r="J62" s="22">
        <v>0.112566</v>
      </c>
      <c r="K62" s="22">
        <v>0.153304</v>
      </c>
      <c r="L62" s="22">
        <v>0.19599</v>
      </c>
      <c r="M62" s="22">
        <v>0.23799400000000001</v>
      </c>
      <c r="N62" s="22">
        <v>0.27876499999999999</v>
      </c>
      <c r="O62" s="22">
        <v>0.32082899999999998</v>
      </c>
      <c r="P62" s="22">
        <v>0.36368699999999998</v>
      </c>
      <c r="Q62" s="22">
        <v>0.40499200000000002</v>
      </c>
      <c r="R62" s="22">
        <v>0.445548</v>
      </c>
      <c r="S62" s="22">
        <v>0.48518099999999997</v>
      </c>
      <c r="T62" s="22">
        <v>0.524868</v>
      </c>
      <c r="U62" s="22">
        <v>0.56671199999999999</v>
      </c>
      <c r="V62" s="22">
        <v>0.60912900000000003</v>
      </c>
      <c r="W62" s="22">
        <v>0.651366</v>
      </c>
      <c r="X62" s="22">
        <v>0.694716</v>
      </c>
      <c r="Y62" s="22">
        <v>0.74115900000000001</v>
      </c>
      <c r="Z62" s="22">
        <v>0.79111200000000004</v>
      </c>
      <c r="AA62" s="22">
        <v>0.83981099999999997</v>
      </c>
      <c r="AB62" s="22">
        <v>0.89303999999999994</v>
      </c>
      <c r="AC62" s="22">
        <v>0.94852899999999996</v>
      </c>
      <c r="AD62" s="22">
        <v>1.0047980000000001</v>
      </c>
      <c r="AE62" s="22">
        <v>1.0602609999999999</v>
      </c>
      <c r="AF62" s="22">
        <v>1.11605</v>
      </c>
      <c r="AG62" s="22">
        <v>1.1745159999999999</v>
      </c>
      <c r="AH62" s="22">
        <v>1.2357389999999999</v>
      </c>
      <c r="AI62" s="22">
        <v>1.2971729999999999</v>
      </c>
      <c r="AJ62" s="22">
        <v>1.36432</v>
      </c>
      <c r="AK62" s="22">
        <v>1.4361900000000001</v>
      </c>
      <c r="AL62" s="22">
        <v>1.5110809999999999</v>
      </c>
      <c r="AM62" s="10" t="s">
        <v>41</v>
      </c>
    </row>
    <row r="63" spans="1:39" ht="15" customHeight="1" x14ac:dyDescent="0.25">
      <c r="A63" s="9" t="s">
        <v>365</v>
      </c>
      <c r="B63" s="12" t="s">
        <v>187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  <c r="V63" s="22">
        <v>0</v>
      </c>
      <c r="W63" s="22">
        <v>0</v>
      </c>
      <c r="X63" s="22">
        <v>0</v>
      </c>
      <c r="Y63" s="22">
        <v>0</v>
      </c>
      <c r="Z63" s="22">
        <v>0</v>
      </c>
      <c r="AA63" s="22">
        <v>0</v>
      </c>
      <c r="AB63" s="22">
        <v>0</v>
      </c>
      <c r="AC63" s="22">
        <v>0</v>
      </c>
      <c r="AD63" s="22">
        <v>0</v>
      </c>
      <c r="AE63" s="22">
        <v>0</v>
      </c>
      <c r="AF63" s="22">
        <v>0</v>
      </c>
      <c r="AG63" s="22">
        <v>0</v>
      </c>
      <c r="AH63" s="22">
        <v>0</v>
      </c>
      <c r="AI63" s="22">
        <v>0</v>
      </c>
      <c r="AJ63" s="22">
        <v>0</v>
      </c>
      <c r="AK63" s="22">
        <v>0</v>
      </c>
      <c r="AL63" s="22">
        <v>0</v>
      </c>
      <c r="AM63" s="10" t="s">
        <v>41</v>
      </c>
    </row>
    <row r="64" spans="1:39" ht="15" customHeight="1" x14ac:dyDescent="0.25">
      <c r="A64" s="9" t="s">
        <v>364</v>
      </c>
      <c r="B64" s="12" t="s">
        <v>218</v>
      </c>
      <c r="C64" s="22">
        <v>583.72222899999997</v>
      </c>
      <c r="D64" s="22">
        <v>583.76556400000004</v>
      </c>
      <c r="E64" s="22">
        <v>607.44152799999995</v>
      </c>
      <c r="F64" s="22">
        <v>611.69281000000001</v>
      </c>
      <c r="G64" s="22">
        <v>611.36926300000005</v>
      </c>
      <c r="H64" s="22">
        <v>615.43670699999996</v>
      </c>
      <c r="I64" s="22">
        <v>621.13183600000002</v>
      </c>
      <c r="J64" s="22">
        <v>624.41925000000003</v>
      </c>
      <c r="K64" s="22">
        <v>629.46563700000002</v>
      </c>
      <c r="L64" s="22">
        <v>634.84124799999995</v>
      </c>
      <c r="M64" s="22">
        <v>636.46173099999999</v>
      </c>
      <c r="N64" s="22">
        <v>635.94891399999995</v>
      </c>
      <c r="O64" s="22">
        <v>638.369507</v>
      </c>
      <c r="P64" s="22">
        <v>641.89331100000004</v>
      </c>
      <c r="Q64" s="22">
        <v>644.19323699999995</v>
      </c>
      <c r="R64" s="22">
        <v>646.73449700000003</v>
      </c>
      <c r="S64" s="22">
        <v>650.14263900000003</v>
      </c>
      <c r="T64" s="22">
        <v>653.33795199999997</v>
      </c>
      <c r="U64" s="22">
        <v>659.72119099999998</v>
      </c>
      <c r="V64" s="22">
        <v>665.83953899999995</v>
      </c>
      <c r="W64" s="22">
        <v>671.45001200000002</v>
      </c>
      <c r="X64" s="22">
        <v>677.51275599999997</v>
      </c>
      <c r="Y64" s="22">
        <v>685.21777299999997</v>
      </c>
      <c r="Z64" s="22">
        <v>694.26220699999999</v>
      </c>
      <c r="AA64" s="22">
        <v>700.730591</v>
      </c>
      <c r="AB64" s="22">
        <v>711.25799600000005</v>
      </c>
      <c r="AC64" s="22">
        <v>721.62127699999996</v>
      </c>
      <c r="AD64" s="22">
        <v>732.77056900000002</v>
      </c>
      <c r="AE64" s="22">
        <v>744.76208499999996</v>
      </c>
      <c r="AF64" s="22">
        <v>756.672729</v>
      </c>
      <c r="AG64" s="22">
        <v>769.53991699999995</v>
      </c>
      <c r="AH64" s="22">
        <v>784.51196300000004</v>
      </c>
      <c r="AI64" s="22">
        <v>798.64599599999997</v>
      </c>
      <c r="AJ64" s="22">
        <v>815.23877000000005</v>
      </c>
      <c r="AK64" s="22">
        <v>833.36102300000005</v>
      </c>
      <c r="AL64" s="22">
        <v>851.50122099999999</v>
      </c>
      <c r="AM64" s="10">
        <v>1.1165E-2</v>
      </c>
    </row>
    <row r="65" spans="1:39" ht="15" customHeight="1" x14ac:dyDescent="0.2">
      <c r="B65" s="8" t="s">
        <v>217</v>
      </c>
    </row>
    <row r="66" spans="1:39" ht="15" customHeight="1" x14ac:dyDescent="0.25">
      <c r="A66" s="9" t="s">
        <v>363</v>
      </c>
      <c r="B66" s="12" t="s">
        <v>203</v>
      </c>
      <c r="C66" s="22">
        <v>567.86908000000005</v>
      </c>
      <c r="D66" s="22">
        <v>562.58734100000004</v>
      </c>
      <c r="E66" s="22">
        <v>587.36352499999998</v>
      </c>
      <c r="F66" s="22">
        <v>601.137878</v>
      </c>
      <c r="G66" s="22">
        <v>617.61120600000004</v>
      </c>
      <c r="H66" s="22">
        <v>640.54669200000001</v>
      </c>
      <c r="I66" s="22">
        <v>667.68957499999999</v>
      </c>
      <c r="J66" s="22">
        <v>695.63763400000005</v>
      </c>
      <c r="K66" s="22">
        <v>722.44232199999999</v>
      </c>
      <c r="L66" s="22">
        <v>741.68029799999999</v>
      </c>
      <c r="M66" s="22">
        <v>752.97131300000001</v>
      </c>
      <c r="N66" s="22">
        <v>757.31146200000001</v>
      </c>
      <c r="O66" s="22">
        <v>762.53289800000005</v>
      </c>
      <c r="P66" s="22">
        <v>767.35675000000003</v>
      </c>
      <c r="Q66" s="22">
        <v>771.54919400000006</v>
      </c>
      <c r="R66" s="22">
        <v>772.96063200000003</v>
      </c>
      <c r="S66" s="22">
        <v>773.54370100000006</v>
      </c>
      <c r="T66" s="22">
        <v>772.14160200000003</v>
      </c>
      <c r="U66" s="22">
        <v>774.39269999999999</v>
      </c>
      <c r="V66" s="22">
        <v>779.01458700000001</v>
      </c>
      <c r="W66" s="22">
        <v>784.56683299999997</v>
      </c>
      <c r="X66" s="22">
        <v>789.86395300000004</v>
      </c>
      <c r="Y66" s="22">
        <v>796.29095500000005</v>
      </c>
      <c r="Z66" s="22">
        <v>804.98474099999999</v>
      </c>
      <c r="AA66" s="22">
        <v>811.79480000000001</v>
      </c>
      <c r="AB66" s="22">
        <v>819.11663799999997</v>
      </c>
      <c r="AC66" s="22">
        <v>825.21270800000002</v>
      </c>
      <c r="AD66" s="22">
        <v>834.629639</v>
      </c>
      <c r="AE66" s="22">
        <v>846.61895800000002</v>
      </c>
      <c r="AF66" s="22">
        <v>858.42077600000005</v>
      </c>
      <c r="AG66" s="22">
        <v>869.26391599999999</v>
      </c>
      <c r="AH66" s="22">
        <v>881.42932099999996</v>
      </c>
      <c r="AI66" s="22">
        <v>893.271973</v>
      </c>
      <c r="AJ66" s="22">
        <v>904.53924600000005</v>
      </c>
      <c r="AK66" s="22">
        <v>917.56933600000002</v>
      </c>
      <c r="AL66" s="22">
        <v>931.175659</v>
      </c>
      <c r="AM66" s="10">
        <v>1.4931E-2</v>
      </c>
    </row>
    <row r="67" spans="1:39" ht="15" customHeight="1" x14ac:dyDescent="0.25">
      <c r="A67" s="9" t="s">
        <v>362</v>
      </c>
      <c r="B67" s="12" t="s">
        <v>201</v>
      </c>
      <c r="C67" s="22">
        <v>311.818512</v>
      </c>
      <c r="D67" s="22">
        <v>299.22103900000002</v>
      </c>
      <c r="E67" s="22">
        <v>301.17218000000003</v>
      </c>
      <c r="F67" s="22">
        <v>296.523529</v>
      </c>
      <c r="G67" s="22">
        <v>293.44103999999999</v>
      </c>
      <c r="H67" s="22">
        <v>293.53900099999998</v>
      </c>
      <c r="I67" s="22">
        <v>294.32165500000002</v>
      </c>
      <c r="J67" s="22">
        <v>295.36792000000003</v>
      </c>
      <c r="K67" s="22">
        <v>296.624481</v>
      </c>
      <c r="L67" s="22">
        <v>296.99011200000001</v>
      </c>
      <c r="M67" s="22">
        <v>293.572113</v>
      </c>
      <c r="N67" s="22">
        <v>289.29037499999998</v>
      </c>
      <c r="O67" s="22">
        <v>285.31552099999999</v>
      </c>
      <c r="P67" s="22">
        <v>281.02319299999999</v>
      </c>
      <c r="Q67" s="22">
        <v>278.07074</v>
      </c>
      <c r="R67" s="22">
        <v>271.63400300000001</v>
      </c>
      <c r="S67" s="22">
        <v>267.86645499999997</v>
      </c>
      <c r="T67" s="22">
        <v>261.425049</v>
      </c>
      <c r="U67" s="22">
        <v>255.579193</v>
      </c>
      <c r="V67" s="22">
        <v>251.96580499999999</v>
      </c>
      <c r="W67" s="22">
        <v>248.11968999999999</v>
      </c>
      <c r="X67" s="22">
        <v>244.721146</v>
      </c>
      <c r="Y67" s="22">
        <v>241.13002</v>
      </c>
      <c r="Z67" s="22">
        <v>240.26265000000001</v>
      </c>
      <c r="AA67" s="22">
        <v>236.741714</v>
      </c>
      <c r="AB67" s="22">
        <v>234.89154099999999</v>
      </c>
      <c r="AC67" s="22">
        <v>232.594009</v>
      </c>
      <c r="AD67" s="22">
        <v>231.64059399999999</v>
      </c>
      <c r="AE67" s="22">
        <v>232.02484100000001</v>
      </c>
      <c r="AF67" s="22">
        <v>231.440338</v>
      </c>
      <c r="AG67" s="22">
        <v>230.587219</v>
      </c>
      <c r="AH67" s="22">
        <v>229.80017100000001</v>
      </c>
      <c r="AI67" s="22">
        <v>229.09042400000001</v>
      </c>
      <c r="AJ67" s="22">
        <v>228.01615899999999</v>
      </c>
      <c r="AK67" s="22">
        <v>227.445099</v>
      </c>
      <c r="AL67" s="22">
        <v>226.629852</v>
      </c>
      <c r="AM67" s="10">
        <v>-8.1390000000000004E-3</v>
      </c>
    </row>
    <row r="68" spans="1:39" ht="15" customHeight="1" x14ac:dyDescent="0.25">
      <c r="A68" s="9" t="s">
        <v>361</v>
      </c>
      <c r="B68" s="12" t="s">
        <v>199</v>
      </c>
      <c r="C68" s="22">
        <v>0.27117799999999997</v>
      </c>
      <c r="D68" s="22">
        <v>0.23794799999999999</v>
      </c>
      <c r="E68" s="22">
        <v>0.21567800000000001</v>
      </c>
      <c r="F68" s="22">
        <v>0.266428</v>
      </c>
      <c r="G68" s="22">
        <v>0.32219999999999999</v>
      </c>
      <c r="H68" s="22">
        <v>0.38617699999999999</v>
      </c>
      <c r="I68" s="22">
        <v>0.460561</v>
      </c>
      <c r="J68" s="22">
        <v>0.53788800000000003</v>
      </c>
      <c r="K68" s="22">
        <v>0.614205</v>
      </c>
      <c r="L68" s="22">
        <v>0.68359599999999998</v>
      </c>
      <c r="M68" s="22">
        <v>0.74784799999999996</v>
      </c>
      <c r="N68" s="22">
        <v>0.80031600000000003</v>
      </c>
      <c r="O68" s="22">
        <v>0.85556299999999996</v>
      </c>
      <c r="P68" s="22">
        <v>0.89638399999999996</v>
      </c>
      <c r="Q68" s="22">
        <v>0.94122799999999995</v>
      </c>
      <c r="R68" s="22">
        <v>0.97522500000000001</v>
      </c>
      <c r="S68" s="22">
        <v>1.001118</v>
      </c>
      <c r="T68" s="22">
        <v>1.0428280000000001</v>
      </c>
      <c r="U68" s="22">
        <v>1.0767450000000001</v>
      </c>
      <c r="V68" s="22">
        <v>1.1016239999999999</v>
      </c>
      <c r="W68" s="22">
        <v>1.1417360000000001</v>
      </c>
      <c r="X68" s="22">
        <v>1.184779</v>
      </c>
      <c r="Y68" s="22">
        <v>1.2341660000000001</v>
      </c>
      <c r="Z68" s="22">
        <v>1.291593</v>
      </c>
      <c r="AA68" s="22">
        <v>1.3505400000000001</v>
      </c>
      <c r="AB68" s="22">
        <v>1.4155219999999999</v>
      </c>
      <c r="AC68" s="22">
        <v>1.482915</v>
      </c>
      <c r="AD68" s="22">
        <v>1.5544549999999999</v>
      </c>
      <c r="AE68" s="22">
        <v>1.630139</v>
      </c>
      <c r="AF68" s="22">
        <v>1.707368</v>
      </c>
      <c r="AG68" s="22">
        <v>1.7880670000000001</v>
      </c>
      <c r="AH68" s="22">
        <v>1.872433</v>
      </c>
      <c r="AI68" s="22">
        <v>1.956682</v>
      </c>
      <c r="AJ68" s="22">
        <v>2.0460940000000001</v>
      </c>
      <c r="AK68" s="22">
        <v>2.1413449999999998</v>
      </c>
      <c r="AL68" s="22">
        <v>2.2481330000000002</v>
      </c>
      <c r="AM68" s="10">
        <v>6.8282999999999996E-2</v>
      </c>
    </row>
    <row r="69" spans="1:39" ht="15" customHeight="1" x14ac:dyDescent="0.25">
      <c r="A69" s="9" t="s">
        <v>360</v>
      </c>
      <c r="B69" s="12" t="s">
        <v>197</v>
      </c>
      <c r="C69" s="22">
        <v>0.89518500000000001</v>
      </c>
      <c r="D69" s="22">
        <v>0.95104999999999995</v>
      </c>
      <c r="E69" s="22">
        <v>1.0553030000000001</v>
      </c>
      <c r="F69" s="22">
        <v>1.3674850000000001</v>
      </c>
      <c r="G69" s="22">
        <v>1.68574</v>
      </c>
      <c r="H69" s="22">
        <v>1.996221</v>
      </c>
      <c r="I69" s="22">
        <v>2.3064870000000002</v>
      </c>
      <c r="J69" s="22">
        <v>2.6035949999999999</v>
      </c>
      <c r="K69" s="22">
        <v>2.8750089999999999</v>
      </c>
      <c r="L69" s="22">
        <v>3.0938270000000001</v>
      </c>
      <c r="M69" s="22">
        <v>3.2565379999999999</v>
      </c>
      <c r="N69" s="22">
        <v>3.3709820000000001</v>
      </c>
      <c r="O69" s="22">
        <v>3.4665240000000002</v>
      </c>
      <c r="P69" s="22">
        <v>3.5492520000000001</v>
      </c>
      <c r="Q69" s="22">
        <v>3.6046809999999998</v>
      </c>
      <c r="R69" s="22">
        <v>3.6340919999999999</v>
      </c>
      <c r="S69" s="22">
        <v>3.639386</v>
      </c>
      <c r="T69" s="22">
        <v>3.6359759999999999</v>
      </c>
      <c r="U69" s="22">
        <v>3.6438799999999998</v>
      </c>
      <c r="V69" s="22">
        <v>3.6606580000000002</v>
      </c>
      <c r="W69" s="22">
        <v>3.6621899999999998</v>
      </c>
      <c r="X69" s="22">
        <v>3.6741429999999999</v>
      </c>
      <c r="Y69" s="22">
        <v>3.6965080000000001</v>
      </c>
      <c r="Z69" s="22">
        <v>3.7431209999999999</v>
      </c>
      <c r="AA69" s="22">
        <v>3.7988900000000001</v>
      </c>
      <c r="AB69" s="22">
        <v>3.8543829999999999</v>
      </c>
      <c r="AC69" s="22">
        <v>3.9375239999999998</v>
      </c>
      <c r="AD69" s="22">
        <v>4.0056839999999996</v>
      </c>
      <c r="AE69" s="22">
        <v>4.0707969999999998</v>
      </c>
      <c r="AF69" s="22">
        <v>4.1560090000000001</v>
      </c>
      <c r="AG69" s="22">
        <v>4.2473840000000003</v>
      </c>
      <c r="AH69" s="22">
        <v>4.3415929999999996</v>
      </c>
      <c r="AI69" s="22">
        <v>4.4382400000000004</v>
      </c>
      <c r="AJ69" s="22">
        <v>4.5409100000000002</v>
      </c>
      <c r="AK69" s="22">
        <v>4.6536900000000001</v>
      </c>
      <c r="AL69" s="22">
        <v>4.7911679999999999</v>
      </c>
      <c r="AM69" s="10">
        <v>4.8707E-2</v>
      </c>
    </row>
    <row r="70" spans="1:39" ht="15" customHeight="1" x14ac:dyDescent="0.25">
      <c r="A70" s="9" t="s">
        <v>359</v>
      </c>
      <c r="B70" s="12" t="s">
        <v>195</v>
      </c>
      <c r="C70" s="22">
        <v>7.1033879999999998</v>
      </c>
      <c r="D70" s="22">
        <v>9.5373239999999999</v>
      </c>
      <c r="E70" s="22">
        <v>12.553925</v>
      </c>
      <c r="F70" s="22">
        <v>15.390131999999999</v>
      </c>
      <c r="G70" s="22">
        <v>18.160461000000002</v>
      </c>
      <c r="H70" s="22">
        <v>20.922318000000001</v>
      </c>
      <c r="I70" s="22">
        <v>23.739913999999999</v>
      </c>
      <c r="J70" s="22">
        <v>26.516065999999999</v>
      </c>
      <c r="K70" s="22">
        <v>29.153341000000001</v>
      </c>
      <c r="L70" s="22">
        <v>31.419661999999999</v>
      </c>
      <c r="M70" s="22">
        <v>33.300708999999998</v>
      </c>
      <c r="N70" s="22">
        <v>34.883450000000003</v>
      </c>
      <c r="O70" s="22">
        <v>36.473717000000001</v>
      </c>
      <c r="P70" s="22">
        <v>38.152923999999999</v>
      </c>
      <c r="Q70" s="22">
        <v>39.762439999999998</v>
      </c>
      <c r="R70" s="22">
        <v>41.343525</v>
      </c>
      <c r="S70" s="22">
        <v>42.796836999999996</v>
      </c>
      <c r="T70" s="22">
        <v>44.288848999999999</v>
      </c>
      <c r="U70" s="22">
        <v>46.086745999999998</v>
      </c>
      <c r="V70" s="22">
        <v>48.004452000000001</v>
      </c>
      <c r="W70" s="22">
        <v>49.99577</v>
      </c>
      <c r="X70" s="22">
        <v>52.008572000000001</v>
      </c>
      <c r="Y70" s="22">
        <v>54.177470999999997</v>
      </c>
      <c r="Z70" s="22">
        <v>56.606045000000002</v>
      </c>
      <c r="AA70" s="22">
        <v>59.037112999999998</v>
      </c>
      <c r="AB70" s="22">
        <v>61.685070000000003</v>
      </c>
      <c r="AC70" s="22">
        <v>64.408653000000001</v>
      </c>
      <c r="AD70" s="22">
        <v>67.287529000000006</v>
      </c>
      <c r="AE70" s="22">
        <v>70.330466999999999</v>
      </c>
      <c r="AF70" s="22">
        <v>73.456695999999994</v>
      </c>
      <c r="AG70" s="22">
        <v>76.703177999999994</v>
      </c>
      <c r="AH70" s="22">
        <v>80.145438999999996</v>
      </c>
      <c r="AI70" s="22">
        <v>83.680176000000003</v>
      </c>
      <c r="AJ70" s="22">
        <v>87.148628000000002</v>
      </c>
      <c r="AK70" s="22">
        <v>90.908714000000003</v>
      </c>
      <c r="AL70" s="22">
        <v>94.850975000000005</v>
      </c>
      <c r="AM70" s="10">
        <v>6.9896E-2</v>
      </c>
    </row>
    <row r="71" spans="1:39" ht="15" customHeight="1" x14ac:dyDescent="0.25">
      <c r="A71" s="9" t="s">
        <v>358</v>
      </c>
      <c r="B71" s="12" t="s">
        <v>193</v>
      </c>
      <c r="C71" s="22">
        <v>0</v>
      </c>
      <c r="D71" s="22">
        <v>0</v>
      </c>
      <c r="E71" s="22">
        <v>0</v>
      </c>
      <c r="F71" s="22">
        <v>0.23154</v>
      </c>
      <c r="G71" s="22">
        <v>0.46403</v>
      </c>
      <c r="H71" s="22">
        <v>0.69593300000000002</v>
      </c>
      <c r="I71" s="22">
        <v>0.93867</v>
      </c>
      <c r="J71" s="22">
        <v>1.1894929999999999</v>
      </c>
      <c r="K71" s="22">
        <v>1.434965</v>
      </c>
      <c r="L71" s="22">
        <v>1.6576630000000001</v>
      </c>
      <c r="M71" s="22">
        <v>1.856333</v>
      </c>
      <c r="N71" s="22">
        <v>2.0303909999999998</v>
      </c>
      <c r="O71" s="22">
        <v>2.1998690000000001</v>
      </c>
      <c r="P71" s="22">
        <v>2.3737349999999999</v>
      </c>
      <c r="Q71" s="22">
        <v>2.5410819999999998</v>
      </c>
      <c r="R71" s="22">
        <v>2.7017180000000001</v>
      </c>
      <c r="S71" s="22">
        <v>2.8504939999999999</v>
      </c>
      <c r="T71" s="22">
        <v>2.9971640000000002</v>
      </c>
      <c r="U71" s="22">
        <v>3.162957</v>
      </c>
      <c r="V71" s="22">
        <v>3.340354</v>
      </c>
      <c r="W71" s="22">
        <v>3.521862</v>
      </c>
      <c r="X71" s="22">
        <v>3.7066330000000001</v>
      </c>
      <c r="Y71" s="22">
        <v>3.891829</v>
      </c>
      <c r="Z71" s="22">
        <v>4.0961949999999998</v>
      </c>
      <c r="AA71" s="22">
        <v>4.3006140000000004</v>
      </c>
      <c r="AB71" s="22">
        <v>4.5201820000000001</v>
      </c>
      <c r="AC71" s="22">
        <v>4.7442339999999996</v>
      </c>
      <c r="AD71" s="22">
        <v>4.9801159999999998</v>
      </c>
      <c r="AE71" s="22">
        <v>5.2290599999999996</v>
      </c>
      <c r="AF71" s="22">
        <v>5.48292</v>
      </c>
      <c r="AG71" s="22">
        <v>5.7487769999999996</v>
      </c>
      <c r="AH71" s="22">
        <v>6.0272059999999996</v>
      </c>
      <c r="AI71" s="22">
        <v>6.3053739999999996</v>
      </c>
      <c r="AJ71" s="22">
        <v>6.600746</v>
      </c>
      <c r="AK71" s="22">
        <v>6.9155350000000002</v>
      </c>
      <c r="AL71" s="22">
        <v>7.2481970000000002</v>
      </c>
      <c r="AM71" s="10" t="s">
        <v>41</v>
      </c>
    </row>
    <row r="72" spans="1:39" ht="15" customHeight="1" x14ac:dyDescent="0.25">
      <c r="A72" s="9" t="s">
        <v>357</v>
      </c>
      <c r="B72" s="12" t="s">
        <v>191</v>
      </c>
      <c r="C72" s="22">
        <v>0</v>
      </c>
      <c r="D72" s="22">
        <v>0</v>
      </c>
      <c r="E72" s="22">
        <v>0</v>
      </c>
      <c r="F72" s="22">
        <v>0.130518</v>
      </c>
      <c r="G72" s="22">
        <v>0.26011299999999998</v>
      </c>
      <c r="H72" s="22">
        <v>0.38868399999999997</v>
      </c>
      <c r="I72" s="22">
        <v>0.52213399999999999</v>
      </c>
      <c r="J72" s="22">
        <v>0.65822499999999995</v>
      </c>
      <c r="K72" s="22">
        <v>0.78915900000000005</v>
      </c>
      <c r="L72" s="22">
        <v>0.90659500000000004</v>
      </c>
      <c r="M72" s="22">
        <v>1.010494</v>
      </c>
      <c r="N72" s="22">
        <v>1.101089</v>
      </c>
      <c r="O72" s="22">
        <v>1.1887460000000001</v>
      </c>
      <c r="P72" s="22">
        <v>1.2790269999999999</v>
      </c>
      <c r="Q72" s="22">
        <v>1.3658619999999999</v>
      </c>
      <c r="R72" s="22">
        <v>1.449136</v>
      </c>
      <c r="S72" s="22">
        <v>1.526124</v>
      </c>
      <c r="T72" s="22">
        <v>1.6021650000000001</v>
      </c>
      <c r="U72" s="22">
        <v>1.688261</v>
      </c>
      <c r="V72" s="22">
        <v>1.7800590000000001</v>
      </c>
      <c r="W72" s="22">
        <v>1.873996</v>
      </c>
      <c r="X72" s="22">
        <v>1.969293</v>
      </c>
      <c r="Y72" s="22">
        <v>2.0644439999999999</v>
      </c>
      <c r="Z72" s="22">
        <v>2.1697120000000001</v>
      </c>
      <c r="AA72" s="22">
        <v>2.274966</v>
      </c>
      <c r="AB72" s="22">
        <v>2.388293</v>
      </c>
      <c r="AC72" s="22">
        <v>2.504022</v>
      </c>
      <c r="AD72" s="22">
        <v>2.6260400000000002</v>
      </c>
      <c r="AE72" s="22">
        <v>2.7549640000000002</v>
      </c>
      <c r="AF72" s="22">
        <v>2.886504</v>
      </c>
      <c r="AG72" s="22">
        <v>3.0243880000000001</v>
      </c>
      <c r="AH72" s="22">
        <v>3.1689620000000001</v>
      </c>
      <c r="AI72" s="22">
        <v>3.3138610000000002</v>
      </c>
      <c r="AJ72" s="22">
        <v>3.4677850000000001</v>
      </c>
      <c r="AK72" s="22">
        <v>3.6318429999999999</v>
      </c>
      <c r="AL72" s="22">
        <v>3.8051689999999998</v>
      </c>
      <c r="AM72" s="10" t="s">
        <v>41</v>
      </c>
    </row>
    <row r="73" spans="1:39" ht="15" customHeight="1" x14ac:dyDescent="0.25">
      <c r="A73" s="9" t="s">
        <v>356</v>
      </c>
      <c r="B73" s="12" t="s">
        <v>189</v>
      </c>
      <c r="C73" s="22">
        <v>0</v>
      </c>
      <c r="D73" s="22">
        <v>0</v>
      </c>
      <c r="E73" s="22">
        <v>0</v>
      </c>
      <c r="F73" s="22">
        <v>0.14229</v>
      </c>
      <c r="G73" s="22">
        <v>0.28502499999999997</v>
      </c>
      <c r="H73" s="22">
        <v>0.42707699999999998</v>
      </c>
      <c r="I73" s="22">
        <v>0.57521299999999997</v>
      </c>
      <c r="J73" s="22">
        <v>0.72726400000000002</v>
      </c>
      <c r="K73" s="22">
        <v>0.87477199999999999</v>
      </c>
      <c r="L73" s="22">
        <v>1.0074190000000001</v>
      </c>
      <c r="M73" s="22">
        <v>1.124574</v>
      </c>
      <c r="N73" s="22">
        <v>1.226437</v>
      </c>
      <c r="O73" s="22">
        <v>1.3248120000000001</v>
      </c>
      <c r="P73" s="22">
        <v>1.4259839999999999</v>
      </c>
      <c r="Q73" s="22">
        <v>1.523217</v>
      </c>
      <c r="R73" s="22">
        <v>1.6166020000000001</v>
      </c>
      <c r="S73" s="22">
        <v>1.7030019999999999</v>
      </c>
      <c r="T73" s="22">
        <v>1.7881849999999999</v>
      </c>
      <c r="U73" s="22">
        <v>1.88445</v>
      </c>
      <c r="V73" s="22">
        <v>1.987007</v>
      </c>
      <c r="W73" s="22">
        <v>2.0919050000000001</v>
      </c>
      <c r="X73" s="22">
        <v>2.1988490000000001</v>
      </c>
      <c r="Y73" s="22">
        <v>2.3059539999999998</v>
      </c>
      <c r="Z73" s="22">
        <v>2.4244789999999998</v>
      </c>
      <c r="AA73" s="22">
        <v>2.5431330000000001</v>
      </c>
      <c r="AB73" s="22">
        <v>2.670852</v>
      </c>
      <c r="AC73" s="22">
        <v>2.801291</v>
      </c>
      <c r="AD73" s="22">
        <v>2.9387720000000002</v>
      </c>
      <c r="AE73" s="22">
        <v>3.0840100000000001</v>
      </c>
      <c r="AF73" s="22">
        <v>3.2322030000000002</v>
      </c>
      <c r="AG73" s="22">
        <v>3.3875109999999999</v>
      </c>
      <c r="AH73" s="22">
        <v>3.550284</v>
      </c>
      <c r="AI73" s="22">
        <v>3.712914</v>
      </c>
      <c r="AJ73" s="22">
        <v>3.8856959999999998</v>
      </c>
      <c r="AK73" s="22">
        <v>4.0699009999999998</v>
      </c>
      <c r="AL73" s="22">
        <v>4.2646100000000002</v>
      </c>
      <c r="AM73" s="10" t="s">
        <v>41</v>
      </c>
    </row>
    <row r="74" spans="1:39" ht="15" customHeight="1" x14ac:dyDescent="0.25">
      <c r="A74" s="9" t="s">
        <v>355</v>
      </c>
      <c r="B74" s="12" t="s">
        <v>187</v>
      </c>
      <c r="C74" s="22">
        <v>0</v>
      </c>
      <c r="D74" s="22">
        <v>0</v>
      </c>
      <c r="E74" s="22">
        <v>0</v>
      </c>
      <c r="F74" s="22">
        <v>0.22756000000000001</v>
      </c>
      <c r="G74" s="22">
        <v>0.45844299999999999</v>
      </c>
      <c r="H74" s="22">
        <v>0.68945999999999996</v>
      </c>
      <c r="I74" s="22">
        <v>0.939168</v>
      </c>
      <c r="J74" s="22">
        <v>1.2010080000000001</v>
      </c>
      <c r="K74" s="22">
        <v>1.4621470000000001</v>
      </c>
      <c r="L74" s="22">
        <v>1.7061649999999999</v>
      </c>
      <c r="M74" s="22">
        <v>1.9329719999999999</v>
      </c>
      <c r="N74" s="22">
        <v>2.1417510000000002</v>
      </c>
      <c r="O74" s="22">
        <v>2.3536649999999999</v>
      </c>
      <c r="P74" s="22">
        <v>2.5755669999999999</v>
      </c>
      <c r="Q74" s="22">
        <v>2.8005599999999999</v>
      </c>
      <c r="R74" s="22">
        <v>3.0260539999999998</v>
      </c>
      <c r="S74" s="22">
        <v>3.2443219999999999</v>
      </c>
      <c r="T74" s="22">
        <v>3.4640659999999999</v>
      </c>
      <c r="U74" s="22">
        <v>3.7073909999999999</v>
      </c>
      <c r="V74" s="22">
        <v>3.965338</v>
      </c>
      <c r="W74" s="22">
        <v>4.227125</v>
      </c>
      <c r="X74" s="22">
        <v>4.4904289999999998</v>
      </c>
      <c r="Y74" s="22">
        <v>4.754842</v>
      </c>
      <c r="Z74" s="22">
        <v>5.0416600000000003</v>
      </c>
      <c r="AA74" s="22">
        <v>5.3270770000000001</v>
      </c>
      <c r="AB74" s="22">
        <v>5.6291909999999996</v>
      </c>
      <c r="AC74" s="22">
        <v>5.9358000000000004</v>
      </c>
      <c r="AD74" s="22">
        <v>6.2565530000000003</v>
      </c>
      <c r="AE74" s="22">
        <v>6.5930359999999997</v>
      </c>
      <c r="AF74" s="22">
        <v>6.9349660000000002</v>
      </c>
      <c r="AG74" s="22">
        <v>7.2912860000000004</v>
      </c>
      <c r="AH74" s="22">
        <v>7.6629750000000003</v>
      </c>
      <c r="AI74" s="22">
        <v>8.0340749999999996</v>
      </c>
      <c r="AJ74" s="22">
        <v>8.4266520000000007</v>
      </c>
      <c r="AK74" s="22">
        <v>8.8439399999999999</v>
      </c>
      <c r="AL74" s="22">
        <v>9.2840530000000001</v>
      </c>
      <c r="AM74" s="10" t="s">
        <v>41</v>
      </c>
    </row>
    <row r="75" spans="1:39" ht="15" customHeight="1" x14ac:dyDescent="0.25">
      <c r="A75" s="9" t="s">
        <v>354</v>
      </c>
      <c r="B75" s="12" t="s">
        <v>206</v>
      </c>
      <c r="C75" s="22">
        <v>887.95733600000005</v>
      </c>
      <c r="D75" s="22">
        <v>872.53460700000005</v>
      </c>
      <c r="E75" s="22">
        <v>902.36047399999995</v>
      </c>
      <c r="F75" s="22">
        <v>915.41680899999994</v>
      </c>
      <c r="G75" s="22">
        <v>932.68829300000004</v>
      </c>
      <c r="H75" s="22">
        <v>959.59161400000005</v>
      </c>
      <c r="I75" s="22">
        <v>991.49316399999998</v>
      </c>
      <c r="J75" s="22">
        <v>1024.439697</v>
      </c>
      <c r="K75" s="22">
        <v>1056.27063</v>
      </c>
      <c r="L75" s="22">
        <v>1079.145264</v>
      </c>
      <c r="M75" s="22">
        <v>1089.7730710000001</v>
      </c>
      <c r="N75" s="22">
        <v>1092.1561280000001</v>
      </c>
      <c r="O75" s="22">
        <v>1095.711548</v>
      </c>
      <c r="P75" s="22">
        <v>1098.632202</v>
      </c>
      <c r="Q75" s="22">
        <v>1102.1591800000001</v>
      </c>
      <c r="R75" s="22">
        <v>1099.3413089999999</v>
      </c>
      <c r="S75" s="22">
        <v>1098.1717530000001</v>
      </c>
      <c r="T75" s="22">
        <v>1092.385986</v>
      </c>
      <c r="U75" s="22">
        <v>1091.2224120000001</v>
      </c>
      <c r="V75" s="22">
        <v>1094.820068</v>
      </c>
      <c r="W75" s="22">
        <v>1099.200439</v>
      </c>
      <c r="X75" s="22">
        <v>1103.8183590000001</v>
      </c>
      <c r="Y75" s="22">
        <v>1109.5460210000001</v>
      </c>
      <c r="Z75" s="22">
        <v>1120.619995</v>
      </c>
      <c r="AA75" s="22">
        <v>1127.169189</v>
      </c>
      <c r="AB75" s="22">
        <v>1136.172241</v>
      </c>
      <c r="AC75" s="22">
        <v>1143.6213379999999</v>
      </c>
      <c r="AD75" s="22">
        <v>1155.919067</v>
      </c>
      <c r="AE75" s="22">
        <v>1172.3366699999999</v>
      </c>
      <c r="AF75" s="22">
        <v>1187.7178960000001</v>
      </c>
      <c r="AG75" s="22">
        <v>1202.0419919999999</v>
      </c>
      <c r="AH75" s="22">
        <v>1217.9985349999999</v>
      </c>
      <c r="AI75" s="22">
        <v>1233.8041989999999</v>
      </c>
      <c r="AJ75" s="22">
        <v>1248.6712649999999</v>
      </c>
      <c r="AK75" s="22">
        <v>1266.1796879999999</v>
      </c>
      <c r="AL75" s="22">
        <v>1284.2977289999999</v>
      </c>
      <c r="AM75" s="10">
        <v>1.1434E-2</v>
      </c>
    </row>
    <row r="76" spans="1:39" ht="15" customHeight="1" x14ac:dyDescent="0.2">
      <c r="B76" s="8" t="s">
        <v>205</v>
      </c>
    </row>
    <row r="77" spans="1:39" ht="15" customHeight="1" x14ac:dyDescent="0.25">
      <c r="A77" s="9" t="s">
        <v>353</v>
      </c>
      <c r="B77" s="12" t="s">
        <v>203</v>
      </c>
      <c r="C77" s="22">
        <v>4038.6040039999998</v>
      </c>
      <c r="D77" s="22">
        <v>3969.5954590000001</v>
      </c>
      <c r="E77" s="22">
        <v>4064.6479490000002</v>
      </c>
      <c r="F77" s="22">
        <v>4063.969971</v>
      </c>
      <c r="G77" s="22">
        <v>4049.826172</v>
      </c>
      <c r="H77" s="22">
        <v>4043.6865229999999</v>
      </c>
      <c r="I77" s="22">
        <v>4048.3332519999999</v>
      </c>
      <c r="J77" s="22">
        <v>4041.6999510000001</v>
      </c>
      <c r="K77" s="22">
        <v>4024.361328</v>
      </c>
      <c r="L77" s="22">
        <v>3997.7446289999998</v>
      </c>
      <c r="M77" s="22">
        <v>3944.6784670000002</v>
      </c>
      <c r="N77" s="22">
        <v>3870.1235350000002</v>
      </c>
      <c r="O77" s="22">
        <v>3803.8635250000002</v>
      </c>
      <c r="P77" s="22">
        <v>3741.736328</v>
      </c>
      <c r="Q77" s="22">
        <v>3682.819336</v>
      </c>
      <c r="R77" s="22">
        <v>3632.819336</v>
      </c>
      <c r="S77" s="22">
        <v>3582.429932</v>
      </c>
      <c r="T77" s="22">
        <v>3539.8942870000001</v>
      </c>
      <c r="U77" s="22">
        <v>3517.3591310000002</v>
      </c>
      <c r="V77" s="22">
        <v>3511.8706050000001</v>
      </c>
      <c r="W77" s="22">
        <v>3517.8000489999999</v>
      </c>
      <c r="X77" s="22">
        <v>3524.4477539999998</v>
      </c>
      <c r="Y77" s="22">
        <v>3543.6303710000002</v>
      </c>
      <c r="Z77" s="22">
        <v>3571.257568</v>
      </c>
      <c r="AA77" s="22">
        <v>3598.4104000000002</v>
      </c>
      <c r="AB77" s="22">
        <v>3615.1032709999999</v>
      </c>
      <c r="AC77" s="22">
        <v>3646.8881839999999</v>
      </c>
      <c r="AD77" s="22">
        <v>3680.7666020000001</v>
      </c>
      <c r="AE77" s="22">
        <v>3724.241211</v>
      </c>
      <c r="AF77" s="22">
        <v>3770.1333009999998</v>
      </c>
      <c r="AG77" s="22">
        <v>3813.8012699999999</v>
      </c>
      <c r="AH77" s="22">
        <v>3858.4052729999999</v>
      </c>
      <c r="AI77" s="22">
        <v>3899.1313479999999</v>
      </c>
      <c r="AJ77" s="22">
        <v>3938.529297</v>
      </c>
      <c r="AK77" s="22">
        <v>3984.59375</v>
      </c>
      <c r="AL77" s="22">
        <v>4032.8745119999999</v>
      </c>
      <c r="AM77" s="10">
        <v>4.6500000000000003E-4</v>
      </c>
    </row>
    <row r="78" spans="1:39" ht="15" customHeight="1" x14ac:dyDescent="0.25">
      <c r="A78" s="9" t="s">
        <v>352</v>
      </c>
      <c r="B78" s="12" t="s">
        <v>201</v>
      </c>
      <c r="C78" s="22">
        <v>6.6541480000000002</v>
      </c>
      <c r="D78" s="22">
        <v>6.130986</v>
      </c>
      <c r="E78" s="22">
        <v>5.8751439999999997</v>
      </c>
      <c r="F78" s="22">
        <v>5.4891610000000002</v>
      </c>
      <c r="G78" s="22">
        <v>5.1843009999999996</v>
      </c>
      <c r="H78" s="22">
        <v>4.9531039999999997</v>
      </c>
      <c r="I78" s="22">
        <v>4.813542</v>
      </c>
      <c r="J78" s="22">
        <v>4.760364</v>
      </c>
      <c r="K78" s="22">
        <v>4.718426</v>
      </c>
      <c r="L78" s="22">
        <v>4.6717009999999997</v>
      </c>
      <c r="M78" s="22">
        <v>4.6469110000000002</v>
      </c>
      <c r="N78" s="22">
        <v>4.6369699999999998</v>
      </c>
      <c r="O78" s="22">
        <v>4.6538500000000003</v>
      </c>
      <c r="P78" s="22">
        <v>4.6364559999999999</v>
      </c>
      <c r="Q78" s="22">
        <v>4.6412979999999999</v>
      </c>
      <c r="R78" s="22">
        <v>4.6146229999999999</v>
      </c>
      <c r="S78" s="22">
        <v>4.5781809999999998</v>
      </c>
      <c r="T78" s="22">
        <v>4.5392729999999997</v>
      </c>
      <c r="U78" s="22">
        <v>4.5104009999999999</v>
      </c>
      <c r="V78" s="22">
        <v>4.4936299999999996</v>
      </c>
      <c r="W78" s="22">
        <v>4.4206659999999998</v>
      </c>
      <c r="X78" s="22">
        <v>4.3480660000000002</v>
      </c>
      <c r="Y78" s="22">
        <v>4.2871430000000004</v>
      </c>
      <c r="Z78" s="22">
        <v>4.2175909999999996</v>
      </c>
      <c r="AA78" s="22">
        <v>4.1109179999999999</v>
      </c>
      <c r="AB78" s="22">
        <v>4.0249059999999997</v>
      </c>
      <c r="AC78" s="22">
        <v>3.9087700000000001</v>
      </c>
      <c r="AD78" s="22">
        <v>3.7746780000000002</v>
      </c>
      <c r="AE78" s="22">
        <v>3.6602929999999998</v>
      </c>
      <c r="AF78" s="22">
        <v>3.5498690000000002</v>
      </c>
      <c r="AG78" s="22">
        <v>3.4448940000000001</v>
      </c>
      <c r="AH78" s="22">
        <v>3.341062</v>
      </c>
      <c r="AI78" s="22">
        <v>3.2581600000000002</v>
      </c>
      <c r="AJ78" s="22">
        <v>3.1414740000000001</v>
      </c>
      <c r="AK78" s="22">
        <v>3.0330699999999999</v>
      </c>
      <c r="AL78" s="22">
        <v>2.9172440000000002</v>
      </c>
      <c r="AM78" s="10">
        <v>-2.1607999999999999E-2</v>
      </c>
    </row>
    <row r="79" spans="1:39" ht="15" customHeight="1" x14ac:dyDescent="0.25">
      <c r="A79" s="9" t="s">
        <v>351</v>
      </c>
      <c r="B79" s="12" t="s">
        <v>199</v>
      </c>
      <c r="C79" s="22">
        <v>0.25456499999999999</v>
      </c>
      <c r="D79" s="22">
        <v>0.24503</v>
      </c>
      <c r="E79" s="22">
        <v>0.24806400000000001</v>
      </c>
      <c r="F79" s="22">
        <v>0.27713100000000002</v>
      </c>
      <c r="G79" s="22">
        <v>0.30406300000000003</v>
      </c>
      <c r="H79" s="22">
        <v>0.33377000000000001</v>
      </c>
      <c r="I79" s="22">
        <v>0.35888500000000001</v>
      </c>
      <c r="J79" s="22">
        <v>0.37830399999999997</v>
      </c>
      <c r="K79" s="22">
        <v>0.39403899999999997</v>
      </c>
      <c r="L79" s="22">
        <v>0.40035100000000001</v>
      </c>
      <c r="M79" s="22">
        <v>0.41395799999999999</v>
      </c>
      <c r="N79" s="22">
        <v>0.42204199999999997</v>
      </c>
      <c r="O79" s="22">
        <v>0.43510700000000002</v>
      </c>
      <c r="P79" s="22">
        <v>0.42885499999999999</v>
      </c>
      <c r="Q79" s="22">
        <v>0.43454799999999999</v>
      </c>
      <c r="R79" s="22">
        <v>0.44348199999999999</v>
      </c>
      <c r="S79" s="22">
        <v>0.43268899999999999</v>
      </c>
      <c r="T79" s="22">
        <v>0.439413</v>
      </c>
      <c r="U79" s="22">
        <v>0.451297</v>
      </c>
      <c r="V79" s="22">
        <v>0.46655099999999999</v>
      </c>
      <c r="W79" s="22">
        <v>0.48333999999999999</v>
      </c>
      <c r="X79" s="22">
        <v>0.50091300000000005</v>
      </c>
      <c r="Y79" s="22">
        <v>0.52124300000000001</v>
      </c>
      <c r="Z79" s="22">
        <v>0.54493100000000005</v>
      </c>
      <c r="AA79" s="22">
        <v>0.56903999999999999</v>
      </c>
      <c r="AB79" s="22">
        <v>0.59525600000000001</v>
      </c>
      <c r="AC79" s="22">
        <v>0.62212500000000004</v>
      </c>
      <c r="AD79" s="22">
        <v>0.650671</v>
      </c>
      <c r="AE79" s="22">
        <v>0.68116200000000005</v>
      </c>
      <c r="AF79" s="22">
        <v>0.71245400000000003</v>
      </c>
      <c r="AG79" s="22">
        <v>0.74521899999999996</v>
      </c>
      <c r="AH79" s="22">
        <v>0.77992099999999998</v>
      </c>
      <c r="AI79" s="22">
        <v>0.81389500000000004</v>
      </c>
      <c r="AJ79" s="22">
        <v>0.84946299999999997</v>
      </c>
      <c r="AK79" s="22">
        <v>0.88745099999999999</v>
      </c>
      <c r="AL79" s="22">
        <v>0.92955100000000002</v>
      </c>
      <c r="AM79" s="10">
        <v>3.9994000000000002E-2</v>
      </c>
    </row>
    <row r="80" spans="1:39" ht="15" customHeight="1" x14ac:dyDescent="0.25">
      <c r="A80" s="9" t="s">
        <v>350</v>
      </c>
      <c r="B80" s="12" t="s">
        <v>197</v>
      </c>
      <c r="C80" s="22">
        <v>31.173262000000001</v>
      </c>
      <c r="D80" s="22">
        <v>36.452919000000001</v>
      </c>
      <c r="E80" s="22">
        <v>42.822937000000003</v>
      </c>
      <c r="F80" s="22">
        <v>47.147815999999999</v>
      </c>
      <c r="G80" s="22">
        <v>49.955993999999997</v>
      </c>
      <c r="H80" s="22">
        <v>51.813617999999998</v>
      </c>
      <c r="I80" s="22">
        <v>52.943362999999998</v>
      </c>
      <c r="J80" s="22">
        <v>53.271942000000003</v>
      </c>
      <c r="K80" s="22">
        <v>53.004542999999998</v>
      </c>
      <c r="L80" s="22">
        <v>52.206245000000003</v>
      </c>
      <c r="M80" s="22">
        <v>50.780299999999997</v>
      </c>
      <c r="N80" s="22">
        <v>49.003410000000002</v>
      </c>
      <c r="O80" s="22">
        <v>47.317345000000003</v>
      </c>
      <c r="P80" s="22">
        <v>45.702572000000004</v>
      </c>
      <c r="Q80" s="22">
        <v>44.040730000000003</v>
      </c>
      <c r="R80" s="22">
        <v>42.441246</v>
      </c>
      <c r="S80" s="22">
        <v>40.870766000000003</v>
      </c>
      <c r="T80" s="22">
        <v>39.500853999999997</v>
      </c>
      <c r="U80" s="22">
        <v>38.617420000000003</v>
      </c>
      <c r="V80" s="22">
        <v>38.081187999999997</v>
      </c>
      <c r="W80" s="22">
        <v>37.809116000000003</v>
      </c>
      <c r="X80" s="22">
        <v>37.872387000000003</v>
      </c>
      <c r="Y80" s="22">
        <v>38.320686000000002</v>
      </c>
      <c r="Z80" s="22">
        <v>39.270156999999998</v>
      </c>
      <c r="AA80" s="22">
        <v>40.545741999999997</v>
      </c>
      <c r="AB80" s="22">
        <v>42.284767000000002</v>
      </c>
      <c r="AC80" s="22">
        <v>44.387016000000003</v>
      </c>
      <c r="AD80" s="22">
        <v>46.873351999999997</v>
      </c>
      <c r="AE80" s="22">
        <v>49.892487000000003</v>
      </c>
      <c r="AF80" s="22">
        <v>53.313445999999999</v>
      </c>
      <c r="AG80" s="22">
        <v>57.05827</v>
      </c>
      <c r="AH80" s="22">
        <v>61.344642999999998</v>
      </c>
      <c r="AI80" s="22">
        <v>65.883797000000001</v>
      </c>
      <c r="AJ80" s="22">
        <v>70.869643999999994</v>
      </c>
      <c r="AK80" s="22">
        <v>76.631270999999998</v>
      </c>
      <c r="AL80" s="22">
        <v>83.187820000000002</v>
      </c>
      <c r="AM80" s="10">
        <v>2.4563999999999999E-2</v>
      </c>
    </row>
    <row r="81" spans="1:39" ht="15" customHeight="1" x14ac:dyDescent="0.25">
      <c r="A81" s="9" t="s">
        <v>349</v>
      </c>
      <c r="B81" s="12" t="s">
        <v>195</v>
      </c>
      <c r="C81" s="22">
        <v>0</v>
      </c>
      <c r="D81" s="22">
        <v>0</v>
      </c>
      <c r="E81" s="22">
        <v>0</v>
      </c>
      <c r="F81" s="22">
        <v>0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22">
        <v>0</v>
      </c>
      <c r="P81" s="22">
        <v>0</v>
      </c>
      <c r="Q81" s="22">
        <v>0</v>
      </c>
      <c r="R81" s="22">
        <v>0</v>
      </c>
      <c r="S81" s="22">
        <v>0</v>
      </c>
      <c r="T81" s="22">
        <v>0</v>
      </c>
      <c r="U81" s="22">
        <v>0</v>
      </c>
      <c r="V81" s="22">
        <v>0</v>
      </c>
      <c r="W81" s="22">
        <v>0</v>
      </c>
      <c r="X81" s="22">
        <v>0</v>
      </c>
      <c r="Y81" s="22">
        <v>0</v>
      </c>
      <c r="Z81" s="22">
        <v>0</v>
      </c>
      <c r="AA81" s="22">
        <v>0</v>
      </c>
      <c r="AB81" s="22">
        <v>0</v>
      </c>
      <c r="AC81" s="22">
        <v>0</v>
      </c>
      <c r="AD81" s="22">
        <v>0</v>
      </c>
      <c r="AE81" s="22">
        <v>0</v>
      </c>
      <c r="AF81" s="22">
        <v>0</v>
      </c>
      <c r="AG81" s="22">
        <v>0</v>
      </c>
      <c r="AH81" s="22">
        <v>0</v>
      </c>
      <c r="AI81" s="22">
        <v>0</v>
      </c>
      <c r="AJ81" s="22">
        <v>0</v>
      </c>
      <c r="AK81" s="22">
        <v>0</v>
      </c>
      <c r="AL81" s="22">
        <v>0</v>
      </c>
      <c r="AM81" s="10" t="s">
        <v>41</v>
      </c>
    </row>
    <row r="82" spans="1:39" ht="15" customHeight="1" x14ac:dyDescent="0.25">
      <c r="A82" s="9" t="s">
        <v>348</v>
      </c>
      <c r="B82" s="12" t="s">
        <v>193</v>
      </c>
      <c r="C82" s="22">
        <v>0</v>
      </c>
      <c r="D82" s="22">
        <v>0</v>
      </c>
      <c r="E82" s="22">
        <v>0</v>
      </c>
      <c r="F82" s="22">
        <v>8.9348999999999998E-2</v>
      </c>
      <c r="G82" s="22">
        <v>0.14732799999999999</v>
      </c>
      <c r="H82" s="22">
        <v>0.205235</v>
      </c>
      <c r="I82" s="22">
        <v>0.26599200000000001</v>
      </c>
      <c r="J82" s="22">
        <v>0.328071</v>
      </c>
      <c r="K82" s="22">
        <v>0.38896199999999997</v>
      </c>
      <c r="L82" s="22">
        <v>0.44923299999999999</v>
      </c>
      <c r="M82" s="22">
        <v>0.505602</v>
      </c>
      <c r="N82" s="22">
        <v>0.55738100000000002</v>
      </c>
      <c r="O82" s="22">
        <v>0.60854699999999995</v>
      </c>
      <c r="P82" s="22">
        <v>0.65938699999999995</v>
      </c>
      <c r="Q82" s="22">
        <v>0.70666300000000004</v>
      </c>
      <c r="R82" s="22">
        <v>0.75026099999999996</v>
      </c>
      <c r="S82" s="22">
        <v>0.78859000000000001</v>
      </c>
      <c r="T82" s="22">
        <v>0.82410399999999995</v>
      </c>
      <c r="U82" s="22">
        <v>0.86222799999999999</v>
      </c>
      <c r="V82" s="22">
        <v>0.90117800000000003</v>
      </c>
      <c r="W82" s="22">
        <v>0.94031699999999996</v>
      </c>
      <c r="X82" s="22">
        <v>0.98106899999999997</v>
      </c>
      <c r="Y82" s="22">
        <v>1.022985</v>
      </c>
      <c r="Z82" s="22">
        <v>1.067699</v>
      </c>
      <c r="AA82" s="22">
        <v>1.112946</v>
      </c>
      <c r="AB82" s="22">
        <v>1.1661870000000001</v>
      </c>
      <c r="AC82" s="22">
        <v>1.2209989999999999</v>
      </c>
      <c r="AD82" s="22">
        <v>1.2790969999999999</v>
      </c>
      <c r="AE82" s="22">
        <v>1.340649</v>
      </c>
      <c r="AF82" s="22">
        <v>1.403761</v>
      </c>
      <c r="AG82" s="22">
        <v>1.4700500000000001</v>
      </c>
      <c r="AH82" s="22">
        <v>1.5397449999999999</v>
      </c>
      <c r="AI82" s="22">
        <v>1.609812</v>
      </c>
      <c r="AJ82" s="22">
        <v>1.6844239999999999</v>
      </c>
      <c r="AK82" s="22">
        <v>1.7635209999999999</v>
      </c>
      <c r="AL82" s="22">
        <v>1.846781</v>
      </c>
      <c r="AM82" s="10" t="s">
        <v>41</v>
      </c>
    </row>
    <row r="83" spans="1:39" ht="15" customHeight="1" x14ac:dyDescent="0.25">
      <c r="A83" s="9" t="s">
        <v>347</v>
      </c>
      <c r="B83" s="12" t="s">
        <v>191</v>
      </c>
      <c r="C83" s="22">
        <v>0</v>
      </c>
      <c r="D83" s="22">
        <v>0</v>
      </c>
      <c r="E83" s="22">
        <v>0</v>
      </c>
      <c r="F83" s="22">
        <v>0.23864199999999999</v>
      </c>
      <c r="G83" s="22">
        <v>0.26427200000000001</v>
      </c>
      <c r="H83" s="22">
        <v>0.29441000000000001</v>
      </c>
      <c r="I83" s="22">
        <v>0.328071</v>
      </c>
      <c r="J83" s="22">
        <v>0.36201299999999997</v>
      </c>
      <c r="K83" s="22">
        <v>0.395206</v>
      </c>
      <c r="L83" s="22">
        <v>0.426145</v>
      </c>
      <c r="M83" s="22">
        <v>0.45157900000000001</v>
      </c>
      <c r="N83" s="22">
        <v>0.471719</v>
      </c>
      <c r="O83" s="22">
        <v>0.48965900000000001</v>
      </c>
      <c r="P83" s="22">
        <v>0.50482400000000005</v>
      </c>
      <c r="Q83" s="22">
        <v>0.51541899999999996</v>
      </c>
      <c r="R83" s="22">
        <v>0.52251099999999995</v>
      </c>
      <c r="S83" s="22">
        <v>0.52600100000000005</v>
      </c>
      <c r="T83" s="22">
        <v>0.52821300000000004</v>
      </c>
      <c r="U83" s="22">
        <v>0.53323799999999999</v>
      </c>
      <c r="V83" s="22">
        <v>0.54098800000000002</v>
      </c>
      <c r="W83" s="22">
        <v>0.55201800000000001</v>
      </c>
      <c r="X83" s="22">
        <v>0.56826600000000005</v>
      </c>
      <c r="Y83" s="22">
        <v>0.58035000000000003</v>
      </c>
      <c r="Z83" s="22">
        <v>0.59220899999999999</v>
      </c>
      <c r="AA83" s="22">
        <v>0.609016</v>
      </c>
      <c r="AB83" s="22">
        <v>0.63825699999999996</v>
      </c>
      <c r="AC83" s="22">
        <v>0.66426200000000002</v>
      </c>
      <c r="AD83" s="22">
        <v>0.69189500000000004</v>
      </c>
      <c r="AE83" s="22">
        <v>0.721244</v>
      </c>
      <c r="AF83" s="22">
        <v>0.75132900000000002</v>
      </c>
      <c r="AG83" s="22">
        <v>0.78302899999999998</v>
      </c>
      <c r="AH83" s="22">
        <v>0.81645599999999996</v>
      </c>
      <c r="AI83" s="22">
        <v>0.85015200000000002</v>
      </c>
      <c r="AJ83" s="22">
        <v>0.886189</v>
      </c>
      <c r="AK83" s="22">
        <v>0.92450299999999996</v>
      </c>
      <c r="AL83" s="22">
        <v>0.96491499999999997</v>
      </c>
      <c r="AM83" s="10" t="s">
        <v>41</v>
      </c>
    </row>
    <row r="84" spans="1:39" ht="15" customHeight="1" x14ac:dyDescent="0.25">
      <c r="A84" s="9" t="s">
        <v>346</v>
      </c>
      <c r="B84" s="12" t="s">
        <v>189</v>
      </c>
      <c r="C84" s="22">
        <v>0</v>
      </c>
      <c r="D84" s="22">
        <v>0</v>
      </c>
      <c r="E84" s="22">
        <v>0</v>
      </c>
      <c r="F84" s="22">
        <v>0.21664</v>
      </c>
      <c r="G84" s="22">
        <v>0.24353900000000001</v>
      </c>
      <c r="H84" s="22">
        <v>0.27452300000000002</v>
      </c>
      <c r="I84" s="22">
        <v>0.30896299999999999</v>
      </c>
      <c r="J84" s="22">
        <v>0.34386</v>
      </c>
      <c r="K84" s="22">
        <v>0.37815700000000002</v>
      </c>
      <c r="L84" s="22">
        <v>0.41058600000000001</v>
      </c>
      <c r="M84" s="22">
        <v>0.43799500000000002</v>
      </c>
      <c r="N84" s="22">
        <v>0.460422</v>
      </c>
      <c r="O84" s="22">
        <v>0.480879</v>
      </c>
      <c r="P84" s="22">
        <v>0.49889600000000001</v>
      </c>
      <c r="Q84" s="22">
        <v>0.512629</v>
      </c>
      <c r="R84" s="22">
        <v>0.52302700000000002</v>
      </c>
      <c r="S84" s="22">
        <v>0.529756</v>
      </c>
      <c r="T84" s="22">
        <v>0.53516200000000003</v>
      </c>
      <c r="U84" s="22">
        <v>0.543296</v>
      </c>
      <c r="V84" s="22">
        <v>0.55370299999999995</v>
      </c>
      <c r="W84" s="22">
        <v>0.56704200000000005</v>
      </c>
      <c r="X84" s="22">
        <v>0.58514200000000005</v>
      </c>
      <c r="Y84" s="22">
        <v>0.59974099999999997</v>
      </c>
      <c r="Z84" s="22">
        <v>0.61445399999999994</v>
      </c>
      <c r="AA84" s="22">
        <v>0.633602</v>
      </c>
      <c r="AB84" s="22">
        <v>0.66438699999999995</v>
      </c>
      <c r="AC84" s="22">
        <v>0.69257100000000005</v>
      </c>
      <c r="AD84" s="22">
        <v>0.72251900000000002</v>
      </c>
      <c r="AE84" s="22">
        <v>0.75431700000000002</v>
      </c>
      <c r="AF84" s="22">
        <v>0.78691699999999998</v>
      </c>
      <c r="AG84" s="22">
        <v>0.82122799999999996</v>
      </c>
      <c r="AH84" s="22">
        <v>0.85735700000000004</v>
      </c>
      <c r="AI84" s="22">
        <v>0.89369299999999996</v>
      </c>
      <c r="AJ84" s="22">
        <v>0.93245500000000003</v>
      </c>
      <c r="AK84" s="22">
        <v>0.97354099999999999</v>
      </c>
      <c r="AL84" s="22">
        <v>1.0167470000000001</v>
      </c>
      <c r="AM84" s="10" t="s">
        <v>41</v>
      </c>
    </row>
    <row r="85" spans="1:39" ht="15" customHeight="1" x14ac:dyDescent="0.25">
      <c r="A85" s="9" t="s">
        <v>345</v>
      </c>
      <c r="B85" s="12" t="s">
        <v>187</v>
      </c>
      <c r="C85" s="22">
        <v>0</v>
      </c>
      <c r="D85" s="22">
        <v>0</v>
      </c>
      <c r="E85" s="22">
        <v>0</v>
      </c>
      <c r="F85" s="22">
        <v>6.0624999999999998E-2</v>
      </c>
      <c r="G85" s="22">
        <v>0.119159</v>
      </c>
      <c r="H85" s="22">
        <v>0.17707999999999999</v>
      </c>
      <c r="I85" s="22">
        <v>0.238844</v>
      </c>
      <c r="J85" s="22">
        <v>0.30265300000000001</v>
      </c>
      <c r="K85" s="22">
        <v>0.36601299999999998</v>
      </c>
      <c r="L85" s="22">
        <v>0.43011199999999999</v>
      </c>
      <c r="M85" s="22">
        <v>0.49196000000000001</v>
      </c>
      <c r="N85" s="22">
        <v>0.55081899999999995</v>
      </c>
      <c r="O85" s="22">
        <v>0.61085599999999995</v>
      </c>
      <c r="P85" s="22">
        <v>0.67209799999999997</v>
      </c>
      <c r="Q85" s="22">
        <v>0.73197299999999998</v>
      </c>
      <c r="R85" s="22">
        <v>0.789933</v>
      </c>
      <c r="S85" s="22">
        <v>0.84391499999999997</v>
      </c>
      <c r="T85" s="22">
        <v>0.89594399999999996</v>
      </c>
      <c r="U85" s="22">
        <v>0.95135000000000003</v>
      </c>
      <c r="V85" s="22">
        <v>1.0079610000000001</v>
      </c>
      <c r="W85" s="22">
        <v>1.064392</v>
      </c>
      <c r="X85" s="22">
        <v>1.121605</v>
      </c>
      <c r="Y85" s="22">
        <v>1.180839</v>
      </c>
      <c r="Z85" s="22">
        <v>1.2436430000000001</v>
      </c>
      <c r="AA85" s="22">
        <v>1.305909</v>
      </c>
      <c r="AB85" s="22">
        <v>1.3752120000000001</v>
      </c>
      <c r="AC85" s="22">
        <v>1.4464859999999999</v>
      </c>
      <c r="AD85" s="22">
        <v>1.521145</v>
      </c>
      <c r="AE85" s="22">
        <v>1.5994390000000001</v>
      </c>
      <c r="AF85" s="22">
        <v>1.679119</v>
      </c>
      <c r="AG85" s="22">
        <v>1.762197</v>
      </c>
      <c r="AH85" s="22">
        <v>1.849008</v>
      </c>
      <c r="AI85" s="22">
        <v>1.936005</v>
      </c>
      <c r="AJ85" s="22">
        <v>2.028305</v>
      </c>
      <c r="AK85" s="22">
        <v>2.125909</v>
      </c>
      <c r="AL85" s="22">
        <v>2.2284269999999999</v>
      </c>
      <c r="AM85" s="10" t="s">
        <v>41</v>
      </c>
    </row>
    <row r="86" spans="1:39" ht="15" customHeight="1" x14ac:dyDescent="0.25">
      <c r="A86" s="9" t="s">
        <v>344</v>
      </c>
      <c r="B86" s="12" t="s">
        <v>185</v>
      </c>
      <c r="C86" s="22">
        <v>4076.6857909999999</v>
      </c>
      <c r="D86" s="22">
        <v>4012.4235840000001</v>
      </c>
      <c r="E86" s="22">
        <v>4113.59375</v>
      </c>
      <c r="F86" s="22">
        <v>4117.4912109999996</v>
      </c>
      <c r="G86" s="22">
        <v>4106.0444340000004</v>
      </c>
      <c r="H86" s="22">
        <v>4101.7392579999996</v>
      </c>
      <c r="I86" s="22">
        <v>4107.591797</v>
      </c>
      <c r="J86" s="22">
        <v>4101.4467770000001</v>
      </c>
      <c r="K86" s="22">
        <v>4084.0063479999999</v>
      </c>
      <c r="L86" s="22">
        <v>4056.7380370000001</v>
      </c>
      <c r="M86" s="22">
        <v>4002.40625</v>
      </c>
      <c r="N86" s="22">
        <v>3926.2248540000001</v>
      </c>
      <c r="O86" s="22">
        <v>3858.4602049999999</v>
      </c>
      <c r="P86" s="22">
        <v>3794.8386230000001</v>
      </c>
      <c r="Q86" s="22">
        <v>3734.4020999999998</v>
      </c>
      <c r="R86" s="22">
        <v>3682.9052729999999</v>
      </c>
      <c r="S86" s="22">
        <v>3630.9997560000002</v>
      </c>
      <c r="T86" s="22">
        <v>3587.15625</v>
      </c>
      <c r="U86" s="22">
        <v>3563.8305660000001</v>
      </c>
      <c r="V86" s="22">
        <v>3557.9157709999999</v>
      </c>
      <c r="W86" s="22">
        <v>3563.6369629999999</v>
      </c>
      <c r="X86" s="22">
        <v>3570.4257809999999</v>
      </c>
      <c r="Y86" s="22">
        <v>3590.1447750000002</v>
      </c>
      <c r="Z86" s="22">
        <v>3618.8095699999999</v>
      </c>
      <c r="AA86" s="22">
        <v>3647.2973630000001</v>
      </c>
      <c r="AB86" s="22">
        <v>3665.851807</v>
      </c>
      <c r="AC86" s="22">
        <v>3699.830078</v>
      </c>
      <c r="AD86" s="22">
        <v>3736.2797850000002</v>
      </c>
      <c r="AE86" s="22">
        <v>3782.8916020000001</v>
      </c>
      <c r="AF86" s="22">
        <v>3832.3305660000001</v>
      </c>
      <c r="AG86" s="22">
        <v>3879.8872070000002</v>
      </c>
      <c r="AH86" s="22">
        <v>3928.9345699999999</v>
      </c>
      <c r="AI86" s="22">
        <v>3974.3774410000001</v>
      </c>
      <c r="AJ86" s="22">
        <v>4018.921143</v>
      </c>
      <c r="AK86" s="22">
        <v>4070.9328609999998</v>
      </c>
      <c r="AL86" s="22">
        <v>4125.9663090000004</v>
      </c>
      <c r="AM86" s="10">
        <v>8.2100000000000001E-4</v>
      </c>
    </row>
    <row r="87" spans="1:39" ht="15" customHeight="1" x14ac:dyDescent="0.2">
      <c r="B87" s="8" t="s">
        <v>343</v>
      </c>
    </row>
    <row r="88" spans="1:39" ht="15" customHeight="1" x14ac:dyDescent="0.25">
      <c r="A88" s="9" t="s">
        <v>342</v>
      </c>
      <c r="B88" s="12" t="s">
        <v>203</v>
      </c>
      <c r="C88" s="22">
        <v>4986.8095700000003</v>
      </c>
      <c r="D88" s="22">
        <v>4906.2021480000003</v>
      </c>
      <c r="E88" s="22">
        <v>5034.638672</v>
      </c>
      <c r="F88" s="22">
        <v>5043.6552730000003</v>
      </c>
      <c r="G88" s="22">
        <v>5039.1826170000004</v>
      </c>
      <c r="H88" s="22">
        <v>5051.7304690000001</v>
      </c>
      <c r="I88" s="22">
        <v>5080.3408200000003</v>
      </c>
      <c r="J88" s="22">
        <v>5097.205078</v>
      </c>
      <c r="K88" s="22">
        <v>5103.2973629999997</v>
      </c>
      <c r="L88" s="22">
        <v>5092.7929690000001</v>
      </c>
      <c r="M88" s="22">
        <v>5045.919922</v>
      </c>
      <c r="N88" s="22">
        <v>4969.2597660000001</v>
      </c>
      <c r="O88" s="22">
        <v>4903.3095700000003</v>
      </c>
      <c r="P88" s="22">
        <v>4841.888672</v>
      </c>
      <c r="Q88" s="22">
        <v>4782.2924800000001</v>
      </c>
      <c r="R88" s="22">
        <v>4729.158203</v>
      </c>
      <c r="S88" s="22">
        <v>4675.4907229999999</v>
      </c>
      <c r="T88" s="22">
        <v>4627.3505859999996</v>
      </c>
      <c r="U88" s="22">
        <v>4604.3071289999998</v>
      </c>
      <c r="V88" s="22">
        <v>4600.7875979999999</v>
      </c>
      <c r="W88" s="22">
        <v>4609.5595700000003</v>
      </c>
      <c r="X88" s="22">
        <v>4618.9770509999998</v>
      </c>
      <c r="Y88" s="22">
        <v>4643.095703</v>
      </c>
      <c r="Z88" s="22">
        <v>4678.5683589999999</v>
      </c>
      <c r="AA88" s="22">
        <v>4710.5126950000003</v>
      </c>
      <c r="AB88" s="22">
        <v>4734.4960940000001</v>
      </c>
      <c r="AC88" s="22">
        <v>4772.2084960000002</v>
      </c>
      <c r="AD88" s="22">
        <v>4816.0576170000004</v>
      </c>
      <c r="AE88" s="22">
        <v>4872.6142579999996</v>
      </c>
      <c r="AF88" s="22">
        <v>4931.2646480000003</v>
      </c>
      <c r="AG88" s="22">
        <v>4986.9877930000002</v>
      </c>
      <c r="AH88" s="22">
        <v>5045.8383789999998</v>
      </c>
      <c r="AI88" s="22">
        <v>5100.2260740000002</v>
      </c>
      <c r="AJ88" s="22">
        <v>5153.486328</v>
      </c>
      <c r="AK88" s="22">
        <v>5215.7353519999997</v>
      </c>
      <c r="AL88" s="22">
        <v>5280.7309569999998</v>
      </c>
      <c r="AM88" s="10">
        <v>2.166E-3</v>
      </c>
    </row>
    <row r="89" spans="1:39" ht="15" customHeight="1" x14ac:dyDescent="0.25">
      <c r="A89" s="9" t="s">
        <v>341</v>
      </c>
      <c r="B89" s="12" t="s">
        <v>201</v>
      </c>
      <c r="C89" s="22">
        <v>488.86279300000001</v>
      </c>
      <c r="D89" s="22">
        <v>474.55868500000003</v>
      </c>
      <c r="E89" s="22">
        <v>482.237213</v>
      </c>
      <c r="F89" s="22">
        <v>478.17910799999999</v>
      </c>
      <c r="G89" s="22">
        <v>474.89193699999998</v>
      </c>
      <c r="H89" s="22">
        <v>476.55096400000002</v>
      </c>
      <c r="I89" s="22">
        <v>479.71697999999998</v>
      </c>
      <c r="J89" s="22">
        <v>482.64953600000001</v>
      </c>
      <c r="K89" s="22">
        <v>486.46615600000001</v>
      </c>
      <c r="L89" s="22">
        <v>489.49340799999999</v>
      </c>
      <c r="M89" s="22">
        <v>487.70236199999999</v>
      </c>
      <c r="N89" s="22">
        <v>484.70220899999998</v>
      </c>
      <c r="O89" s="22">
        <v>482.92010499999998</v>
      </c>
      <c r="P89" s="22">
        <v>480.83108499999997</v>
      </c>
      <c r="Q89" s="22">
        <v>479.90100100000001</v>
      </c>
      <c r="R89" s="22">
        <v>475.31738300000001</v>
      </c>
      <c r="S89" s="22">
        <v>473.64215100000001</v>
      </c>
      <c r="T89" s="22">
        <v>469.22280899999998</v>
      </c>
      <c r="U89" s="22">
        <v>466.40872200000001</v>
      </c>
      <c r="V89" s="22">
        <v>465.53567500000003</v>
      </c>
      <c r="W89" s="22">
        <v>464.12048299999998</v>
      </c>
      <c r="X89" s="22">
        <v>463.30737299999998</v>
      </c>
      <c r="Y89" s="22">
        <v>462.47103900000002</v>
      </c>
      <c r="Z89" s="22">
        <v>464.51355000000001</v>
      </c>
      <c r="AA89" s="22">
        <v>462.71521000000001</v>
      </c>
      <c r="AB89" s="22">
        <v>463.64984099999998</v>
      </c>
      <c r="AC89" s="22">
        <v>463.48117100000002</v>
      </c>
      <c r="AD89" s="22">
        <v>464.36968999999999</v>
      </c>
      <c r="AE89" s="22">
        <v>466.5</v>
      </c>
      <c r="AF89" s="22">
        <v>467.34124800000001</v>
      </c>
      <c r="AG89" s="22">
        <v>467.76495399999999</v>
      </c>
      <c r="AH89" s="22">
        <v>468.56451399999997</v>
      </c>
      <c r="AI89" s="22">
        <v>468.71109000000001</v>
      </c>
      <c r="AJ89" s="22">
        <v>468.87188700000002</v>
      </c>
      <c r="AK89" s="22">
        <v>469.45922899999999</v>
      </c>
      <c r="AL89" s="22">
        <v>469.27825899999999</v>
      </c>
      <c r="AM89" s="10">
        <v>-3.2899999999999997E-4</v>
      </c>
    </row>
    <row r="90" spans="1:39" ht="15" customHeight="1" x14ac:dyDescent="0.25">
      <c r="A90" s="9" t="s">
        <v>340</v>
      </c>
      <c r="B90" s="12" t="s">
        <v>199</v>
      </c>
      <c r="C90" s="22">
        <v>0.55436099999999999</v>
      </c>
      <c r="D90" s="22">
        <v>0.50882300000000003</v>
      </c>
      <c r="E90" s="22">
        <v>0.48789900000000003</v>
      </c>
      <c r="F90" s="22">
        <v>0.61558800000000002</v>
      </c>
      <c r="G90" s="22">
        <v>0.74363199999999996</v>
      </c>
      <c r="H90" s="22">
        <v>0.88106399999999996</v>
      </c>
      <c r="I90" s="22">
        <v>1.022742</v>
      </c>
      <c r="J90" s="22">
        <v>1.1589959999999999</v>
      </c>
      <c r="K90" s="22">
        <v>1.290619</v>
      </c>
      <c r="L90" s="22">
        <v>1.4066350000000001</v>
      </c>
      <c r="M90" s="22">
        <v>1.5225439999999999</v>
      </c>
      <c r="N90" s="22">
        <v>1.618911</v>
      </c>
      <c r="O90" s="22">
        <v>1.724901</v>
      </c>
      <c r="P90" s="22">
        <v>1.799104</v>
      </c>
      <c r="Q90" s="22">
        <v>1.8882779999999999</v>
      </c>
      <c r="R90" s="22">
        <v>1.9693350000000001</v>
      </c>
      <c r="S90" s="22">
        <v>2.0218950000000002</v>
      </c>
      <c r="T90" s="22">
        <v>2.1098059999999998</v>
      </c>
      <c r="U90" s="22">
        <v>2.1960959999999998</v>
      </c>
      <c r="V90" s="22">
        <v>2.2758929999999999</v>
      </c>
      <c r="W90" s="22">
        <v>2.373828</v>
      </c>
      <c r="X90" s="22">
        <v>2.476483</v>
      </c>
      <c r="Y90" s="22">
        <v>2.5912739999999999</v>
      </c>
      <c r="Z90" s="22">
        <v>2.720825</v>
      </c>
      <c r="AA90" s="22">
        <v>2.849342</v>
      </c>
      <c r="AB90" s="22">
        <v>2.9905979999999999</v>
      </c>
      <c r="AC90" s="22">
        <v>3.1371519999999999</v>
      </c>
      <c r="AD90" s="22">
        <v>3.2900900000000002</v>
      </c>
      <c r="AE90" s="22">
        <v>3.4498120000000001</v>
      </c>
      <c r="AF90" s="22">
        <v>3.6137609999999998</v>
      </c>
      <c r="AG90" s="22">
        <v>3.7866569999999999</v>
      </c>
      <c r="AH90" s="22">
        <v>3.969122</v>
      </c>
      <c r="AI90" s="22">
        <v>4.1512539999999998</v>
      </c>
      <c r="AJ90" s="22">
        <v>4.3466490000000002</v>
      </c>
      <c r="AK90" s="22">
        <v>4.5558930000000002</v>
      </c>
      <c r="AL90" s="22">
        <v>4.7863829999999998</v>
      </c>
      <c r="AM90" s="10">
        <v>6.8145999999999998E-2</v>
      </c>
    </row>
    <row r="91" spans="1:39" ht="15" customHeight="1" x14ac:dyDescent="0.25">
      <c r="A91" s="9" t="s">
        <v>339</v>
      </c>
      <c r="B91" s="12" t="s">
        <v>197</v>
      </c>
      <c r="C91" s="22">
        <v>32.068446999999999</v>
      </c>
      <c r="D91" s="22">
        <v>37.403968999999996</v>
      </c>
      <c r="E91" s="22">
        <v>43.878239000000001</v>
      </c>
      <c r="F91" s="22">
        <v>48.547137999999997</v>
      </c>
      <c r="G91" s="22">
        <v>51.703567999999997</v>
      </c>
      <c r="H91" s="22">
        <v>53.899543999999999</v>
      </c>
      <c r="I91" s="22">
        <v>55.366371000000001</v>
      </c>
      <c r="J91" s="22">
        <v>56.017699999999998</v>
      </c>
      <c r="K91" s="22">
        <v>56.047229999999999</v>
      </c>
      <c r="L91" s="22">
        <v>55.494236000000001</v>
      </c>
      <c r="M91" s="22">
        <v>54.257057000000003</v>
      </c>
      <c r="N91" s="22">
        <v>52.620438</v>
      </c>
      <c r="O91" s="22">
        <v>51.058273</v>
      </c>
      <c r="P91" s="22">
        <v>49.557380999999999</v>
      </c>
      <c r="Q91" s="22">
        <v>47.983238</v>
      </c>
      <c r="R91" s="22">
        <v>46.447330000000001</v>
      </c>
      <c r="S91" s="22">
        <v>44.918343</v>
      </c>
      <c r="T91" s="22">
        <v>43.584533999999998</v>
      </c>
      <c r="U91" s="22">
        <v>42.754047</v>
      </c>
      <c r="V91" s="22">
        <v>42.284405</v>
      </c>
      <c r="W91" s="22">
        <v>42.067883000000002</v>
      </c>
      <c r="X91" s="22">
        <v>42.202773999999998</v>
      </c>
      <c r="Y91" s="22">
        <v>42.741298999999998</v>
      </c>
      <c r="Z91" s="22">
        <v>43.814822999999997</v>
      </c>
      <c r="AA91" s="22">
        <v>45.228003999999999</v>
      </c>
      <c r="AB91" s="22">
        <v>47.116549999999997</v>
      </c>
      <c r="AC91" s="22">
        <v>49.408340000000003</v>
      </c>
      <c r="AD91" s="22">
        <v>52.080696000000003</v>
      </c>
      <c r="AE91" s="22">
        <v>55.295592999999997</v>
      </c>
      <c r="AF91" s="22">
        <v>58.948666000000003</v>
      </c>
      <c r="AG91" s="22">
        <v>62.952598999999999</v>
      </c>
      <c r="AH91" s="22">
        <v>67.523398999999998</v>
      </c>
      <c r="AI91" s="22">
        <v>72.368195</v>
      </c>
      <c r="AJ91" s="22">
        <v>77.697211999999993</v>
      </c>
      <c r="AK91" s="22">
        <v>83.846748000000005</v>
      </c>
      <c r="AL91" s="22">
        <v>90.849129000000005</v>
      </c>
      <c r="AM91" s="10">
        <v>2.6443999999999999E-2</v>
      </c>
    </row>
    <row r="92" spans="1:39" ht="15" customHeight="1" x14ac:dyDescent="0.25">
      <c r="A92" s="9" t="s">
        <v>338</v>
      </c>
      <c r="B92" s="12" t="s">
        <v>195</v>
      </c>
      <c r="C92" s="22">
        <v>40.060805999999999</v>
      </c>
      <c r="D92" s="22">
        <v>50.042324000000001</v>
      </c>
      <c r="E92" s="22">
        <v>62.145480999999997</v>
      </c>
      <c r="F92" s="22">
        <v>72.132857999999999</v>
      </c>
      <c r="G92" s="22">
        <v>81.086760999999996</v>
      </c>
      <c r="H92" s="22">
        <v>90.103904999999997</v>
      </c>
      <c r="I92" s="22">
        <v>98.999579999999995</v>
      </c>
      <c r="J92" s="22">
        <v>107.299194</v>
      </c>
      <c r="K92" s="22">
        <v>115.475174</v>
      </c>
      <c r="L92" s="22">
        <v>123.245949</v>
      </c>
      <c r="M92" s="22">
        <v>129.91651899999999</v>
      </c>
      <c r="N92" s="22">
        <v>135.87330600000001</v>
      </c>
      <c r="O92" s="22">
        <v>142.342545</v>
      </c>
      <c r="P92" s="22">
        <v>149.15628100000001</v>
      </c>
      <c r="Q92" s="22">
        <v>155.64233400000001</v>
      </c>
      <c r="R92" s="22">
        <v>162.15564000000001</v>
      </c>
      <c r="S92" s="22">
        <v>168.47747799999999</v>
      </c>
      <c r="T92" s="22">
        <v>175.02676400000001</v>
      </c>
      <c r="U92" s="22">
        <v>182.606979</v>
      </c>
      <c r="V92" s="22">
        <v>190.23028600000001</v>
      </c>
      <c r="W92" s="22">
        <v>197.723206</v>
      </c>
      <c r="X92" s="22">
        <v>205.339676</v>
      </c>
      <c r="Y92" s="22">
        <v>213.534256</v>
      </c>
      <c r="Z92" s="22">
        <v>222.49194299999999</v>
      </c>
      <c r="AA92" s="22">
        <v>231.201843</v>
      </c>
      <c r="AB92" s="22">
        <v>241.11665300000001</v>
      </c>
      <c r="AC92" s="22">
        <v>251.68383800000001</v>
      </c>
      <c r="AD92" s="22">
        <v>262.72555499999999</v>
      </c>
      <c r="AE92" s="22">
        <v>274.33685300000002</v>
      </c>
      <c r="AF92" s="22">
        <v>286.38833599999998</v>
      </c>
      <c r="AG92" s="22">
        <v>299.37383999999997</v>
      </c>
      <c r="AH92" s="22">
        <v>313.43762199999998</v>
      </c>
      <c r="AI92" s="22">
        <v>327.74655200000001</v>
      </c>
      <c r="AJ92" s="22">
        <v>343.187408</v>
      </c>
      <c r="AK92" s="22">
        <v>359.90621900000002</v>
      </c>
      <c r="AL92" s="22">
        <v>377.32635499999998</v>
      </c>
      <c r="AM92" s="10">
        <v>6.1219999999999997E-2</v>
      </c>
    </row>
    <row r="93" spans="1:39" ht="15" customHeight="1" x14ac:dyDescent="0.25">
      <c r="A93" s="9" t="s">
        <v>337</v>
      </c>
      <c r="B93" s="12" t="s">
        <v>193</v>
      </c>
      <c r="C93" s="22">
        <v>9.2770000000000005E-3</v>
      </c>
      <c r="D93" s="22">
        <v>8.7220000000000006E-3</v>
      </c>
      <c r="E93" s="22">
        <v>8.3909999999999992E-3</v>
      </c>
      <c r="F93" s="22">
        <v>0.45295099999999999</v>
      </c>
      <c r="G93" s="22">
        <v>0.86336000000000002</v>
      </c>
      <c r="H93" s="22">
        <v>1.280484</v>
      </c>
      <c r="I93" s="22">
        <v>1.718315</v>
      </c>
      <c r="J93" s="22">
        <v>2.1663830000000002</v>
      </c>
      <c r="K93" s="22">
        <v>2.6107469999999999</v>
      </c>
      <c r="L93" s="22">
        <v>3.0352229999999998</v>
      </c>
      <c r="M93" s="22">
        <v>3.4258160000000002</v>
      </c>
      <c r="N93" s="22">
        <v>3.781247</v>
      </c>
      <c r="O93" s="22">
        <v>4.1367830000000003</v>
      </c>
      <c r="P93" s="22">
        <v>4.499047</v>
      </c>
      <c r="Q93" s="22">
        <v>4.8459219999999998</v>
      </c>
      <c r="R93" s="22">
        <v>5.180777</v>
      </c>
      <c r="S93" s="22">
        <v>5.4964550000000001</v>
      </c>
      <c r="T93" s="22">
        <v>5.8092860000000002</v>
      </c>
      <c r="U93" s="22">
        <v>6.1537569999999997</v>
      </c>
      <c r="V93" s="22">
        <v>6.5143430000000002</v>
      </c>
      <c r="W93" s="22">
        <v>6.8801750000000004</v>
      </c>
      <c r="X93" s="22">
        <v>7.2563430000000002</v>
      </c>
      <c r="Y93" s="22">
        <v>7.6432310000000001</v>
      </c>
      <c r="Z93" s="22">
        <v>8.0618569999999998</v>
      </c>
      <c r="AA93" s="22">
        <v>8.4767939999999999</v>
      </c>
      <c r="AB93" s="22">
        <v>8.9321859999999997</v>
      </c>
      <c r="AC93" s="22">
        <v>9.3970059999999993</v>
      </c>
      <c r="AD93" s="22">
        <v>9.8766759999999998</v>
      </c>
      <c r="AE93" s="22">
        <v>10.373846</v>
      </c>
      <c r="AF93" s="22">
        <v>10.881868000000001</v>
      </c>
      <c r="AG93" s="22">
        <v>11.417631</v>
      </c>
      <c r="AH93" s="22">
        <v>11.981676</v>
      </c>
      <c r="AI93" s="22">
        <v>12.548673000000001</v>
      </c>
      <c r="AJ93" s="22">
        <v>13.161137999999999</v>
      </c>
      <c r="AK93" s="22">
        <v>13.817002</v>
      </c>
      <c r="AL93" s="22">
        <v>14.511402</v>
      </c>
      <c r="AM93" s="10">
        <v>0.24376500000000001</v>
      </c>
    </row>
    <row r="94" spans="1:39" ht="15" customHeight="1" x14ac:dyDescent="0.25">
      <c r="A94" s="9" t="s">
        <v>336</v>
      </c>
      <c r="B94" s="12" t="s">
        <v>191</v>
      </c>
      <c r="C94" s="22">
        <v>0</v>
      </c>
      <c r="D94" s="22">
        <v>0</v>
      </c>
      <c r="E94" s="22">
        <v>0</v>
      </c>
      <c r="F94" s="22">
        <v>0.36916100000000002</v>
      </c>
      <c r="G94" s="22">
        <v>0.52438499999999999</v>
      </c>
      <c r="H94" s="22">
        <v>0.71551600000000004</v>
      </c>
      <c r="I94" s="22">
        <v>0.91624700000000003</v>
      </c>
      <c r="J94" s="22">
        <v>1.1211260000000001</v>
      </c>
      <c r="K94" s="22">
        <v>1.321172</v>
      </c>
      <c r="L94" s="22">
        <v>1.5067600000000001</v>
      </c>
      <c r="M94" s="22">
        <v>1.672174</v>
      </c>
      <c r="N94" s="22">
        <v>1.817269</v>
      </c>
      <c r="O94" s="22">
        <v>1.957606</v>
      </c>
      <c r="P94" s="22">
        <v>2.0979709999999998</v>
      </c>
      <c r="Q94" s="22">
        <v>2.2282229999999998</v>
      </c>
      <c r="R94" s="22">
        <v>2.3501699999999999</v>
      </c>
      <c r="S94" s="22">
        <v>2.460909</v>
      </c>
      <c r="T94" s="22">
        <v>2.5691799999999998</v>
      </c>
      <c r="U94" s="22">
        <v>2.6920410000000001</v>
      </c>
      <c r="V94" s="22">
        <v>2.823712</v>
      </c>
      <c r="W94" s="22">
        <v>2.9606560000000002</v>
      </c>
      <c r="X94" s="22">
        <v>3.1051669999999998</v>
      </c>
      <c r="Y94" s="22">
        <v>3.2479930000000001</v>
      </c>
      <c r="Z94" s="22">
        <v>3.403686</v>
      </c>
      <c r="AA94" s="22">
        <v>3.5633849999999998</v>
      </c>
      <c r="AB94" s="22">
        <v>3.747312</v>
      </c>
      <c r="AC94" s="22">
        <v>3.9322789999999999</v>
      </c>
      <c r="AD94" s="22">
        <v>4.1258749999999997</v>
      </c>
      <c r="AE94" s="22">
        <v>4.3273999999999999</v>
      </c>
      <c r="AF94" s="22">
        <v>4.532546</v>
      </c>
      <c r="AG94" s="22">
        <v>4.7478889999999998</v>
      </c>
      <c r="AH94" s="22">
        <v>4.9740099999999998</v>
      </c>
      <c r="AI94" s="22">
        <v>5.2010779999999999</v>
      </c>
      <c r="AJ94" s="22">
        <v>5.4442909999999998</v>
      </c>
      <c r="AK94" s="22">
        <v>5.7039099999999996</v>
      </c>
      <c r="AL94" s="22">
        <v>5.9775830000000001</v>
      </c>
      <c r="AM94" s="10" t="s">
        <v>41</v>
      </c>
    </row>
    <row r="95" spans="1:39" ht="15" customHeight="1" x14ac:dyDescent="0.25">
      <c r="A95" s="9" t="s">
        <v>335</v>
      </c>
      <c r="B95" s="12" t="s">
        <v>189</v>
      </c>
      <c r="C95" s="22">
        <v>0</v>
      </c>
      <c r="D95" s="22">
        <v>0</v>
      </c>
      <c r="E95" s="22">
        <v>0</v>
      </c>
      <c r="F95" s="22">
        <v>0.35893000000000003</v>
      </c>
      <c r="G95" s="22">
        <v>0.52856400000000003</v>
      </c>
      <c r="H95" s="22">
        <v>0.73768999999999996</v>
      </c>
      <c r="I95" s="22">
        <v>0.95758500000000002</v>
      </c>
      <c r="J95" s="22">
        <v>1.1836899999999999</v>
      </c>
      <c r="K95" s="22">
        <v>1.406234</v>
      </c>
      <c r="L95" s="22">
        <v>1.6139950000000001</v>
      </c>
      <c r="M95" s="22">
        <v>1.8005629999999999</v>
      </c>
      <c r="N95" s="22">
        <v>1.965624</v>
      </c>
      <c r="O95" s="22">
        <v>2.1265200000000002</v>
      </c>
      <c r="P95" s="22">
        <v>2.2885680000000002</v>
      </c>
      <c r="Q95" s="22">
        <v>2.4408379999999998</v>
      </c>
      <c r="R95" s="22">
        <v>2.5851760000000001</v>
      </c>
      <c r="S95" s="22">
        <v>2.7179389999999999</v>
      </c>
      <c r="T95" s="22">
        <v>2.8482150000000002</v>
      </c>
      <c r="U95" s="22">
        <v>2.9944579999999998</v>
      </c>
      <c r="V95" s="22">
        <v>3.1498390000000001</v>
      </c>
      <c r="W95" s="22">
        <v>3.310314</v>
      </c>
      <c r="X95" s="22">
        <v>3.478707</v>
      </c>
      <c r="Y95" s="22">
        <v>3.6468539999999998</v>
      </c>
      <c r="Z95" s="22">
        <v>3.8300450000000001</v>
      </c>
      <c r="AA95" s="22">
        <v>4.0165459999999999</v>
      </c>
      <c r="AB95" s="22">
        <v>4.2282780000000004</v>
      </c>
      <c r="AC95" s="22">
        <v>4.4423909999999998</v>
      </c>
      <c r="AD95" s="22">
        <v>4.6660899999999996</v>
      </c>
      <c r="AE95" s="22">
        <v>4.8985880000000002</v>
      </c>
      <c r="AF95" s="22">
        <v>5.1351690000000003</v>
      </c>
      <c r="AG95" s="22">
        <v>5.3832550000000001</v>
      </c>
      <c r="AH95" s="22">
        <v>5.6433799999999996</v>
      </c>
      <c r="AI95" s="22">
        <v>5.9037810000000004</v>
      </c>
      <c r="AJ95" s="22">
        <v>6.1824709999999996</v>
      </c>
      <c r="AK95" s="22">
        <v>6.4796310000000004</v>
      </c>
      <c r="AL95" s="22">
        <v>6.7924389999999999</v>
      </c>
      <c r="AM95" s="10" t="s">
        <v>41</v>
      </c>
    </row>
    <row r="96" spans="1:39" ht="15" customHeight="1" x14ac:dyDescent="0.25">
      <c r="A96" s="9" t="s">
        <v>334</v>
      </c>
      <c r="B96" s="12" t="s">
        <v>187</v>
      </c>
      <c r="C96" s="22">
        <v>0</v>
      </c>
      <c r="D96" s="22">
        <v>0</v>
      </c>
      <c r="E96" s="22">
        <v>0</v>
      </c>
      <c r="F96" s="22">
        <v>0.28818500000000002</v>
      </c>
      <c r="G96" s="22">
        <v>0.57760199999999995</v>
      </c>
      <c r="H96" s="22">
        <v>0.86653999999999998</v>
      </c>
      <c r="I96" s="22">
        <v>1.1780120000000001</v>
      </c>
      <c r="J96" s="22">
        <v>1.5036609999999999</v>
      </c>
      <c r="K96" s="22">
        <v>1.82816</v>
      </c>
      <c r="L96" s="22">
        <v>2.1362770000000002</v>
      </c>
      <c r="M96" s="22">
        <v>2.4249320000000001</v>
      </c>
      <c r="N96" s="22">
        <v>2.6925690000000002</v>
      </c>
      <c r="O96" s="22">
        <v>2.9645199999999998</v>
      </c>
      <c r="P96" s="22">
        <v>3.247665</v>
      </c>
      <c r="Q96" s="22">
        <v>3.5325329999999999</v>
      </c>
      <c r="R96" s="22">
        <v>3.8159869999999998</v>
      </c>
      <c r="S96" s="22">
        <v>4.0882370000000003</v>
      </c>
      <c r="T96" s="22">
        <v>4.3600099999999999</v>
      </c>
      <c r="U96" s="22">
        <v>4.658741</v>
      </c>
      <c r="V96" s="22">
        <v>4.9732989999999999</v>
      </c>
      <c r="W96" s="22">
        <v>5.2915159999999997</v>
      </c>
      <c r="X96" s="22">
        <v>5.6120340000000004</v>
      </c>
      <c r="Y96" s="22">
        <v>5.9356799999999996</v>
      </c>
      <c r="Z96" s="22">
        <v>6.285304</v>
      </c>
      <c r="AA96" s="22">
        <v>6.6329859999999998</v>
      </c>
      <c r="AB96" s="22">
        <v>7.0044029999999999</v>
      </c>
      <c r="AC96" s="22">
        <v>7.3822859999999997</v>
      </c>
      <c r="AD96" s="22">
        <v>7.777698</v>
      </c>
      <c r="AE96" s="22">
        <v>8.192475</v>
      </c>
      <c r="AF96" s="22">
        <v>8.6140840000000001</v>
      </c>
      <c r="AG96" s="22">
        <v>9.0534839999999992</v>
      </c>
      <c r="AH96" s="22">
        <v>9.5119830000000007</v>
      </c>
      <c r="AI96" s="22">
        <v>9.9700799999999994</v>
      </c>
      <c r="AJ96" s="22">
        <v>10.454955999999999</v>
      </c>
      <c r="AK96" s="22">
        <v>10.969849</v>
      </c>
      <c r="AL96" s="22">
        <v>11.51248</v>
      </c>
      <c r="AM96" s="10" t="s">
        <v>41</v>
      </c>
    </row>
    <row r="97" spans="1:39" ht="15" customHeight="1" x14ac:dyDescent="0.2">
      <c r="A97" s="9" t="s">
        <v>333</v>
      </c>
      <c r="B97" s="8" t="s">
        <v>332</v>
      </c>
      <c r="C97" s="27">
        <v>5548.3657229999999</v>
      </c>
      <c r="D97" s="27">
        <v>5468.7265619999998</v>
      </c>
      <c r="E97" s="27">
        <v>5623.3969729999999</v>
      </c>
      <c r="F97" s="27">
        <v>5644.6030270000001</v>
      </c>
      <c r="G97" s="27">
        <v>5650.0996089999999</v>
      </c>
      <c r="H97" s="27">
        <v>5676.7651370000003</v>
      </c>
      <c r="I97" s="27">
        <v>5720.2177730000003</v>
      </c>
      <c r="J97" s="27">
        <v>5750.3041990000002</v>
      </c>
      <c r="K97" s="27">
        <v>5769.7441410000001</v>
      </c>
      <c r="L97" s="27">
        <v>5770.7250979999999</v>
      </c>
      <c r="M97" s="27">
        <v>5728.6445309999999</v>
      </c>
      <c r="N97" s="27">
        <v>5654.3349609999996</v>
      </c>
      <c r="O97" s="27">
        <v>5592.5439450000003</v>
      </c>
      <c r="P97" s="27">
        <v>5535.3666990000002</v>
      </c>
      <c r="Q97" s="27">
        <v>5480.7543949999999</v>
      </c>
      <c r="R97" s="27">
        <v>5428.9785160000001</v>
      </c>
      <c r="S97" s="27">
        <v>5379.3110349999997</v>
      </c>
      <c r="T97" s="27">
        <v>5332.8808589999999</v>
      </c>
      <c r="U97" s="27">
        <v>5314.7705079999996</v>
      </c>
      <c r="V97" s="27">
        <v>5318.5742190000001</v>
      </c>
      <c r="W97" s="27">
        <v>5334.2875979999999</v>
      </c>
      <c r="X97" s="27">
        <v>5351.7558589999999</v>
      </c>
      <c r="Y97" s="27">
        <v>5384.9067379999997</v>
      </c>
      <c r="Z97" s="27">
        <v>5433.6909180000002</v>
      </c>
      <c r="AA97" s="27">
        <v>5475.1992190000001</v>
      </c>
      <c r="AB97" s="27">
        <v>5513.2797849999997</v>
      </c>
      <c r="AC97" s="27">
        <v>5565.0703119999998</v>
      </c>
      <c r="AD97" s="27">
        <v>5624.9702150000003</v>
      </c>
      <c r="AE97" s="27">
        <v>5699.9897460000002</v>
      </c>
      <c r="AF97" s="27">
        <v>5776.71875</v>
      </c>
      <c r="AG97" s="27">
        <v>5851.4643550000001</v>
      </c>
      <c r="AH97" s="27">
        <v>5931.4414059999999</v>
      </c>
      <c r="AI97" s="27">
        <v>6006.8237300000001</v>
      </c>
      <c r="AJ97" s="27">
        <v>6082.8325199999999</v>
      </c>
      <c r="AK97" s="27">
        <v>6170.4736329999996</v>
      </c>
      <c r="AL97" s="27">
        <v>6261.7670900000003</v>
      </c>
      <c r="AM97" s="6">
        <v>3.9909999999999998E-3</v>
      </c>
    </row>
    <row r="99" spans="1:39" ht="15" customHeight="1" x14ac:dyDescent="0.2">
      <c r="B99" s="8" t="s">
        <v>266</v>
      </c>
    </row>
    <row r="100" spans="1:39" ht="15" customHeight="1" x14ac:dyDescent="0.2">
      <c r="B100" s="8" t="s">
        <v>229</v>
      </c>
    </row>
    <row r="101" spans="1:39" ht="15" customHeight="1" x14ac:dyDescent="0.25">
      <c r="A101" s="9" t="s">
        <v>331</v>
      </c>
      <c r="B101" s="12" t="s">
        <v>203</v>
      </c>
      <c r="C101" s="22">
        <v>13.755134</v>
      </c>
      <c r="D101" s="22">
        <v>13.785956000000001</v>
      </c>
      <c r="E101" s="22">
        <v>13.844434</v>
      </c>
      <c r="F101" s="22">
        <v>14.021176000000001</v>
      </c>
      <c r="G101" s="22">
        <v>14.191706999999999</v>
      </c>
      <c r="H101" s="22">
        <v>14.353107</v>
      </c>
      <c r="I101" s="22">
        <v>14.519767999999999</v>
      </c>
      <c r="J101" s="22">
        <v>14.688893999999999</v>
      </c>
      <c r="K101" s="22">
        <v>14.863243000000001</v>
      </c>
      <c r="L101" s="22">
        <v>15.052694000000001</v>
      </c>
      <c r="M101" s="22">
        <v>15.257789000000001</v>
      </c>
      <c r="N101" s="22">
        <v>15.474754000000001</v>
      </c>
      <c r="O101" s="22">
        <v>15.705717</v>
      </c>
      <c r="P101" s="22">
        <v>15.938299000000001</v>
      </c>
      <c r="Q101" s="22">
        <v>16.170556999999999</v>
      </c>
      <c r="R101" s="22">
        <v>16.391034999999999</v>
      </c>
      <c r="S101" s="22">
        <v>16.596291000000001</v>
      </c>
      <c r="T101" s="22">
        <v>16.790575</v>
      </c>
      <c r="U101" s="22">
        <v>16.970162999999999</v>
      </c>
      <c r="V101" s="22">
        <v>17.135020999999998</v>
      </c>
      <c r="W101" s="22">
        <v>17.283246999999999</v>
      </c>
      <c r="X101" s="22">
        <v>17.416810999999999</v>
      </c>
      <c r="Y101" s="22">
        <v>17.535523999999999</v>
      </c>
      <c r="Z101" s="22">
        <v>17.644651</v>
      </c>
      <c r="AA101" s="22">
        <v>17.745882000000002</v>
      </c>
      <c r="AB101" s="22">
        <v>17.828592</v>
      </c>
      <c r="AC101" s="22">
        <v>17.910717000000002</v>
      </c>
      <c r="AD101" s="22">
        <v>17.973690000000001</v>
      </c>
      <c r="AE101" s="22">
        <v>18.020323000000001</v>
      </c>
      <c r="AF101" s="22">
        <v>18.064041</v>
      </c>
      <c r="AG101" s="22">
        <v>18.108205999999999</v>
      </c>
      <c r="AH101" s="22">
        <v>18.141603</v>
      </c>
      <c r="AI101" s="22">
        <v>18.168457</v>
      </c>
      <c r="AJ101" s="22">
        <v>18.190850999999999</v>
      </c>
      <c r="AK101" s="22">
        <v>18.209745000000002</v>
      </c>
      <c r="AL101" s="22">
        <v>18.226112000000001</v>
      </c>
      <c r="AM101" s="10">
        <v>8.2459999999999999E-3</v>
      </c>
    </row>
    <row r="102" spans="1:39" ht="15" customHeight="1" x14ac:dyDescent="0.25">
      <c r="A102" s="9" t="s">
        <v>330</v>
      </c>
      <c r="B102" s="12" t="s">
        <v>201</v>
      </c>
      <c r="C102" s="22">
        <v>9.4131889999999991</v>
      </c>
      <c r="D102" s="22">
        <v>9.5134349999999994</v>
      </c>
      <c r="E102" s="22">
        <v>9.6224729999999994</v>
      </c>
      <c r="F102" s="22">
        <v>9.7946690000000007</v>
      </c>
      <c r="G102" s="22">
        <v>9.9602149999999998</v>
      </c>
      <c r="H102" s="22">
        <v>10.121451</v>
      </c>
      <c r="I102" s="22">
        <v>10.288555000000001</v>
      </c>
      <c r="J102" s="22">
        <v>10.456723999999999</v>
      </c>
      <c r="K102" s="22">
        <v>10.624991</v>
      </c>
      <c r="L102" s="22">
        <v>10.798641999999999</v>
      </c>
      <c r="M102" s="22">
        <v>10.973962</v>
      </c>
      <c r="N102" s="22">
        <v>11.151755</v>
      </c>
      <c r="O102" s="22">
        <v>11.336235</v>
      </c>
      <c r="P102" s="22">
        <v>11.524308</v>
      </c>
      <c r="Q102" s="22">
        <v>11.706657</v>
      </c>
      <c r="R102" s="22">
        <v>11.888608</v>
      </c>
      <c r="S102" s="22">
        <v>12.055375</v>
      </c>
      <c r="T102" s="22">
        <v>12.21954</v>
      </c>
      <c r="U102" s="22">
        <v>12.367352</v>
      </c>
      <c r="V102" s="22">
        <v>12.509836999999999</v>
      </c>
      <c r="W102" s="22">
        <v>12.638916999999999</v>
      </c>
      <c r="X102" s="22">
        <v>12.754621</v>
      </c>
      <c r="Y102" s="22">
        <v>12.864544</v>
      </c>
      <c r="Z102" s="22">
        <v>12.967669000000001</v>
      </c>
      <c r="AA102" s="22">
        <v>13.067553999999999</v>
      </c>
      <c r="AB102" s="22">
        <v>13.152543</v>
      </c>
      <c r="AC102" s="22">
        <v>13.238379</v>
      </c>
      <c r="AD102" s="22">
        <v>13.314166</v>
      </c>
      <c r="AE102" s="22">
        <v>13.378526000000001</v>
      </c>
      <c r="AF102" s="22">
        <v>13.437892</v>
      </c>
      <c r="AG102" s="22">
        <v>13.495091</v>
      </c>
      <c r="AH102" s="22">
        <v>13.542166999999999</v>
      </c>
      <c r="AI102" s="22">
        <v>13.587762</v>
      </c>
      <c r="AJ102" s="22">
        <v>13.629949</v>
      </c>
      <c r="AK102" s="22">
        <v>13.668938000000001</v>
      </c>
      <c r="AL102" s="22">
        <v>13.705071</v>
      </c>
      <c r="AM102" s="10">
        <v>1.0795000000000001E-2</v>
      </c>
    </row>
    <row r="103" spans="1:39" ht="15" customHeight="1" x14ac:dyDescent="0.25">
      <c r="A103" s="9" t="s">
        <v>329</v>
      </c>
      <c r="B103" s="12" t="s">
        <v>199</v>
      </c>
      <c r="C103" s="22">
        <v>8.2863059999999997</v>
      </c>
      <c r="D103" s="22">
        <v>8.2863000000000007</v>
      </c>
      <c r="E103" s="22">
        <v>8.2862930000000006</v>
      </c>
      <c r="F103" s="22">
        <v>10.765962</v>
      </c>
      <c r="G103" s="22">
        <v>11.380127999999999</v>
      </c>
      <c r="H103" s="22">
        <v>11.656141999999999</v>
      </c>
      <c r="I103" s="22">
        <v>11.857570000000001</v>
      </c>
      <c r="J103" s="22">
        <v>12.016925000000001</v>
      </c>
      <c r="K103" s="22">
        <v>12.141704000000001</v>
      </c>
      <c r="L103" s="22">
        <v>12.257406</v>
      </c>
      <c r="M103" s="22">
        <v>12.373129</v>
      </c>
      <c r="N103" s="22">
        <v>12.494206</v>
      </c>
      <c r="O103" s="22">
        <v>12.622712</v>
      </c>
      <c r="P103" s="22">
        <v>12.739046</v>
      </c>
      <c r="Q103" s="22">
        <v>12.851533999999999</v>
      </c>
      <c r="R103" s="22">
        <v>12.961933999999999</v>
      </c>
      <c r="S103" s="22">
        <v>13.066210999999999</v>
      </c>
      <c r="T103" s="22">
        <v>13.149846999999999</v>
      </c>
      <c r="U103" s="22">
        <v>13.237482999999999</v>
      </c>
      <c r="V103" s="22">
        <v>13.326629000000001</v>
      </c>
      <c r="W103" s="22">
        <v>13.392810000000001</v>
      </c>
      <c r="X103" s="22">
        <v>13.44932</v>
      </c>
      <c r="Y103" s="22">
        <v>13.497907</v>
      </c>
      <c r="Z103" s="22">
        <v>13.539982</v>
      </c>
      <c r="AA103" s="22">
        <v>13.578257000000001</v>
      </c>
      <c r="AB103" s="22">
        <v>13.606976</v>
      </c>
      <c r="AC103" s="22">
        <v>13.633648000000001</v>
      </c>
      <c r="AD103" s="22">
        <v>13.658901999999999</v>
      </c>
      <c r="AE103" s="22">
        <v>13.683377999999999</v>
      </c>
      <c r="AF103" s="22">
        <v>13.707941</v>
      </c>
      <c r="AG103" s="22">
        <v>13.733389000000001</v>
      </c>
      <c r="AH103" s="22">
        <v>13.759601999999999</v>
      </c>
      <c r="AI103" s="22">
        <v>13.786887</v>
      </c>
      <c r="AJ103" s="22">
        <v>13.815346999999999</v>
      </c>
      <c r="AK103" s="22">
        <v>13.844417999999999</v>
      </c>
      <c r="AL103" s="22">
        <v>13.863063</v>
      </c>
      <c r="AM103" s="10">
        <v>1.5251000000000001E-2</v>
      </c>
    </row>
    <row r="104" spans="1:39" ht="15" customHeight="1" x14ac:dyDescent="0.25">
      <c r="A104" s="9" t="s">
        <v>328</v>
      </c>
      <c r="B104" s="12" t="s">
        <v>197</v>
      </c>
      <c r="C104" s="22">
        <v>7.6333500000000001</v>
      </c>
      <c r="D104" s="22">
        <v>7.6333500000000001</v>
      </c>
      <c r="E104" s="22">
        <v>7.6333500000000001</v>
      </c>
      <c r="F104" s="22">
        <v>12.043544000000001</v>
      </c>
      <c r="G104" s="22">
        <v>12.056436</v>
      </c>
      <c r="H104" s="22">
        <v>12.075053</v>
      </c>
      <c r="I104" s="22">
        <v>12.124072999999999</v>
      </c>
      <c r="J104" s="22">
        <v>12.179736999999999</v>
      </c>
      <c r="K104" s="22">
        <v>12.245341</v>
      </c>
      <c r="L104" s="22">
        <v>12.328106</v>
      </c>
      <c r="M104" s="22">
        <v>12.428807000000001</v>
      </c>
      <c r="N104" s="22">
        <v>12.543806999999999</v>
      </c>
      <c r="O104" s="22">
        <v>12.670842</v>
      </c>
      <c r="P104" s="22">
        <v>12.790213</v>
      </c>
      <c r="Q104" s="22">
        <v>12.90963</v>
      </c>
      <c r="R104" s="22">
        <v>13.026438000000001</v>
      </c>
      <c r="S104" s="22">
        <v>13.137810999999999</v>
      </c>
      <c r="T104" s="22">
        <v>13.239017</v>
      </c>
      <c r="U104" s="22">
        <v>13.326632</v>
      </c>
      <c r="V104" s="22">
        <v>13.401572</v>
      </c>
      <c r="W104" s="22">
        <v>13.464015</v>
      </c>
      <c r="X104" s="22">
        <v>13.51585</v>
      </c>
      <c r="Y104" s="22">
        <v>13.558771999999999</v>
      </c>
      <c r="Z104" s="22">
        <v>13.594219000000001</v>
      </c>
      <c r="AA104" s="22">
        <v>13.624523</v>
      </c>
      <c r="AB104" s="22">
        <v>13.650131</v>
      </c>
      <c r="AC104" s="22">
        <v>13.671493999999999</v>
      </c>
      <c r="AD104" s="22">
        <v>13.688817999999999</v>
      </c>
      <c r="AE104" s="22">
        <v>13.702579</v>
      </c>
      <c r="AF104" s="22">
        <v>13.713283000000001</v>
      </c>
      <c r="AG104" s="22">
        <v>13.721334000000001</v>
      </c>
      <c r="AH104" s="22">
        <v>13.726818</v>
      </c>
      <c r="AI104" s="22">
        <v>13.730271</v>
      </c>
      <c r="AJ104" s="22">
        <v>13.732192</v>
      </c>
      <c r="AK104" s="22">
        <v>13.733019000000001</v>
      </c>
      <c r="AL104" s="22">
        <v>13.731094000000001</v>
      </c>
      <c r="AM104" s="10">
        <v>1.7419E-2</v>
      </c>
    </row>
    <row r="105" spans="1:39" ht="15" customHeight="1" x14ac:dyDescent="0.25">
      <c r="A105" s="9" t="s">
        <v>327</v>
      </c>
      <c r="B105" s="12" t="s">
        <v>195</v>
      </c>
      <c r="C105" s="22">
        <v>9.9224929999999993</v>
      </c>
      <c r="D105" s="22">
        <v>9.9760840000000002</v>
      </c>
      <c r="E105" s="22">
        <v>10.030822000000001</v>
      </c>
      <c r="F105" s="22">
        <v>10.181599</v>
      </c>
      <c r="G105" s="22">
        <v>10.302006</v>
      </c>
      <c r="H105" s="22">
        <v>10.411292</v>
      </c>
      <c r="I105" s="22">
        <v>10.528918000000001</v>
      </c>
      <c r="J105" s="22">
        <v>10.645591</v>
      </c>
      <c r="K105" s="22">
        <v>10.763837000000001</v>
      </c>
      <c r="L105" s="22">
        <v>10.890014000000001</v>
      </c>
      <c r="M105" s="22">
        <v>11.022716000000001</v>
      </c>
      <c r="N105" s="22">
        <v>11.159462</v>
      </c>
      <c r="O105" s="22">
        <v>11.302612</v>
      </c>
      <c r="P105" s="22">
        <v>11.444442</v>
      </c>
      <c r="Q105" s="22">
        <v>11.586933</v>
      </c>
      <c r="R105" s="22">
        <v>11.729628999999999</v>
      </c>
      <c r="S105" s="22">
        <v>11.868812</v>
      </c>
      <c r="T105" s="22">
        <v>12.003012999999999</v>
      </c>
      <c r="U105" s="22">
        <v>12.132391</v>
      </c>
      <c r="V105" s="22">
        <v>12.258664</v>
      </c>
      <c r="W105" s="22">
        <v>12.379066999999999</v>
      </c>
      <c r="X105" s="22">
        <v>12.492101</v>
      </c>
      <c r="Y105" s="22">
        <v>12.598998</v>
      </c>
      <c r="Z105" s="22">
        <v>12.698848999999999</v>
      </c>
      <c r="AA105" s="22">
        <v>12.790466</v>
      </c>
      <c r="AB105" s="22">
        <v>12.874309999999999</v>
      </c>
      <c r="AC105" s="22">
        <v>12.948636</v>
      </c>
      <c r="AD105" s="22">
        <v>13.018936</v>
      </c>
      <c r="AE105" s="22">
        <v>13.078567</v>
      </c>
      <c r="AF105" s="22">
        <v>13.128375999999999</v>
      </c>
      <c r="AG105" s="22">
        <v>13.172408000000001</v>
      </c>
      <c r="AH105" s="22">
        <v>13.210073</v>
      </c>
      <c r="AI105" s="22">
        <v>13.24404</v>
      </c>
      <c r="AJ105" s="22">
        <v>13.274311000000001</v>
      </c>
      <c r="AK105" s="22">
        <v>13.30143</v>
      </c>
      <c r="AL105" s="22">
        <v>13.325305999999999</v>
      </c>
      <c r="AM105" s="10">
        <v>8.5500000000000003E-3</v>
      </c>
    </row>
    <row r="106" spans="1:39" ht="15" customHeight="1" x14ac:dyDescent="0.25">
      <c r="A106" s="9" t="s">
        <v>326</v>
      </c>
      <c r="B106" s="12" t="s">
        <v>193</v>
      </c>
      <c r="C106" s="22">
        <v>24.124016000000001</v>
      </c>
      <c r="D106" s="22">
        <v>24.123659</v>
      </c>
      <c r="E106" s="22">
        <v>24.123366999999998</v>
      </c>
      <c r="F106" s="22">
        <v>26.633669000000001</v>
      </c>
      <c r="G106" s="22">
        <v>26.749998000000001</v>
      </c>
      <c r="H106" s="22">
        <v>26.802647</v>
      </c>
      <c r="I106" s="22">
        <v>26.873396</v>
      </c>
      <c r="J106" s="22">
        <v>26.940943000000001</v>
      </c>
      <c r="K106" s="22">
        <v>27.014430999999998</v>
      </c>
      <c r="L106" s="22">
        <v>27.103421999999998</v>
      </c>
      <c r="M106" s="22">
        <v>27.210173000000001</v>
      </c>
      <c r="N106" s="22">
        <v>27.335260000000002</v>
      </c>
      <c r="O106" s="22">
        <v>27.479075999999999</v>
      </c>
      <c r="P106" s="22">
        <v>27.627770999999999</v>
      </c>
      <c r="Q106" s="22">
        <v>27.787282999999999</v>
      </c>
      <c r="R106" s="22">
        <v>27.950372999999999</v>
      </c>
      <c r="S106" s="22">
        <v>28.110014</v>
      </c>
      <c r="T106" s="22">
        <v>28.258641999999998</v>
      </c>
      <c r="U106" s="22">
        <v>28.391321000000001</v>
      </c>
      <c r="V106" s="22">
        <v>28.509001000000001</v>
      </c>
      <c r="W106" s="22">
        <v>28.610783000000001</v>
      </c>
      <c r="X106" s="22">
        <v>28.697956000000001</v>
      </c>
      <c r="Y106" s="22">
        <v>28.774321</v>
      </c>
      <c r="Z106" s="22">
        <v>28.841711</v>
      </c>
      <c r="AA106" s="22">
        <v>28.900383000000001</v>
      </c>
      <c r="AB106" s="22">
        <v>28.952079999999999</v>
      </c>
      <c r="AC106" s="22">
        <v>29.001785000000002</v>
      </c>
      <c r="AD106" s="22">
        <v>29.050711</v>
      </c>
      <c r="AE106" s="22">
        <v>29.093717999999999</v>
      </c>
      <c r="AF106" s="22">
        <v>29.133831000000001</v>
      </c>
      <c r="AG106" s="22">
        <v>29.170815999999999</v>
      </c>
      <c r="AH106" s="22">
        <v>29.204091999999999</v>
      </c>
      <c r="AI106" s="22">
        <v>29.233523999999999</v>
      </c>
      <c r="AJ106" s="22">
        <v>29.25844</v>
      </c>
      <c r="AK106" s="22">
        <v>29.279060000000001</v>
      </c>
      <c r="AL106" s="22">
        <v>29.302413999999999</v>
      </c>
      <c r="AM106" s="10">
        <v>5.7359999999999998E-3</v>
      </c>
    </row>
    <row r="107" spans="1:39" ht="15" customHeight="1" x14ac:dyDescent="0.25">
      <c r="A107" s="9" t="s">
        <v>325</v>
      </c>
      <c r="B107" s="12" t="s">
        <v>191</v>
      </c>
      <c r="C107" s="22">
        <v>0</v>
      </c>
      <c r="D107" s="22">
        <v>0</v>
      </c>
      <c r="E107" s="22">
        <v>0</v>
      </c>
      <c r="F107" s="22">
        <v>0</v>
      </c>
      <c r="G107" s="22">
        <v>0</v>
      </c>
      <c r="H107" s="22">
        <v>22.602650000000001</v>
      </c>
      <c r="I107" s="22">
        <v>22.785043999999999</v>
      </c>
      <c r="J107" s="22">
        <v>22.982132</v>
      </c>
      <c r="K107" s="22">
        <v>23.177862000000001</v>
      </c>
      <c r="L107" s="22">
        <v>23.397939999999998</v>
      </c>
      <c r="M107" s="22">
        <v>23.649004000000001</v>
      </c>
      <c r="N107" s="22">
        <v>23.937555</v>
      </c>
      <c r="O107" s="22">
        <v>24.275928</v>
      </c>
      <c r="P107" s="22">
        <v>24.614557000000001</v>
      </c>
      <c r="Q107" s="22">
        <v>24.986789999999999</v>
      </c>
      <c r="R107" s="22">
        <v>25.367909999999998</v>
      </c>
      <c r="S107" s="22">
        <v>25.747335</v>
      </c>
      <c r="T107" s="22">
        <v>26.106552000000001</v>
      </c>
      <c r="U107" s="22">
        <v>26.432583000000001</v>
      </c>
      <c r="V107" s="22">
        <v>26.727694</v>
      </c>
      <c r="W107" s="22">
        <v>26.987877000000001</v>
      </c>
      <c r="X107" s="22">
        <v>27.213467000000001</v>
      </c>
      <c r="Y107" s="22">
        <v>27.406984000000001</v>
      </c>
      <c r="Z107" s="22">
        <v>27.571598000000002</v>
      </c>
      <c r="AA107" s="22">
        <v>27.714565</v>
      </c>
      <c r="AB107" s="22">
        <v>27.841293</v>
      </c>
      <c r="AC107" s="22">
        <v>27.954977</v>
      </c>
      <c r="AD107" s="22">
        <v>28.056574000000001</v>
      </c>
      <c r="AE107" s="22">
        <v>28.157518</v>
      </c>
      <c r="AF107" s="22">
        <v>28.255707000000001</v>
      </c>
      <c r="AG107" s="22">
        <v>28.348541000000001</v>
      </c>
      <c r="AH107" s="22">
        <v>28.434031999999998</v>
      </c>
      <c r="AI107" s="22">
        <v>28.511189999999999</v>
      </c>
      <c r="AJ107" s="22">
        <v>28.579763</v>
      </c>
      <c r="AK107" s="22">
        <v>28.639175000000002</v>
      </c>
      <c r="AL107" s="22">
        <v>28.686913000000001</v>
      </c>
      <c r="AM107" s="10" t="s">
        <v>41</v>
      </c>
    </row>
    <row r="108" spans="1:39" ht="15" customHeight="1" x14ac:dyDescent="0.25">
      <c r="A108" s="9" t="s">
        <v>324</v>
      </c>
      <c r="B108" s="12" t="s">
        <v>189</v>
      </c>
      <c r="C108" s="22">
        <v>0</v>
      </c>
      <c r="D108" s="22">
        <v>0</v>
      </c>
      <c r="E108" s="22">
        <v>0</v>
      </c>
      <c r="F108" s="22">
        <v>0</v>
      </c>
      <c r="G108" s="22">
        <v>0</v>
      </c>
      <c r="H108" s="22">
        <v>18.041611</v>
      </c>
      <c r="I108" s="22">
        <v>18.212862000000001</v>
      </c>
      <c r="J108" s="22">
        <v>18.301292</v>
      </c>
      <c r="K108" s="22">
        <v>18.377554</v>
      </c>
      <c r="L108" s="22">
        <v>18.458843000000002</v>
      </c>
      <c r="M108" s="22">
        <v>18.549666999999999</v>
      </c>
      <c r="N108" s="22">
        <v>18.651437999999999</v>
      </c>
      <c r="O108" s="22">
        <v>18.770702</v>
      </c>
      <c r="P108" s="22">
        <v>18.889483999999999</v>
      </c>
      <c r="Q108" s="22">
        <v>19.018771999999998</v>
      </c>
      <c r="R108" s="22">
        <v>19.148916</v>
      </c>
      <c r="S108" s="22">
        <v>19.274512999999999</v>
      </c>
      <c r="T108" s="22">
        <v>19.392282000000002</v>
      </c>
      <c r="U108" s="22">
        <v>19.500063000000001</v>
      </c>
      <c r="V108" s="22">
        <v>19.597134</v>
      </c>
      <c r="W108" s="22">
        <v>19.681944000000001</v>
      </c>
      <c r="X108" s="22">
        <v>19.755420999999998</v>
      </c>
      <c r="Y108" s="22">
        <v>19.818527</v>
      </c>
      <c r="Z108" s="22">
        <v>19.872935999999999</v>
      </c>
      <c r="AA108" s="22">
        <v>19.921215</v>
      </c>
      <c r="AB108" s="22">
        <v>19.965149</v>
      </c>
      <c r="AC108" s="22">
        <v>20.006022999999999</v>
      </c>
      <c r="AD108" s="22">
        <v>20.044547999999999</v>
      </c>
      <c r="AE108" s="22">
        <v>20.084913</v>
      </c>
      <c r="AF108" s="22">
        <v>20.126465</v>
      </c>
      <c r="AG108" s="22">
        <v>20.168738999999999</v>
      </c>
      <c r="AH108" s="22">
        <v>20.211109</v>
      </c>
      <c r="AI108" s="22">
        <v>20.252814999999998</v>
      </c>
      <c r="AJ108" s="22">
        <v>20.293499000000001</v>
      </c>
      <c r="AK108" s="22">
        <v>20.332335</v>
      </c>
      <c r="AL108" s="22">
        <v>20.367795999999998</v>
      </c>
      <c r="AM108" s="10" t="s">
        <v>41</v>
      </c>
    </row>
    <row r="109" spans="1:39" ht="15" customHeight="1" x14ac:dyDescent="0.25">
      <c r="A109" s="9" t="s">
        <v>323</v>
      </c>
      <c r="B109" s="12" t="s">
        <v>187</v>
      </c>
      <c r="C109" s="22">
        <v>0</v>
      </c>
      <c r="D109" s="22">
        <v>0</v>
      </c>
      <c r="E109" s="22">
        <v>0</v>
      </c>
      <c r="F109" s="22">
        <v>0</v>
      </c>
      <c r="G109" s="22">
        <v>0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2">
        <v>0</v>
      </c>
      <c r="N109" s="22">
        <v>0</v>
      </c>
      <c r="O109" s="22">
        <v>0</v>
      </c>
      <c r="P109" s="22">
        <v>0</v>
      </c>
      <c r="Q109" s="22">
        <v>0</v>
      </c>
      <c r="R109" s="22">
        <v>0</v>
      </c>
      <c r="S109" s="22">
        <v>0</v>
      </c>
      <c r="T109" s="22">
        <v>0</v>
      </c>
      <c r="U109" s="22">
        <v>0</v>
      </c>
      <c r="V109" s="22">
        <v>0</v>
      </c>
      <c r="W109" s="22">
        <v>0</v>
      </c>
      <c r="X109" s="22">
        <v>0</v>
      </c>
      <c r="Y109" s="22">
        <v>0</v>
      </c>
      <c r="Z109" s="22">
        <v>0</v>
      </c>
      <c r="AA109" s="22">
        <v>0</v>
      </c>
      <c r="AB109" s="22">
        <v>0</v>
      </c>
      <c r="AC109" s="22">
        <v>0</v>
      </c>
      <c r="AD109" s="22">
        <v>0</v>
      </c>
      <c r="AE109" s="22">
        <v>0</v>
      </c>
      <c r="AF109" s="22">
        <v>0</v>
      </c>
      <c r="AG109" s="22">
        <v>0</v>
      </c>
      <c r="AH109" s="22">
        <v>0</v>
      </c>
      <c r="AI109" s="22">
        <v>0</v>
      </c>
      <c r="AJ109" s="22">
        <v>0</v>
      </c>
      <c r="AK109" s="22">
        <v>0</v>
      </c>
      <c r="AL109" s="22">
        <v>0</v>
      </c>
      <c r="AM109" s="10" t="s">
        <v>41</v>
      </c>
    </row>
    <row r="110" spans="1:39" ht="15" customHeight="1" x14ac:dyDescent="0.25">
      <c r="A110" s="9" t="s">
        <v>322</v>
      </c>
      <c r="B110" s="12" t="s">
        <v>255</v>
      </c>
      <c r="C110" s="22">
        <v>12.313750000000001</v>
      </c>
      <c r="D110" s="22">
        <v>12.358351000000001</v>
      </c>
      <c r="E110" s="22">
        <v>12.422449</v>
      </c>
      <c r="F110" s="22">
        <v>12.582157</v>
      </c>
      <c r="G110" s="22">
        <v>12.733066000000001</v>
      </c>
      <c r="H110" s="22">
        <v>12.873552</v>
      </c>
      <c r="I110" s="22">
        <v>13.018257</v>
      </c>
      <c r="J110" s="22">
        <v>13.164561000000001</v>
      </c>
      <c r="K110" s="22">
        <v>13.313442</v>
      </c>
      <c r="L110" s="22">
        <v>13.473825</v>
      </c>
      <c r="M110" s="22">
        <v>13.644301</v>
      </c>
      <c r="N110" s="22">
        <v>13.820363</v>
      </c>
      <c r="O110" s="22">
        <v>14.006576000000001</v>
      </c>
      <c r="P110" s="22">
        <v>14.196593999999999</v>
      </c>
      <c r="Q110" s="22">
        <v>14.382097</v>
      </c>
      <c r="R110" s="22">
        <v>14.56141</v>
      </c>
      <c r="S110" s="22">
        <v>14.725841000000001</v>
      </c>
      <c r="T110" s="22">
        <v>14.881337</v>
      </c>
      <c r="U110" s="22">
        <v>15.020659999999999</v>
      </c>
      <c r="V110" s="22">
        <v>15.150983</v>
      </c>
      <c r="W110" s="22">
        <v>15.266973</v>
      </c>
      <c r="X110" s="22">
        <v>15.368506999999999</v>
      </c>
      <c r="Y110" s="22">
        <v>15.462122000000001</v>
      </c>
      <c r="Z110" s="22">
        <v>15.548983</v>
      </c>
      <c r="AA110" s="22">
        <v>15.631596</v>
      </c>
      <c r="AB110" s="22">
        <v>15.699609000000001</v>
      </c>
      <c r="AC110" s="22">
        <v>15.770429999999999</v>
      </c>
      <c r="AD110" s="22">
        <v>15.830503</v>
      </c>
      <c r="AE110" s="22">
        <v>15.879227999999999</v>
      </c>
      <c r="AF110" s="22">
        <v>15.925166000000001</v>
      </c>
      <c r="AG110" s="22">
        <v>15.971999</v>
      </c>
      <c r="AH110" s="22">
        <v>16.010079999999999</v>
      </c>
      <c r="AI110" s="22">
        <v>16.046479999999999</v>
      </c>
      <c r="AJ110" s="22">
        <v>16.079601</v>
      </c>
      <c r="AK110" s="22">
        <v>16.111533999999999</v>
      </c>
      <c r="AL110" s="22">
        <v>16.142662000000001</v>
      </c>
      <c r="AM110" s="10">
        <v>7.8879999999999992E-3</v>
      </c>
    </row>
    <row r="111" spans="1:39" ht="15" customHeight="1" x14ac:dyDescent="0.2">
      <c r="B111" s="8" t="s">
        <v>217</v>
      </c>
    </row>
    <row r="112" spans="1:39" ht="15" customHeight="1" x14ac:dyDescent="0.25">
      <c r="A112" s="9" t="s">
        <v>321</v>
      </c>
      <c r="B112" s="12" t="s">
        <v>203</v>
      </c>
      <c r="C112" s="22">
        <v>8.6040589999999995</v>
      </c>
      <c r="D112" s="22">
        <v>8.6513489999999997</v>
      </c>
      <c r="E112" s="22">
        <v>8.7147799999999993</v>
      </c>
      <c r="F112" s="22">
        <v>8.8368610000000007</v>
      </c>
      <c r="G112" s="22">
        <v>8.9524000000000008</v>
      </c>
      <c r="H112" s="22">
        <v>9.0572219999999994</v>
      </c>
      <c r="I112" s="22">
        <v>9.1945530000000009</v>
      </c>
      <c r="J112" s="22">
        <v>9.3423189999999998</v>
      </c>
      <c r="K112" s="22">
        <v>9.4970429999999997</v>
      </c>
      <c r="L112" s="22">
        <v>9.659122</v>
      </c>
      <c r="M112" s="22">
        <v>9.8347490000000004</v>
      </c>
      <c r="N112" s="22">
        <v>10.019271</v>
      </c>
      <c r="O112" s="22">
        <v>10.215400000000001</v>
      </c>
      <c r="P112" s="22">
        <v>10.418974</v>
      </c>
      <c r="Q112" s="22">
        <v>10.638405000000001</v>
      </c>
      <c r="R112" s="22">
        <v>10.869503999999999</v>
      </c>
      <c r="S112" s="22">
        <v>11.098499</v>
      </c>
      <c r="T112" s="22">
        <v>11.326533</v>
      </c>
      <c r="U112" s="22">
        <v>11.543816</v>
      </c>
      <c r="V112" s="22">
        <v>11.745832999999999</v>
      </c>
      <c r="W112" s="22">
        <v>11.921927999999999</v>
      </c>
      <c r="X112" s="22">
        <v>12.074681999999999</v>
      </c>
      <c r="Y112" s="22">
        <v>12.209023999999999</v>
      </c>
      <c r="Z112" s="22">
        <v>12.330985</v>
      </c>
      <c r="AA112" s="22">
        <v>12.441274999999999</v>
      </c>
      <c r="AB112" s="22">
        <v>12.542135999999999</v>
      </c>
      <c r="AC112" s="22">
        <v>12.635737000000001</v>
      </c>
      <c r="AD112" s="22">
        <v>12.708905</v>
      </c>
      <c r="AE112" s="22">
        <v>12.765967</v>
      </c>
      <c r="AF112" s="22">
        <v>12.814016000000001</v>
      </c>
      <c r="AG112" s="22">
        <v>12.862524000000001</v>
      </c>
      <c r="AH112" s="22">
        <v>12.900966</v>
      </c>
      <c r="AI112" s="22">
        <v>12.928798</v>
      </c>
      <c r="AJ112" s="22">
        <v>12.959887999999999</v>
      </c>
      <c r="AK112" s="22">
        <v>12.985346</v>
      </c>
      <c r="AL112" s="22">
        <v>13.00958</v>
      </c>
      <c r="AM112" s="10">
        <v>1.2071E-2</v>
      </c>
    </row>
    <row r="113" spans="1:39" ht="15" customHeight="1" x14ac:dyDescent="0.25">
      <c r="A113" s="9" t="s">
        <v>320</v>
      </c>
      <c r="B113" s="12" t="s">
        <v>201</v>
      </c>
      <c r="C113" s="22">
        <v>6.3931209999999998</v>
      </c>
      <c r="D113" s="22">
        <v>6.4252039999999999</v>
      </c>
      <c r="E113" s="22">
        <v>6.4647269999999999</v>
      </c>
      <c r="F113" s="22">
        <v>6.513115</v>
      </c>
      <c r="G113" s="22">
        <v>6.5614340000000002</v>
      </c>
      <c r="H113" s="22">
        <v>6.6079530000000002</v>
      </c>
      <c r="I113" s="22">
        <v>6.6704759999999998</v>
      </c>
      <c r="J113" s="22">
        <v>6.739636</v>
      </c>
      <c r="K113" s="22">
        <v>6.8113789999999996</v>
      </c>
      <c r="L113" s="22">
        <v>6.8841539999999997</v>
      </c>
      <c r="M113" s="22">
        <v>6.9633380000000002</v>
      </c>
      <c r="N113" s="22">
        <v>7.043571</v>
      </c>
      <c r="O113" s="22">
        <v>7.130827</v>
      </c>
      <c r="P113" s="22">
        <v>7.2233280000000004</v>
      </c>
      <c r="Q113" s="22">
        <v>7.3191759999999997</v>
      </c>
      <c r="R113" s="22">
        <v>7.430231</v>
      </c>
      <c r="S113" s="22">
        <v>7.5338260000000004</v>
      </c>
      <c r="T113" s="22">
        <v>7.6481700000000004</v>
      </c>
      <c r="U113" s="22">
        <v>7.764545</v>
      </c>
      <c r="V113" s="22">
        <v>7.868017</v>
      </c>
      <c r="W113" s="22">
        <v>7.9692230000000004</v>
      </c>
      <c r="X113" s="22">
        <v>8.0624500000000001</v>
      </c>
      <c r="Y113" s="22">
        <v>8.1560389999999998</v>
      </c>
      <c r="Z113" s="22">
        <v>8.2315369999999994</v>
      </c>
      <c r="AA113" s="22">
        <v>8.3215640000000004</v>
      </c>
      <c r="AB113" s="22">
        <v>8.3983290000000004</v>
      </c>
      <c r="AC113" s="22">
        <v>8.4740369999999992</v>
      </c>
      <c r="AD113" s="22">
        <v>8.5350020000000004</v>
      </c>
      <c r="AE113" s="22">
        <v>8.5802429999999994</v>
      </c>
      <c r="AF113" s="22">
        <v>8.629429</v>
      </c>
      <c r="AG113" s="22">
        <v>8.6794689999999992</v>
      </c>
      <c r="AH113" s="22">
        <v>8.7268880000000006</v>
      </c>
      <c r="AI113" s="22">
        <v>8.7668739999999996</v>
      </c>
      <c r="AJ113" s="22">
        <v>8.8101610000000008</v>
      </c>
      <c r="AK113" s="22">
        <v>8.8469099999999994</v>
      </c>
      <c r="AL113" s="22">
        <v>8.883718</v>
      </c>
      <c r="AM113" s="10">
        <v>9.5750000000000002E-3</v>
      </c>
    </row>
    <row r="114" spans="1:39" ht="15" customHeight="1" x14ac:dyDescent="0.25">
      <c r="A114" s="9" t="s">
        <v>319</v>
      </c>
      <c r="B114" s="12" t="s">
        <v>199</v>
      </c>
      <c r="C114" s="22">
        <v>6.6296169999999996</v>
      </c>
      <c r="D114" s="22">
        <v>6.6305249999999996</v>
      </c>
      <c r="E114" s="22">
        <v>6.6301870000000003</v>
      </c>
      <c r="F114" s="22">
        <v>6.6868340000000002</v>
      </c>
      <c r="G114" s="22">
        <v>6.7446780000000004</v>
      </c>
      <c r="H114" s="22">
        <v>6.7913129999999997</v>
      </c>
      <c r="I114" s="22">
        <v>6.8705080000000001</v>
      </c>
      <c r="J114" s="22">
        <v>6.9532049999999996</v>
      </c>
      <c r="K114" s="22">
        <v>7.0406510000000004</v>
      </c>
      <c r="L114" s="22">
        <v>7.1355510000000004</v>
      </c>
      <c r="M114" s="22">
        <v>7.2402220000000002</v>
      </c>
      <c r="N114" s="22">
        <v>7.3569750000000003</v>
      </c>
      <c r="O114" s="22">
        <v>7.4803249999999997</v>
      </c>
      <c r="P114" s="22">
        <v>7.6215400000000004</v>
      </c>
      <c r="Q114" s="22">
        <v>7.7687879999999998</v>
      </c>
      <c r="R114" s="22">
        <v>7.9323309999999996</v>
      </c>
      <c r="S114" s="22">
        <v>8.1054709999999996</v>
      </c>
      <c r="T114" s="22">
        <v>8.2513930000000002</v>
      </c>
      <c r="U114" s="22">
        <v>8.408137</v>
      </c>
      <c r="V114" s="22">
        <v>8.5766609999999996</v>
      </c>
      <c r="W114" s="22">
        <v>8.7065590000000004</v>
      </c>
      <c r="X114" s="22">
        <v>8.8161380000000005</v>
      </c>
      <c r="Y114" s="22">
        <v>8.9060199999999998</v>
      </c>
      <c r="Z114" s="22">
        <v>8.9802630000000008</v>
      </c>
      <c r="AA114" s="22">
        <v>9.0401150000000001</v>
      </c>
      <c r="AB114" s="22">
        <v>9.0872879999999991</v>
      </c>
      <c r="AC114" s="22">
        <v>9.1247220000000002</v>
      </c>
      <c r="AD114" s="22">
        <v>9.1551220000000004</v>
      </c>
      <c r="AE114" s="22">
        <v>9.1801759999999994</v>
      </c>
      <c r="AF114" s="22">
        <v>9.2009860000000003</v>
      </c>
      <c r="AG114" s="22">
        <v>9.2185620000000004</v>
      </c>
      <c r="AH114" s="22">
        <v>9.2337410000000002</v>
      </c>
      <c r="AI114" s="22">
        <v>9.2469839999999994</v>
      </c>
      <c r="AJ114" s="22">
        <v>9.2588519999999992</v>
      </c>
      <c r="AK114" s="22">
        <v>9.2698630000000009</v>
      </c>
      <c r="AL114" s="22">
        <v>9.2728669999999997</v>
      </c>
      <c r="AM114" s="10">
        <v>9.9139999999999992E-3</v>
      </c>
    </row>
    <row r="115" spans="1:39" ht="15" customHeight="1" x14ac:dyDescent="0.25">
      <c r="A115" s="9" t="s">
        <v>318</v>
      </c>
      <c r="B115" s="12" t="s">
        <v>197</v>
      </c>
      <c r="C115" s="22">
        <v>6.3173430000000002</v>
      </c>
      <c r="D115" s="22">
        <v>6.4218330000000003</v>
      </c>
      <c r="E115" s="22">
        <v>6.5286080000000002</v>
      </c>
      <c r="F115" s="22">
        <v>6.7752169999999996</v>
      </c>
      <c r="G115" s="22">
        <v>6.8650270000000004</v>
      </c>
      <c r="H115" s="22">
        <v>6.9295879999999999</v>
      </c>
      <c r="I115" s="22">
        <v>7.0181110000000002</v>
      </c>
      <c r="J115" s="22">
        <v>7.1078570000000001</v>
      </c>
      <c r="K115" s="22">
        <v>7.2002800000000002</v>
      </c>
      <c r="L115" s="22">
        <v>7.298235</v>
      </c>
      <c r="M115" s="22">
        <v>7.4057829999999996</v>
      </c>
      <c r="N115" s="22">
        <v>7.5197349999999998</v>
      </c>
      <c r="O115" s="22">
        <v>7.6419079999999999</v>
      </c>
      <c r="P115" s="22">
        <v>7.7654899999999998</v>
      </c>
      <c r="Q115" s="22">
        <v>7.8994150000000003</v>
      </c>
      <c r="R115" s="22">
        <v>8.0417740000000002</v>
      </c>
      <c r="S115" s="22">
        <v>8.1877859999999991</v>
      </c>
      <c r="T115" s="22">
        <v>8.3316579999999991</v>
      </c>
      <c r="U115" s="22">
        <v>8.4703990000000005</v>
      </c>
      <c r="V115" s="22">
        <v>8.5990059999999993</v>
      </c>
      <c r="W115" s="22">
        <v>8.7271900000000002</v>
      </c>
      <c r="X115" s="22">
        <v>8.8356239999999993</v>
      </c>
      <c r="Y115" s="22">
        <v>8.932283</v>
      </c>
      <c r="Z115" s="22">
        <v>9.0117440000000002</v>
      </c>
      <c r="AA115" s="22">
        <v>9.0716660000000005</v>
      </c>
      <c r="AB115" s="22">
        <v>9.1321650000000005</v>
      </c>
      <c r="AC115" s="22">
        <v>9.1666279999999993</v>
      </c>
      <c r="AD115" s="22">
        <v>9.2116670000000003</v>
      </c>
      <c r="AE115" s="22">
        <v>9.2596220000000002</v>
      </c>
      <c r="AF115" s="22">
        <v>9.2896680000000007</v>
      </c>
      <c r="AG115" s="22">
        <v>9.3171610000000005</v>
      </c>
      <c r="AH115" s="22">
        <v>9.3459079999999997</v>
      </c>
      <c r="AI115" s="22">
        <v>9.3707390000000004</v>
      </c>
      <c r="AJ115" s="22">
        <v>9.3982390000000002</v>
      </c>
      <c r="AK115" s="22">
        <v>9.4235880000000005</v>
      </c>
      <c r="AL115" s="22">
        <v>9.4377910000000007</v>
      </c>
      <c r="AM115" s="10">
        <v>1.1388000000000001E-2</v>
      </c>
    </row>
    <row r="116" spans="1:39" ht="15" customHeight="1" x14ac:dyDescent="0.25">
      <c r="A116" s="9" t="s">
        <v>317</v>
      </c>
      <c r="B116" s="12" t="s">
        <v>195</v>
      </c>
      <c r="C116" s="22">
        <v>7.1397040000000001</v>
      </c>
      <c r="D116" s="22">
        <v>7.0598549999999998</v>
      </c>
      <c r="E116" s="22">
        <v>7.0219829999999996</v>
      </c>
      <c r="F116" s="22">
        <v>7.0175879999999999</v>
      </c>
      <c r="G116" s="22">
        <v>7.0180639999999999</v>
      </c>
      <c r="H116" s="22">
        <v>7.0238670000000001</v>
      </c>
      <c r="I116" s="22">
        <v>7.0670450000000002</v>
      </c>
      <c r="J116" s="22">
        <v>7.1208879999999999</v>
      </c>
      <c r="K116" s="22">
        <v>7.1817489999999999</v>
      </c>
      <c r="L116" s="22">
        <v>7.2508520000000001</v>
      </c>
      <c r="M116" s="22">
        <v>7.3319590000000003</v>
      </c>
      <c r="N116" s="22">
        <v>7.4107539999999998</v>
      </c>
      <c r="O116" s="22">
        <v>7.5114679999999998</v>
      </c>
      <c r="P116" s="22">
        <v>7.6162530000000004</v>
      </c>
      <c r="Q116" s="22">
        <v>7.7335960000000004</v>
      </c>
      <c r="R116" s="22">
        <v>7.8570710000000004</v>
      </c>
      <c r="S116" s="22">
        <v>7.9846839999999997</v>
      </c>
      <c r="T116" s="22">
        <v>8.1093799999999998</v>
      </c>
      <c r="U116" s="22">
        <v>8.2261340000000001</v>
      </c>
      <c r="V116" s="22">
        <v>8.3338970000000003</v>
      </c>
      <c r="W116" s="22">
        <v>8.4313680000000009</v>
      </c>
      <c r="X116" s="22">
        <v>8.5177219999999991</v>
      </c>
      <c r="Y116" s="22">
        <v>8.5940600000000007</v>
      </c>
      <c r="Z116" s="22">
        <v>8.6629299999999994</v>
      </c>
      <c r="AA116" s="22">
        <v>8.7380820000000003</v>
      </c>
      <c r="AB116" s="22">
        <v>8.7724709999999995</v>
      </c>
      <c r="AC116" s="22">
        <v>8.8160249999999998</v>
      </c>
      <c r="AD116" s="22">
        <v>8.8597420000000007</v>
      </c>
      <c r="AE116" s="22">
        <v>8.8966820000000002</v>
      </c>
      <c r="AF116" s="22">
        <v>8.931457</v>
      </c>
      <c r="AG116" s="22">
        <v>8.9628350000000001</v>
      </c>
      <c r="AH116" s="22">
        <v>8.9913629999999998</v>
      </c>
      <c r="AI116" s="22">
        <v>9.0152959999999993</v>
      </c>
      <c r="AJ116" s="22">
        <v>9.0449920000000006</v>
      </c>
      <c r="AK116" s="22">
        <v>9.0723319999999994</v>
      </c>
      <c r="AL116" s="22">
        <v>9.0994309999999992</v>
      </c>
      <c r="AM116" s="10">
        <v>7.4920000000000004E-3</v>
      </c>
    </row>
    <row r="117" spans="1:39" ht="15" customHeight="1" x14ac:dyDescent="0.25">
      <c r="A117" s="9" t="s">
        <v>316</v>
      </c>
      <c r="B117" s="12" t="s">
        <v>193</v>
      </c>
      <c r="C117" s="22">
        <v>0</v>
      </c>
      <c r="D117" s="22">
        <v>0</v>
      </c>
      <c r="E117" s="22">
        <v>0</v>
      </c>
      <c r="F117" s="22">
        <v>16.863295000000001</v>
      </c>
      <c r="G117" s="22">
        <v>16.951654000000001</v>
      </c>
      <c r="H117" s="22">
        <v>16.998659</v>
      </c>
      <c r="I117" s="22">
        <v>17.167324000000001</v>
      </c>
      <c r="J117" s="22">
        <v>17.324342999999999</v>
      </c>
      <c r="K117" s="22">
        <v>17.483259</v>
      </c>
      <c r="L117" s="22">
        <v>17.660274999999999</v>
      </c>
      <c r="M117" s="22">
        <v>17.866607999999999</v>
      </c>
      <c r="N117" s="22">
        <v>18.099299999999999</v>
      </c>
      <c r="O117" s="22">
        <v>18.357786000000001</v>
      </c>
      <c r="P117" s="22">
        <v>18.617142000000001</v>
      </c>
      <c r="Q117" s="22">
        <v>18.910316000000002</v>
      </c>
      <c r="R117" s="22">
        <v>19.218042000000001</v>
      </c>
      <c r="S117" s="22">
        <v>19.528835000000001</v>
      </c>
      <c r="T117" s="22">
        <v>19.831167000000001</v>
      </c>
      <c r="U117" s="22">
        <v>20.111649</v>
      </c>
      <c r="V117" s="22">
        <v>20.368563000000002</v>
      </c>
      <c r="W117" s="22">
        <v>20.594214999999998</v>
      </c>
      <c r="X117" s="22">
        <v>20.786476</v>
      </c>
      <c r="Y117" s="22">
        <v>20.963072</v>
      </c>
      <c r="Z117" s="22">
        <v>21.11862</v>
      </c>
      <c r="AA117" s="22">
        <v>21.253532</v>
      </c>
      <c r="AB117" s="22">
        <v>21.367944999999999</v>
      </c>
      <c r="AC117" s="22">
        <v>21.467711999999999</v>
      </c>
      <c r="AD117" s="22">
        <v>21.556000000000001</v>
      </c>
      <c r="AE117" s="22">
        <v>21.633880999999999</v>
      </c>
      <c r="AF117" s="22">
        <v>21.702261</v>
      </c>
      <c r="AG117" s="22">
        <v>21.762129000000002</v>
      </c>
      <c r="AH117" s="22">
        <v>21.814935999999999</v>
      </c>
      <c r="AI117" s="22">
        <v>21.862392</v>
      </c>
      <c r="AJ117" s="22">
        <v>21.90457</v>
      </c>
      <c r="AK117" s="22">
        <v>21.942824999999999</v>
      </c>
      <c r="AL117" s="22">
        <v>22.041187000000001</v>
      </c>
      <c r="AM117" s="10" t="s">
        <v>41</v>
      </c>
    </row>
    <row r="118" spans="1:39" ht="15" customHeight="1" x14ac:dyDescent="0.25">
      <c r="A118" s="9" t="s">
        <v>315</v>
      </c>
      <c r="B118" s="12" t="s">
        <v>191</v>
      </c>
      <c r="C118" s="22">
        <v>0</v>
      </c>
      <c r="D118" s="22">
        <v>0</v>
      </c>
      <c r="E118" s="22">
        <v>0</v>
      </c>
      <c r="F118" s="22">
        <v>14.149509999999999</v>
      </c>
      <c r="G118" s="22">
        <v>14.303481</v>
      </c>
      <c r="H118" s="22">
        <v>14.395638999999999</v>
      </c>
      <c r="I118" s="22">
        <v>14.597536</v>
      </c>
      <c r="J118" s="22">
        <v>14.807774999999999</v>
      </c>
      <c r="K118" s="22">
        <v>15.036431</v>
      </c>
      <c r="L118" s="22">
        <v>15.273061999999999</v>
      </c>
      <c r="M118" s="22">
        <v>15.524224999999999</v>
      </c>
      <c r="N118" s="22">
        <v>15.785734</v>
      </c>
      <c r="O118" s="22">
        <v>16.068446999999999</v>
      </c>
      <c r="P118" s="22">
        <v>16.342222</v>
      </c>
      <c r="Q118" s="22">
        <v>16.640118000000001</v>
      </c>
      <c r="R118" s="22">
        <v>16.946732000000001</v>
      </c>
      <c r="S118" s="22">
        <v>17.252507999999999</v>
      </c>
      <c r="T118" s="22">
        <v>17.546766000000002</v>
      </c>
      <c r="U118" s="22">
        <v>17.821615000000001</v>
      </c>
      <c r="V118" s="22">
        <v>18.078564</v>
      </c>
      <c r="W118" s="22">
        <v>18.306049000000002</v>
      </c>
      <c r="X118" s="22">
        <v>18.505285000000001</v>
      </c>
      <c r="Y118" s="22">
        <v>18.691807000000001</v>
      </c>
      <c r="Z118" s="22">
        <v>18.857754</v>
      </c>
      <c r="AA118" s="22">
        <v>19.003450000000001</v>
      </c>
      <c r="AB118" s="22">
        <v>19.128316999999999</v>
      </c>
      <c r="AC118" s="22">
        <v>19.237976</v>
      </c>
      <c r="AD118" s="22">
        <v>19.335349999999998</v>
      </c>
      <c r="AE118" s="22">
        <v>19.421726</v>
      </c>
      <c r="AF118" s="22">
        <v>19.498013</v>
      </c>
      <c r="AG118" s="22">
        <v>19.565225999999999</v>
      </c>
      <c r="AH118" s="22">
        <v>19.624516</v>
      </c>
      <c r="AI118" s="22">
        <v>19.675234</v>
      </c>
      <c r="AJ118" s="22">
        <v>19.720652000000001</v>
      </c>
      <c r="AK118" s="22">
        <v>19.762281000000002</v>
      </c>
      <c r="AL118" s="22">
        <v>19.858067999999999</v>
      </c>
      <c r="AM118" s="10" t="s">
        <v>41</v>
      </c>
    </row>
    <row r="119" spans="1:39" ht="15" customHeight="1" x14ac:dyDescent="0.25">
      <c r="A119" s="9" t="s">
        <v>314</v>
      </c>
      <c r="B119" s="12" t="s">
        <v>189</v>
      </c>
      <c r="C119" s="22">
        <v>0</v>
      </c>
      <c r="D119" s="22">
        <v>0</v>
      </c>
      <c r="E119" s="22">
        <v>0</v>
      </c>
      <c r="F119" s="22">
        <v>10.300124</v>
      </c>
      <c r="G119" s="22">
        <v>10.359173999999999</v>
      </c>
      <c r="H119" s="22">
        <v>10.397429000000001</v>
      </c>
      <c r="I119" s="22">
        <v>10.515675999999999</v>
      </c>
      <c r="J119" s="22">
        <v>10.635956</v>
      </c>
      <c r="K119" s="22">
        <v>10.765119</v>
      </c>
      <c r="L119" s="22">
        <v>10.907716000000001</v>
      </c>
      <c r="M119" s="22">
        <v>11.070319</v>
      </c>
      <c r="N119" s="22">
        <v>11.247251</v>
      </c>
      <c r="O119" s="22">
        <v>11.44229</v>
      </c>
      <c r="P119" s="22">
        <v>11.632706000000001</v>
      </c>
      <c r="Q119" s="22">
        <v>11.841472</v>
      </c>
      <c r="R119" s="22">
        <v>12.055806</v>
      </c>
      <c r="S119" s="22">
        <v>12.269634</v>
      </c>
      <c r="T119" s="22">
        <v>12.476607</v>
      </c>
      <c r="U119" s="22">
        <v>12.670871</v>
      </c>
      <c r="V119" s="22">
        <v>12.852967</v>
      </c>
      <c r="W119" s="22">
        <v>13.014448</v>
      </c>
      <c r="X119" s="22">
        <v>13.152708000000001</v>
      </c>
      <c r="Y119" s="22">
        <v>13.280306</v>
      </c>
      <c r="Z119" s="22">
        <v>13.392996999999999</v>
      </c>
      <c r="AA119" s="22">
        <v>13.490952999999999</v>
      </c>
      <c r="AB119" s="22">
        <v>13.574346</v>
      </c>
      <c r="AC119" s="22">
        <v>13.647202</v>
      </c>
      <c r="AD119" s="22">
        <v>13.711715999999999</v>
      </c>
      <c r="AE119" s="22">
        <v>13.768682</v>
      </c>
      <c r="AF119" s="22">
        <v>13.818738</v>
      </c>
      <c r="AG119" s="22">
        <v>13.862651</v>
      </c>
      <c r="AH119" s="22">
        <v>13.901357000000001</v>
      </c>
      <c r="AI119" s="22">
        <v>13.936178</v>
      </c>
      <c r="AJ119" s="22">
        <v>13.967186</v>
      </c>
      <c r="AK119" s="22">
        <v>13.995380000000001</v>
      </c>
      <c r="AL119" s="22">
        <v>14.061635000000001</v>
      </c>
      <c r="AM119" s="10" t="s">
        <v>41</v>
      </c>
    </row>
    <row r="120" spans="1:39" ht="15" customHeight="1" x14ac:dyDescent="0.25">
      <c r="A120" s="9" t="s">
        <v>313</v>
      </c>
      <c r="B120" s="12" t="s">
        <v>187</v>
      </c>
      <c r="C120" s="22">
        <v>0</v>
      </c>
      <c r="D120" s="22">
        <v>0</v>
      </c>
      <c r="E120" s="22">
        <v>0</v>
      </c>
      <c r="F120" s="22">
        <v>11.550198999999999</v>
      </c>
      <c r="G120" s="22">
        <v>11.550198999999999</v>
      </c>
      <c r="H120" s="22">
        <v>11.550198999999999</v>
      </c>
      <c r="I120" s="22">
        <v>11.550198999999999</v>
      </c>
      <c r="J120" s="22">
        <v>11.5502</v>
      </c>
      <c r="K120" s="22">
        <v>11.550198999999999</v>
      </c>
      <c r="L120" s="22">
        <v>11.5502</v>
      </c>
      <c r="M120" s="22">
        <v>11.550198999999999</v>
      </c>
      <c r="N120" s="22">
        <v>11.550198</v>
      </c>
      <c r="O120" s="22">
        <v>11.5502</v>
      </c>
      <c r="P120" s="22">
        <v>11.550198999999999</v>
      </c>
      <c r="Q120" s="22">
        <v>11.5502</v>
      </c>
      <c r="R120" s="22">
        <v>11.5502</v>
      </c>
      <c r="S120" s="22">
        <v>11.5502</v>
      </c>
      <c r="T120" s="22">
        <v>11.5502</v>
      </c>
      <c r="U120" s="22">
        <v>11.550198999999999</v>
      </c>
      <c r="V120" s="22">
        <v>11.550198999999999</v>
      </c>
      <c r="W120" s="22">
        <v>11.5502</v>
      </c>
      <c r="X120" s="22">
        <v>11.5502</v>
      </c>
      <c r="Y120" s="22">
        <v>11.5502</v>
      </c>
      <c r="Z120" s="22">
        <v>11.550200999999999</v>
      </c>
      <c r="AA120" s="22">
        <v>11.5502</v>
      </c>
      <c r="AB120" s="22">
        <v>11.550198</v>
      </c>
      <c r="AC120" s="22">
        <v>11.550198999999999</v>
      </c>
      <c r="AD120" s="22">
        <v>11.5502</v>
      </c>
      <c r="AE120" s="22">
        <v>11.550198</v>
      </c>
      <c r="AF120" s="22">
        <v>11.550200999999999</v>
      </c>
      <c r="AG120" s="22">
        <v>11.550198</v>
      </c>
      <c r="AH120" s="22">
        <v>11.5502</v>
      </c>
      <c r="AI120" s="22">
        <v>11.550198999999999</v>
      </c>
      <c r="AJ120" s="22">
        <v>11.550198</v>
      </c>
      <c r="AK120" s="22">
        <v>11.550197000000001</v>
      </c>
      <c r="AL120" s="22">
        <v>11.583619000000001</v>
      </c>
      <c r="AM120" s="10" t="s">
        <v>41</v>
      </c>
    </row>
    <row r="121" spans="1:39" ht="15" customHeight="1" x14ac:dyDescent="0.25">
      <c r="A121" s="9" t="s">
        <v>312</v>
      </c>
      <c r="B121" s="12" t="s">
        <v>244</v>
      </c>
      <c r="C121" s="22">
        <v>7.7653340000000002</v>
      </c>
      <c r="D121" s="22">
        <v>7.8234469999999998</v>
      </c>
      <c r="E121" s="22">
        <v>7.8970690000000001</v>
      </c>
      <c r="F121" s="22">
        <v>8.0127520000000008</v>
      </c>
      <c r="G121" s="22">
        <v>8.1243130000000008</v>
      </c>
      <c r="H121" s="22">
        <v>8.2283100000000005</v>
      </c>
      <c r="I121" s="22">
        <v>8.3615840000000006</v>
      </c>
      <c r="J121" s="22">
        <v>8.5042779999999993</v>
      </c>
      <c r="K121" s="22">
        <v>8.6513380000000009</v>
      </c>
      <c r="L121" s="22">
        <v>8.799804</v>
      </c>
      <c r="M121" s="22">
        <v>8.9614609999999999</v>
      </c>
      <c r="N121" s="22">
        <v>9.1267720000000008</v>
      </c>
      <c r="O121" s="22">
        <v>9.3033049999999999</v>
      </c>
      <c r="P121" s="22">
        <v>9.4879800000000003</v>
      </c>
      <c r="Q121" s="22">
        <v>9.6821490000000008</v>
      </c>
      <c r="R121" s="22">
        <v>9.8961030000000001</v>
      </c>
      <c r="S121" s="22">
        <v>10.100142999999999</v>
      </c>
      <c r="T121" s="22">
        <v>10.312671999999999</v>
      </c>
      <c r="U121" s="22">
        <v>10.520991</v>
      </c>
      <c r="V121" s="22">
        <v>10.711541</v>
      </c>
      <c r="W121" s="22">
        <v>10.884736999999999</v>
      </c>
      <c r="X121" s="22">
        <v>11.037451000000001</v>
      </c>
      <c r="Y121" s="22">
        <v>11.178552</v>
      </c>
      <c r="Z121" s="22">
        <v>11.299564999999999</v>
      </c>
      <c r="AA121" s="22">
        <v>11.421988000000001</v>
      </c>
      <c r="AB121" s="22">
        <v>11.529273999999999</v>
      </c>
      <c r="AC121" s="22">
        <v>11.630939</v>
      </c>
      <c r="AD121" s="22">
        <v>11.712379</v>
      </c>
      <c r="AE121" s="22">
        <v>11.7758</v>
      </c>
      <c r="AF121" s="22">
        <v>11.835845000000001</v>
      </c>
      <c r="AG121" s="22">
        <v>11.896172999999999</v>
      </c>
      <c r="AH121" s="22">
        <v>11.948816000000001</v>
      </c>
      <c r="AI121" s="22">
        <v>11.990786999999999</v>
      </c>
      <c r="AJ121" s="22">
        <v>12.036352000000001</v>
      </c>
      <c r="AK121" s="22">
        <v>12.075628999999999</v>
      </c>
      <c r="AL121" s="22">
        <v>12.114661</v>
      </c>
      <c r="AM121" s="10">
        <v>1.2945E-2</v>
      </c>
    </row>
    <row r="122" spans="1:39" ht="15" customHeight="1" x14ac:dyDescent="0.2">
      <c r="B122" s="8" t="s">
        <v>205</v>
      </c>
    </row>
    <row r="123" spans="1:39" ht="15" customHeight="1" x14ac:dyDescent="0.25">
      <c r="A123" s="9" t="s">
        <v>311</v>
      </c>
      <c r="B123" s="12" t="s">
        <v>203</v>
      </c>
      <c r="C123" s="22">
        <v>6.0243630000000001</v>
      </c>
      <c r="D123" s="22">
        <v>6.0734069999999996</v>
      </c>
      <c r="E123" s="22">
        <v>6.1433229999999996</v>
      </c>
      <c r="F123" s="22">
        <v>6.2346389999999996</v>
      </c>
      <c r="G123" s="22">
        <v>6.3232980000000003</v>
      </c>
      <c r="H123" s="22">
        <v>6.4062869999999998</v>
      </c>
      <c r="I123" s="22">
        <v>6.4891909999999999</v>
      </c>
      <c r="J123" s="22">
        <v>6.5735549999999998</v>
      </c>
      <c r="K123" s="22">
        <v>6.6575949999999997</v>
      </c>
      <c r="L123" s="22">
        <v>6.7472890000000003</v>
      </c>
      <c r="M123" s="22">
        <v>6.8449080000000002</v>
      </c>
      <c r="N123" s="22">
        <v>6.9513780000000001</v>
      </c>
      <c r="O123" s="22">
        <v>7.0686090000000004</v>
      </c>
      <c r="P123" s="22">
        <v>7.194617</v>
      </c>
      <c r="Q123" s="22">
        <v>7.3298189999999996</v>
      </c>
      <c r="R123" s="22">
        <v>7.4666050000000004</v>
      </c>
      <c r="S123" s="22">
        <v>7.6010229999999996</v>
      </c>
      <c r="T123" s="22">
        <v>7.7286760000000001</v>
      </c>
      <c r="U123" s="22">
        <v>7.8496230000000002</v>
      </c>
      <c r="V123" s="22">
        <v>7.959746</v>
      </c>
      <c r="W123" s="22">
        <v>8.0543399999999998</v>
      </c>
      <c r="X123" s="22">
        <v>8.1366790000000009</v>
      </c>
      <c r="Y123" s="22">
        <v>8.2053910000000005</v>
      </c>
      <c r="Z123" s="22">
        <v>8.2681090000000008</v>
      </c>
      <c r="AA123" s="22">
        <v>8.3201769999999993</v>
      </c>
      <c r="AB123" s="22">
        <v>8.3750780000000002</v>
      </c>
      <c r="AC123" s="22">
        <v>8.4133420000000001</v>
      </c>
      <c r="AD123" s="22">
        <v>8.4477609999999999</v>
      </c>
      <c r="AE123" s="22">
        <v>8.4748640000000002</v>
      </c>
      <c r="AF123" s="22">
        <v>8.4958279999999995</v>
      </c>
      <c r="AG123" s="22">
        <v>8.5167929999999998</v>
      </c>
      <c r="AH123" s="22">
        <v>8.5356989999999993</v>
      </c>
      <c r="AI123" s="22">
        <v>8.5499869999999998</v>
      </c>
      <c r="AJ123" s="22">
        <v>8.5655800000000006</v>
      </c>
      <c r="AK123" s="22">
        <v>8.5784760000000002</v>
      </c>
      <c r="AL123" s="22">
        <v>8.5912419999999994</v>
      </c>
      <c r="AM123" s="10">
        <v>1.0253E-2</v>
      </c>
    </row>
    <row r="124" spans="1:39" ht="15" customHeight="1" x14ac:dyDescent="0.25">
      <c r="A124" s="9" t="s">
        <v>310</v>
      </c>
      <c r="B124" s="12" t="s">
        <v>201</v>
      </c>
      <c r="C124" s="22">
        <v>5.3227830000000003</v>
      </c>
      <c r="D124" s="22">
        <v>5.3371380000000004</v>
      </c>
      <c r="E124" s="22">
        <v>5.3553920000000002</v>
      </c>
      <c r="F124" s="22">
        <v>5.3946139999999998</v>
      </c>
      <c r="G124" s="22">
        <v>5.4386219999999996</v>
      </c>
      <c r="H124" s="22">
        <v>5.4855130000000001</v>
      </c>
      <c r="I124" s="22">
        <v>5.5400900000000002</v>
      </c>
      <c r="J124" s="22">
        <v>5.59626</v>
      </c>
      <c r="K124" s="22">
        <v>5.6558390000000003</v>
      </c>
      <c r="L124" s="22">
        <v>5.7210409999999996</v>
      </c>
      <c r="M124" s="22">
        <v>5.7849009999999996</v>
      </c>
      <c r="N124" s="22">
        <v>5.845548</v>
      </c>
      <c r="O124" s="22">
        <v>5.9050149999999997</v>
      </c>
      <c r="P124" s="22">
        <v>5.9696819999999997</v>
      </c>
      <c r="Q124" s="22">
        <v>6.0310519999999999</v>
      </c>
      <c r="R124" s="22">
        <v>6.0967039999999999</v>
      </c>
      <c r="S124" s="22">
        <v>6.1609410000000002</v>
      </c>
      <c r="T124" s="22">
        <v>6.2221500000000001</v>
      </c>
      <c r="U124" s="22">
        <v>6.2803829999999996</v>
      </c>
      <c r="V124" s="22">
        <v>6.3315299999999999</v>
      </c>
      <c r="W124" s="22">
        <v>6.3881269999999999</v>
      </c>
      <c r="X124" s="22">
        <v>6.4362089999999998</v>
      </c>
      <c r="Y124" s="22">
        <v>6.4772889999999999</v>
      </c>
      <c r="Z124" s="22">
        <v>6.5160140000000002</v>
      </c>
      <c r="AA124" s="22">
        <v>6.5571080000000004</v>
      </c>
      <c r="AB124" s="22">
        <v>6.5905329999999998</v>
      </c>
      <c r="AC124" s="22">
        <v>6.6291580000000003</v>
      </c>
      <c r="AD124" s="22">
        <v>6.6708069999999999</v>
      </c>
      <c r="AE124" s="22">
        <v>6.7053159999999998</v>
      </c>
      <c r="AF124" s="22">
        <v>6.7387389999999998</v>
      </c>
      <c r="AG124" s="22">
        <v>6.7705679999999999</v>
      </c>
      <c r="AH124" s="22">
        <v>6.8027790000000001</v>
      </c>
      <c r="AI124" s="22">
        <v>6.8207449999999996</v>
      </c>
      <c r="AJ124" s="22">
        <v>6.8554019999999998</v>
      </c>
      <c r="AK124" s="22">
        <v>6.8901630000000003</v>
      </c>
      <c r="AL124" s="22">
        <v>6.9258090000000001</v>
      </c>
      <c r="AM124" s="10">
        <v>7.6930000000000002E-3</v>
      </c>
    </row>
    <row r="125" spans="1:39" ht="15" customHeight="1" x14ac:dyDescent="0.25">
      <c r="A125" s="9" t="s">
        <v>309</v>
      </c>
      <c r="B125" s="12" t="s">
        <v>199</v>
      </c>
      <c r="C125" s="22">
        <v>5.753673</v>
      </c>
      <c r="D125" s="22">
        <v>5.741803</v>
      </c>
      <c r="E125" s="22">
        <v>5.7201810000000002</v>
      </c>
      <c r="F125" s="22">
        <v>5.8255179999999998</v>
      </c>
      <c r="G125" s="22">
        <v>5.854044</v>
      </c>
      <c r="H125" s="22">
        <v>5.8771440000000004</v>
      </c>
      <c r="I125" s="22">
        <v>5.9077900000000003</v>
      </c>
      <c r="J125" s="22">
        <v>5.9417400000000002</v>
      </c>
      <c r="K125" s="22">
        <v>5.9800199999999997</v>
      </c>
      <c r="L125" s="22">
        <v>6.0281380000000002</v>
      </c>
      <c r="M125" s="22">
        <v>6.0808980000000004</v>
      </c>
      <c r="N125" s="22">
        <v>6.1409019999999996</v>
      </c>
      <c r="O125" s="22">
        <v>6.2051769999999999</v>
      </c>
      <c r="P125" s="22">
        <v>6.2897189999999998</v>
      </c>
      <c r="Q125" s="22">
        <v>6.3738200000000003</v>
      </c>
      <c r="R125" s="22">
        <v>6.4575240000000003</v>
      </c>
      <c r="S125" s="22">
        <v>6.575774</v>
      </c>
      <c r="T125" s="22">
        <v>6.6600679999999999</v>
      </c>
      <c r="U125" s="22">
        <v>6.7333619999999996</v>
      </c>
      <c r="V125" s="22">
        <v>6.7966259999999998</v>
      </c>
      <c r="W125" s="22">
        <v>6.8500620000000003</v>
      </c>
      <c r="X125" s="22">
        <v>6.8947609999999999</v>
      </c>
      <c r="Y125" s="22">
        <v>6.9306799999999997</v>
      </c>
      <c r="Z125" s="22">
        <v>6.9587779999999997</v>
      </c>
      <c r="AA125" s="22">
        <v>6.980982</v>
      </c>
      <c r="AB125" s="22">
        <v>6.9983279999999999</v>
      </c>
      <c r="AC125" s="22">
        <v>7.0119490000000004</v>
      </c>
      <c r="AD125" s="22">
        <v>7.02325</v>
      </c>
      <c r="AE125" s="22">
        <v>7.0328460000000002</v>
      </c>
      <c r="AF125" s="22">
        <v>7.0412020000000002</v>
      </c>
      <c r="AG125" s="22">
        <v>7.0487310000000001</v>
      </c>
      <c r="AH125" s="22">
        <v>7.0549590000000002</v>
      </c>
      <c r="AI125" s="22">
        <v>7.0616659999999998</v>
      </c>
      <c r="AJ125" s="22">
        <v>7.068765</v>
      </c>
      <c r="AK125" s="22">
        <v>7.0759069999999999</v>
      </c>
      <c r="AL125" s="22">
        <v>7.080171</v>
      </c>
      <c r="AM125" s="10">
        <v>6.1809999999999999E-3</v>
      </c>
    </row>
    <row r="126" spans="1:39" ht="15" customHeight="1" x14ac:dyDescent="0.25">
      <c r="A126" s="9" t="s">
        <v>308</v>
      </c>
      <c r="B126" s="12" t="s">
        <v>197</v>
      </c>
      <c r="C126" s="22">
        <v>5.725835</v>
      </c>
      <c r="D126" s="22">
        <v>5.8240670000000003</v>
      </c>
      <c r="E126" s="22">
        <v>5.920445</v>
      </c>
      <c r="F126" s="22">
        <v>6.0219639999999997</v>
      </c>
      <c r="G126" s="22">
        <v>6.1041319999999999</v>
      </c>
      <c r="H126" s="22">
        <v>6.1724620000000003</v>
      </c>
      <c r="I126" s="22">
        <v>6.2453760000000003</v>
      </c>
      <c r="J126" s="22">
        <v>6.318651</v>
      </c>
      <c r="K126" s="22">
        <v>6.3915490000000004</v>
      </c>
      <c r="L126" s="22">
        <v>6.4693290000000001</v>
      </c>
      <c r="M126" s="22">
        <v>6.554227</v>
      </c>
      <c r="N126" s="22">
        <v>6.6458009999999996</v>
      </c>
      <c r="O126" s="22">
        <v>6.746213</v>
      </c>
      <c r="P126" s="22">
        <v>6.853173</v>
      </c>
      <c r="Q126" s="22">
        <v>6.9705899999999996</v>
      </c>
      <c r="R126" s="22">
        <v>7.0933869999999999</v>
      </c>
      <c r="S126" s="22">
        <v>7.2180920000000004</v>
      </c>
      <c r="T126" s="22">
        <v>7.3409990000000001</v>
      </c>
      <c r="U126" s="22">
        <v>7.4578920000000002</v>
      </c>
      <c r="V126" s="22">
        <v>7.5685149999999997</v>
      </c>
      <c r="W126" s="22">
        <v>7.671163</v>
      </c>
      <c r="X126" s="22">
        <v>7.7627160000000002</v>
      </c>
      <c r="Y126" s="22">
        <v>7.845135</v>
      </c>
      <c r="Z126" s="22">
        <v>7.9182980000000001</v>
      </c>
      <c r="AA126" s="22">
        <v>7.9812630000000002</v>
      </c>
      <c r="AB126" s="22">
        <v>8.0343149999999994</v>
      </c>
      <c r="AC126" s="22">
        <v>8.078633</v>
      </c>
      <c r="AD126" s="22">
        <v>8.1207999999999991</v>
      </c>
      <c r="AE126" s="22">
        <v>8.1545749999999995</v>
      </c>
      <c r="AF126" s="22">
        <v>8.1819369999999996</v>
      </c>
      <c r="AG126" s="22">
        <v>8.2103260000000002</v>
      </c>
      <c r="AH126" s="22">
        <v>8.2285050000000002</v>
      </c>
      <c r="AI126" s="22">
        <v>8.2469389999999994</v>
      </c>
      <c r="AJ126" s="22">
        <v>8.267614</v>
      </c>
      <c r="AK126" s="22">
        <v>8.2829250000000005</v>
      </c>
      <c r="AL126" s="22">
        <v>8.2969600000000003</v>
      </c>
      <c r="AM126" s="10">
        <v>1.0463E-2</v>
      </c>
    </row>
    <row r="127" spans="1:39" ht="15" customHeight="1" x14ac:dyDescent="0.25">
      <c r="A127" s="9" t="s">
        <v>307</v>
      </c>
      <c r="B127" s="12" t="s">
        <v>195</v>
      </c>
      <c r="C127" s="22">
        <v>0</v>
      </c>
      <c r="D127" s="22">
        <v>0</v>
      </c>
      <c r="E127" s="22">
        <v>0</v>
      </c>
      <c r="F127" s="22">
        <v>0</v>
      </c>
      <c r="G127" s="22">
        <v>0</v>
      </c>
      <c r="H127" s="22">
        <v>0</v>
      </c>
      <c r="I127" s="22">
        <v>0</v>
      </c>
      <c r="J127" s="22">
        <v>0</v>
      </c>
      <c r="K127" s="22">
        <v>0</v>
      </c>
      <c r="L127" s="22">
        <v>0</v>
      </c>
      <c r="M127" s="22">
        <v>0</v>
      </c>
      <c r="N127" s="22">
        <v>0</v>
      </c>
      <c r="O127" s="22">
        <v>0</v>
      </c>
      <c r="P127" s="22">
        <v>0</v>
      </c>
      <c r="Q127" s="22">
        <v>0</v>
      </c>
      <c r="R127" s="22">
        <v>0</v>
      </c>
      <c r="S127" s="22">
        <v>0</v>
      </c>
      <c r="T127" s="22">
        <v>0</v>
      </c>
      <c r="U127" s="22">
        <v>0</v>
      </c>
      <c r="V127" s="22">
        <v>0</v>
      </c>
      <c r="W127" s="22">
        <v>0</v>
      </c>
      <c r="X127" s="22">
        <v>0</v>
      </c>
      <c r="Y127" s="22">
        <v>0</v>
      </c>
      <c r="Z127" s="22">
        <v>0</v>
      </c>
      <c r="AA127" s="22">
        <v>0</v>
      </c>
      <c r="AB127" s="22">
        <v>0</v>
      </c>
      <c r="AC127" s="22">
        <v>0</v>
      </c>
      <c r="AD127" s="22">
        <v>0</v>
      </c>
      <c r="AE127" s="22">
        <v>0</v>
      </c>
      <c r="AF127" s="22">
        <v>0</v>
      </c>
      <c r="AG127" s="22">
        <v>0</v>
      </c>
      <c r="AH127" s="22">
        <v>0</v>
      </c>
      <c r="AI127" s="22">
        <v>0</v>
      </c>
      <c r="AJ127" s="22">
        <v>0</v>
      </c>
      <c r="AK127" s="22">
        <v>0</v>
      </c>
      <c r="AL127" s="22">
        <v>0</v>
      </c>
      <c r="AM127" s="10" t="s">
        <v>41</v>
      </c>
    </row>
    <row r="128" spans="1:39" ht="15" customHeight="1" x14ac:dyDescent="0.25">
      <c r="A128" s="9" t="s">
        <v>306</v>
      </c>
      <c r="B128" s="12" t="s">
        <v>193</v>
      </c>
      <c r="C128" s="22">
        <v>0</v>
      </c>
      <c r="D128" s="22">
        <v>0</v>
      </c>
      <c r="E128" s="22">
        <v>0</v>
      </c>
      <c r="F128" s="22">
        <v>7.9595549999999999</v>
      </c>
      <c r="G128" s="22">
        <v>9.6066730000000007</v>
      </c>
      <c r="H128" s="22">
        <v>10.289095</v>
      </c>
      <c r="I128" s="22">
        <v>10.729710000000001</v>
      </c>
      <c r="J128" s="22">
        <v>11.037086</v>
      </c>
      <c r="K128" s="22">
        <v>11.267079000000001</v>
      </c>
      <c r="L128" s="22">
        <v>11.470643000000001</v>
      </c>
      <c r="M128" s="22">
        <v>11.662844</v>
      </c>
      <c r="N128" s="22">
        <v>11.849762</v>
      </c>
      <c r="O128" s="22">
        <v>12.040505</v>
      </c>
      <c r="P128" s="22">
        <v>12.230014000000001</v>
      </c>
      <c r="Q128" s="22">
        <v>12.431991999999999</v>
      </c>
      <c r="R128" s="22">
        <v>12.639923</v>
      </c>
      <c r="S128" s="22">
        <v>12.850179000000001</v>
      </c>
      <c r="T128" s="22">
        <v>13.056979999999999</v>
      </c>
      <c r="U128" s="22">
        <v>13.253508999999999</v>
      </c>
      <c r="V128" s="22">
        <v>13.436931</v>
      </c>
      <c r="W128" s="22">
        <v>13.599804000000001</v>
      </c>
      <c r="X128" s="22">
        <v>13.736227</v>
      </c>
      <c r="Y128" s="22">
        <v>13.870162000000001</v>
      </c>
      <c r="Z128" s="22">
        <v>13.997234000000001</v>
      </c>
      <c r="AA128" s="22">
        <v>14.101115</v>
      </c>
      <c r="AB128" s="22">
        <v>14.17144</v>
      </c>
      <c r="AC128" s="22">
        <v>14.237038999999999</v>
      </c>
      <c r="AD128" s="22">
        <v>14.292073</v>
      </c>
      <c r="AE128" s="22">
        <v>14.337960000000001</v>
      </c>
      <c r="AF128" s="22">
        <v>14.375721</v>
      </c>
      <c r="AG128" s="22">
        <v>14.406853</v>
      </c>
      <c r="AH128" s="22">
        <v>14.432520999999999</v>
      </c>
      <c r="AI128" s="22">
        <v>14.454014000000001</v>
      </c>
      <c r="AJ128" s="22">
        <v>14.472476</v>
      </c>
      <c r="AK128" s="22">
        <v>14.488690999999999</v>
      </c>
      <c r="AL128" s="22">
        <v>14.538486000000001</v>
      </c>
      <c r="AM128" s="10" t="s">
        <v>41</v>
      </c>
    </row>
    <row r="129" spans="1:39" ht="15" customHeight="1" x14ac:dyDescent="0.25">
      <c r="A129" s="9" t="s">
        <v>305</v>
      </c>
      <c r="B129" s="12" t="s">
        <v>191</v>
      </c>
      <c r="C129" s="22">
        <v>0</v>
      </c>
      <c r="D129" s="22">
        <v>0</v>
      </c>
      <c r="E129" s="22">
        <v>0</v>
      </c>
      <c r="F129" s="22">
        <v>1.3928499999999999</v>
      </c>
      <c r="G129" s="22">
        <v>2.5031279999999998</v>
      </c>
      <c r="H129" s="22">
        <v>3.3523719999999999</v>
      </c>
      <c r="I129" s="22">
        <v>4.0659749999999999</v>
      </c>
      <c r="J129" s="22">
        <v>4.6749090000000004</v>
      </c>
      <c r="K129" s="22">
        <v>5.1828649999999996</v>
      </c>
      <c r="L129" s="22">
        <v>5.651688</v>
      </c>
      <c r="M129" s="22">
        <v>6.103173</v>
      </c>
      <c r="N129" s="22">
        <v>6.5441510000000003</v>
      </c>
      <c r="O129" s="22">
        <v>6.9939099999999996</v>
      </c>
      <c r="P129" s="22">
        <v>7.4662579999999998</v>
      </c>
      <c r="Q129" s="22">
        <v>7.9665090000000003</v>
      </c>
      <c r="R129" s="22">
        <v>8.4827480000000008</v>
      </c>
      <c r="S129" s="22">
        <v>9.0042969999999993</v>
      </c>
      <c r="T129" s="22">
        <v>9.5211839999999999</v>
      </c>
      <c r="U129" s="22">
        <v>10.016297</v>
      </c>
      <c r="V129" s="22">
        <v>10.461617</v>
      </c>
      <c r="W129" s="22">
        <v>10.827527</v>
      </c>
      <c r="X129" s="22">
        <v>11.083857</v>
      </c>
      <c r="Y129" s="22">
        <v>11.427118</v>
      </c>
      <c r="Z129" s="22">
        <v>11.794827</v>
      </c>
      <c r="AA129" s="22">
        <v>12.044091</v>
      </c>
      <c r="AB129" s="22">
        <v>12.102143999999999</v>
      </c>
      <c r="AC129" s="22">
        <v>12.231252</v>
      </c>
      <c r="AD129" s="22">
        <v>12.349057999999999</v>
      </c>
      <c r="AE129" s="22">
        <v>12.456491</v>
      </c>
      <c r="AF129" s="22">
        <v>12.553597</v>
      </c>
      <c r="AG129" s="22">
        <v>12.641506</v>
      </c>
      <c r="AH129" s="22">
        <v>12.721354</v>
      </c>
      <c r="AI129" s="22">
        <v>12.792122000000001</v>
      </c>
      <c r="AJ129" s="22">
        <v>12.857120999999999</v>
      </c>
      <c r="AK129" s="22">
        <v>12.91746</v>
      </c>
      <c r="AL129" s="22">
        <v>13.005315</v>
      </c>
      <c r="AM129" s="10" t="s">
        <v>41</v>
      </c>
    </row>
    <row r="130" spans="1:39" ht="15" customHeight="1" x14ac:dyDescent="0.25">
      <c r="A130" s="9" t="s">
        <v>304</v>
      </c>
      <c r="B130" s="12" t="s">
        <v>189</v>
      </c>
      <c r="C130" s="22">
        <v>0</v>
      </c>
      <c r="D130" s="22">
        <v>0</v>
      </c>
      <c r="E130" s="22">
        <v>0</v>
      </c>
      <c r="F130" s="22">
        <v>1.3808670000000001</v>
      </c>
      <c r="G130" s="22">
        <v>2.4445749999999999</v>
      </c>
      <c r="H130" s="22">
        <v>3.2356729999999998</v>
      </c>
      <c r="I130" s="22">
        <v>3.885659</v>
      </c>
      <c r="J130" s="22">
        <v>4.4295059999999999</v>
      </c>
      <c r="K130" s="22">
        <v>4.8748300000000002</v>
      </c>
      <c r="L130" s="22">
        <v>5.2792130000000004</v>
      </c>
      <c r="M130" s="22">
        <v>5.6631539999999996</v>
      </c>
      <c r="N130" s="22">
        <v>6.034192</v>
      </c>
      <c r="O130" s="22">
        <v>6.4093920000000004</v>
      </c>
      <c r="P130" s="22">
        <v>6.7994159999999999</v>
      </c>
      <c r="Q130" s="22">
        <v>7.2088140000000003</v>
      </c>
      <c r="R130" s="22">
        <v>7.6268739999999999</v>
      </c>
      <c r="S130" s="22">
        <v>8.0463470000000008</v>
      </c>
      <c r="T130" s="22">
        <v>8.4577200000000001</v>
      </c>
      <c r="U130" s="22">
        <v>8.8477080000000008</v>
      </c>
      <c r="V130" s="22">
        <v>9.1991540000000001</v>
      </c>
      <c r="W130" s="22">
        <v>9.4864870000000003</v>
      </c>
      <c r="X130" s="22">
        <v>9.6876759999999997</v>
      </c>
      <c r="Y130" s="22">
        <v>9.9517900000000008</v>
      </c>
      <c r="Z130" s="22">
        <v>10.230941</v>
      </c>
      <c r="AA130" s="22">
        <v>10.418968</v>
      </c>
      <c r="AB130" s="22">
        <v>10.463452</v>
      </c>
      <c r="AC130" s="22">
        <v>10.558064</v>
      </c>
      <c r="AD130" s="22">
        <v>10.642979</v>
      </c>
      <c r="AE130" s="22">
        <v>10.719208999999999</v>
      </c>
      <c r="AF130" s="22">
        <v>10.787175</v>
      </c>
      <c r="AG130" s="22">
        <v>10.848043000000001</v>
      </c>
      <c r="AH130" s="22">
        <v>10.902925</v>
      </c>
      <c r="AI130" s="22">
        <v>10.951881999999999</v>
      </c>
      <c r="AJ130" s="22">
        <v>10.997164</v>
      </c>
      <c r="AK130" s="22">
        <v>11.040020999999999</v>
      </c>
      <c r="AL130" s="22">
        <v>11.107989</v>
      </c>
      <c r="AM130" s="10" t="s">
        <v>41</v>
      </c>
    </row>
    <row r="131" spans="1:39" ht="15" customHeight="1" x14ac:dyDescent="0.25">
      <c r="A131" s="9" t="s">
        <v>303</v>
      </c>
      <c r="B131" s="12" t="s">
        <v>187</v>
      </c>
      <c r="C131" s="22">
        <v>0</v>
      </c>
      <c r="D131" s="22">
        <v>0</v>
      </c>
      <c r="E131" s="22">
        <v>0</v>
      </c>
      <c r="F131" s="22">
        <v>7.9084130000000004</v>
      </c>
      <c r="G131" s="22">
        <v>8.0074939999999994</v>
      </c>
      <c r="H131" s="22">
        <v>8.0394120000000004</v>
      </c>
      <c r="I131" s="22">
        <v>8.0557859999999994</v>
      </c>
      <c r="J131" s="22">
        <v>8.0657160000000001</v>
      </c>
      <c r="K131" s="22">
        <v>8.0721080000000001</v>
      </c>
      <c r="L131" s="22">
        <v>8.0768839999999997</v>
      </c>
      <c r="M131" s="22">
        <v>8.0807009999999995</v>
      </c>
      <c r="N131" s="22">
        <v>8.0838479999999997</v>
      </c>
      <c r="O131" s="22">
        <v>8.0865930000000006</v>
      </c>
      <c r="P131" s="22">
        <v>8.0891009999999994</v>
      </c>
      <c r="Q131" s="22">
        <v>8.0913850000000007</v>
      </c>
      <c r="R131" s="22">
        <v>8.0934170000000005</v>
      </c>
      <c r="S131" s="22">
        <v>8.0951950000000004</v>
      </c>
      <c r="T131" s="22">
        <v>8.0967249999999993</v>
      </c>
      <c r="U131" s="22">
        <v>8.0980030000000003</v>
      </c>
      <c r="V131" s="22">
        <v>8.0990169999999999</v>
      </c>
      <c r="W131" s="22">
        <v>8.0997330000000005</v>
      </c>
      <c r="X131" s="22">
        <v>8.1001399999999997</v>
      </c>
      <c r="Y131" s="22">
        <v>8.100759</v>
      </c>
      <c r="Z131" s="22">
        <v>8.1014060000000008</v>
      </c>
      <c r="AA131" s="22">
        <v>8.1017690000000009</v>
      </c>
      <c r="AB131" s="22">
        <v>8.1017349999999997</v>
      </c>
      <c r="AC131" s="22">
        <v>8.1018810000000006</v>
      </c>
      <c r="AD131" s="22">
        <v>8.102017</v>
      </c>
      <c r="AE131" s="22">
        <v>8.1021490000000007</v>
      </c>
      <c r="AF131" s="22">
        <v>8.1022680000000005</v>
      </c>
      <c r="AG131" s="22">
        <v>8.102373</v>
      </c>
      <c r="AH131" s="22">
        <v>8.1024720000000006</v>
      </c>
      <c r="AI131" s="22">
        <v>8.1025600000000004</v>
      </c>
      <c r="AJ131" s="22">
        <v>8.1026399999999992</v>
      </c>
      <c r="AK131" s="22">
        <v>8.1027159999999991</v>
      </c>
      <c r="AL131" s="22">
        <v>8.1227199999999993</v>
      </c>
      <c r="AM131" s="10" t="s">
        <v>41</v>
      </c>
    </row>
    <row r="132" spans="1:39" ht="15" customHeight="1" x14ac:dyDescent="0.25">
      <c r="A132" s="9" t="s">
        <v>302</v>
      </c>
      <c r="B132" s="12" t="s">
        <v>233</v>
      </c>
      <c r="C132" s="22">
        <v>6.020791</v>
      </c>
      <c r="D132" s="22">
        <v>6.0698720000000002</v>
      </c>
      <c r="E132" s="22">
        <v>6.1397279999999999</v>
      </c>
      <c r="F132" s="22">
        <v>6.230931</v>
      </c>
      <c r="G132" s="22">
        <v>6.3193549999999998</v>
      </c>
      <c r="H132" s="22">
        <v>6.4020520000000003</v>
      </c>
      <c r="I132" s="22">
        <v>6.4847580000000002</v>
      </c>
      <c r="J132" s="22">
        <v>6.5689200000000003</v>
      </c>
      <c r="K132" s="22">
        <v>6.6527859999999999</v>
      </c>
      <c r="L132" s="22">
        <v>6.7423219999999997</v>
      </c>
      <c r="M132" s="22">
        <v>6.8397670000000002</v>
      </c>
      <c r="N132" s="22">
        <v>6.9460170000000003</v>
      </c>
      <c r="O132" s="22">
        <v>7.0629879999999998</v>
      </c>
      <c r="P132" s="22">
        <v>7.1887290000000004</v>
      </c>
      <c r="Q132" s="22">
        <v>7.3236650000000001</v>
      </c>
      <c r="R132" s="22">
        <v>7.4602620000000002</v>
      </c>
      <c r="S132" s="22">
        <v>7.5945600000000004</v>
      </c>
      <c r="T132" s="22">
        <v>7.7221440000000001</v>
      </c>
      <c r="U132" s="22">
        <v>7.8430150000000003</v>
      </c>
      <c r="V132" s="22">
        <v>7.9531039999999997</v>
      </c>
      <c r="W132" s="22">
        <v>8.0477969999999992</v>
      </c>
      <c r="X132" s="22">
        <v>8.130217</v>
      </c>
      <c r="Y132" s="22">
        <v>8.1990470000000002</v>
      </c>
      <c r="Z132" s="22">
        <v>8.261825</v>
      </c>
      <c r="AA132" s="22">
        <v>8.3139699999999994</v>
      </c>
      <c r="AB132" s="22">
        <v>8.3687210000000007</v>
      </c>
      <c r="AC132" s="22">
        <v>8.4069680000000009</v>
      </c>
      <c r="AD132" s="22">
        <v>8.4413859999999996</v>
      </c>
      <c r="AE132" s="22">
        <v>8.4684469999999994</v>
      </c>
      <c r="AF132" s="22">
        <v>8.4893490000000007</v>
      </c>
      <c r="AG132" s="22">
        <v>8.5102460000000004</v>
      </c>
      <c r="AH132" s="22">
        <v>8.5289339999999996</v>
      </c>
      <c r="AI132" s="22">
        <v>8.5430449999999993</v>
      </c>
      <c r="AJ132" s="22">
        <v>8.558484</v>
      </c>
      <c r="AK132" s="22">
        <v>8.5711449999999996</v>
      </c>
      <c r="AL132" s="22">
        <v>8.583615</v>
      </c>
      <c r="AM132" s="10">
        <v>1.0244E-2</v>
      </c>
    </row>
    <row r="133" spans="1:39" ht="15" customHeight="1" x14ac:dyDescent="0.2">
      <c r="A133" s="9" t="s">
        <v>301</v>
      </c>
      <c r="B133" s="8" t="s">
        <v>231</v>
      </c>
      <c r="C133" s="27">
        <v>6.9812419999999999</v>
      </c>
      <c r="D133" s="27">
        <v>7.0393140000000001</v>
      </c>
      <c r="E133" s="27">
        <v>7.1179389999999998</v>
      </c>
      <c r="F133" s="27">
        <v>7.2254959999999997</v>
      </c>
      <c r="G133" s="27">
        <v>7.3282740000000004</v>
      </c>
      <c r="H133" s="27">
        <v>7.4290880000000001</v>
      </c>
      <c r="I133" s="27">
        <v>7.5362140000000002</v>
      </c>
      <c r="J133" s="27">
        <v>7.6466409999999998</v>
      </c>
      <c r="K133" s="27">
        <v>7.7621289999999998</v>
      </c>
      <c r="L133" s="27">
        <v>7.8845260000000001</v>
      </c>
      <c r="M133" s="27">
        <v>8.016394</v>
      </c>
      <c r="N133" s="27">
        <v>8.1575369999999996</v>
      </c>
      <c r="O133" s="27">
        <v>8.311731</v>
      </c>
      <c r="P133" s="27">
        <v>8.4749269999999992</v>
      </c>
      <c r="Q133" s="27">
        <v>8.6447929999999999</v>
      </c>
      <c r="R133" s="27">
        <v>8.8166659999999997</v>
      </c>
      <c r="S133" s="27">
        <v>8.9852950000000007</v>
      </c>
      <c r="T133" s="27">
        <v>9.1473060000000004</v>
      </c>
      <c r="U133" s="27">
        <v>9.3013820000000003</v>
      </c>
      <c r="V133" s="27">
        <v>9.4397439999999992</v>
      </c>
      <c r="W133" s="27">
        <v>9.5589779999999998</v>
      </c>
      <c r="X133" s="27">
        <v>9.6642930000000007</v>
      </c>
      <c r="Y133" s="27">
        <v>9.7554599999999994</v>
      </c>
      <c r="Z133" s="27">
        <v>9.8378119999999996</v>
      </c>
      <c r="AA133" s="27">
        <v>9.9087540000000001</v>
      </c>
      <c r="AB133" s="27">
        <v>9.9841979999999992</v>
      </c>
      <c r="AC133" s="27">
        <v>10.042502000000001</v>
      </c>
      <c r="AD133" s="27">
        <v>10.094125999999999</v>
      </c>
      <c r="AE133" s="27">
        <v>10.134669000000001</v>
      </c>
      <c r="AF133" s="27">
        <v>10.168647999999999</v>
      </c>
      <c r="AG133" s="27">
        <v>10.203758000000001</v>
      </c>
      <c r="AH133" s="27">
        <v>10.23667</v>
      </c>
      <c r="AI133" s="27">
        <v>10.264094</v>
      </c>
      <c r="AJ133" s="27">
        <v>10.294888</v>
      </c>
      <c r="AK133" s="27">
        <v>10.322236</v>
      </c>
      <c r="AL133" s="27">
        <v>10.348374</v>
      </c>
      <c r="AM133" s="6">
        <v>1.1396999999999999E-2</v>
      </c>
    </row>
    <row r="135" spans="1:39" ht="15" customHeight="1" x14ac:dyDescent="0.2">
      <c r="B135" s="8" t="s">
        <v>300</v>
      </c>
    </row>
    <row r="136" spans="1:39" ht="15" customHeight="1" x14ac:dyDescent="0.2">
      <c r="B136" s="8" t="s">
        <v>229</v>
      </c>
    </row>
    <row r="137" spans="1:39" ht="15" customHeight="1" x14ac:dyDescent="0.25">
      <c r="A137" s="9" t="s">
        <v>299</v>
      </c>
      <c r="B137" s="12" t="s">
        <v>203</v>
      </c>
      <c r="C137" s="11">
        <v>1.960045</v>
      </c>
      <c r="D137" s="11">
        <v>2.0111409999999998</v>
      </c>
      <c r="E137" s="11">
        <v>2.0665960000000001</v>
      </c>
      <c r="F137" s="11">
        <v>2.119745</v>
      </c>
      <c r="G137" s="11">
        <v>2.1619980000000001</v>
      </c>
      <c r="H137" s="11">
        <v>2.1994180000000001</v>
      </c>
      <c r="I137" s="11">
        <v>2.2372040000000002</v>
      </c>
      <c r="J137" s="11">
        <v>2.268564</v>
      </c>
      <c r="K137" s="11">
        <v>2.2892220000000001</v>
      </c>
      <c r="L137" s="11">
        <v>2.3122289999999999</v>
      </c>
      <c r="M137" s="11">
        <v>2.3342329999999998</v>
      </c>
      <c r="N137" s="11">
        <v>2.3512140000000001</v>
      </c>
      <c r="O137" s="11">
        <v>2.3662909999999999</v>
      </c>
      <c r="P137" s="11">
        <v>2.3785080000000001</v>
      </c>
      <c r="Q137" s="11">
        <v>2.3940220000000001</v>
      </c>
      <c r="R137" s="11">
        <v>2.396973</v>
      </c>
      <c r="S137" s="11">
        <v>2.4329839999999998</v>
      </c>
      <c r="T137" s="11">
        <v>2.4226450000000002</v>
      </c>
      <c r="U137" s="11">
        <v>2.42835</v>
      </c>
      <c r="V137" s="11">
        <v>2.417163</v>
      </c>
      <c r="W137" s="11">
        <v>2.4134120000000001</v>
      </c>
      <c r="X137" s="11">
        <v>2.4064239999999999</v>
      </c>
      <c r="Y137" s="11">
        <v>2.4167179999999999</v>
      </c>
      <c r="Z137" s="11">
        <v>2.4185180000000002</v>
      </c>
      <c r="AA137" s="11">
        <v>2.382088</v>
      </c>
      <c r="AB137" s="11">
        <v>2.3727659999999999</v>
      </c>
      <c r="AC137" s="11">
        <v>2.3225660000000001</v>
      </c>
      <c r="AD137" s="11">
        <v>2.3152740000000001</v>
      </c>
      <c r="AE137" s="11">
        <v>2.3394089999999998</v>
      </c>
      <c r="AF137" s="11">
        <v>2.3450730000000002</v>
      </c>
      <c r="AG137" s="11">
        <v>2.3234460000000001</v>
      </c>
      <c r="AH137" s="11">
        <v>2.3227159999999998</v>
      </c>
      <c r="AI137" s="11">
        <v>2.3258450000000002</v>
      </c>
      <c r="AJ137" s="11">
        <v>2.3283670000000001</v>
      </c>
      <c r="AK137" s="11">
        <v>2.331115</v>
      </c>
      <c r="AL137" s="11">
        <v>2.3304049999999998</v>
      </c>
      <c r="AM137" s="10">
        <v>4.3429999999999996E-3</v>
      </c>
    </row>
    <row r="138" spans="1:39" ht="15" customHeight="1" x14ac:dyDescent="0.25">
      <c r="A138" s="9" t="s">
        <v>298</v>
      </c>
      <c r="B138" s="12" t="s">
        <v>201</v>
      </c>
      <c r="C138" s="11">
        <v>1.0307299999999999</v>
      </c>
      <c r="D138" s="11">
        <v>1.0625180000000001</v>
      </c>
      <c r="E138" s="11">
        <v>1.0886830000000001</v>
      </c>
      <c r="F138" s="11">
        <v>1.1131070000000001</v>
      </c>
      <c r="G138" s="11">
        <v>1.126854</v>
      </c>
      <c r="H138" s="11">
        <v>1.1503620000000001</v>
      </c>
      <c r="I138" s="11">
        <v>1.1779630000000001</v>
      </c>
      <c r="J138" s="11">
        <v>1.2041649999999999</v>
      </c>
      <c r="K138" s="11">
        <v>1.2279150000000001</v>
      </c>
      <c r="L138" s="11">
        <v>1.256597</v>
      </c>
      <c r="M138" s="11">
        <v>1.28877</v>
      </c>
      <c r="N138" s="11">
        <v>1.323278</v>
      </c>
      <c r="O138" s="11">
        <v>1.355901</v>
      </c>
      <c r="P138" s="11">
        <v>1.380307</v>
      </c>
      <c r="Q138" s="11">
        <v>1.4159889999999999</v>
      </c>
      <c r="R138" s="11">
        <v>1.4385269999999999</v>
      </c>
      <c r="S138" s="11">
        <v>1.4799340000000001</v>
      </c>
      <c r="T138" s="11">
        <v>1.504148</v>
      </c>
      <c r="U138" s="11">
        <v>1.5334190000000001</v>
      </c>
      <c r="V138" s="11">
        <v>1.5518160000000001</v>
      </c>
      <c r="W138" s="11">
        <v>1.577663</v>
      </c>
      <c r="X138" s="11">
        <v>1.609402</v>
      </c>
      <c r="Y138" s="11">
        <v>1.6382239999999999</v>
      </c>
      <c r="Z138" s="11">
        <v>1.6647639999999999</v>
      </c>
      <c r="AA138" s="11">
        <v>1.679106</v>
      </c>
      <c r="AB138" s="11">
        <v>1.7146980000000001</v>
      </c>
      <c r="AC138" s="11">
        <v>1.727867</v>
      </c>
      <c r="AD138" s="11">
        <v>1.747587</v>
      </c>
      <c r="AE138" s="11">
        <v>1.7823070000000001</v>
      </c>
      <c r="AF138" s="11">
        <v>1.815742</v>
      </c>
      <c r="AG138" s="11">
        <v>1.8402289999999999</v>
      </c>
      <c r="AH138" s="11">
        <v>1.879318</v>
      </c>
      <c r="AI138" s="11">
        <v>1.905653</v>
      </c>
      <c r="AJ138" s="11">
        <v>1.930895</v>
      </c>
      <c r="AK138" s="11">
        <v>1.953119</v>
      </c>
      <c r="AL138" s="11">
        <v>1.9694719999999999</v>
      </c>
      <c r="AM138" s="10">
        <v>1.8315999999999999E-2</v>
      </c>
    </row>
    <row r="139" spans="1:39" ht="15" customHeight="1" x14ac:dyDescent="0.25">
      <c r="A139" s="9" t="s">
        <v>297</v>
      </c>
      <c r="B139" s="12" t="s">
        <v>199</v>
      </c>
      <c r="C139" s="11">
        <v>1.74E-4</v>
      </c>
      <c r="D139" s="11">
        <v>1.7200000000000001E-4</v>
      </c>
      <c r="E139" s="11">
        <v>1.7000000000000001E-4</v>
      </c>
      <c r="F139" s="11">
        <v>3.3799999999999998E-4</v>
      </c>
      <c r="G139" s="11">
        <v>5.04E-4</v>
      </c>
      <c r="H139" s="11">
        <v>6.7400000000000001E-4</v>
      </c>
      <c r="I139" s="11">
        <v>8.52E-4</v>
      </c>
      <c r="J139" s="11">
        <v>1.034E-3</v>
      </c>
      <c r="K139" s="11">
        <v>1.219E-3</v>
      </c>
      <c r="L139" s="11">
        <v>1.4120000000000001E-3</v>
      </c>
      <c r="M139" s="11">
        <v>1.6119999999999999E-3</v>
      </c>
      <c r="N139" s="11">
        <v>1.8140000000000001E-3</v>
      </c>
      <c r="O139" s="11">
        <v>2.0249999999999999E-3</v>
      </c>
      <c r="P139" s="11">
        <v>2.248E-3</v>
      </c>
      <c r="Q139" s="11">
        <v>2.4810000000000001E-3</v>
      </c>
      <c r="R139" s="11">
        <v>2.722E-3</v>
      </c>
      <c r="S139" s="11">
        <v>2.9719999999999998E-3</v>
      </c>
      <c r="T139" s="11">
        <v>3.2929999999999999E-3</v>
      </c>
      <c r="U139" s="11">
        <v>3.5460000000000001E-3</v>
      </c>
      <c r="V139" s="11">
        <v>3.7439999999999999E-3</v>
      </c>
      <c r="W139" s="11">
        <v>4.0249999999999999E-3</v>
      </c>
      <c r="X139" s="11">
        <v>4.3239999999999997E-3</v>
      </c>
      <c r="Y139" s="11">
        <v>4.6410000000000002E-3</v>
      </c>
      <c r="Z139" s="11">
        <v>4.9769999999999997E-3</v>
      </c>
      <c r="AA139" s="11">
        <v>5.3220000000000003E-3</v>
      </c>
      <c r="AB139" s="11">
        <v>5.6820000000000004E-3</v>
      </c>
      <c r="AC139" s="11">
        <v>6.0590000000000001E-3</v>
      </c>
      <c r="AD139" s="11">
        <v>6.4489999999999999E-3</v>
      </c>
      <c r="AE139" s="11">
        <v>6.855E-3</v>
      </c>
      <c r="AF139" s="11">
        <v>7.2789999999999999E-3</v>
      </c>
      <c r="AG139" s="11">
        <v>7.7250000000000001E-3</v>
      </c>
      <c r="AH139" s="11">
        <v>8.1890000000000001E-3</v>
      </c>
      <c r="AI139" s="11">
        <v>8.6660000000000001E-3</v>
      </c>
      <c r="AJ139" s="11">
        <v>9.1629999999999993E-3</v>
      </c>
      <c r="AK139" s="11">
        <v>9.6849999999999992E-3</v>
      </c>
      <c r="AL139" s="11">
        <v>1.0335E-2</v>
      </c>
      <c r="AM139" s="10">
        <v>0.127993</v>
      </c>
    </row>
    <row r="140" spans="1:39" ht="15" customHeight="1" x14ac:dyDescent="0.25">
      <c r="A140" s="9" t="s">
        <v>296</v>
      </c>
      <c r="B140" s="12" t="s">
        <v>197</v>
      </c>
      <c r="C140" s="11">
        <v>0</v>
      </c>
      <c r="D140" s="11">
        <v>0</v>
      </c>
      <c r="E140" s="11">
        <v>0</v>
      </c>
      <c r="F140" s="11">
        <v>1.1E-4</v>
      </c>
      <c r="G140" s="11">
        <v>2.1599999999999999E-4</v>
      </c>
      <c r="H140" s="11">
        <v>3.21E-4</v>
      </c>
      <c r="I140" s="11">
        <v>4.2999999999999999E-4</v>
      </c>
      <c r="J140" s="11">
        <v>5.4100000000000003E-4</v>
      </c>
      <c r="K140" s="11">
        <v>6.5499999999999998E-4</v>
      </c>
      <c r="L140" s="11">
        <v>7.7700000000000002E-4</v>
      </c>
      <c r="M140" s="11">
        <v>9.0799999999999995E-4</v>
      </c>
      <c r="N140" s="11">
        <v>1.0460000000000001E-3</v>
      </c>
      <c r="O140" s="11">
        <v>1.1950000000000001E-3</v>
      </c>
      <c r="P140" s="11">
        <v>1.359E-3</v>
      </c>
      <c r="Q140" s="11">
        <v>1.537E-3</v>
      </c>
      <c r="R140" s="11">
        <v>1.73E-3</v>
      </c>
      <c r="S140" s="11">
        <v>1.941E-3</v>
      </c>
      <c r="T140" s="11">
        <v>2.1710000000000002E-3</v>
      </c>
      <c r="U140" s="11">
        <v>2.4250000000000001E-3</v>
      </c>
      <c r="V140" s="11">
        <v>2.7060000000000001E-3</v>
      </c>
      <c r="W140" s="11">
        <v>3.016E-3</v>
      </c>
      <c r="X140" s="11">
        <v>3.3579999999999999E-3</v>
      </c>
      <c r="Y140" s="11">
        <v>3.738E-3</v>
      </c>
      <c r="Z140" s="11">
        <v>4.1609999999999998E-3</v>
      </c>
      <c r="AA140" s="11">
        <v>4.6210000000000001E-3</v>
      </c>
      <c r="AB140" s="11">
        <v>5.1289999999999999E-3</v>
      </c>
      <c r="AC140" s="11">
        <v>5.6969999999999998E-3</v>
      </c>
      <c r="AD140" s="11">
        <v>6.3249999999999999E-3</v>
      </c>
      <c r="AE140" s="11">
        <v>7.0190000000000001E-3</v>
      </c>
      <c r="AF140" s="11">
        <v>7.7980000000000002E-3</v>
      </c>
      <c r="AG140" s="11">
        <v>8.6700000000000006E-3</v>
      </c>
      <c r="AH140" s="11">
        <v>9.6419999999999995E-3</v>
      </c>
      <c r="AI140" s="11">
        <v>1.0711999999999999E-2</v>
      </c>
      <c r="AJ140" s="11">
        <v>1.1906999999999999E-2</v>
      </c>
      <c r="AK140" s="11">
        <v>1.325E-2</v>
      </c>
      <c r="AL140" s="11">
        <v>1.481E-2</v>
      </c>
      <c r="AM140" s="10" t="s">
        <v>41</v>
      </c>
    </row>
    <row r="141" spans="1:39" ht="15" customHeight="1" x14ac:dyDescent="0.25">
      <c r="A141" s="9" t="s">
        <v>295</v>
      </c>
      <c r="B141" s="12" t="s">
        <v>195</v>
      </c>
      <c r="C141" s="11">
        <v>0.130579</v>
      </c>
      <c r="D141" s="11">
        <v>0.16531599999999999</v>
      </c>
      <c r="E141" s="11">
        <v>0.20180000000000001</v>
      </c>
      <c r="F141" s="11">
        <v>0.23846800000000001</v>
      </c>
      <c r="G141" s="11">
        <v>0.27357399999999998</v>
      </c>
      <c r="H141" s="11">
        <v>0.30856699999999998</v>
      </c>
      <c r="I141" s="11">
        <v>0.34427400000000002</v>
      </c>
      <c r="J141" s="11">
        <v>0.37994800000000001</v>
      </c>
      <c r="K141" s="11">
        <v>0.41534700000000002</v>
      </c>
      <c r="L141" s="11">
        <v>0.45216400000000001</v>
      </c>
      <c r="M141" s="11">
        <v>0.48939500000000002</v>
      </c>
      <c r="N141" s="11">
        <v>0.52654500000000004</v>
      </c>
      <c r="O141" s="11">
        <v>0.56485099999999999</v>
      </c>
      <c r="P141" s="11">
        <v>0.60503399999999996</v>
      </c>
      <c r="Q141" s="11">
        <v>0.64659800000000001</v>
      </c>
      <c r="R141" s="11">
        <v>0.68970900000000002</v>
      </c>
      <c r="S141" s="11">
        <v>0.734433</v>
      </c>
      <c r="T141" s="11">
        <v>0.78090199999999999</v>
      </c>
      <c r="U141" s="11">
        <v>0.83019299999999996</v>
      </c>
      <c r="V141" s="11">
        <v>0.88208399999999998</v>
      </c>
      <c r="W141" s="11">
        <v>0.93603000000000003</v>
      </c>
      <c r="X141" s="11">
        <v>0.99219199999999996</v>
      </c>
      <c r="Y141" s="11">
        <v>1.0508040000000001</v>
      </c>
      <c r="Z141" s="11">
        <v>1.112233</v>
      </c>
      <c r="AA141" s="11">
        <v>1.1750240000000001</v>
      </c>
      <c r="AB141" s="11">
        <v>1.239973</v>
      </c>
      <c r="AC141" s="11">
        <v>1.3080039999999999</v>
      </c>
      <c r="AD141" s="11">
        <v>1.3829849999999999</v>
      </c>
      <c r="AE141" s="11">
        <v>1.462631</v>
      </c>
      <c r="AF141" s="11">
        <v>1.5352870000000001</v>
      </c>
      <c r="AG141" s="11">
        <v>1.6088690000000001</v>
      </c>
      <c r="AH141" s="11">
        <v>1.690442</v>
      </c>
      <c r="AI141" s="11">
        <v>1.767171</v>
      </c>
      <c r="AJ141" s="11">
        <v>1.8453170000000001</v>
      </c>
      <c r="AK141" s="11">
        <v>1.9262410000000001</v>
      </c>
      <c r="AL141" s="11">
        <v>2.0081259999999999</v>
      </c>
      <c r="AM141" s="10">
        <v>7.6207999999999998E-2</v>
      </c>
    </row>
    <row r="142" spans="1:39" ht="15" customHeight="1" x14ac:dyDescent="0.25">
      <c r="A142" s="9" t="s">
        <v>294</v>
      </c>
      <c r="B142" s="12" t="s">
        <v>193</v>
      </c>
      <c r="C142" s="11">
        <v>8.2000000000000001E-5</v>
      </c>
      <c r="D142" s="11">
        <v>8.2000000000000001E-5</v>
      </c>
      <c r="E142" s="11">
        <v>8.2000000000000001E-5</v>
      </c>
      <c r="F142" s="11">
        <v>1.307E-3</v>
      </c>
      <c r="G142" s="11">
        <v>2.5219999999999999E-3</v>
      </c>
      <c r="H142" s="11">
        <v>3.7650000000000001E-3</v>
      </c>
      <c r="I142" s="11">
        <v>5.0650000000000001E-3</v>
      </c>
      <c r="J142" s="11">
        <v>6.3949999999999996E-3</v>
      </c>
      <c r="K142" s="11">
        <v>7.7419999999999998E-3</v>
      </c>
      <c r="L142" s="11">
        <v>9.1570000000000002E-3</v>
      </c>
      <c r="M142" s="11">
        <v>1.0614E-2</v>
      </c>
      <c r="N142" s="11">
        <v>1.2092E-2</v>
      </c>
      <c r="O142" s="11">
        <v>1.3634E-2</v>
      </c>
      <c r="P142" s="11">
        <v>1.5265000000000001E-2</v>
      </c>
      <c r="Q142" s="11">
        <v>1.6964E-2</v>
      </c>
      <c r="R142" s="11">
        <v>1.8721000000000002E-2</v>
      </c>
      <c r="S142" s="11">
        <v>2.0548E-2</v>
      </c>
      <c r="T142" s="11">
        <v>2.2449E-2</v>
      </c>
      <c r="U142" s="11">
        <v>2.4431000000000001E-2</v>
      </c>
      <c r="V142" s="11">
        <v>2.6516999999999999E-2</v>
      </c>
      <c r="W142" s="11">
        <v>2.8687000000000001E-2</v>
      </c>
      <c r="X142" s="11">
        <v>3.0946999999999999E-2</v>
      </c>
      <c r="Y142" s="11">
        <v>3.3304E-2</v>
      </c>
      <c r="Z142" s="11">
        <v>3.5772999999999999E-2</v>
      </c>
      <c r="AA142" s="11">
        <v>3.8296999999999998E-2</v>
      </c>
      <c r="AB142" s="11">
        <v>4.0908E-2</v>
      </c>
      <c r="AC142" s="11">
        <v>4.3638999999999997E-2</v>
      </c>
      <c r="AD142" s="11">
        <v>4.6497999999999998E-2</v>
      </c>
      <c r="AE142" s="11">
        <v>4.9397999999999997E-2</v>
      </c>
      <c r="AF142" s="11">
        <v>5.2430999999999998E-2</v>
      </c>
      <c r="AG142" s="11">
        <v>5.5633000000000002E-2</v>
      </c>
      <c r="AH142" s="11">
        <v>5.8971000000000003E-2</v>
      </c>
      <c r="AI142" s="11">
        <v>6.2401999999999999E-2</v>
      </c>
      <c r="AJ142" s="11">
        <v>6.5979999999999997E-2</v>
      </c>
      <c r="AK142" s="11">
        <v>6.9738999999999995E-2</v>
      </c>
      <c r="AL142" s="11">
        <v>7.442E-2</v>
      </c>
      <c r="AM142" s="10">
        <v>0.22187100000000001</v>
      </c>
    </row>
    <row r="143" spans="1:39" ht="15" customHeight="1" x14ac:dyDescent="0.25">
      <c r="A143" s="9" t="s">
        <v>293</v>
      </c>
      <c r="B143" s="12" t="s">
        <v>191</v>
      </c>
      <c r="C143" s="11">
        <v>0</v>
      </c>
      <c r="D143" s="11">
        <v>0</v>
      </c>
      <c r="E143" s="11">
        <v>0</v>
      </c>
      <c r="F143" s="11">
        <v>0</v>
      </c>
      <c r="G143" s="11">
        <v>0</v>
      </c>
      <c r="H143" s="11">
        <v>2.72E-4</v>
      </c>
      <c r="I143" s="11">
        <v>5.5699999999999999E-4</v>
      </c>
      <c r="J143" s="11">
        <v>8.4900000000000004E-4</v>
      </c>
      <c r="K143" s="11">
        <v>1.1440000000000001E-3</v>
      </c>
      <c r="L143" s="11">
        <v>1.4549999999999999E-3</v>
      </c>
      <c r="M143" s="11">
        <v>1.776E-3</v>
      </c>
      <c r="N143" s="11">
        <v>2.1020000000000001E-3</v>
      </c>
      <c r="O143" s="11">
        <v>2.4420000000000002E-3</v>
      </c>
      <c r="P143" s="11">
        <v>2.8029999999999999E-3</v>
      </c>
      <c r="Q143" s="11">
        <v>3.1779999999999998E-3</v>
      </c>
      <c r="R143" s="11">
        <v>3.5669999999999999E-3</v>
      </c>
      <c r="S143" s="11">
        <v>3.9719999999999998E-3</v>
      </c>
      <c r="T143" s="11">
        <v>4.3940000000000003E-3</v>
      </c>
      <c r="U143" s="11">
        <v>4.8339999999999998E-3</v>
      </c>
      <c r="V143" s="11">
        <v>5.2969999999999996E-3</v>
      </c>
      <c r="W143" s="11">
        <v>5.7790000000000003E-3</v>
      </c>
      <c r="X143" s="11">
        <v>6.2810000000000001E-3</v>
      </c>
      <c r="Y143" s="11">
        <v>6.8040000000000002E-3</v>
      </c>
      <c r="Z143" s="11">
        <v>7.3530000000000002E-3</v>
      </c>
      <c r="AA143" s="11">
        <v>7.9139999999999992E-3</v>
      </c>
      <c r="AB143" s="11">
        <v>8.4939999999999998E-3</v>
      </c>
      <c r="AC143" s="11">
        <v>9.1009999999999997E-3</v>
      </c>
      <c r="AD143" s="11">
        <v>9.7289999999999998E-3</v>
      </c>
      <c r="AE143" s="11">
        <v>1.0378999999999999E-2</v>
      </c>
      <c r="AF143" s="11">
        <v>1.106E-2</v>
      </c>
      <c r="AG143" s="11">
        <v>1.1773E-2</v>
      </c>
      <c r="AH143" s="11">
        <v>1.2515E-2</v>
      </c>
      <c r="AI143" s="11">
        <v>1.3277000000000001E-2</v>
      </c>
      <c r="AJ143" s="11">
        <v>1.4071999999999999E-2</v>
      </c>
      <c r="AK143" s="11">
        <v>1.4906000000000001E-2</v>
      </c>
      <c r="AL143" s="11">
        <v>1.5768999999999998E-2</v>
      </c>
      <c r="AM143" s="10" t="s">
        <v>41</v>
      </c>
    </row>
    <row r="144" spans="1:39" ht="15" customHeight="1" x14ac:dyDescent="0.25">
      <c r="A144" s="9" t="s">
        <v>292</v>
      </c>
      <c r="B144" s="12" t="s">
        <v>189</v>
      </c>
      <c r="C144" s="11">
        <v>0</v>
      </c>
      <c r="D144" s="11">
        <v>0</v>
      </c>
      <c r="E144" s="11">
        <v>0</v>
      </c>
      <c r="F144" s="11">
        <v>0</v>
      </c>
      <c r="G144" s="11">
        <v>0</v>
      </c>
      <c r="H144" s="11">
        <v>2.6800000000000001E-4</v>
      </c>
      <c r="I144" s="11">
        <v>5.4900000000000001E-4</v>
      </c>
      <c r="J144" s="11">
        <v>8.3600000000000005E-4</v>
      </c>
      <c r="K144" s="11">
        <v>1.127E-3</v>
      </c>
      <c r="L144" s="11">
        <v>1.4339999999999999E-3</v>
      </c>
      <c r="M144" s="11">
        <v>1.75E-3</v>
      </c>
      <c r="N144" s="11">
        <v>2.0709999999999999E-3</v>
      </c>
      <c r="O144" s="11">
        <v>2.4060000000000002E-3</v>
      </c>
      <c r="P144" s="11">
        <v>2.761E-3</v>
      </c>
      <c r="Q144" s="11">
        <v>3.1319999999999998E-3</v>
      </c>
      <c r="R144" s="11">
        <v>3.5149999999999999E-3</v>
      </c>
      <c r="S144" s="11">
        <v>3.9139999999999999E-3</v>
      </c>
      <c r="T144" s="11">
        <v>4.3290000000000004E-3</v>
      </c>
      <c r="U144" s="11">
        <v>4.7629999999999999E-3</v>
      </c>
      <c r="V144" s="11">
        <v>5.2189999999999997E-3</v>
      </c>
      <c r="W144" s="11">
        <v>5.6940000000000003E-3</v>
      </c>
      <c r="X144" s="11">
        <v>6.1879999999999999E-3</v>
      </c>
      <c r="Y144" s="11">
        <v>6.7039999999999999E-3</v>
      </c>
      <c r="Z144" s="11">
        <v>7.2449999999999997E-3</v>
      </c>
      <c r="AA144" s="11">
        <v>7.7980000000000002E-3</v>
      </c>
      <c r="AB144" s="11">
        <v>8.3700000000000007E-3</v>
      </c>
      <c r="AC144" s="11">
        <v>8.9680000000000003E-3</v>
      </c>
      <c r="AD144" s="11">
        <v>9.587E-3</v>
      </c>
      <c r="AE144" s="11">
        <v>1.0227E-2</v>
      </c>
      <c r="AF144" s="11">
        <v>1.0898E-2</v>
      </c>
      <c r="AG144" s="11">
        <v>1.1599999999999999E-2</v>
      </c>
      <c r="AH144" s="11">
        <v>1.2331E-2</v>
      </c>
      <c r="AI144" s="11">
        <v>1.3082E-2</v>
      </c>
      <c r="AJ144" s="11">
        <v>1.3865000000000001E-2</v>
      </c>
      <c r="AK144" s="11">
        <v>1.4687E-2</v>
      </c>
      <c r="AL144" s="11">
        <v>1.5537E-2</v>
      </c>
      <c r="AM144" s="10" t="s">
        <v>41</v>
      </c>
    </row>
    <row r="145" spans="1:39" ht="15" customHeight="1" x14ac:dyDescent="0.25">
      <c r="A145" s="9" t="s">
        <v>291</v>
      </c>
      <c r="B145" s="12" t="s">
        <v>187</v>
      </c>
      <c r="C145" s="11">
        <v>0</v>
      </c>
      <c r="D145" s="11">
        <v>0</v>
      </c>
      <c r="E145" s="11">
        <v>0</v>
      </c>
      <c r="F145" s="11">
        <v>0</v>
      </c>
      <c r="G145" s="11">
        <v>0</v>
      </c>
      <c r="H145" s="11">
        <v>0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1">
        <v>0</v>
      </c>
      <c r="U145" s="11">
        <v>0</v>
      </c>
      <c r="V145" s="11">
        <v>0</v>
      </c>
      <c r="W145" s="11">
        <v>0</v>
      </c>
      <c r="X145" s="11">
        <v>0</v>
      </c>
      <c r="Y145" s="11">
        <v>0</v>
      </c>
      <c r="Z145" s="11">
        <v>0</v>
      </c>
      <c r="AA145" s="11">
        <v>0</v>
      </c>
      <c r="AB145" s="11">
        <v>0</v>
      </c>
      <c r="AC145" s="11">
        <v>0</v>
      </c>
      <c r="AD145" s="11">
        <v>0</v>
      </c>
      <c r="AE145" s="11">
        <v>0</v>
      </c>
      <c r="AF145" s="11">
        <v>0</v>
      </c>
      <c r="AG145" s="11">
        <v>0</v>
      </c>
      <c r="AH145" s="11">
        <v>0</v>
      </c>
      <c r="AI145" s="11">
        <v>0</v>
      </c>
      <c r="AJ145" s="11">
        <v>0</v>
      </c>
      <c r="AK145" s="11">
        <v>0</v>
      </c>
      <c r="AL145" s="11">
        <v>0</v>
      </c>
      <c r="AM145" s="10" t="s">
        <v>41</v>
      </c>
    </row>
    <row r="146" spans="1:39" ht="15" customHeight="1" x14ac:dyDescent="0.25">
      <c r="A146" s="9" t="s">
        <v>290</v>
      </c>
      <c r="B146" s="12" t="s">
        <v>218</v>
      </c>
      <c r="C146" s="11">
        <v>3.1216089999999999</v>
      </c>
      <c r="D146" s="11">
        <v>3.2392289999999999</v>
      </c>
      <c r="E146" s="11">
        <v>3.357332</v>
      </c>
      <c r="F146" s="11">
        <v>3.4730750000000001</v>
      </c>
      <c r="G146" s="11">
        <v>3.5656699999999999</v>
      </c>
      <c r="H146" s="11">
        <v>3.6636479999999998</v>
      </c>
      <c r="I146" s="11">
        <v>3.7668940000000002</v>
      </c>
      <c r="J146" s="11">
        <v>3.8623319999999999</v>
      </c>
      <c r="K146" s="11">
        <v>3.944369</v>
      </c>
      <c r="L146" s="11">
        <v>4.0352249999999996</v>
      </c>
      <c r="M146" s="11">
        <v>4.1290579999999997</v>
      </c>
      <c r="N146" s="11">
        <v>4.2201610000000001</v>
      </c>
      <c r="O146" s="11">
        <v>4.3087439999999999</v>
      </c>
      <c r="P146" s="11">
        <v>4.3882859999999999</v>
      </c>
      <c r="Q146" s="11">
        <v>4.4839029999999998</v>
      </c>
      <c r="R146" s="11">
        <v>4.5554649999999999</v>
      </c>
      <c r="S146" s="11">
        <v>4.6806989999999997</v>
      </c>
      <c r="T146" s="11">
        <v>4.744332</v>
      </c>
      <c r="U146" s="11">
        <v>4.8319599999999996</v>
      </c>
      <c r="V146" s="11">
        <v>4.8945470000000002</v>
      </c>
      <c r="W146" s="11">
        <v>4.9743019999999998</v>
      </c>
      <c r="X146" s="11">
        <v>5.0591140000000001</v>
      </c>
      <c r="Y146" s="11">
        <v>5.1609400000000001</v>
      </c>
      <c r="Z146" s="11">
        <v>5.2550230000000004</v>
      </c>
      <c r="AA146" s="11">
        <v>5.3001699999999996</v>
      </c>
      <c r="AB146" s="11">
        <v>5.3960189999999999</v>
      </c>
      <c r="AC146" s="11">
        <v>5.4318999999999997</v>
      </c>
      <c r="AD146" s="11">
        <v>5.5244289999999996</v>
      </c>
      <c r="AE146" s="11">
        <v>5.668228</v>
      </c>
      <c r="AF146" s="11">
        <v>5.7855670000000003</v>
      </c>
      <c r="AG146" s="11">
        <v>5.8679459999999999</v>
      </c>
      <c r="AH146" s="11">
        <v>5.9941230000000001</v>
      </c>
      <c r="AI146" s="11">
        <v>6.106808</v>
      </c>
      <c r="AJ146" s="11">
        <v>6.2195720000000003</v>
      </c>
      <c r="AK146" s="11">
        <v>6.3327390000000001</v>
      </c>
      <c r="AL146" s="11">
        <v>6.4388730000000001</v>
      </c>
      <c r="AM146" s="10">
        <v>2.0412E-2</v>
      </c>
    </row>
    <row r="147" spans="1:39" ht="15" customHeight="1" x14ac:dyDescent="0.2">
      <c r="B147" s="8" t="s">
        <v>217</v>
      </c>
    </row>
    <row r="148" spans="1:39" ht="15" customHeight="1" x14ac:dyDescent="0.25">
      <c r="A148" s="9" t="s">
        <v>289</v>
      </c>
      <c r="B148" s="12" t="s">
        <v>203</v>
      </c>
      <c r="C148" s="11">
        <v>1.8677729999999999</v>
      </c>
      <c r="D148" s="11">
        <v>1.884215</v>
      </c>
      <c r="E148" s="11">
        <v>1.919719</v>
      </c>
      <c r="F148" s="11">
        <v>1.968251</v>
      </c>
      <c r="G148" s="11">
        <v>2.027123</v>
      </c>
      <c r="H148" s="11">
        <v>2.0920999999999998</v>
      </c>
      <c r="I148" s="11">
        <v>2.1657039999999999</v>
      </c>
      <c r="J148" s="11">
        <v>2.2447750000000002</v>
      </c>
      <c r="K148" s="11">
        <v>2.3187739999999999</v>
      </c>
      <c r="L148" s="11">
        <v>2.3851840000000002</v>
      </c>
      <c r="M148" s="11">
        <v>2.4513090000000002</v>
      </c>
      <c r="N148" s="11">
        <v>2.5064799999999998</v>
      </c>
      <c r="O148" s="11">
        <v>2.5636160000000001</v>
      </c>
      <c r="P148" s="11">
        <v>2.6106280000000002</v>
      </c>
      <c r="Q148" s="11">
        <v>2.6728399999999999</v>
      </c>
      <c r="R148" s="11">
        <v>2.7271649999999998</v>
      </c>
      <c r="S148" s="11">
        <v>2.7954940000000001</v>
      </c>
      <c r="T148" s="11">
        <v>2.8494869999999999</v>
      </c>
      <c r="U148" s="11">
        <v>2.8987500000000002</v>
      </c>
      <c r="V148" s="11">
        <v>2.9564629999999998</v>
      </c>
      <c r="W148" s="11">
        <v>3.021738</v>
      </c>
      <c r="X148" s="11">
        <v>3.0878559999999999</v>
      </c>
      <c r="Y148" s="11">
        <v>3.1508569999999998</v>
      </c>
      <c r="Z148" s="11">
        <v>3.2122039999999998</v>
      </c>
      <c r="AA148" s="11">
        <v>3.267881</v>
      </c>
      <c r="AB148" s="11">
        <v>3.3098619999999999</v>
      </c>
      <c r="AC148" s="11">
        <v>3.342184</v>
      </c>
      <c r="AD148" s="11">
        <v>3.391699</v>
      </c>
      <c r="AE148" s="11">
        <v>3.4532850000000002</v>
      </c>
      <c r="AF148" s="11">
        <v>3.5158719999999999</v>
      </c>
      <c r="AG148" s="11">
        <v>3.5671360000000001</v>
      </c>
      <c r="AH148" s="11">
        <v>3.6226970000000001</v>
      </c>
      <c r="AI148" s="11">
        <v>3.6824789999999998</v>
      </c>
      <c r="AJ148" s="11">
        <v>3.7282449999999998</v>
      </c>
      <c r="AK148" s="11">
        <v>3.7776519999999998</v>
      </c>
      <c r="AL148" s="11">
        <v>3.825834</v>
      </c>
      <c r="AM148" s="10">
        <v>2.1049999999999999E-2</v>
      </c>
    </row>
    <row r="149" spans="1:39" ht="15" customHeight="1" x14ac:dyDescent="0.25">
      <c r="A149" s="9" t="s">
        <v>288</v>
      </c>
      <c r="B149" s="12" t="s">
        <v>201</v>
      </c>
      <c r="C149" s="11">
        <v>1.2579830000000001</v>
      </c>
      <c r="D149" s="11">
        <v>1.2272650000000001</v>
      </c>
      <c r="E149" s="11">
        <v>1.2047650000000001</v>
      </c>
      <c r="F149" s="11">
        <v>1.1909179999999999</v>
      </c>
      <c r="G149" s="11">
        <v>1.186445</v>
      </c>
      <c r="H149" s="11">
        <v>1.1824509999999999</v>
      </c>
      <c r="I149" s="11">
        <v>1.177821</v>
      </c>
      <c r="J149" s="11">
        <v>1.1764859999999999</v>
      </c>
      <c r="K149" s="11">
        <v>1.173603</v>
      </c>
      <c r="L149" s="11">
        <v>1.1728989999999999</v>
      </c>
      <c r="M149" s="11">
        <v>1.1690160000000001</v>
      </c>
      <c r="N149" s="11">
        <v>1.1660520000000001</v>
      </c>
      <c r="O149" s="11">
        <v>1.1594660000000001</v>
      </c>
      <c r="P149" s="11">
        <v>1.1479360000000001</v>
      </c>
      <c r="Q149" s="11">
        <v>1.149804</v>
      </c>
      <c r="R149" s="11">
        <v>1.1350070000000001</v>
      </c>
      <c r="S149" s="11">
        <v>1.140452</v>
      </c>
      <c r="T149" s="11">
        <v>1.1294869999999999</v>
      </c>
      <c r="U149" s="11">
        <v>1.1147629999999999</v>
      </c>
      <c r="V149" s="11">
        <v>1.1131070000000001</v>
      </c>
      <c r="W149" s="11">
        <v>1.110441</v>
      </c>
      <c r="X149" s="11">
        <v>1.1101909999999999</v>
      </c>
      <c r="Y149" s="11">
        <v>1.105084</v>
      </c>
      <c r="Z149" s="11">
        <v>1.1117680000000001</v>
      </c>
      <c r="AA149" s="11">
        <v>1.104568</v>
      </c>
      <c r="AB149" s="11">
        <v>1.101281</v>
      </c>
      <c r="AC149" s="11">
        <v>1.09504</v>
      </c>
      <c r="AD149" s="11">
        <v>1.0958490000000001</v>
      </c>
      <c r="AE149" s="11">
        <v>1.1035010000000001</v>
      </c>
      <c r="AF149" s="11">
        <v>1.106449</v>
      </c>
      <c r="AG149" s="11">
        <v>1.1065860000000001</v>
      </c>
      <c r="AH149" s="11">
        <v>1.1060019999999999</v>
      </c>
      <c r="AI149" s="11">
        <v>1.1068309999999999</v>
      </c>
      <c r="AJ149" s="11">
        <v>1.1031089999999999</v>
      </c>
      <c r="AK149" s="11">
        <v>1.101083</v>
      </c>
      <c r="AL149" s="11">
        <v>1.097337</v>
      </c>
      <c r="AM149" s="10">
        <v>-3.2859999999999999E-3</v>
      </c>
    </row>
    <row r="150" spans="1:39" ht="15" customHeight="1" x14ac:dyDescent="0.25">
      <c r="A150" s="9" t="s">
        <v>287</v>
      </c>
      <c r="B150" s="12" t="s">
        <v>199</v>
      </c>
      <c r="C150" s="11">
        <v>2.0200000000000001E-3</v>
      </c>
      <c r="D150" s="11">
        <v>1.8699999999999999E-3</v>
      </c>
      <c r="E150" s="11">
        <v>1.7110000000000001E-3</v>
      </c>
      <c r="F150" s="11">
        <v>1.6720000000000001E-3</v>
      </c>
      <c r="G150" s="11">
        <v>1.6379999999999999E-3</v>
      </c>
      <c r="H150" s="11">
        <v>1.6479999999999999E-3</v>
      </c>
      <c r="I150" s="11">
        <v>1.7290000000000001E-3</v>
      </c>
      <c r="J150" s="11">
        <v>1.8270000000000001E-3</v>
      </c>
      <c r="K150" s="11">
        <v>1.9300000000000001E-3</v>
      </c>
      <c r="L150" s="11">
        <v>2.0400000000000001E-3</v>
      </c>
      <c r="M150" s="11">
        <v>2.1919999999999999E-3</v>
      </c>
      <c r="N150" s="11">
        <v>2.3270000000000001E-3</v>
      </c>
      <c r="O150" s="11">
        <v>2.5100000000000001E-3</v>
      </c>
      <c r="P150" s="11">
        <v>2.6029999999999998E-3</v>
      </c>
      <c r="Q150" s="11">
        <v>2.777E-3</v>
      </c>
      <c r="R150" s="11">
        <v>2.9099999999999998E-3</v>
      </c>
      <c r="S150" s="11">
        <v>3.0330000000000001E-3</v>
      </c>
      <c r="T150" s="11">
        <v>3.3019999999999998E-3</v>
      </c>
      <c r="U150" s="11">
        <v>3.483E-3</v>
      </c>
      <c r="V150" s="11">
        <v>3.591E-3</v>
      </c>
      <c r="W150" s="11">
        <v>3.8159999999999999E-3</v>
      </c>
      <c r="X150" s="11">
        <v>4.058E-3</v>
      </c>
      <c r="Y150" s="11">
        <v>4.3119999999999999E-3</v>
      </c>
      <c r="Z150" s="11">
        <v>4.5849999999999997E-3</v>
      </c>
      <c r="AA150" s="11">
        <v>4.8679999999999999E-3</v>
      </c>
      <c r="AB150" s="11">
        <v>5.1529999999999996E-3</v>
      </c>
      <c r="AC150" s="11">
        <v>5.4419999999999998E-3</v>
      </c>
      <c r="AD150" s="11">
        <v>5.744E-3</v>
      </c>
      <c r="AE150" s="11">
        <v>6.0600000000000003E-3</v>
      </c>
      <c r="AF150" s="11">
        <v>6.3839999999999999E-3</v>
      </c>
      <c r="AG150" s="11">
        <v>6.7159999999999997E-3</v>
      </c>
      <c r="AH150" s="11">
        <v>7.0559999999999998E-3</v>
      </c>
      <c r="AI150" s="11">
        <v>7.4000000000000003E-3</v>
      </c>
      <c r="AJ150" s="11">
        <v>7.7470000000000004E-3</v>
      </c>
      <c r="AK150" s="11">
        <v>8.1060000000000004E-3</v>
      </c>
      <c r="AL150" s="11">
        <v>8.5229999999999993E-3</v>
      </c>
      <c r="AM150" s="10">
        <v>4.5627000000000001E-2</v>
      </c>
    </row>
    <row r="151" spans="1:39" ht="15" customHeight="1" x14ac:dyDescent="0.25">
      <c r="A151" s="9" t="s">
        <v>286</v>
      </c>
      <c r="B151" s="12" t="s">
        <v>197</v>
      </c>
      <c r="C151" s="11">
        <v>2.15E-3</v>
      </c>
      <c r="D151" s="11">
        <v>2.3869999999999998E-3</v>
      </c>
      <c r="E151" s="11">
        <v>2.66E-3</v>
      </c>
      <c r="F151" s="11">
        <v>3.4199999999999999E-3</v>
      </c>
      <c r="G151" s="11">
        <v>4.1980000000000003E-3</v>
      </c>
      <c r="H151" s="11">
        <v>4.9589999999999999E-3</v>
      </c>
      <c r="I151" s="11">
        <v>5.7540000000000004E-3</v>
      </c>
      <c r="J151" s="11">
        <v>6.5680000000000001E-3</v>
      </c>
      <c r="K151" s="11">
        <v>7.3379999999999999E-3</v>
      </c>
      <c r="L151" s="11">
        <v>8.0400000000000003E-3</v>
      </c>
      <c r="M151" s="11">
        <v>8.6990000000000001E-3</v>
      </c>
      <c r="N151" s="11">
        <v>9.3030000000000005E-3</v>
      </c>
      <c r="O151" s="11">
        <v>9.8689999999999993E-3</v>
      </c>
      <c r="P151" s="11">
        <v>1.0433E-2</v>
      </c>
      <c r="Q151" s="11">
        <v>1.1008E-2</v>
      </c>
      <c r="R151" s="11">
        <v>1.1547999999999999E-2</v>
      </c>
      <c r="S151" s="11">
        <v>1.2073E-2</v>
      </c>
      <c r="T151" s="11">
        <v>1.2593999999999999E-2</v>
      </c>
      <c r="U151" s="11">
        <v>1.3100000000000001E-2</v>
      </c>
      <c r="V151" s="11">
        <v>1.3648E-2</v>
      </c>
      <c r="W151" s="11">
        <v>1.4088E-2</v>
      </c>
      <c r="X151" s="11">
        <v>1.4562E-2</v>
      </c>
      <c r="Y151" s="11">
        <v>1.4985E-2</v>
      </c>
      <c r="Z151" s="11">
        <v>1.545E-2</v>
      </c>
      <c r="AA151" s="11">
        <v>1.5962E-2</v>
      </c>
      <c r="AB151" s="11">
        <v>1.6334999999999999E-2</v>
      </c>
      <c r="AC151" s="11">
        <v>1.6858999999999999E-2</v>
      </c>
      <c r="AD151" s="11">
        <v>1.7236000000000001E-2</v>
      </c>
      <c r="AE151" s="11">
        <v>1.7555999999999999E-2</v>
      </c>
      <c r="AF151" s="11">
        <v>1.8008E-2</v>
      </c>
      <c r="AG151" s="11">
        <v>1.8457999999999999E-2</v>
      </c>
      <c r="AH151" s="11">
        <v>1.8883E-2</v>
      </c>
      <c r="AI151" s="11">
        <v>1.9327E-2</v>
      </c>
      <c r="AJ151" s="11">
        <v>1.9729E-2</v>
      </c>
      <c r="AK151" s="11">
        <v>2.0153999999999998E-2</v>
      </c>
      <c r="AL151" s="11">
        <v>2.0718E-2</v>
      </c>
      <c r="AM151" s="10">
        <v>6.5622E-2</v>
      </c>
    </row>
    <row r="152" spans="1:39" ht="15" customHeight="1" x14ac:dyDescent="0.25">
      <c r="A152" s="9" t="s">
        <v>285</v>
      </c>
      <c r="B152" s="12" t="s">
        <v>195</v>
      </c>
      <c r="C152" s="11">
        <v>1.9130999999999999E-2</v>
      </c>
      <c r="D152" s="11">
        <v>2.6155999999999999E-2</v>
      </c>
      <c r="E152" s="11">
        <v>3.4148999999999999E-2</v>
      </c>
      <c r="F152" s="11">
        <v>4.2805000000000003E-2</v>
      </c>
      <c r="G152" s="11">
        <v>5.1886000000000002E-2</v>
      </c>
      <c r="H152" s="11">
        <v>6.0983000000000002E-2</v>
      </c>
      <c r="I152" s="11">
        <v>7.0669999999999997E-2</v>
      </c>
      <c r="J152" s="11">
        <v>8.0782000000000007E-2</v>
      </c>
      <c r="K152" s="11">
        <v>9.0570999999999999E-2</v>
      </c>
      <c r="L152" s="11">
        <v>9.9766999999999995E-2</v>
      </c>
      <c r="M152" s="11">
        <v>0.10874399999999999</v>
      </c>
      <c r="N152" s="11">
        <v>0.11738800000000001</v>
      </c>
      <c r="O152" s="11">
        <v>0.125912</v>
      </c>
      <c r="P152" s="11">
        <v>0.13484099999999999</v>
      </c>
      <c r="Q152" s="11">
        <v>0.144257</v>
      </c>
      <c r="R152" s="11">
        <v>0.153886</v>
      </c>
      <c r="S152" s="11">
        <v>0.16362499999999999</v>
      </c>
      <c r="T152" s="11">
        <v>0.173567</v>
      </c>
      <c r="U152" s="11">
        <v>0.18401200000000001</v>
      </c>
      <c r="V152" s="11">
        <v>0.19516700000000001</v>
      </c>
      <c r="W152" s="11">
        <v>0.20677400000000001</v>
      </c>
      <c r="X152" s="11">
        <v>0.218553</v>
      </c>
      <c r="Y152" s="11">
        <v>0.230545</v>
      </c>
      <c r="Z152" s="11">
        <v>0.243094</v>
      </c>
      <c r="AA152" s="11">
        <v>0.25669399999999998</v>
      </c>
      <c r="AB152" s="11">
        <v>0.268509</v>
      </c>
      <c r="AC152" s="11">
        <v>0.28136100000000003</v>
      </c>
      <c r="AD152" s="11">
        <v>0.29501899999999998</v>
      </c>
      <c r="AE152" s="11">
        <v>0.309085</v>
      </c>
      <c r="AF152" s="11">
        <v>0.32384099999999999</v>
      </c>
      <c r="AG152" s="11">
        <v>0.338673</v>
      </c>
      <c r="AH152" s="11">
        <v>0.35413699999999998</v>
      </c>
      <c r="AI152" s="11">
        <v>0.37040000000000001</v>
      </c>
      <c r="AJ152" s="11">
        <v>0.38516</v>
      </c>
      <c r="AK152" s="11">
        <v>0.400839</v>
      </c>
      <c r="AL152" s="11">
        <v>0.41700399999999999</v>
      </c>
      <c r="AM152" s="10">
        <v>8.4849999999999995E-2</v>
      </c>
    </row>
    <row r="153" spans="1:39" ht="15" customHeight="1" x14ac:dyDescent="0.25">
      <c r="A153" s="9" t="s">
        <v>284</v>
      </c>
      <c r="B153" s="12" t="s">
        <v>193</v>
      </c>
      <c r="C153" s="11">
        <v>0</v>
      </c>
      <c r="D153" s="11">
        <v>0</v>
      </c>
      <c r="E153" s="11">
        <v>0</v>
      </c>
      <c r="F153" s="11">
        <v>1.2049999999999999E-3</v>
      </c>
      <c r="G153" s="11">
        <v>2.5200000000000001E-3</v>
      </c>
      <c r="H153" s="11">
        <v>3.8939999999999999E-3</v>
      </c>
      <c r="I153" s="11">
        <v>5.4190000000000002E-3</v>
      </c>
      <c r="J153" s="11">
        <v>7.0740000000000004E-3</v>
      </c>
      <c r="K153" s="11">
        <v>8.7430000000000008E-3</v>
      </c>
      <c r="L153" s="11">
        <v>1.0363000000000001E-2</v>
      </c>
      <c r="M153" s="11">
        <v>1.1978000000000001E-2</v>
      </c>
      <c r="N153" s="11">
        <v>1.3553000000000001E-2</v>
      </c>
      <c r="O153" s="11">
        <v>1.5124E-2</v>
      </c>
      <c r="P153" s="11">
        <v>1.6775999999999999E-2</v>
      </c>
      <c r="Q153" s="11">
        <v>1.8522E-2</v>
      </c>
      <c r="R153" s="11">
        <v>2.0313000000000001E-2</v>
      </c>
      <c r="S153" s="11">
        <v>2.2131999999999999E-2</v>
      </c>
      <c r="T153" s="11">
        <v>2.3993E-2</v>
      </c>
      <c r="U153" s="11">
        <v>2.5946E-2</v>
      </c>
      <c r="V153" s="11">
        <v>2.8024E-2</v>
      </c>
      <c r="W153" s="11">
        <v>3.0182E-2</v>
      </c>
      <c r="X153" s="11">
        <v>3.2372999999999999E-2</v>
      </c>
      <c r="Y153" s="11">
        <v>3.4601E-2</v>
      </c>
      <c r="Z153" s="11">
        <v>3.6923999999999998E-2</v>
      </c>
      <c r="AA153" s="11">
        <v>3.9299000000000001E-2</v>
      </c>
      <c r="AB153" s="11">
        <v>4.1660000000000003E-2</v>
      </c>
      <c r="AC153" s="11">
        <v>4.4047000000000003E-2</v>
      </c>
      <c r="AD153" s="11">
        <v>4.6524000000000003E-2</v>
      </c>
      <c r="AE153" s="11">
        <v>4.9102E-2</v>
      </c>
      <c r="AF153" s="11">
        <v>5.1748000000000002E-2</v>
      </c>
      <c r="AG153" s="11">
        <v>5.4449999999999998E-2</v>
      </c>
      <c r="AH153" s="11">
        <v>5.7211999999999999E-2</v>
      </c>
      <c r="AI153" s="11">
        <v>6.0005000000000003E-2</v>
      </c>
      <c r="AJ153" s="11">
        <v>6.2823000000000004E-2</v>
      </c>
      <c r="AK153" s="11">
        <v>6.5740000000000007E-2</v>
      </c>
      <c r="AL153" s="11">
        <v>6.9122000000000003E-2</v>
      </c>
      <c r="AM153" s="10" t="s">
        <v>41</v>
      </c>
    </row>
    <row r="154" spans="1:39" ht="15" customHeight="1" x14ac:dyDescent="0.25">
      <c r="A154" s="9" t="s">
        <v>283</v>
      </c>
      <c r="B154" s="12" t="s">
        <v>191</v>
      </c>
      <c r="C154" s="11">
        <v>0</v>
      </c>
      <c r="D154" s="11">
        <v>0</v>
      </c>
      <c r="E154" s="11">
        <v>0</v>
      </c>
      <c r="F154" s="11">
        <v>5.6999999999999998E-4</v>
      </c>
      <c r="G154" s="11">
        <v>1.1919999999999999E-3</v>
      </c>
      <c r="H154" s="11">
        <v>1.8420000000000001E-3</v>
      </c>
      <c r="I154" s="11">
        <v>2.5630000000000002E-3</v>
      </c>
      <c r="J154" s="11">
        <v>3.346E-3</v>
      </c>
      <c r="K154" s="11">
        <v>4.1359999999999999E-3</v>
      </c>
      <c r="L154" s="11">
        <v>4.901E-3</v>
      </c>
      <c r="M154" s="11">
        <v>5.6649999999999999E-3</v>
      </c>
      <c r="N154" s="11">
        <v>6.4099999999999999E-3</v>
      </c>
      <c r="O154" s="11">
        <v>7.1539999999999998E-3</v>
      </c>
      <c r="P154" s="11">
        <v>7.9349999999999993E-3</v>
      </c>
      <c r="Q154" s="11">
        <v>8.7600000000000004E-3</v>
      </c>
      <c r="R154" s="11">
        <v>9.6080000000000002E-3</v>
      </c>
      <c r="S154" s="11">
        <v>1.0468E-2</v>
      </c>
      <c r="T154" s="11">
        <v>1.1348E-2</v>
      </c>
      <c r="U154" s="11">
        <v>1.2272E-2</v>
      </c>
      <c r="V154" s="11">
        <v>1.3254999999999999E-2</v>
      </c>
      <c r="W154" s="11">
        <v>1.4276E-2</v>
      </c>
      <c r="X154" s="11">
        <v>1.5311999999999999E-2</v>
      </c>
      <c r="Y154" s="11">
        <v>1.6365999999999999E-2</v>
      </c>
      <c r="Z154" s="11">
        <v>1.7465000000000001E-2</v>
      </c>
      <c r="AA154" s="11">
        <v>1.8588E-2</v>
      </c>
      <c r="AB154" s="11">
        <v>1.9705E-2</v>
      </c>
      <c r="AC154" s="11">
        <v>2.0833000000000001E-2</v>
      </c>
      <c r="AD154" s="11">
        <v>2.2005E-2</v>
      </c>
      <c r="AE154" s="11">
        <v>2.3224000000000002E-2</v>
      </c>
      <c r="AF154" s="11">
        <v>2.4476000000000001E-2</v>
      </c>
      <c r="AG154" s="11">
        <v>2.5753999999999999E-2</v>
      </c>
      <c r="AH154" s="11">
        <v>2.7060000000000001E-2</v>
      </c>
      <c r="AI154" s="11">
        <v>2.8381E-2</v>
      </c>
      <c r="AJ154" s="11">
        <v>2.9714000000000001E-2</v>
      </c>
      <c r="AK154" s="11">
        <v>3.1094E-2</v>
      </c>
      <c r="AL154" s="11">
        <v>3.2694000000000001E-2</v>
      </c>
      <c r="AM154" s="10" t="s">
        <v>41</v>
      </c>
    </row>
    <row r="155" spans="1:39" ht="15" customHeight="1" x14ac:dyDescent="0.25">
      <c r="A155" s="9" t="s">
        <v>282</v>
      </c>
      <c r="B155" s="12" t="s">
        <v>189</v>
      </c>
      <c r="C155" s="11">
        <v>0</v>
      </c>
      <c r="D155" s="11">
        <v>0</v>
      </c>
      <c r="E155" s="11">
        <v>0</v>
      </c>
      <c r="F155" s="11">
        <v>5.0199999999999995E-4</v>
      </c>
      <c r="G155" s="11">
        <v>1.049E-3</v>
      </c>
      <c r="H155" s="11">
        <v>1.621E-3</v>
      </c>
      <c r="I155" s="11">
        <v>2.2560000000000002E-3</v>
      </c>
      <c r="J155" s="11">
        <v>2.9450000000000001E-3</v>
      </c>
      <c r="K155" s="11">
        <v>3.64E-3</v>
      </c>
      <c r="L155" s="11">
        <v>4.3140000000000001E-3</v>
      </c>
      <c r="M155" s="11">
        <v>4.986E-3</v>
      </c>
      <c r="N155" s="11">
        <v>5.6420000000000003E-3</v>
      </c>
      <c r="O155" s="11">
        <v>6.2960000000000004E-3</v>
      </c>
      <c r="P155" s="11">
        <v>6.9829999999999996E-3</v>
      </c>
      <c r="Q155" s="11">
        <v>7.7099999999999998E-3</v>
      </c>
      <c r="R155" s="11">
        <v>8.456E-3</v>
      </c>
      <c r="S155" s="11">
        <v>9.2130000000000007E-3</v>
      </c>
      <c r="T155" s="11">
        <v>9.9869999999999994E-3</v>
      </c>
      <c r="U155" s="11">
        <v>1.0800000000000001E-2</v>
      </c>
      <c r="V155" s="11">
        <v>1.1665E-2</v>
      </c>
      <c r="W155" s="11">
        <v>1.2564000000000001E-2</v>
      </c>
      <c r="X155" s="11">
        <v>1.3476E-2</v>
      </c>
      <c r="Y155" s="11">
        <v>1.4402999999999999E-2</v>
      </c>
      <c r="Z155" s="11">
        <v>1.537E-2</v>
      </c>
      <c r="AA155" s="11">
        <v>1.6358999999999999E-2</v>
      </c>
      <c r="AB155" s="11">
        <v>1.7342E-2</v>
      </c>
      <c r="AC155" s="11">
        <v>1.8335000000000001E-2</v>
      </c>
      <c r="AD155" s="11">
        <v>1.9366000000000001E-2</v>
      </c>
      <c r="AE155" s="11">
        <v>2.0438999999999999E-2</v>
      </c>
      <c r="AF155" s="11">
        <v>2.1541000000000001E-2</v>
      </c>
      <c r="AG155" s="11">
        <v>2.2665999999999999E-2</v>
      </c>
      <c r="AH155" s="11">
        <v>2.3816E-2</v>
      </c>
      <c r="AI155" s="11">
        <v>2.4978E-2</v>
      </c>
      <c r="AJ155" s="11">
        <v>2.6151000000000001E-2</v>
      </c>
      <c r="AK155" s="11">
        <v>2.7365E-2</v>
      </c>
      <c r="AL155" s="11">
        <v>2.8773E-2</v>
      </c>
      <c r="AM155" s="10" t="s">
        <v>41</v>
      </c>
    </row>
    <row r="156" spans="1:39" ht="15" customHeight="1" x14ac:dyDescent="0.25">
      <c r="A156" s="9" t="s">
        <v>281</v>
      </c>
      <c r="B156" s="12" t="s">
        <v>187</v>
      </c>
      <c r="C156" s="11">
        <v>0</v>
      </c>
      <c r="D156" s="11">
        <v>0</v>
      </c>
      <c r="E156" s="11">
        <v>0</v>
      </c>
      <c r="F156" s="11">
        <v>8.1099999999999998E-4</v>
      </c>
      <c r="G156" s="11">
        <v>1.6969999999999999E-3</v>
      </c>
      <c r="H156" s="11">
        <v>2.6220000000000002E-3</v>
      </c>
      <c r="I156" s="11">
        <v>3.6480000000000002E-3</v>
      </c>
      <c r="J156" s="11">
        <v>4.7619999999999997E-3</v>
      </c>
      <c r="K156" s="11">
        <v>5.8859999999999997E-3</v>
      </c>
      <c r="L156" s="11">
        <v>6.9760000000000004E-3</v>
      </c>
      <c r="M156" s="11">
        <v>8.0630000000000007E-3</v>
      </c>
      <c r="N156" s="11">
        <v>9.1229999999999992E-3</v>
      </c>
      <c r="O156" s="11">
        <v>1.0181000000000001E-2</v>
      </c>
      <c r="P156" s="11">
        <v>1.1292999999999999E-2</v>
      </c>
      <c r="Q156" s="11">
        <v>1.2468E-2</v>
      </c>
      <c r="R156" s="11">
        <v>1.3674E-2</v>
      </c>
      <c r="S156" s="11">
        <v>1.4898E-2</v>
      </c>
      <c r="T156" s="11">
        <v>1.6150999999999999E-2</v>
      </c>
      <c r="U156" s="11">
        <v>1.7465999999999999E-2</v>
      </c>
      <c r="V156" s="11">
        <v>1.8863999999999999E-2</v>
      </c>
      <c r="W156" s="11">
        <v>2.0317000000000002E-2</v>
      </c>
      <c r="X156" s="11">
        <v>2.1791999999999999E-2</v>
      </c>
      <c r="Y156" s="11">
        <v>2.3292E-2</v>
      </c>
      <c r="Z156" s="11">
        <v>2.4856E-2</v>
      </c>
      <c r="AA156" s="11">
        <v>2.6453999999999998E-2</v>
      </c>
      <c r="AB156" s="11">
        <v>2.8043999999999999E-2</v>
      </c>
      <c r="AC156" s="11">
        <v>2.9651E-2</v>
      </c>
      <c r="AD156" s="11">
        <v>3.1317999999999999E-2</v>
      </c>
      <c r="AE156" s="11">
        <v>3.3052999999999999E-2</v>
      </c>
      <c r="AF156" s="11">
        <v>3.4834999999999998E-2</v>
      </c>
      <c r="AG156" s="11">
        <v>3.6653999999999999E-2</v>
      </c>
      <c r="AH156" s="11">
        <v>3.8512999999999999E-2</v>
      </c>
      <c r="AI156" s="11">
        <v>4.0392999999999998E-2</v>
      </c>
      <c r="AJ156" s="11">
        <v>4.2290000000000001E-2</v>
      </c>
      <c r="AK156" s="11">
        <v>4.4253000000000001E-2</v>
      </c>
      <c r="AL156" s="11">
        <v>4.6530000000000002E-2</v>
      </c>
      <c r="AM156" s="10" t="s">
        <v>41</v>
      </c>
    </row>
    <row r="157" spans="1:39" ht="15" customHeight="1" x14ac:dyDescent="0.25">
      <c r="A157" s="9" t="s">
        <v>280</v>
      </c>
      <c r="B157" s="12" t="s">
        <v>206</v>
      </c>
      <c r="C157" s="11">
        <v>3.149057</v>
      </c>
      <c r="D157" s="11">
        <v>3.141893</v>
      </c>
      <c r="E157" s="11">
        <v>3.1630060000000002</v>
      </c>
      <c r="F157" s="11">
        <v>3.2101540000000002</v>
      </c>
      <c r="G157" s="11">
        <v>3.277749</v>
      </c>
      <c r="H157" s="11">
        <v>3.3521209999999999</v>
      </c>
      <c r="I157" s="11">
        <v>3.4355630000000001</v>
      </c>
      <c r="J157" s="11">
        <v>3.528565</v>
      </c>
      <c r="K157" s="11">
        <v>3.6146189999999998</v>
      </c>
      <c r="L157" s="11">
        <v>3.6944859999999999</v>
      </c>
      <c r="M157" s="11">
        <v>3.7706520000000001</v>
      </c>
      <c r="N157" s="11">
        <v>3.8362780000000001</v>
      </c>
      <c r="O157" s="11">
        <v>3.900128</v>
      </c>
      <c r="P157" s="11">
        <v>3.9494289999999999</v>
      </c>
      <c r="Q157" s="11">
        <v>4.0281469999999997</v>
      </c>
      <c r="R157" s="11">
        <v>4.0825670000000001</v>
      </c>
      <c r="S157" s="11">
        <v>4.171386</v>
      </c>
      <c r="T157" s="11">
        <v>4.2299179999999996</v>
      </c>
      <c r="U157" s="11">
        <v>4.2805920000000004</v>
      </c>
      <c r="V157" s="11">
        <v>4.3537840000000001</v>
      </c>
      <c r="W157" s="11">
        <v>4.4341910000000002</v>
      </c>
      <c r="X157" s="11">
        <v>4.5181690000000003</v>
      </c>
      <c r="Y157" s="11">
        <v>4.5944399999999996</v>
      </c>
      <c r="Z157" s="11">
        <v>4.6817169999999999</v>
      </c>
      <c r="AA157" s="11">
        <v>4.7506700000000004</v>
      </c>
      <c r="AB157" s="11">
        <v>4.807887</v>
      </c>
      <c r="AC157" s="11">
        <v>4.8537549999999996</v>
      </c>
      <c r="AD157" s="11">
        <v>4.9247579999999997</v>
      </c>
      <c r="AE157" s="11">
        <v>5.0152979999999996</v>
      </c>
      <c r="AF157" s="11">
        <v>5.1031550000000001</v>
      </c>
      <c r="AG157" s="11">
        <v>5.1770959999999997</v>
      </c>
      <c r="AH157" s="11">
        <v>5.2553809999999999</v>
      </c>
      <c r="AI157" s="11">
        <v>5.3401949999999996</v>
      </c>
      <c r="AJ157" s="11">
        <v>5.4049680000000002</v>
      </c>
      <c r="AK157" s="11">
        <v>5.4762810000000002</v>
      </c>
      <c r="AL157" s="11">
        <v>5.5465280000000003</v>
      </c>
      <c r="AM157" s="10">
        <v>1.6857E-2</v>
      </c>
    </row>
    <row r="158" spans="1:39" ht="15" customHeight="1" x14ac:dyDescent="0.2">
      <c r="B158" s="8" t="s">
        <v>205</v>
      </c>
    </row>
    <row r="159" spans="1:39" ht="15" customHeight="1" x14ac:dyDescent="0.25">
      <c r="A159" s="9" t="s">
        <v>279</v>
      </c>
      <c r="B159" s="12" t="s">
        <v>203</v>
      </c>
      <c r="C159" s="11">
        <v>4.8752880000000003</v>
      </c>
      <c r="D159" s="11">
        <v>4.8803749999999999</v>
      </c>
      <c r="E159" s="11">
        <v>4.8952910000000003</v>
      </c>
      <c r="F159" s="11">
        <v>4.9127150000000004</v>
      </c>
      <c r="G159" s="11">
        <v>4.9374880000000001</v>
      </c>
      <c r="H159" s="11">
        <v>4.94217</v>
      </c>
      <c r="I159" s="11">
        <v>4.9515019999999996</v>
      </c>
      <c r="J159" s="11">
        <v>4.9611869999999998</v>
      </c>
      <c r="K159" s="11">
        <v>4.944591</v>
      </c>
      <c r="L159" s="11">
        <v>4.9308709999999998</v>
      </c>
      <c r="M159" s="11">
        <v>4.9255430000000002</v>
      </c>
      <c r="N159" s="11">
        <v>4.914682</v>
      </c>
      <c r="O159" s="11">
        <v>4.9049990000000001</v>
      </c>
      <c r="P159" s="11">
        <v>4.8750489999999997</v>
      </c>
      <c r="Q159" s="11">
        <v>4.8664670000000001</v>
      </c>
      <c r="R159" s="11">
        <v>4.8711840000000004</v>
      </c>
      <c r="S159" s="11">
        <v>4.8789819999999997</v>
      </c>
      <c r="T159" s="11">
        <v>4.8878370000000002</v>
      </c>
      <c r="U159" s="11">
        <v>4.87277</v>
      </c>
      <c r="V159" s="11">
        <v>4.8748649999999998</v>
      </c>
      <c r="W159" s="11">
        <v>4.9061070000000004</v>
      </c>
      <c r="X159" s="11">
        <v>4.9363039999999998</v>
      </c>
      <c r="Y159" s="11">
        <v>4.9822420000000003</v>
      </c>
      <c r="Z159" s="11">
        <v>5.0128630000000003</v>
      </c>
      <c r="AA159" s="11">
        <v>5.0566930000000001</v>
      </c>
      <c r="AB159" s="11">
        <v>5.0239130000000003</v>
      </c>
      <c r="AC159" s="11">
        <v>5.0522809999999998</v>
      </c>
      <c r="AD159" s="11">
        <v>5.0804539999999996</v>
      </c>
      <c r="AE159" s="11">
        <v>5.1326539999999996</v>
      </c>
      <c r="AF159" s="11">
        <v>5.1991480000000001</v>
      </c>
      <c r="AG159" s="11">
        <v>5.2509230000000002</v>
      </c>
      <c r="AH159" s="11">
        <v>5.2986550000000001</v>
      </c>
      <c r="AI159" s="11">
        <v>5.3521489999999998</v>
      </c>
      <c r="AJ159" s="11">
        <v>5.3855430000000002</v>
      </c>
      <c r="AK159" s="11">
        <v>5.4298450000000003</v>
      </c>
      <c r="AL159" s="11">
        <v>5.472842</v>
      </c>
      <c r="AM159" s="10">
        <v>3.3760000000000001E-3</v>
      </c>
    </row>
    <row r="160" spans="1:39" ht="15" customHeight="1" x14ac:dyDescent="0.25">
      <c r="A160" s="9" t="s">
        <v>278</v>
      </c>
      <c r="B160" s="12" t="s">
        <v>201</v>
      </c>
      <c r="C160" s="11">
        <v>6.8571999999999994E-2</v>
      </c>
      <c r="D160" s="11">
        <v>6.2372999999999998E-2</v>
      </c>
      <c r="E160" s="11">
        <v>5.6321000000000003E-2</v>
      </c>
      <c r="F160" s="11">
        <v>5.0741000000000001E-2</v>
      </c>
      <c r="G160" s="11">
        <v>4.5744E-2</v>
      </c>
      <c r="H160" s="11">
        <v>4.0896000000000002E-2</v>
      </c>
      <c r="I160" s="11">
        <v>3.6885000000000001E-2</v>
      </c>
      <c r="J160" s="11">
        <v>3.3933999999999999E-2</v>
      </c>
      <c r="K160" s="11">
        <v>3.0866999999999999E-2</v>
      </c>
      <c r="L160" s="11">
        <v>2.775E-2</v>
      </c>
      <c r="M160" s="11">
        <v>2.5621999999999999E-2</v>
      </c>
      <c r="N160" s="11">
        <v>2.4140000000000002E-2</v>
      </c>
      <c r="O160" s="11">
        <v>2.3042E-2</v>
      </c>
      <c r="P160" s="11">
        <v>2.1735999999999998E-2</v>
      </c>
      <c r="Q160" s="11">
        <v>2.1118000000000001E-2</v>
      </c>
      <c r="R160" s="11">
        <v>2.0202000000000001E-2</v>
      </c>
      <c r="S160" s="11">
        <v>1.9495999999999999E-2</v>
      </c>
      <c r="T160" s="11">
        <v>1.9023000000000002E-2</v>
      </c>
      <c r="U160" s="11">
        <v>1.8595E-2</v>
      </c>
      <c r="V160" s="11">
        <v>1.8578000000000001E-2</v>
      </c>
      <c r="W160" s="11">
        <v>1.8200000000000001E-2</v>
      </c>
      <c r="X160" s="11">
        <v>1.8145000000000001E-2</v>
      </c>
      <c r="Y160" s="11">
        <v>1.8200999999999998E-2</v>
      </c>
      <c r="Z160" s="11">
        <v>1.8197000000000001E-2</v>
      </c>
      <c r="AA160" s="11">
        <v>1.7949E-2</v>
      </c>
      <c r="AB160" s="11">
        <v>1.7930999999999999E-2</v>
      </c>
      <c r="AC160" s="11">
        <v>1.7624999999999998E-2</v>
      </c>
      <c r="AD160" s="11">
        <v>1.7183E-2</v>
      </c>
      <c r="AE160" s="11">
        <v>1.7033E-2</v>
      </c>
      <c r="AF160" s="11">
        <v>1.6930000000000001E-2</v>
      </c>
      <c r="AG160" s="11">
        <v>1.6840999999999998E-2</v>
      </c>
      <c r="AH160" s="11">
        <v>1.6711E-2</v>
      </c>
      <c r="AI160" s="11">
        <v>1.6799999999999999E-2</v>
      </c>
      <c r="AJ160" s="11">
        <v>1.6556999999999999E-2</v>
      </c>
      <c r="AK160" s="11">
        <v>1.6334999999999999E-2</v>
      </c>
      <c r="AL160" s="11">
        <v>1.6055E-2</v>
      </c>
      <c r="AM160" s="10">
        <v>-3.9128999999999997E-2</v>
      </c>
    </row>
    <row r="161" spans="1:39" ht="15" customHeight="1" x14ac:dyDescent="0.25">
      <c r="A161" s="9" t="s">
        <v>277</v>
      </c>
      <c r="B161" s="12" t="s">
        <v>199</v>
      </c>
      <c r="C161" s="11">
        <v>3.522E-3</v>
      </c>
      <c r="D161" s="11">
        <v>3.333E-3</v>
      </c>
      <c r="E161" s="11">
        <v>3.1250000000000002E-3</v>
      </c>
      <c r="F161" s="11">
        <v>3.0270000000000002E-3</v>
      </c>
      <c r="G161" s="11">
        <v>2.8609999999999998E-3</v>
      </c>
      <c r="H161" s="11">
        <v>2.7539999999999999E-3</v>
      </c>
      <c r="I161" s="11">
        <v>2.6029999999999998E-3</v>
      </c>
      <c r="J161" s="11">
        <v>2.4269999999999999E-3</v>
      </c>
      <c r="K161" s="11">
        <v>2.2659999999999998E-3</v>
      </c>
      <c r="L161" s="11">
        <v>2.0339999999999998E-3</v>
      </c>
      <c r="M161" s="11">
        <v>2.0049999999999998E-3</v>
      </c>
      <c r="N161" s="11">
        <v>1.9610000000000001E-3</v>
      </c>
      <c r="O161" s="11">
        <v>1.9980000000000002E-3</v>
      </c>
      <c r="P161" s="11">
        <v>1.7440000000000001E-3</v>
      </c>
      <c r="Q161" s="11">
        <v>1.6770000000000001E-3</v>
      </c>
      <c r="R161" s="11">
        <v>1.66E-3</v>
      </c>
      <c r="S161" s="11">
        <v>1.3799999999999999E-3</v>
      </c>
      <c r="T161" s="11">
        <v>1.3450000000000001E-3</v>
      </c>
      <c r="U161" s="11">
        <v>1.3420000000000001E-3</v>
      </c>
      <c r="V161" s="11">
        <v>1.3680000000000001E-3</v>
      </c>
      <c r="W161" s="11">
        <v>1.4120000000000001E-3</v>
      </c>
      <c r="X161" s="11">
        <v>1.464E-3</v>
      </c>
      <c r="Y161" s="11">
        <v>1.5269999999999999E-3</v>
      </c>
      <c r="Z161" s="11">
        <v>1.5989999999999999E-3</v>
      </c>
      <c r="AA161" s="11">
        <v>1.6770000000000001E-3</v>
      </c>
      <c r="AB161" s="11">
        <v>1.756E-3</v>
      </c>
      <c r="AC161" s="11">
        <v>1.838E-3</v>
      </c>
      <c r="AD161" s="11">
        <v>1.9250000000000001E-3</v>
      </c>
      <c r="AE161" s="11">
        <v>2.0170000000000001E-3</v>
      </c>
      <c r="AF161" s="11">
        <v>2.1120000000000002E-3</v>
      </c>
      <c r="AG161" s="11">
        <v>2.2100000000000002E-3</v>
      </c>
      <c r="AH161" s="11">
        <v>2.3159999999999999E-3</v>
      </c>
      <c r="AI161" s="11">
        <v>2.418E-3</v>
      </c>
      <c r="AJ161" s="11">
        <v>2.5170000000000001E-3</v>
      </c>
      <c r="AK161" s="11">
        <v>2.6220000000000002E-3</v>
      </c>
      <c r="AL161" s="11">
        <v>2.7439999999999999E-3</v>
      </c>
      <c r="AM161" s="10">
        <v>-5.7070000000000003E-3</v>
      </c>
    </row>
    <row r="162" spans="1:39" ht="15" customHeight="1" x14ac:dyDescent="0.25">
      <c r="A162" s="9" t="s">
        <v>276</v>
      </c>
      <c r="B162" s="12" t="s">
        <v>197</v>
      </c>
      <c r="C162" s="11">
        <v>2.2349999999999998E-2</v>
      </c>
      <c r="D162" s="11">
        <v>2.7472E-2</v>
      </c>
      <c r="E162" s="11">
        <v>3.3029000000000003E-2</v>
      </c>
      <c r="F162" s="11">
        <v>3.8377000000000001E-2</v>
      </c>
      <c r="G162" s="11">
        <v>4.3199000000000001E-2</v>
      </c>
      <c r="H162" s="11">
        <v>4.7358999999999998E-2</v>
      </c>
      <c r="I162" s="11">
        <v>5.1174999999999998E-2</v>
      </c>
      <c r="J162" s="11">
        <v>5.4587999999999998E-2</v>
      </c>
      <c r="K162" s="11">
        <v>5.7377999999999998E-2</v>
      </c>
      <c r="L162" s="11">
        <v>5.9748999999999997E-2</v>
      </c>
      <c r="M162" s="11">
        <v>6.1755999999999998E-2</v>
      </c>
      <c r="N162" s="11">
        <v>6.3385999999999998E-2</v>
      </c>
      <c r="O162" s="11">
        <v>6.4725000000000005E-2</v>
      </c>
      <c r="P162" s="11">
        <v>6.5907999999999994E-2</v>
      </c>
      <c r="Q162" s="11">
        <v>6.6961999999999994E-2</v>
      </c>
      <c r="R162" s="11">
        <v>6.7835000000000006E-2</v>
      </c>
      <c r="S162" s="11">
        <v>6.8532999999999997E-2</v>
      </c>
      <c r="T162" s="11">
        <v>6.9103999999999999E-2</v>
      </c>
      <c r="U162" s="11">
        <v>6.9669999999999996E-2</v>
      </c>
      <c r="V162" s="11">
        <v>7.0259000000000002E-2</v>
      </c>
      <c r="W162" s="11">
        <v>7.0746000000000003E-2</v>
      </c>
      <c r="X162" s="11">
        <v>7.1306999999999995E-2</v>
      </c>
      <c r="Y162" s="11">
        <v>7.1806999999999996E-2</v>
      </c>
      <c r="Z162" s="11">
        <v>7.2495000000000004E-2</v>
      </c>
      <c r="AA162" s="11">
        <v>7.3402999999999996E-2</v>
      </c>
      <c r="AB162" s="11">
        <v>7.4468999999999994E-2</v>
      </c>
      <c r="AC162" s="11">
        <v>7.5774999999999995E-2</v>
      </c>
      <c r="AD162" s="11">
        <v>7.7094999999999997E-2</v>
      </c>
      <c r="AE162" s="11">
        <v>7.9033999999999993E-2</v>
      </c>
      <c r="AF162" s="11">
        <v>8.1426999999999999E-2</v>
      </c>
      <c r="AG162" s="11">
        <v>8.3616999999999997E-2</v>
      </c>
      <c r="AH162" s="11">
        <v>8.6570999999999995E-2</v>
      </c>
      <c r="AI162" s="11">
        <v>8.9513999999999996E-2</v>
      </c>
      <c r="AJ162" s="11">
        <v>9.2244999999999994E-2</v>
      </c>
      <c r="AK162" s="11">
        <v>9.5842999999999998E-2</v>
      </c>
      <c r="AL162" s="11">
        <v>9.9897E-2</v>
      </c>
      <c r="AM162" s="10">
        <v>3.8699999999999998E-2</v>
      </c>
    </row>
    <row r="163" spans="1:39" ht="15" customHeight="1" x14ac:dyDescent="0.25">
      <c r="A163" s="9" t="s">
        <v>275</v>
      </c>
      <c r="B163" s="12" t="s">
        <v>195</v>
      </c>
      <c r="C163" s="11">
        <v>0</v>
      </c>
      <c r="D163" s="11">
        <v>0</v>
      </c>
      <c r="E163" s="11">
        <v>0</v>
      </c>
      <c r="F163" s="11">
        <v>0</v>
      </c>
      <c r="G163" s="11">
        <v>0</v>
      </c>
      <c r="H163" s="11">
        <v>0</v>
      </c>
      <c r="I163" s="11">
        <v>0</v>
      </c>
      <c r="J163" s="11">
        <v>0</v>
      </c>
      <c r="K163" s="11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0</v>
      </c>
      <c r="Q163" s="11">
        <v>0</v>
      </c>
      <c r="R163" s="11">
        <v>0</v>
      </c>
      <c r="S163" s="11">
        <v>0</v>
      </c>
      <c r="T163" s="11">
        <v>0</v>
      </c>
      <c r="U163" s="11">
        <v>0</v>
      </c>
      <c r="V163" s="11">
        <v>0</v>
      </c>
      <c r="W163" s="11">
        <v>0</v>
      </c>
      <c r="X163" s="11">
        <v>0</v>
      </c>
      <c r="Y163" s="11">
        <v>0</v>
      </c>
      <c r="Z163" s="11">
        <v>0</v>
      </c>
      <c r="AA163" s="11">
        <v>0</v>
      </c>
      <c r="AB163" s="11">
        <v>0</v>
      </c>
      <c r="AC163" s="11">
        <v>0</v>
      </c>
      <c r="AD163" s="11">
        <v>0</v>
      </c>
      <c r="AE163" s="11">
        <v>0</v>
      </c>
      <c r="AF163" s="11">
        <v>0</v>
      </c>
      <c r="AG163" s="11">
        <v>0</v>
      </c>
      <c r="AH163" s="11">
        <v>0</v>
      </c>
      <c r="AI163" s="11">
        <v>0</v>
      </c>
      <c r="AJ163" s="11">
        <v>0</v>
      </c>
      <c r="AK163" s="11">
        <v>0</v>
      </c>
      <c r="AL163" s="11">
        <v>0</v>
      </c>
      <c r="AM163" s="10" t="s">
        <v>41</v>
      </c>
    </row>
    <row r="164" spans="1:39" ht="15" customHeight="1" x14ac:dyDescent="0.25">
      <c r="A164" s="9" t="s">
        <v>274</v>
      </c>
      <c r="B164" s="12" t="s">
        <v>193</v>
      </c>
      <c r="C164" s="11">
        <v>0</v>
      </c>
      <c r="D164" s="11">
        <v>0</v>
      </c>
      <c r="E164" s="11">
        <v>0</v>
      </c>
      <c r="F164" s="11">
        <v>4.6900000000000002E-4</v>
      </c>
      <c r="G164" s="11">
        <v>9.5399999999999999E-4</v>
      </c>
      <c r="H164" s="11">
        <v>1.433E-3</v>
      </c>
      <c r="I164" s="11">
        <v>1.936E-3</v>
      </c>
      <c r="J164" s="11">
        <v>2.454E-3</v>
      </c>
      <c r="K164" s="11">
        <v>2.9480000000000001E-3</v>
      </c>
      <c r="L164" s="11">
        <v>3.4390000000000002E-3</v>
      </c>
      <c r="M164" s="11">
        <v>3.9280000000000001E-3</v>
      </c>
      <c r="N164" s="11">
        <v>4.4039999999999999E-3</v>
      </c>
      <c r="O164" s="11">
        <v>4.8789999999999997E-3</v>
      </c>
      <c r="P164" s="11">
        <v>5.3769999999999998E-3</v>
      </c>
      <c r="Q164" s="11">
        <v>5.9030000000000003E-3</v>
      </c>
      <c r="R164" s="11">
        <v>6.4429999999999999E-3</v>
      </c>
      <c r="S164" s="11">
        <v>6.9899999999999997E-3</v>
      </c>
      <c r="T164" s="11">
        <v>7.5500000000000003E-3</v>
      </c>
      <c r="U164" s="11">
        <v>8.1370000000000001E-3</v>
      </c>
      <c r="V164" s="11">
        <v>8.7609999999999997E-3</v>
      </c>
      <c r="W164" s="11">
        <v>9.41E-3</v>
      </c>
      <c r="X164" s="11">
        <v>1.0068000000000001E-2</v>
      </c>
      <c r="Y164" s="11">
        <v>1.0737999999999999E-2</v>
      </c>
      <c r="Z164" s="11">
        <v>1.1436E-2</v>
      </c>
      <c r="AA164" s="11">
        <v>1.2149E-2</v>
      </c>
      <c r="AB164" s="11">
        <v>1.2859000000000001E-2</v>
      </c>
      <c r="AC164" s="11">
        <v>1.3576E-2</v>
      </c>
      <c r="AD164" s="11">
        <v>1.4319999999999999E-2</v>
      </c>
      <c r="AE164" s="11">
        <v>1.5095000000000001E-2</v>
      </c>
      <c r="AF164" s="11">
        <v>1.5892E-2</v>
      </c>
      <c r="AG164" s="11">
        <v>1.6705000000000001E-2</v>
      </c>
      <c r="AH164" s="11">
        <v>1.7536E-2</v>
      </c>
      <c r="AI164" s="11">
        <v>1.8377000000000001E-2</v>
      </c>
      <c r="AJ164" s="11">
        <v>1.9227000000000001E-2</v>
      </c>
      <c r="AK164" s="11">
        <v>2.0105999999999999E-2</v>
      </c>
      <c r="AL164" s="11">
        <v>2.1156999999999999E-2</v>
      </c>
      <c r="AM164" s="10" t="s">
        <v>41</v>
      </c>
    </row>
    <row r="165" spans="1:39" ht="15" customHeight="1" x14ac:dyDescent="0.25">
      <c r="A165" s="9" t="s">
        <v>273</v>
      </c>
      <c r="B165" s="12" t="s">
        <v>191</v>
      </c>
      <c r="C165" s="11">
        <v>0</v>
      </c>
      <c r="D165" s="11">
        <v>0</v>
      </c>
      <c r="E165" s="11">
        <v>0</v>
      </c>
      <c r="F165" s="11">
        <v>2.1900000000000001E-4</v>
      </c>
      <c r="G165" s="11">
        <v>4.46E-4</v>
      </c>
      <c r="H165" s="11">
        <v>6.7000000000000002E-4</v>
      </c>
      <c r="I165" s="11">
        <v>9.0499999999999999E-4</v>
      </c>
      <c r="J165" s="11">
        <v>1.147E-3</v>
      </c>
      <c r="K165" s="11">
        <v>1.3780000000000001E-3</v>
      </c>
      <c r="L165" s="11">
        <v>1.6069999999999999E-3</v>
      </c>
      <c r="M165" s="11">
        <v>1.836E-3</v>
      </c>
      <c r="N165" s="11">
        <v>2.0590000000000001E-3</v>
      </c>
      <c r="O165" s="11">
        <v>2.2799999999999999E-3</v>
      </c>
      <c r="P165" s="11">
        <v>2.513E-3</v>
      </c>
      <c r="Q165" s="11">
        <v>2.7590000000000002E-3</v>
      </c>
      <c r="R165" s="11">
        <v>3.0109999999999998E-3</v>
      </c>
      <c r="S165" s="11">
        <v>3.2669999999999999E-3</v>
      </c>
      <c r="T165" s="11">
        <v>3.529E-3</v>
      </c>
      <c r="U165" s="11">
        <v>3.803E-3</v>
      </c>
      <c r="V165" s="11">
        <v>4.0949999999999997E-3</v>
      </c>
      <c r="W165" s="11">
        <v>4.398E-3</v>
      </c>
      <c r="X165" s="11">
        <v>4.7060000000000001E-3</v>
      </c>
      <c r="Y165" s="11">
        <v>5.019E-3</v>
      </c>
      <c r="Z165" s="11">
        <v>5.3449999999999999E-3</v>
      </c>
      <c r="AA165" s="11">
        <v>5.6779999999999999E-3</v>
      </c>
      <c r="AB165" s="11">
        <v>6.0099999999999997E-3</v>
      </c>
      <c r="AC165" s="11">
        <v>6.3449999999999999E-3</v>
      </c>
      <c r="AD165" s="11">
        <v>6.6930000000000002E-3</v>
      </c>
      <c r="AE165" s="11">
        <v>7.0549999999999996E-3</v>
      </c>
      <c r="AF165" s="11">
        <v>7.4269999999999996E-3</v>
      </c>
      <c r="AG165" s="11">
        <v>7.8079999999999998E-3</v>
      </c>
      <c r="AH165" s="11">
        <v>8.1960000000000002E-3</v>
      </c>
      <c r="AI165" s="11">
        <v>8.5889999999999994E-3</v>
      </c>
      <c r="AJ165" s="11">
        <v>8.9859999999999992E-3</v>
      </c>
      <c r="AK165" s="11">
        <v>9.3970000000000008E-3</v>
      </c>
      <c r="AL165" s="11">
        <v>9.8890000000000002E-3</v>
      </c>
      <c r="AM165" s="10" t="s">
        <v>41</v>
      </c>
    </row>
    <row r="166" spans="1:39" ht="15" customHeight="1" x14ac:dyDescent="0.25">
      <c r="A166" s="9" t="s">
        <v>272</v>
      </c>
      <c r="B166" s="12" t="s">
        <v>189</v>
      </c>
      <c r="C166" s="11">
        <v>0</v>
      </c>
      <c r="D166" s="11">
        <v>0</v>
      </c>
      <c r="E166" s="11">
        <v>0</v>
      </c>
      <c r="F166" s="11">
        <v>2.1900000000000001E-4</v>
      </c>
      <c r="G166" s="11">
        <v>4.4499999999999997E-4</v>
      </c>
      <c r="H166" s="11">
        <v>6.6799999999999997E-4</v>
      </c>
      <c r="I166" s="11">
        <v>9.0300000000000005E-4</v>
      </c>
      <c r="J166" s="11">
        <v>1.145E-3</v>
      </c>
      <c r="K166" s="11">
        <v>1.3749999999999999E-3</v>
      </c>
      <c r="L166" s="11">
        <v>1.604E-3</v>
      </c>
      <c r="M166" s="11">
        <v>1.8320000000000001E-3</v>
      </c>
      <c r="N166" s="11">
        <v>2.055E-3</v>
      </c>
      <c r="O166" s="11">
        <v>2.2759999999999998E-3</v>
      </c>
      <c r="P166" s="11">
        <v>2.5079999999999998E-3</v>
      </c>
      <c r="Q166" s="11">
        <v>2.7539999999999999E-3</v>
      </c>
      <c r="R166" s="11">
        <v>3.0049999999999999E-3</v>
      </c>
      <c r="S166" s="11">
        <v>3.261E-3</v>
      </c>
      <c r="T166" s="11">
        <v>3.522E-3</v>
      </c>
      <c r="U166" s="11">
        <v>3.7959999999999999E-3</v>
      </c>
      <c r="V166" s="11">
        <v>4.0870000000000004E-3</v>
      </c>
      <c r="W166" s="11">
        <v>4.3899999999999998E-3</v>
      </c>
      <c r="X166" s="11">
        <v>4.6969999999999998E-3</v>
      </c>
      <c r="Y166" s="11">
        <v>5.0090000000000004E-3</v>
      </c>
      <c r="Z166" s="11">
        <v>5.3350000000000003E-3</v>
      </c>
      <c r="AA166" s="11">
        <v>5.6670000000000002E-3</v>
      </c>
      <c r="AB166" s="11">
        <v>5.9979999999999999E-3</v>
      </c>
      <c r="AC166" s="11">
        <v>6.3330000000000001E-3</v>
      </c>
      <c r="AD166" s="11">
        <v>6.6800000000000002E-3</v>
      </c>
      <c r="AE166" s="11">
        <v>7.0419999999999996E-3</v>
      </c>
      <c r="AF166" s="11">
        <v>7.4130000000000003E-3</v>
      </c>
      <c r="AG166" s="11">
        <v>7.7929999999999996E-3</v>
      </c>
      <c r="AH166" s="11">
        <v>8.1799999999999998E-3</v>
      </c>
      <c r="AI166" s="11">
        <v>8.5730000000000008E-3</v>
      </c>
      <c r="AJ166" s="11">
        <v>8.9689999999999995E-3</v>
      </c>
      <c r="AK166" s="11">
        <v>9.3790000000000002E-3</v>
      </c>
      <c r="AL166" s="11">
        <v>9.8689999999999993E-3</v>
      </c>
      <c r="AM166" s="10" t="s">
        <v>41</v>
      </c>
    </row>
    <row r="167" spans="1:39" ht="15" customHeight="1" x14ac:dyDescent="0.25">
      <c r="A167" s="9" t="s">
        <v>271</v>
      </c>
      <c r="B167" s="12" t="s">
        <v>187</v>
      </c>
      <c r="C167" s="11">
        <v>0</v>
      </c>
      <c r="D167" s="11">
        <v>0</v>
      </c>
      <c r="E167" s="11">
        <v>0</v>
      </c>
      <c r="F167" s="11">
        <v>3.1599999999999998E-4</v>
      </c>
      <c r="G167" s="11">
        <v>6.4300000000000002E-4</v>
      </c>
      <c r="H167" s="11">
        <v>9.6599999999999995E-4</v>
      </c>
      <c r="I167" s="11">
        <v>1.305E-3</v>
      </c>
      <c r="J167" s="11">
        <v>1.6540000000000001E-3</v>
      </c>
      <c r="K167" s="11">
        <v>1.9870000000000001E-3</v>
      </c>
      <c r="L167" s="11">
        <v>2.3180000000000002E-3</v>
      </c>
      <c r="M167" s="11">
        <v>2.6480000000000002E-3</v>
      </c>
      <c r="N167" s="11">
        <v>2.9689999999999999E-3</v>
      </c>
      <c r="O167" s="11">
        <v>3.2889999999999998E-3</v>
      </c>
      <c r="P167" s="11">
        <v>3.6250000000000002E-3</v>
      </c>
      <c r="Q167" s="11">
        <v>3.98E-3</v>
      </c>
      <c r="R167" s="11">
        <v>4.3429999999999996E-3</v>
      </c>
      <c r="S167" s="11">
        <v>4.712E-3</v>
      </c>
      <c r="T167" s="11">
        <v>5.0899999999999999E-3</v>
      </c>
      <c r="U167" s="11">
        <v>5.4850000000000003E-3</v>
      </c>
      <c r="V167" s="11">
        <v>5.9069999999999999E-3</v>
      </c>
      <c r="W167" s="11">
        <v>6.3439999999999998E-3</v>
      </c>
      <c r="X167" s="11">
        <v>6.7879999999999998E-3</v>
      </c>
      <c r="Y167" s="11">
        <v>7.2389999999999998E-3</v>
      </c>
      <c r="Z167" s="11">
        <v>7.7099999999999998E-3</v>
      </c>
      <c r="AA167" s="11">
        <v>8.1910000000000004E-3</v>
      </c>
      <c r="AB167" s="11">
        <v>8.6689999999999996E-3</v>
      </c>
      <c r="AC167" s="11">
        <v>9.1520000000000004E-3</v>
      </c>
      <c r="AD167" s="11">
        <v>9.6539999999999994E-3</v>
      </c>
      <c r="AE167" s="11">
        <v>1.0177E-2</v>
      </c>
      <c r="AF167" s="11">
        <v>1.0714E-2</v>
      </c>
      <c r="AG167" s="11">
        <v>1.1261999999999999E-2</v>
      </c>
      <c r="AH167" s="11">
        <v>1.1821999999999999E-2</v>
      </c>
      <c r="AI167" s="11">
        <v>1.2389000000000001E-2</v>
      </c>
      <c r="AJ167" s="11">
        <v>1.2962E-2</v>
      </c>
      <c r="AK167" s="11">
        <v>1.3554999999999999E-2</v>
      </c>
      <c r="AL167" s="11">
        <v>1.4263E-2</v>
      </c>
      <c r="AM167" s="10" t="s">
        <v>41</v>
      </c>
    </row>
    <row r="168" spans="1:39" ht="15" customHeight="1" x14ac:dyDescent="0.25">
      <c r="A168" s="9" t="s">
        <v>270</v>
      </c>
      <c r="B168" s="12" t="s">
        <v>185</v>
      </c>
      <c r="C168" s="11">
        <v>4.9697319999999996</v>
      </c>
      <c r="D168" s="11">
        <v>4.9735560000000003</v>
      </c>
      <c r="E168" s="11">
        <v>4.9877659999999997</v>
      </c>
      <c r="F168" s="11">
        <v>5.0060840000000004</v>
      </c>
      <c r="G168" s="11">
        <v>5.0317800000000004</v>
      </c>
      <c r="H168" s="11">
        <v>5.036918</v>
      </c>
      <c r="I168" s="11">
        <v>5.0472159999999997</v>
      </c>
      <c r="J168" s="11">
        <v>5.0585380000000004</v>
      </c>
      <c r="K168" s="11">
        <v>5.0427900000000001</v>
      </c>
      <c r="L168" s="11">
        <v>5.0293729999999996</v>
      </c>
      <c r="M168" s="11">
        <v>5.0251720000000004</v>
      </c>
      <c r="N168" s="11">
        <v>5.015657</v>
      </c>
      <c r="O168" s="11">
        <v>5.0074870000000002</v>
      </c>
      <c r="P168" s="11">
        <v>4.9784610000000002</v>
      </c>
      <c r="Q168" s="11">
        <v>4.9716209999999998</v>
      </c>
      <c r="R168" s="11">
        <v>4.9776860000000003</v>
      </c>
      <c r="S168" s="11">
        <v>4.9866210000000004</v>
      </c>
      <c r="T168" s="11">
        <v>4.9969999999999999</v>
      </c>
      <c r="U168" s="11">
        <v>4.9836020000000003</v>
      </c>
      <c r="V168" s="11">
        <v>4.987921</v>
      </c>
      <c r="W168" s="11">
        <v>5.0210049999999997</v>
      </c>
      <c r="X168" s="11">
        <v>5.0534759999999999</v>
      </c>
      <c r="Y168" s="11">
        <v>5.1017830000000002</v>
      </c>
      <c r="Z168" s="11">
        <v>5.1349770000000001</v>
      </c>
      <c r="AA168" s="11">
        <v>5.181406</v>
      </c>
      <c r="AB168" s="11">
        <v>5.1516080000000004</v>
      </c>
      <c r="AC168" s="11">
        <v>5.1829239999999999</v>
      </c>
      <c r="AD168" s="11">
        <v>5.2140019999999998</v>
      </c>
      <c r="AE168" s="11">
        <v>5.2701070000000003</v>
      </c>
      <c r="AF168" s="11">
        <v>5.3410640000000003</v>
      </c>
      <c r="AG168" s="11">
        <v>5.3971609999999997</v>
      </c>
      <c r="AH168" s="11">
        <v>5.4499909999999998</v>
      </c>
      <c r="AI168" s="11">
        <v>5.5088109999999997</v>
      </c>
      <c r="AJ168" s="11">
        <v>5.5470050000000004</v>
      </c>
      <c r="AK168" s="11">
        <v>5.5970880000000003</v>
      </c>
      <c r="AL168" s="11">
        <v>5.6467159999999996</v>
      </c>
      <c r="AM168" s="10">
        <v>3.7399999999999998E-3</v>
      </c>
    </row>
    <row r="169" spans="1:39" ht="15" customHeight="1" x14ac:dyDescent="0.2">
      <c r="A169" s="9" t="s">
        <v>269</v>
      </c>
      <c r="B169" s="8" t="s">
        <v>268</v>
      </c>
      <c r="C169" s="7">
        <v>11.240396</v>
      </c>
      <c r="D169" s="7">
        <v>11.35468</v>
      </c>
      <c r="E169" s="7">
        <v>11.50811</v>
      </c>
      <c r="F169" s="7">
        <v>11.689308</v>
      </c>
      <c r="G169" s="7">
        <v>11.875202</v>
      </c>
      <c r="H169" s="7">
        <v>12.052687000000001</v>
      </c>
      <c r="I169" s="7">
        <v>12.249669000000001</v>
      </c>
      <c r="J169" s="7">
        <v>12.449429</v>
      </c>
      <c r="K169" s="7">
        <v>12.601784</v>
      </c>
      <c r="L169" s="7">
        <v>12.759083</v>
      </c>
      <c r="M169" s="7">
        <v>12.924885</v>
      </c>
      <c r="N169" s="7">
        <v>13.072096999999999</v>
      </c>
      <c r="O169" s="7">
        <v>13.216358</v>
      </c>
      <c r="P169" s="7">
        <v>13.316178000000001</v>
      </c>
      <c r="Q169" s="7">
        <v>13.483669000000001</v>
      </c>
      <c r="R169" s="7">
        <v>13.615727</v>
      </c>
      <c r="S169" s="7">
        <v>13.838718999999999</v>
      </c>
      <c r="T169" s="7">
        <v>13.97125</v>
      </c>
      <c r="U169" s="7">
        <v>14.096131</v>
      </c>
      <c r="V169" s="7">
        <v>14.236250999999999</v>
      </c>
      <c r="W169" s="7">
        <v>14.429504</v>
      </c>
      <c r="X169" s="7">
        <v>14.630773</v>
      </c>
      <c r="Y169" s="7">
        <v>14.857165999999999</v>
      </c>
      <c r="Z169" s="7">
        <v>15.071714999999999</v>
      </c>
      <c r="AA169" s="7">
        <v>15.232248999999999</v>
      </c>
      <c r="AB169" s="7">
        <v>15.355516</v>
      </c>
      <c r="AC169" s="7">
        <v>15.468575</v>
      </c>
      <c r="AD169" s="7">
        <v>15.663197</v>
      </c>
      <c r="AE169" s="7">
        <v>15.953644000000001</v>
      </c>
      <c r="AF169" s="7">
        <v>16.229799</v>
      </c>
      <c r="AG169" s="7">
        <v>16.442195999999999</v>
      </c>
      <c r="AH169" s="7">
        <v>16.699477999999999</v>
      </c>
      <c r="AI169" s="7">
        <v>16.955781999999999</v>
      </c>
      <c r="AJ169" s="7">
        <v>17.171564</v>
      </c>
      <c r="AK169" s="7">
        <v>17.406092000000001</v>
      </c>
      <c r="AL169" s="7">
        <v>17.632124000000001</v>
      </c>
      <c r="AM169" s="6">
        <v>1.3028E-2</v>
      </c>
    </row>
    <row r="171" spans="1:39" ht="15" customHeight="1" x14ac:dyDescent="0.2">
      <c r="B171" s="8" t="s">
        <v>267</v>
      </c>
    </row>
    <row r="173" spans="1:39" ht="15" customHeight="1" x14ac:dyDescent="0.2">
      <c r="B173" s="8" t="s">
        <v>266</v>
      </c>
    </row>
    <row r="174" spans="1:39" ht="15" customHeight="1" x14ac:dyDescent="0.2">
      <c r="B174" s="8" t="s">
        <v>229</v>
      </c>
    </row>
    <row r="175" spans="1:39" ht="15" customHeight="1" x14ac:dyDescent="0.25">
      <c r="A175" s="9" t="s">
        <v>265</v>
      </c>
      <c r="B175" s="12" t="s">
        <v>203</v>
      </c>
      <c r="C175" s="22">
        <v>13.877063</v>
      </c>
      <c r="D175" s="22">
        <v>14.11937</v>
      </c>
      <c r="E175" s="22">
        <v>14.380824</v>
      </c>
      <c r="F175" s="22">
        <v>15.734531</v>
      </c>
      <c r="G175" s="22">
        <v>15.790545</v>
      </c>
      <c r="H175" s="22">
        <v>15.871926999999999</v>
      </c>
      <c r="I175" s="22">
        <v>16.067464999999999</v>
      </c>
      <c r="J175" s="22">
        <v>16.263487000000001</v>
      </c>
      <c r="K175" s="22">
        <v>16.515416999999999</v>
      </c>
      <c r="L175" s="22">
        <v>16.822119000000001</v>
      </c>
      <c r="M175" s="22">
        <v>17.169329000000001</v>
      </c>
      <c r="N175" s="22">
        <v>17.513497999999998</v>
      </c>
      <c r="O175" s="22">
        <v>17.799793000000001</v>
      </c>
      <c r="P175" s="22">
        <v>17.924506999999998</v>
      </c>
      <c r="Q175" s="22">
        <v>18.090883000000002</v>
      </c>
      <c r="R175" s="22">
        <v>18.190211999999999</v>
      </c>
      <c r="S175" s="22">
        <v>18.253112999999999</v>
      </c>
      <c r="T175" s="22">
        <v>18.277892999999999</v>
      </c>
      <c r="U175" s="22">
        <v>18.279866999999999</v>
      </c>
      <c r="V175" s="22">
        <v>18.281386999999999</v>
      </c>
      <c r="W175" s="22">
        <v>18.282813999999998</v>
      </c>
      <c r="X175" s="22">
        <v>18.284185000000001</v>
      </c>
      <c r="Y175" s="22">
        <v>18.285703999999999</v>
      </c>
      <c r="Z175" s="22">
        <v>18.287205</v>
      </c>
      <c r="AA175" s="22">
        <v>18.288589000000002</v>
      </c>
      <c r="AB175" s="22">
        <v>18.289819999999999</v>
      </c>
      <c r="AC175" s="22">
        <v>18.290929999999999</v>
      </c>
      <c r="AD175" s="22">
        <v>18.292051000000001</v>
      </c>
      <c r="AE175" s="22">
        <v>18.293184</v>
      </c>
      <c r="AF175" s="22">
        <v>18.294288999999999</v>
      </c>
      <c r="AG175" s="22">
        <v>18.295334</v>
      </c>
      <c r="AH175" s="22">
        <v>18.296219000000001</v>
      </c>
      <c r="AI175" s="22">
        <v>18.297083000000001</v>
      </c>
      <c r="AJ175" s="22">
        <v>18.297702999999998</v>
      </c>
      <c r="AK175" s="22">
        <v>18.298565</v>
      </c>
      <c r="AL175" s="22">
        <v>18.298902999999999</v>
      </c>
      <c r="AM175" s="10">
        <v>7.6550000000000003E-3</v>
      </c>
    </row>
    <row r="176" spans="1:39" ht="15" customHeight="1" x14ac:dyDescent="0.25">
      <c r="A176" s="9" t="s">
        <v>264</v>
      </c>
      <c r="B176" s="12" t="s">
        <v>201</v>
      </c>
      <c r="C176" s="22">
        <v>10.338113</v>
      </c>
      <c r="D176" s="22">
        <v>10.477664000000001</v>
      </c>
      <c r="E176" s="22">
        <v>10.575495</v>
      </c>
      <c r="F176" s="22">
        <v>11.534902000000001</v>
      </c>
      <c r="G176" s="22">
        <v>11.581928</v>
      </c>
      <c r="H176" s="22">
        <v>11.641031</v>
      </c>
      <c r="I176" s="22">
        <v>11.836982000000001</v>
      </c>
      <c r="J176" s="22">
        <v>11.971696</v>
      </c>
      <c r="K176" s="22">
        <v>12.136566999999999</v>
      </c>
      <c r="L176" s="22">
        <v>12.329649</v>
      </c>
      <c r="M176" s="22">
        <v>12.544466999999999</v>
      </c>
      <c r="N176" s="22">
        <v>12.792325999999999</v>
      </c>
      <c r="O176" s="22">
        <v>13.011015</v>
      </c>
      <c r="P176" s="22">
        <v>13.120051</v>
      </c>
      <c r="Q176" s="22">
        <v>13.286436999999999</v>
      </c>
      <c r="R176" s="22">
        <v>13.442943</v>
      </c>
      <c r="S176" s="22">
        <v>13.538599</v>
      </c>
      <c r="T176" s="22">
        <v>13.626245000000001</v>
      </c>
      <c r="U176" s="22">
        <v>13.65882</v>
      </c>
      <c r="V176" s="22">
        <v>13.683691</v>
      </c>
      <c r="W176" s="22">
        <v>13.710129</v>
      </c>
      <c r="X176" s="22">
        <v>13.718202</v>
      </c>
      <c r="Y176" s="22">
        <v>13.739696</v>
      </c>
      <c r="Z176" s="22">
        <v>13.757277999999999</v>
      </c>
      <c r="AA176" s="22">
        <v>13.774108</v>
      </c>
      <c r="AB176" s="22">
        <v>13.790174</v>
      </c>
      <c r="AC176" s="22">
        <v>13.806217999999999</v>
      </c>
      <c r="AD176" s="22">
        <v>13.824415999999999</v>
      </c>
      <c r="AE176" s="22">
        <v>13.843368999999999</v>
      </c>
      <c r="AF176" s="22">
        <v>13.863094</v>
      </c>
      <c r="AG176" s="22">
        <v>13.883205999999999</v>
      </c>
      <c r="AH176" s="22">
        <v>13.902836000000001</v>
      </c>
      <c r="AI176" s="22">
        <v>13.91733</v>
      </c>
      <c r="AJ176" s="22">
        <v>13.935957</v>
      </c>
      <c r="AK176" s="22">
        <v>13.95138</v>
      </c>
      <c r="AL176" s="22">
        <v>13.965947</v>
      </c>
      <c r="AM176" s="10">
        <v>8.4880000000000008E-3</v>
      </c>
    </row>
    <row r="177" spans="1:39" ht="15" customHeight="1" x14ac:dyDescent="0.25">
      <c r="A177" s="9" t="s">
        <v>263</v>
      </c>
      <c r="B177" s="12" t="s">
        <v>199</v>
      </c>
      <c r="C177" s="22">
        <v>10.160786</v>
      </c>
      <c r="D177" s="22">
        <v>10.168298</v>
      </c>
      <c r="E177" s="22">
        <v>10.176292999999999</v>
      </c>
      <c r="F177" s="22">
        <v>11.859359</v>
      </c>
      <c r="G177" s="22">
        <v>12.181348</v>
      </c>
      <c r="H177" s="22">
        <v>12.220471999999999</v>
      </c>
      <c r="I177" s="22">
        <v>12.331635</v>
      </c>
      <c r="J177" s="22">
        <v>12.415015</v>
      </c>
      <c r="K177" s="22">
        <v>12.531447999999999</v>
      </c>
      <c r="L177" s="22">
        <v>12.692223</v>
      </c>
      <c r="M177" s="22">
        <v>12.888956</v>
      </c>
      <c r="N177" s="22">
        <v>13.121511</v>
      </c>
      <c r="O177" s="22">
        <v>13.350681</v>
      </c>
      <c r="P177" s="22">
        <v>13.437874000000001</v>
      </c>
      <c r="Q177" s="22">
        <v>13.585300999999999</v>
      </c>
      <c r="R177" s="22">
        <v>13.70932</v>
      </c>
      <c r="S177" s="22">
        <v>13.787068</v>
      </c>
      <c r="T177" s="22">
        <v>13.825265999999999</v>
      </c>
      <c r="U177" s="22">
        <v>13.836190999999999</v>
      </c>
      <c r="V177" s="22">
        <v>13.834227</v>
      </c>
      <c r="W177" s="22">
        <v>13.830420999999999</v>
      </c>
      <c r="X177" s="22">
        <v>13.827643999999999</v>
      </c>
      <c r="Y177" s="22">
        <v>13.825509</v>
      </c>
      <c r="Z177" s="22">
        <v>13.824068</v>
      </c>
      <c r="AA177" s="22">
        <v>13.817546</v>
      </c>
      <c r="AB177" s="22">
        <v>13.761939</v>
      </c>
      <c r="AC177" s="22">
        <v>13.769665</v>
      </c>
      <c r="AD177" s="22">
        <v>13.781677</v>
      </c>
      <c r="AE177" s="22">
        <v>13.800034999999999</v>
      </c>
      <c r="AF177" s="22">
        <v>13.826199000000001</v>
      </c>
      <c r="AG177" s="22">
        <v>13.860925</v>
      </c>
      <c r="AH177" s="22">
        <v>13.903637</v>
      </c>
      <c r="AI177" s="22">
        <v>13.950779000000001</v>
      </c>
      <c r="AJ177" s="22">
        <v>13.997688</v>
      </c>
      <c r="AK177" s="22">
        <v>14.037297000000001</v>
      </c>
      <c r="AL177" s="22">
        <v>14.06968</v>
      </c>
      <c r="AM177" s="10">
        <v>9.5969999999999996E-3</v>
      </c>
    </row>
    <row r="178" spans="1:39" ht="15" customHeight="1" x14ac:dyDescent="0.25">
      <c r="A178" s="9" t="s">
        <v>262</v>
      </c>
      <c r="B178" s="12" t="s">
        <v>197</v>
      </c>
      <c r="C178" s="22">
        <v>9.7824880000000007</v>
      </c>
      <c r="D178" s="22">
        <v>9.8537350000000004</v>
      </c>
      <c r="E178" s="22">
        <v>10.026835999999999</v>
      </c>
      <c r="F178" s="22">
        <v>12.043544000000001</v>
      </c>
      <c r="G178" s="22">
        <v>12.069851</v>
      </c>
      <c r="H178" s="22">
        <v>12.111167999999999</v>
      </c>
      <c r="I178" s="22">
        <v>12.259435</v>
      </c>
      <c r="J178" s="22">
        <v>12.368727</v>
      </c>
      <c r="K178" s="22">
        <v>12.512098</v>
      </c>
      <c r="L178" s="22">
        <v>12.696892</v>
      </c>
      <c r="M178" s="22">
        <v>12.916604</v>
      </c>
      <c r="N178" s="22">
        <v>13.145811999999999</v>
      </c>
      <c r="O178" s="22">
        <v>13.359786</v>
      </c>
      <c r="P178" s="22">
        <v>13.432527</v>
      </c>
      <c r="Q178" s="22">
        <v>13.568151</v>
      </c>
      <c r="R178" s="22">
        <v>13.681278000000001</v>
      </c>
      <c r="S178" s="22">
        <v>13.764148</v>
      </c>
      <c r="T178" s="22">
        <v>13.803924</v>
      </c>
      <c r="U178" s="22">
        <v>13.808576</v>
      </c>
      <c r="V178" s="22">
        <v>13.804114999999999</v>
      </c>
      <c r="W178" s="22">
        <v>13.794703</v>
      </c>
      <c r="X178" s="22">
        <v>13.786509000000001</v>
      </c>
      <c r="Y178" s="22">
        <v>13.779070000000001</v>
      </c>
      <c r="Z178" s="22">
        <v>13.772519000000001</v>
      </c>
      <c r="AA178" s="22">
        <v>13.765921000000001</v>
      </c>
      <c r="AB178" s="22">
        <v>13.760044000000001</v>
      </c>
      <c r="AC178" s="22">
        <v>13.754629</v>
      </c>
      <c r="AD178" s="22">
        <v>13.750154</v>
      </c>
      <c r="AE178" s="22">
        <v>13.746264999999999</v>
      </c>
      <c r="AF178" s="22">
        <v>13.742805000000001</v>
      </c>
      <c r="AG178" s="22">
        <v>13.739680999999999</v>
      </c>
      <c r="AH178" s="22">
        <v>13.736859000000001</v>
      </c>
      <c r="AI178" s="22">
        <v>13.734427999999999</v>
      </c>
      <c r="AJ178" s="22">
        <v>13.732362999999999</v>
      </c>
      <c r="AK178" s="22">
        <v>13.73063</v>
      </c>
      <c r="AL178" s="22">
        <v>13.729184</v>
      </c>
      <c r="AM178" s="10">
        <v>9.8029999999999992E-3</v>
      </c>
    </row>
    <row r="179" spans="1:39" ht="15" customHeight="1" x14ac:dyDescent="0.25">
      <c r="A179" s="9" t="s">
        <v>261</v>
      </c>
      <c r="B179" s="12" t="s">
        <v>195</v>
      </c>
      <c r="C179" s="22">
        <v>10.075741000000001</v>
      </c>
      <c r="D179" s="22">
        <v>10.182264999999999</v>
      </c>
      <c r="E179" s="22">
        <v>10.275299</v>
      </c>
      <c r="F179" s="22">
        <v>11.057618</v>
      </c>
      <c r="G179" s="22">
        <v>11.113313</v>
      </c>
      <c r="H179" s="22">
        <v>11.183562</v>
      </c>
      <c r="I179" s="22">
        <v>11.413406</v>
      </c>
      <c r="J179" s="22">
        <v>11.576921</v>
      </c>
      <c r="K179" s="22">
        <v>11.768583</v>
      </c>
      <c r="L179" s="22">
        <v>11.991012</v>
      </c>
      <c r="M179" s="22">
        <v>12.242569</v>
      </c>
      <c r="N179" s="22">
        <v>12.488609</v>
      </c>
      <c r="O179" s="22">
        <v>12.730105999999999</v>
      </c>
      <c r="P179" s="22">
        <v>12.844975</v>
      </c>
      <c r="Q179" s="22">
        <v>13.011314</v>
      </c>
      <c r="R179" s="22">
        <v>13.157336000000001</v>
      </c>
      <c r="S179" s="22">
        <v>13.249271999999999</v>
      </c>
      <c r="T179" s="22">
        <v>13.319286</v>
      </c>
      <c r="U179" s="22">
        <v>13.335774000000001</v>
      </c>
      <c r="V179" s="22">
        <v>13.360232999999999</v>
      </c>
      <c r="W179" s="22">
        <v>13.371112</v>
      </c>
      <c r="X179" s="22">
        <v>13.364717000000001</v>
      </c>
      <c r="Y179" s="22">
        <v>13.369478000000001</v>
      </c>
      <c r="Z179" s="22">
        <v>13.370939</v>
      </c>
      <c r="AA179" s="22">
        <v>13.373092</v>
      </c>
      <c r="AB179" s="22">
        <v>13.376056</v>
      </c>
      <c r="AC179" s="22">
        <v>13.379865000000001</v>
      </c>
      <c r="AD179" s="22">
        <v>13.385431000000001</v>
      </c>
      <c r="AE179" s="22">
        <v>13.391368999999999</v>
      </c>
      <c r="AF179" s="22">
        <v>13.397881999999999</v>
      </c>
      <c r="AG179" s="22">
        <v>13.404655</v>
      </c>
      <c r="AH179" s="22">
        <v>13.411623000000001</v>
      </c>
      <c r="AI179" s="22">
        <v>13.420761000000001</v>
      </c>
      <c r="AJ179" s="22">
        <v>13.427473000000001</v>
      </c>
      <c r="AK179" s="22">
        <v>13.43693</v>
      </c>
      <c r="AL179" s="22">
        <v>13.442907</v>
      </c>
      <c r="AM179" s="10">
        <v>8.2039999999999995E-3</v>
      </c>
    </row>
    <row r="180" spans="1:39" ht="15" customHeight="1" x14ac:dyDescent="0.25">
      <c r="A180" s="9" t="s">
        <v>260</v>
      </c>
      <c r="B180" s="12" t="s">
        <v>193</v>
      </c>
      <c r="C180" s="22">
        <v>23.510252000000001</v>
      </c>
      <c r="D180" s="22">
        <v>23.510252000000001</v>
      </c>
      <c r="E180" s="22">
        <v>23.510252000000001</v>
      </c>
      <c r="F180" s="22">
        <v>26.791491000000001</v>
      </c>
      <c r="G180" s="22">
        <v>26.863444999999999</v>
      </c>
      <c r="H180" s="22">
        <v>26.898143999999998</v>
      </c>
      <c r="I180" s="22">
        <v>27.070630999999999</v>
      </c>
      <c r="J180" s="22">
        <v>27.192419000000001</v>
      </c>
      <c r="K180" s="22">
        <v>27.351959000000001</v>
      </c>
      <c r="L180" s="22">
        <v>27.568344</v>
      </c>
      <c r="M180" s="22">
        <v>27.838604</v>
      </c>
      <c r="N180" s="22">
        <v>28.153804999999998</v>
      </c>
      <c r="O180" s="22">
        <v>28.473831000000001</v>
      </c>
      <c r="P180" s="22">
        <v>28.668458999999999</v>
      </c>
      <c r="Q180" s="22">
        <v>28.935642000000001</v>
      </c>
      <c r="R180" s="22">
        <v>29.154377</v>
      </c>
      <c r="S180" s="22">
        <v>29.298369999999998</v>
      </c>
      <c r="T180" s="22">
        <v>29.362048999999999</v>
      </c>
      <c r="U180" s="22">
        <v>29.362044999999998</v>
      </c>
      <c r="V180" s="22">
        <v>29.362048999999999</v>
      </c>
      <c r="W180" s="22">
        <v>29.362044999999998</v>
      </c>
      <c r="X180" s="22">
        <v>29.362044999999998</v>
      </c>
      <c r="Y180" s="22">
        <v>29.362044999999998</v>
      </c>
      <c r="Z180" s="22">
        <v>29.362048999999999</v>
      </c>
      <c r="AA180" s="22">
        <v>29.362048999999999</v>
      </c>
      <c r="AB180" s="22">
        <v>29.362048999999999</v>
      </c>
      <c r="AC180" s="22">
        <v>29.362048999999999</v>
      </c>
      <c r="AD180" s="22">
        <v>29.362048999999999</v>
      </c>
      <c r="AE180" s="22">
        <v>29.362048999999999</v>
      </c>
      <c r="AF180" s="22">
        <v>29.362044999999998</v>
      </c>
      <c r="AG180" s="22">
        <v>29.362048999999999</v>
      </c>
      <c r="AH180" s="22">
        <v>29.362048999999999</v>
      </c>
      <c r="AI180" s="22">
        <v>29.362044999999998</v>
      </c>
      <c r="AJ180" s="22">
        <v>29.362044999999998</v>
      </c>
      <c r="AK180" s="22">
        <v>29.362048999999999</v>
      </c>
      <c r="AL180" s="22">
        <v>29.362048999999999</v>
      </c>
      <c r="AM180" s="10">
        <v>6.5589999999999997E-3</v>
      </c>
    </row>
    <row r="181" spans="1:39" ht="15" customHeight="1" x14ac:dyDescent="0.25">
      <c r="A181" s="9" t="s">
        <v>259</v>
      </c>
      <c r="B181" s="12" t="s">
        <v>191</v>
      </c>
      <c r="C181" s="22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22.602647999999999</v>
      </c>
      <c r="I181" s="22">
        <v>22.962191000000001</v>
      </c>
      <c r="J181" s="22">
        <v>23.378972999999998</v>
      </c>
      <c r="K181" s="22">
        <v>23.772226</v>
      </c>
      <c r="L181" s="22">
        <v>24.246037000000001</v>
      </c>
      <c r="M181" s="22">
        <v>24.828125</v>
      </c>
      <c r="N181" s="22">
        <v>25.541537999999999</v>
      </c>
      <c r="O181" s="22">
        <v>26.376107999999999</v>
      </c>
      <c r="P181" s="22">
        <v>26.804855</v>
      </c>
      <c r="Q181" s="22">
        <v>27.557963999999998</v>
      </c>
      <c r="R181" s="22">
        <v>28.128005999999999</v>
      </c>
      <c r="S181" s="22">
        <v>28.556805000000001</v>
      </c>
      <c r="T181" s="22">
        <v>28.770818999999999</v>
      </c>
      <c r="U181" s="22">
        <v>28.819037999999999</v>
      </c>
      <c r="V181" s="22">
        <v>28.858404</v>
      </c>
      <c r="W181" s="22">
        <v>28.876308000000002</v>
      </c>
      <c r="X181" s="22">
        <v>28.875340000000001</v>
      </c>
      <c r="Y181" s="22">
        <v>28.874462000000001</v>
      </c>
      <c r="Z181" s="22">
        <v>28.87369</v>
      </c>
      <c r="AA181" s="22">
        <v>28.873013</v>
      </c>
      <c r="AB181" s="22">
        <v>28.872416000000001</v>
      </c>
      <c r="AC181" s="22">
        <v>28.871894999999999</v>
      </c>
      <c r="AD181" s="22">
        <v>28.871416</v>
      </c>
      <c r="AE181" s="22">
        <v>28.870991</v>
      </c>
      <c r="AF181" s="22">
        <v>28.870609000000002</v>
      </c>
      <c r="AG181" s="22">
        <v>28.870258</v>
      </c>
      <c r="AH181" s="22">
        <v>28.869951</v>
      </c>
      <c r="AI181" s="22">
        <v>28.869705</v>
      </c>
      <c r="AJ181" s="22">
        <v>28.869516000000001</v>
      </c>
      <c r="AK181" s="22">
        <v>28.869375000000002</v>
      </c>
      <c r="AL181" s="22">
        <v>28.869285999999999</v>
      </c>
      <c r="AM181" s="10" t="s">
        <v>41</v>
      </c>
    </row>
    <row r="182" spans="1:39" ht="15" customHeight="1" x14ac:dyDescent="0.25">
      <c r="A182" s="9" t="s">
        <v>258</v>
      </c>
      <c r="B182" s="12" t="s">
        <v>189</v>
      </c>
      <c r="C182" s="22">
        <v>0</v>
      </c>
      <c r="D182" s="22">
        <v>0</v>
      </c>
      <c r="E182" s="22">
        <v>0</v>
      </c>
      <c r="F182" s="22">
        <v>0</v>
      </c>
      <c r="G182" s="22">
        <v>0</v>
      </c>
      <c r="H182" s="22">
        <v>18.041613000000002</v>
      </c>
      <c r="I182" s="22">
        <v>18.379639000000001</v>
      </c>
      <c r="J182" s="22">
        <v>18.479761</v>
      </c>
      <c r="K182" s="22">
        <v>18.603086000000001</v>
      </c>
      <c r="L182" s="22">
        <v>18.761718999999999</v>
      </c>
      <c r="M182" s="22">
        <v>18.959810000000001</v>
      </c>
      <c r="N182" s="22">
        <v>19.190821</v>
      </c>
      <c r="O182" s="22">
        <v>19.470797000000001</v>
      </c>
      <c r="P182" s="22">
        <v>19.617104999999999</v>
      </c>
      <c r="Q182" s="22">
        <v>19.858871000000001</v>
      </c>
      <c r="R182" s="22">
        <v>20.032097</v>
      </c>
      <c r="S182" s="22">
        <v>20.142012000000001</v>
      </c>
      <c r="T182" s="22">
        <v>20.211728999999998</v>
      </c>
      <c r="U182" s="22">
        <v>20.251308000000002</v>
      </c>
      <c r="V182" s="22">
        <v>20.270137999999999</v>
      </c>
      <c r="W182" s="22">
        <v>20.275483999999999</v>
      </c>
      <c r="X182" s="22">
        <v>20.280311999999999</v>
      </c>
      <c r="Y182" s="22">
        <v>20.284438999999999</v>
      </c>
      <c r="Z182" s="22">
        <v>20.293823</v>
      </c>
      <c r="AA182" s="22">
        <v>20.305067000000001</v>
      </c>
      <c r="AB182" s="22">
        <v>20.319459999999999</v>
      </c>
      <c r="AC182" s="22">
        <v>20.336532999999999</v>
      </c>
      <c r="AD182" s="22">
        <v>20.358827999999999</v>
      </c>
      <c r="AE182" s="22">
        <v>20.387131</v>
      </c>
      <c r="AF182" s="22">
        <v>20.419944999999998</v>
      </c>
      <c r="AG182" s="22">
        <v>20.45542</v>
      </c>
      <c r="AH182" s="22">
        <v>20.491845999999999</v>
      </c>
      <c r="AI182" s="22">
        <v>20.526399999999999</v>
      </c>
      <c r="AJ182" s="22">
        <v>20.556985999999998</v>
      </c>
      <c r="AK182" s="22">
        <v>20.580347</v>
      </c>
      <c r="AL182" s="22">
        <v>20.59984</v>
      </c>
      <c r="AM182" s="10" t="s">
        <v>41</v>
      </c>
    </row>
    <row r="183" spans="1:39" ht="15" customHeight="1" x14ac:dyDescent="0.25">
      <c r="A183" s="9" t="s">
        <v>257</v>
      </c>
      <c r="B183" s="12" t="s">
        <v>187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0</v>
      </c>
      <c r="J183" s="22">
        <v>0</v>
      </c>
      <c r="K183" s="22">
        <v>0</v>
      </c>
      <c r="L183" s="22">
        <v>0</v>
      </c>
      <c r="M183" s="22">
        <v>0</v>
      </c>
      <c r="N183" s="22">
        <v>0</v>
      </c>
      <c r="O183" s="22">
        <v>0</v>
      </c>
      <c r="P183" s="22">
        <v>0</v>
      </c>
      <c r="Q183" s="22">
        <v>0</v>
      </c>
      <c r="R183" s="22">
        <v>0</v>
      </c>
      <c r="S183" s="22">
        <v>0</v>
      </c>
      <c r="T183" s="22">
        <v>0</v>
      </c>
      <c r="U183" s="22">
        <v>0</v>
      </c>
      <c r="V183" s="22">
        <v>0</v>
      </c>
      <c r="W183" s="22">
        <v>0</v>
      </c>
      <c r="X183" s="22">
        <v>0</v>
      </c>
      <c r="Y183" s="22">
        <v>0</v>
      </c>
      <c r="Z183" s="22">
        <v>0</v>
      </c>
      <c r="AA183" s="22">
        <v>0</v>
      </c>
      <c r="AB183" s="22">
        <v>0</v>
      </c>
      <c r="AC183" s="22">
        <v>0</v>
      </c>
      <c r="AD183" s="22">
        <v>0</v>
      </c>
      <c r="AE183" s="22">
        <v>0</v>
      </c>
      <c r="AF183" s="22">
        <v>0</v>
      </c>
      <c r="AG183" s="22">
        <v>0</v>
      </c>
      <c r="AH183" s="22">
        <v>0</v>
      </c>
      <c r="AI183" s="22">
        <v>0</v>
      </c>
      <c r="AJ183" s="22">
        <v>0</v>
      </c>
      <c r="AK183" s="22">
        <v>0</v>
      </c>
      <c r="AL183" s="22">
        <v>0</v>
      </c>
      <c r="AM183" s="10" t="s">
        <v>41</v>
      </c>
    </row>
    <row r="184" spans="1:39" ht="15" customHeight="1" x14ac:dyDescent="0.25">
      <c r="A184" s="9" t="s">
        <v>256</v>
      </c>
      <c r="B184" s="12" t="s">
        <v>255</v>
      </c>
      <c r="C184" s="22">
        <v>12.889715000000001</v>
      </c>
      <c r="D184" s="22">
        <v>13.084139</v>
      </c>
      <c r="E184" s="22">
        <v>13.272048</v>
      </c>
      <c r="F184" s="22">
        <v>14.477337</v>
      </c>
      <c r="G184" s="22">
        <v>14.506612000000001</v>
      </c>
      <c r="H184" s="22">
        <v>14.556645</v>
      </c>
      <c r="I184" s="22">
        <v>14.731343000000001</v>
      </c>
      <c r="J184" s="22">
        <v>14.881219</v>
      </c>
      <c r="K184" s="22">
        <v>15.077147999999999</v>
      </c>
      <c r="L184" s="22">
        <v>15.319554</v>
      </c>
      <c r="M184" s="22">
        <v>15.604486</v>
      </c>
      <c r="N184" s="22">
        <v>15.88701</v>
      </c>
      <c r="O184" s="22">
        <v>16.121544</v>
      </c>
      <c r="P184" s="22">
        <v>16.2195</v>
      </c>
      <c r="Q184" s="22">
        <v>16.369821999999999</v>
      </c>
      <c r="R184" s="22">
        <v>16.476224999999999</v>
      </c>
      <c r="S184" s="22">
        <v>16.538989999999998</v>
      </c>
      <c r="T184" s="22">
        <v>16.579277000000001</v>
      </c>
      <c r="U184" s="22">
        <v>16.591615999999998</v>
      </c>
      <c r="V184" s="22">
        <v>16.594733999999999</v>
      </c>
      <c r="W184" s="22">
        <v>16.602976000000002</v>
      </c>
      <c r="X184" s="22">
        <v>16.599945000000002</v>
      </c>
      <c r="Y184" s="22">
        <v>16.606310000000001</v>
      </c>
      <c r="Z184" s="22">
        <v>16.618165999999999</v>
      </c>
      <c r="AA184" s="22">
        <v>16.636385000000001</v>
      </c>
      <c r="AB184" s="22">
        <v>16.6553</v>
      </c>
      <c r="AC184" s="22">
        <v>16.675961999999998</v>
      </c>
      <c r="AD184" s="22">
        <v>16.699265</v>
      </c>
      <c r="AE184" s="22">
        <v>16.724442</v>
      </c>
      <c r="AF184" s="22">
        <v>16.746319</v>
      </c>
      <c r="AG184" s="22">
        <v>16.775639999999999</v>
      </c>
      <c r="AH184" s="22">
        <v>16.804499</v>
      </c>
      <c r="AI184" s="22">
        <v>16.831676000000002</v>
      </c>
      <c r="AJ184" s="22">
        <v>16.849823000000001</v>
      </c>
      <c r="AK184" s="22">
        <v>16.879103000000001</v>
      </c>
      <c r="AL184" s="22">
        <v>16.913841000000001</v>
      </c>
      <c r="AM184" s="10">
        <v>7.5799999999999999E-3</v>
      </c>
    </row>
    <row r="185" spans="1:39" ht="15" customHeight="1" x14ac:dyDescent="0.2">
      <c r="B185" s="8" t="s">
        <v>217</v>
      </c>
    </row>
    <row r="186" spans="1:39" ht="15" customHeight="1" x14ac:dyDescent="0.25">
      <c r="A186" s="9" t="s">
        <v>254</v>
      </c>
      <c r="B186" s="12" t="s">
        <v>203</v>
      </c>
      <c r="C186" s="22">
        <v>8.8196460000000005</v>
      </c>
      <c r="D186" s="22">
        <v>9.0014509999999994</v>
      </c>
      <c r="E186" s="22">
        <v>9.1206859999999992</v>
      </c>
      <c r="F186" s="22">
        <v>9.6096559999999993</v>
      </c>
      <c r="G186" s="22">
        <v>9.64682</v>
      </c>
      <c r="H186" s="22">
        <v>9.6892449999999997</v>
      </c>
      <c r="I186" s="22">
        <v>10.01862</v>
      </c>
      <c r="J186" s="22">
        <v>10.220333</v>
      </c>
      <c r="K186" s="22">
        <v>10.479874000000001</v>
      </c>
      <c r="L186" s="22">
        <v>10.80179</v>
      </c>
      <c r="M186" s="22">
        <v>11.164042</v>
      </c>
      <c r="N186" s="22">
        <v>11.527312</v>
      </c>
      <c r="O186" s="22">
        <v>11.921417</v>
      </c>
      <c r="P186" s="22">
        <v>12.113222</v>
      </c>
      <c r="Q186" s="22">
        <v>12.456443</v>
      </c>
      <c r="R186" s="22">
        <v>12.765644999999999</v>
      </c>
      <c r="S186" s="22">
        <v>13.049382</v>
      </c>
      <c r="T186" s="22">
        <v>13.200839999999999</v>
      </c>
      <c r="U186" s="22">
        <v>13.205253000000001</v>
      </c>
      <c r="V186" s="22">
        <v>13.210184</v>
      </c>
      <c r="W186" s="22">
        <v>13.183414000000001</v>
      </c>
      <c r="X186" s="22">
        <v>13.185404</v>
      </c>
      <c r="Y186" s="22">
        <v>13.188288999999999</v>
      </c>
      <c r="Z186" s="22">
        <v>13.192012999999999</v>
      </c>
      <c r="AA186" s="22">
        <v>13.19609</v>
      </c>
      <c r="AB186" s="22">
        <v>13.199965000000001</v>
      </c>
      <c r="AC186" s="22">
        <v>13.203215</v>
      </c>
      <c r="AD186" s="22">
        <v>13.205499</v>
      </c>
      <c r="AE186" s="22">
        <v>13.206873</v>
      </c>
      <c r="AF186" s="22">
        <v>13.207535</v>
      </c>
      <c r="AG186" s="22">
        <v>13.207656999999999</v>
      </c>
      <c r="AH186" s="22">
        <v>13.206711</v>
      </c>
      <c r="AI186" s="22">
        <v>13.205805</v>
      </c>
      <c r="AJ186" s="22">
        <v>13.204936999999999</v>
      </c>
      <c r="AK186" s="22">
        <v>13.204108</v>
      </c>
      <c r="AL186" s="22">
        <v>13.203351</v>
      </c>
      <c r="AM186" s="10">
        <v>1.1331000000000001E-2</v>
      </c>
    </row>
    <row r="187" spans="1:39" ht="15" customHeight="1" x14ac:dyDescent="0.25">
      <c r="A187" s="9" t="s">
        <v>253</v>
      </c>
      <c r="B187" s="12" t="s">
        <v>201</v>
      </c>
      <c r="C187" s="22">
        <v>6.9034230000000001</v>
      </c>
      <c r="D187" s="22">
        <v>6.8832149999999999</v>
      </c>
      <c r="E187" s="22">
        <v>6.9284270000000001</v>
      </c>
      <c r="F187" s="22">
        <v>7.0489280000000001</v>
      </c>
      <c r="G187" s="22">
        <v>7.0687889999999998</v>
      </c>
      <c r="H187" s="22">
        <v>7.0987650000000002</v>
      </c>
      <c r="I187" s="22">
        <v>7.3262729999999996</v>
      </c>
      <c r="J187" s="22">
        <v>7.4517860000000002</v>
      </c>
      <c r="K187" s="22">
        <v>7.5934109999999997</v>
      </c>
      <c r="L187" s="22">
        <v>7.7718170000000004</v>
      </c>
      <c r="M187" s="22">
        <v>7.9792439999999996</v>
      </c>
      <c r="N187" s="22">
        <v>8.1949090000000009</v>
      </c>
      <c r="O187" s="22">
        <v>8.4355770000000003</v>
      </c>
      <c r="P187" s="22">
        <v>8.5607360000000003</v>
      </c>
      <c r="Q187" s="22">
        <v>8.7730049999999995</v>
      </c>
      <c r="R187" s="22">
        <v>8.9638829999999992</v>
      </c>
      <c r="S187" s="22">
        <v>9.1394540000000006</v>
      </c>
      <c r="T187" s="22">
        <v>9.2320060000000002</v>
      </c>
      <c r="U187" s="22">
        <v>9.2216930000000001</v>
      </c>
      <c r="V187" s="22">
        <v>9.2112800000000004</v>
      </c>
      <c r="W187" s="22">
        <v>9.2037139999999997</v>
      </c>
      <c r="X187" s="22">
        <v>9.1999689999999994</v>
      </c>
      <c r="Y187" s="22">
        <v>9.1972439999999995</v>
      </c>
      <c r="Z187" s="22">
        <v>9.1947609999999997</v>
      </c>
      <c r="AA187" s="22">
        <v>9.1924829999999993</v>
      </c>
      <c r="AB187" s="22">
        <v>9.190213</v>
      </c>
      <c r="AC187" s="22">
        <v>9.1746339999999993</v>
      </c>
      <c r="AD187" s="22">
        <v>9.1745830000000002</v>
      </c>
      <c r="AE187" s="22">
        <v>9.1753529999999994</v>
      </c>
      <c r="AF187" s="22">
        <v>9.1771700000000003</v>
      </c>
      <c r="AG187" s="22">
        <v>9.1803080000000001</v>
      </c>
      <c r="AH187" s="22">
        <v>9.1848700000000001</v>
      </c>
      <c r="AI187" s="22">
        <v>9.1893510000000003</v>
      </c>
      <c r="AJ187" s="22">
        <v>9.1951250000000009</v>
      </c>
      <c r="AK187" s="22">
        <v>9.200647</v>
      </c>
      <c r="AL187" s="22">
        <v>9.2053220000000007</v>
      </c>
      <c r="AM187" s="10">
        <v>8.5869999999999991E-3</v>
      </c>
    </row>
    <row r="188" spans="1:39" ht="15" customHeight="1" x14ac:dyDescent="0.25">
      <c r="A188" s="9" t="s">
        <v>252</v>
      </c>
      <c r="B188" s="12" t="s">
        <v>199</v>
      </c>
      <c r="C188" s="22">
        <v>6.582058</v>
      </c>
      <c r="D188" s="22">
        <v>6.597137</v>
      </c>
      <c r="E188" s="22">
        <v>6.6105700000000001</v>
      </c>
      <c r="F188" s="22">
        <v>6.8246159999999998</v>
      </c>
      <c r="G188" s="22">
        <v>6.9010410000000002</v>
      </c>
      <c r="H188" s="22">
        <v>6.9370250000000002</v>
      </c>
      <c r="I188" s="22">
        <v>7.1648990000000001</v>
      </c>
      <c r="J188" s="22">
        <v>7.2897809999999996</v>
      </c>
      <c r="K188" s="22">
        <v>7.4541849999999998</v>
      </c>
      <c r="L188" s="22">
        <v>7.6702260000000004</v>
      </c>
      <c r="M188" s="22">
        <v>7.9284340000000002</v>
      </c>
      <c r="N188" s="22">
        <v>8.2052160000000001</v>
      </c>
      <c r="O188" s="22">
        <v>8.4867589999999993</v>
      </c>
      <c r="P188" s="22">
        <v>8.6282759999999996</v>
      </c>
      <c r="Q188" s="22">
        <v>8.8696560000000009</v>
      </c>
      <c r="R188" s="22">
        <v>9.0775860000000002</v>
      </c>
      <c r="S188" s="22">
        <v>9.2609460000000006</v>
      </c>
      <c r="T188" s="22">
        <v>9.3776290000000007</v>
      </c>
      <c r="U188" s="22">
        <v>9.3766180000000006</v>
      </c>
      <c r="V188" s="22">
        <v>9.3757619999999999</v>
      </c>
      <c r="W188" s="22">
        <v>9.3750260000000001</v>
      </c>
      <c r="X188" s="22">
        <v>9.3749090000000006</v>
      </c>
      <c r="Y188" s="22">
        <v>9.3749090000000006</v>
      </c>
      <c r="Z188" s="22">
        <v>9.3749079999999996</v>
      </c>
      <c r="AA188" s="22">
        <v>9.3749079999999996</v>
      </c>
      <c r="AB188" s="22">
        <v>9.3749090000000006</v>
      </c>
      <c r="AC188" s="22">
        <v>9.3749090000000006</v>
      </c>
      <c r="AD188" s="22">
        <v>9.3749090000000006</v>
      </c>
      <c r="AE188" s="22">
        <v>9.3749090000000006</v>
      </c>
      <c r="AF188" s="22">
        <v>9.3749079999999996</v>
      </c>
      <c r="AG188" s="22">
        <v>9.3749079999999996</v>
      </c>
      <c r="AH188" s="22">
        <v>9.3749079999999996</v>
      </c>
      <c r="AI188" s="22">
        <v>9.3749079999999996</v>
      </c>
      <c r="AJ188" s="22">
        <v>9.3749079999999996</v>
      </c>
      <c r="AK188" s="22">
        <v>9.3749090000000006</v>
      </c>
      <c r="AL188" s="22">
        <v>9.3749099999999999</v>
      </c>
      <c r="AM188" s="10">
        <v>1.0389000000000001E-2</v>
      </c>
    </row>
    <row r="189" spans="1:39" ht="15" customHeight="1" x14ac:dyDescent="0.25">
      <c r="A189" s="9" t="s">
        <v>251</v>
      </c>
      <c r="B189" s="12" t="s">
        <v>197</v>
      </c>
      <c r="C189" s="22">
        <v>6.9738379999999998</v>
      </c>
      <c r="D189" s="22">
        <v>7.0268009999999999</v>
      </c>
      <c r="E189" s="22">
        <v>7.0951399999999998</v>
      </c>
      <c r="F189" s="22">
        <v>7.3627669999999998</v>
      </c>
      <c r="G189" s="22">
        <v>7.0937150000000004</v>
      </c>
      <c r="H189" s="22">
        <v>7.1286209999999999</v>
      </c>
      <c r="I189" s="22">
        <v>7.3687440000000004</v>
      </c>
      <c r="J189" s="22">
        <v>7.5149350000000004</v>
      </c>
      <c r="K189" s="22">
        <v>7.7076960000000003</v>
      </c>
      <c r="L189" s="22">
        <v>7.95322</v>
      </c>
      <c r="M189" s="22">
        <v>8.2350940000000001</v>
      </c>
      <c r="N189" s="22">
        <v>8.5234780000000008</v>
      </c>
      <c r="O189" s="22">
        <v>8.8104309999999995</v>
      </c>
      <c r="P189" s="22">
        <v>8.9379670000000004</v>
      </c>
      <c r="Q189" s="22">
        <v>9.1621410000000001</v>
      </c>
      <c r="R189" s="22">
        <v>9.3643929999999997</v>
      </c>
      <c r="S189" s="22">
        <v>9.5513619999999992</v>
      </c>
      <c r="T189" s="22">
        <v>9.6519180000000002</v>
      </c>
      <c r="U189" s="22">
        <v>9.6447719999999997</v>
      </c>
      <c r="V189" s="22">
        <v>9.638992</v>
      </c>
      <c r="W189" s="22">
        <v>9.6351510000000005</v>
      </c>
      <c r="X189" s="22">
        <v>9.6322159999999997</v>
      </c>
      <c r="Y189" s="22">
        <v>9.6292299999999997</v>
      </c>
      <c r="Z189" s="22">
        <v>9.6282320000000006</v>
      </c>
      <c r="AA189" s="22">
        <v>9.6167680000000004</v>
      </c>
      <c r="AB189" s="22">
        <v>9.6203249999999993</v>
      </c>
      <c r="AC189" s="22">
        <v>9.6243470000000002</v>
      </c>
      <c r="AD189" s="22">
        <v>9.6284220000000005</v>
      </c>
      <c r="AE189" s="22">
        <v>9.6324760000000005</v>
      </c>
      <c r="AF189" s="22">
        <v>9.6367220000000007</v>
      </c>
      <c r="AG189" s="22">
        <v>9.6423670000000001</v>
      </c>
      <c r="AH189" s="22">
        <v>9.6485839999999996</v>
      </c>
      <c r="AI189" s="22">
        <v>9.6557200000000005</v>
      </c>
      <c r="AJ189" s="22">
        <v>9.6630070000000003</v>
      </c>
      <c r="AK189" s="22">
        <v>9.6694180000000003</v>
      </c>
      <c r="AL189" s="22">
        <v>9.6716350000000002</v>
      </c>
      <c r="AM189" s="10">
        <v>9.4400000000000005E-3</v>
      </c>
    </row>
    <row r="190" spans="1:39" ht="15" customHeight="1" x14ac:dyDescent="0.25">
      <c r="A190" s="9" t="s">
        <v>250</v>
      </c>
      <c r="B190" s="12" t="s">
        <v>195</v>
      </c>
      <c r="C190" s="22">
        <v>7.0930439999999999</v>
      </c>
      <c r="D190" s="22">
        <v>6.9081149999999996</v>
      </c>
      <c r="E190" s="22">
        <v>6.9443169999999999</v>
      </c>
      <c r="F190" s="22">
        <v>7.0242699999999996</v>
      </c>
      <c r="G190" s="22">
        <v>7.0373260000000002</v>
      </c>
      <c r="H190" s="22">
        <v>7.0628849999999996</v>
      </c>
      <c r="I190" s="22">
        <v>7.2878230000000004</v>
      </c>
      <c r="J190" s="22">
        <v>7.4107789999999998</v>
      </c>
      <c r="K190" s="22">
        <v>7.5499609999999997</v>
      </c>
      <c r="L190" s="22">
        <v>7.7263520000000003</v>
      </c>
      <c r="M190" s="22">
        <v>7.9362170000000001</v>
      </c>
      <c r="N190" s="22">
        <v>8.1603549999999991</v>
      </c>
      <c r="O190" s="22">
        <v>8.4145020000000006</v>
      </c>
      <c r="P190" s="22">
        <v>8.5448280000000008</v>
      </c>
      <c r="Q190" s="22">
        <v>8.7643350000000009</v>
      </c>
      <c r="R190" s="22">
        <v>8.9632950000000005</v>
      </c>
      <c r="S190" s="22">
        <v>9.1474700000000002</v>
      </c>
      <c r="T190" s="22">
        <v>9.2486490000000003</v>
      </c>
      <c r="U190" s="22">
        <v>9.2465089999999996</v>
      </c>
      <c r="V190" s="22">
        <v>9.2447700000000008</v>
      </c>
      <c r="W190" s="22">
        <v>9.2432890000000008</v>
      </c>
      <c r="X190" s="22">
        <v>9.2422660000000008</v>
      </c>
      <c r="Y190" s="22">
        <v>9.241676</v>
      </c>
      <c r="Z190" s="22">
        <v>9.2412589999999994</v>
      </c>
      <c r="AA190" s="22">
        <v>9.2410130000000006</v>
      </c>
      <c r="AB190" s="22">
        <v>9.2409549999999996</v>
      </c>
      <c r="AC190" s="22">
        <v>9.2243270000000006</v>
      </c>
      <c r="AD190" s="22">
        <v>9.2274239999999992</v>
      </c>
      <c r="AE190" s="22">
        <v>9.231795</v>
      </c>
      <c r="AF190" s="22">
        <v>9.2377640000000003</v>
      </c>
      <c r="AG190" s="22">
        <v>9.2455289999999994</v>
      </c>
      <c r="AH190" s="22">
        <v>9.2551909999999999</v>
      </c>
      <c r="AI190" s="22">
        <v>9.2651000000000003</v>
      </c>
      <c r="AJ190" s="22">
        <v>9.2770609999999998</v>
      </c>
      <c r="AK190" s="22">
        <v>9.2891379999999995</v>
      </c>
      <c r="AL190" s="22">
        <v>9.3006049999999991</v>
      </c>
      <c r="AM190" s="10">
        <v>8.7849999999999994E-3</v>
      </c>
    </row>
    <row r="191" spans="1:39" ht="15" customHeight="1" x14ac:dyDescent="0.25">
      <c r="A191" s="9" t="s">
        <v>249</v>
      </c>
      <c r="B191" s="12" t="s">
        <v>193</v>
      </c>
      <c r="C191" s="22">
        <v>0</v>
      </c>
      <c r="D191" s="22">
        <v>0</v>
      </c>
      <c r="E191" s="22">
        <v>0</v>
      </c>
      <c r="F191" s="22">
        <v>16.863295000000001</v>
      </c>
      <c r="G191" s="22">
        <v>17.028624000000001</v>
      </c>
      <c r="H191" s="22">
        <v>17.078457</v>
      </c>
      <c r="I191" s="22">
        <v>17.565231000000001</v>
      </c>
      <c r="J191" s="22">
        <v>17.788094999999998</v>
      </c>
      <c r="K191" s="22">
        <v>18.077959</v>
      </c>
      <c r="L191" s="22">
        <v>18.486823999999999</v>
      </c>
      <c r="M191" s="22">
        <v>18.987803</v>
      </c>
      <c r="N191" s="22">
        <v>19.562480999999998</v>
      </c>
      <c r="O191" s="22">
        <v>20.15061</v>
      </c>
      <c r="P191" s="22">
        <v>20.439449</v>
      </c>
      <c r="Q191" s="22">
        <v>21.01219</v>
      </c>
      <c r="R191" s="22">
        <v>21.505970000000001</v>
      </c>
      <c r="S191" s="22">
        <v>21.921870999999999</v>
      </c>
      <c r="T191" s="22">
        <v>22.193846000000001</v>
      </c>
      <c r="U191" s="22">
        <v>22.262449</v>
      </c>
      <c r="V191" s="22">
        <v>22.288219000000002</v>
      </c>
      <c r="W191" s="22">
        <v>22.288540000000001</v>
      </c>
      <c r="X191" s="22">
        <v>22.288537999999999</v>
      </c>
      <c r="Y191" s="22">
        <v>22.288540000000001</v>
      </c>
      <c r="Z191" s="22">
        <v>22.288537999999999</v>
      </c>
      <c r="AA191" s="22">
        <v>22.288540000000001</v>
      </c>
      <c r="AB191" s="22">
        <v>22.288537999999999</v>
      </c>
      <c r="AC191" s="22">
        <v>22.288537999999999</v>
      </c>
      <c r="AD191" s="22">
        <v>22.288540000000001</v>
      </c>
      <c r="AE191" s="22">
        <v>22.288540000000001</v>
      </c>
      <c r="AF191" s="22">
        <v>22.288537999999999</v>
      </c>
      <c r="AG191" s="22">
        <v>22.288536000000001</v>
      </c>
      <c r="AH191" s="22">
        <v>22.288536000000001</v>
      </c>
      <c r="AI191" s="22">
        <v>22.288536000000001</v>
      </c>
      <c r="AJ191" s="22">
        <v>22.288536000000001</v>
      </c>
      <c r="AK191" s="22">
        <v>22.288537999999999</v>
      </c>
      <c r="AL191" s="22">
        <v>22.288537999999999</v>
      </c>
      <c r="AM191" s="10" t="s">
        <v>41</v>
      </c>
    </row>
    <row r="192" spans="1:39" ht="15" customHeight="1" x14ac:dyDescent="0.25">
      <c r="A192" s="9" t="s">
        <v>248</v>
      </c>
      <c r="B192" s="12" t="s">
        <v>191</v>
      </c>
      <c r="C192" s="22">
        <v>0</v>
      </c>
      <c r="D192" s="22">
        <v>0</v>
      </c>
      <c r="E192" s="22">
        <v>0</v>
      </c>
      <c r="F192" s="22">
        <v>14.149509999999999</v>
      </c>
      <c r="G192" s="22">
        <v>14.439019</v>
      </c>
      <c r="H192" s="22">
        <v>14.553613</v>
      </c>
      <c r="I192" s="22">
        <v>15.080617999999999</v>
      </c>
      <c r="J192" s="22">
        <v>15.441568</v>
      </c>
      <c r="K192" s="22">
        <v>15.917712999999999</v>
      </c>
      <c r="L192" s="22">
        <v>16.413627999999999</v>
      </c>
      <c r="M192" s="22">
        <v>16.930031</v>
      </c>
      <c r="N192" s="22">
        <v>17.471909</v>
      </c>
      <c r="O192" s="22">
        <v>18.078596000000001</v>
      </c>
      <c r="P192" s="22">
        <v>18.300274000000002</v>
      </c>
      <c r="Q192" s="22">
        <v>18.804672</v>
      </c>
      <c r="R192" s="22">
        <v>19.250855999999999</v>
      </c>
      <c r="S192" s="22">
        <v>19.627604000000002</v>
      </c>
      <c r="T192" s="22">
        <v>19.862089000000001</v>
      </c>
      <c r="U192" s="22">
        <v>19.947334000000001</v>
      </c>
      <c r="V192" s="22">
        <v>20.025110000000002</v>
      </c>
      <c r="W192" s="22">
        <v>20.043317999999999</v>
      </c>
      <c r="X192" s="22">
        <v>20.099302000000002</v>
      </c>
      <c r="Y192" s="22">
        <v>20.113989</v>
      </c>
      <c r="Z192" s="22">
        <v>20.127655000000001</v>
      </c>
      <c r="AA192" s="22">
        <v>20.139590999999999</v>
      </c>
      <c r="AB192" s="22">
        <v>20.145192999999999</v>
      </c>
      <c r="AC192" s="22">
        <v>20.150013000000001</v>
      </c>
      <c r="AD192" s="22">
        <v>20.153507000000001</v>
      </c>
      <c r="AE192" s="22">
        <v>20.155740999999999</v>
      </c>
      <c r="AF192" s="22">
        <v>20.156987999999998</v>
      </c>
      <c r="AG192" s="22">
        <v>20.157599999999999</v>
      </c>
      <c r="AH192" s="22">
        <v>20.156813</v>
      </c>
      <c r="AI192" s="22">
        <v>20.130478</v>
      </c>
      <c r="AJ192" s="22">
        <v>20.133130999999999</v>
      </c>
      <c r="AK192" s="22">
        <v>20.137415000000001</v>
      </c>
      <c r="AL192" s="22">
        <v>20.14377</v>
      </c>
      <c r="AM192" s="10" t="s">
        <v>41</v>
      </c>
    </row>
    <row r="193" spans="1:39" ht="15" customHeight="1" x14ac:dyDescent="0.25">
      <c r="A193" s="9" t="s">
        <v>247</v>
      </c>
      <c r="B193" s="12" t="s">
        <v>189</v>
      </c>
      <c r="C193" s="22">
        <v>0</v>
      </c>
      <c r="D193" s="22">
        <v>0</v>
      </c>
      <c r="E193" s="22">
        <v>0</v>
      </c>
      <c r="F193" s="22">
        <v>10.300124</v>
      </c>
      <c r="G193" s="22">
        <v>10.410659000000001</v>
      </c>
      <c r="H193" s="22">
        <v>10.462507</v>
      </c>
      <c r="I193" s="22">
        <v>10.796016</v>
      </c>
      <c r="J193" s="22">
        <v>10.99437</v>
      </c>
      <c r="K193" s="22">
        <v>11.255296</v>
      </c>
      <c r="L193" s="22">
        <v>11.585577000000001</v>
      </c>
      <c r="M193" s="22">
        <v>11.972448</v>
      </c>
      <c r="N193" s="22">
        <v>12.38335</v>
      </c>
      <c r="O193" s="22">
        <v>12.826767</v>
      </c>
      <c r="P193" s="22">
        <v>12.994847999999999</v>
      </c>
      <c r="Q193" s="22">
        <v>13.360056999999999</v>
      </c>
      <c r="R193" s="22">
        <v>13.666682</v>
      </c>
      <c r="S193" s="22">
        <v>13.929955</v>
      </c>
      <c r="T193" s="22">
        <v>14.105674</v>
      </c>
      <c r="U193" s="22">
        <v>14.174042999999999</v>
      </c>
      <c r="V193" s="22">
        <v>14.231873999999999</v>
      </c>
      <c r="W193" s="22">
        <v>14.245075</v>
      </c>
      <c r="X193" s="22">
        <v>14.250289</v>
      </c>
      <c r="Y193" s="22">
        <v>14.25029</v>
      </c>
      <c r="Z193" s="22">
        <v>14.250289</v>
      </c>
      <c r="AA193" s="22">
        <v>14.25029</v>
      </c>
      <c r="AB193" s="22">
        <v>14.250289</v>
      </c>
      <c r="AC193" s="22">
        <v>14.25029</v>
      </c>
      <c r="AD193" s="22">
        <v>14.25029</v>
      </c>
      <c r="AE193" s="22">
        <v>14.250289</v>
      </c>
      <c r="AF193" s="22">
        <v>14.25029</v>
      </c>
      <c r="AG193" s="22">
        <v>14.250289</v>
      </c>
      <c r="AH193" s="22">
        <v>14.25029</v>
      </c>
      <c r="AI193" s="22">
        <v>14.250289</v>
      </c>
      <c r="AJ193" s="22">
        <v>14.25029</v>
      </c>
      <c r="AK193" s="22">
        <v>14.250289</v>
      </c>
      <c r="AL193" s="22">
        <v>14.25029</v>
      </c>
      <c r="AM193" s="10" t="s">
        <v>41</v>
      </c>
    </row>
    <row r="194" spans="1:39" ht="15" customHeight="1" x14ac:dyDescent="0.25">
      <c r="A194" s="9" t="s">
        <v>246</v>
      </c>
      <c r="B194" s="12" t="s">
        <v>187</v>
      </c>
      <c r="C194" s="22">
        <v>0</v>
      </c>
      <c r="D194" s="22">
        <v>0</v>
      </c>
      <c r="E194" s="22">
        <v>0</v>
      </c>
      <c r="F194" s="22">
        <v>11.550198</v>
      </c>
      <c r="G194" s="22">
        <v>11.550198999999999</v>
      </c>
      <c r="H194" s="22">
        <v>11.5502</v>
      </c>
      <c r="I194" s="22">
        <v>11.550198999999999</v>
      </c>
      <c r="J194" s="22">
        <v>11.550198999999999</v>
      </c>
      <c r="K194" s="22">
        <v>11.550198999999999</v>
      </c>
      <c r="L194" s="22">
        <v>11.5502</v>
      </c>
      <c r="M194" s="22">
        <v>11.5502</v>
      </c>
      <c r="N194" s="22">
        <v>11.550198999999999</v>
      </c>
      <c r="O194" s="22">
        <v>11.550198999999999</v>
      </c>
      <c r="P194" s="22">
        <v>11.5502</v>
      </c>
      <c r="Q194" s="22">
        <v>11.5502</v>
      </c>
      <c r="R194" s="22">
        <v>11.550198999999999</v>
      </c>
      <c r="S194" s="22">
        <v>11.5502</v>
      </c>
      <c r="T194" s="22">
        <v>11.550198999999999</v>
      </c>
      <c r="U194" s="22">
        <v>11.5502</v>
      </c>
      <c r="V194" s="22">
        <v>11.5502</v>
      </c>
      <c r="W194" s="22">
        <v>11.5502</v>
      </c>
      <c r="X194" s="22">
        <v>11.5502</v>
      </c>
      <c r="Y194" s="22">
        <v>11.5502</v>
      </c>
      <c r="Z194" s="22">
        <v>11.550198999999999</v>
      </c>
      <c r="AA194" s="22">
        <v>11.5502</v>
      </c>
      <c r="AB194" s="22">
        <v>11.550198</v>
      </c>
      <c r="AC194" s="22">
        <v>11.550198999999999</v>
      </c>
      <c r="AD194" s="22">
        <v>11.5502</v>
      </c>
      <c r="AE194" s="22">
        <v>11.550198999999999</v>
      </c>
      <c r="AF194" s="22">
        <v>11.5502</v>
      </c>
      <c r="AG194" s="22">
        <v>11.550198999999999</v>
      </c>
      <c r="AH194" s="22">
        <v>11.5502</v>
      </c>
      <c r="AI194" s="22">
        <v>11.550198</v>
      </c>
      <c r="AJ194" s="22">
        <v>11.5502</v>
      </c>
      <c r="AK194" s="22">
        <v>11.550198999999999</v>
      </c>
      <c r="AL194" s="22">
        <v>11.550198999999999</v>
      </c>
      <c r="AM194" s="10" t="s">
        <v>41</v>
      </c>
    </row>
    <row r="195" spans="1:39" ht="15" customHeight="1" x14ac:dyDescent="0.25">
      <c r="A195" s="9" t="s">
        <v>245</v>
      </c>
      <c r="B195" s="12" t="s">
        <v>244</v>
      </c>
      <c r="C195" s="22">
        <v>8.3018859999999997</v>
      </c>
      <c r="D195" s="22">
        <v>8.4342559999999995</v>
      </c>
      <c r="E195" s="22">
        <v>8.5462559999999996</v>
      </c>
      <c r="F195" s="22">
        <v>8.9536689999999997</v>
      </c>
      <c r="G195" s="22">
        <v>9.0029350000000008</v>
      </c>
      <c r="H195" s="22">
        <v>9.0639020000000006</v>
      </c>
      <c r="I195" s="22">
        <v>9.3859089999999998</v>
      </c>
      <c r="J195" s="22">
        <v>9.5863750000000003</v>
      </c>
      <c r="K195" s="22">
        <v>9.8372829999999993</v>
      </c>
      <c r="L195" s="22">
        <v>10.146400999999999</v>
      </c>
      <c r="M195" s="22">
        <v>10.496952</v>
      </c>
      <c r="N195" s="22">
        <v>10.852197</v>
      </c>
      <c r="O195" s="22">
        <v>11.226974999999999</v>
      </c>
      <c r="P195" s="22">
        <v>11.419687</v>
      </c>
      <c r="Q195" s="22">
        <v>11.751261</v>
      </c>
      <c r="R195" s="22">
        <v>12.050682</v>
      </c>
      <c r="S195" s="22">
        <v>12.327863000000001</v>
      </c>
      <c r="T195" s="22">
        <v>12.483485999999999</v>
      </c>
      <c r="U195" s="22">
        <v>12.500456</v>
      </c>
      <c r="V195" s="22">
        <v>12.514564</v>
      </c>
      <c r="W195" s="22">
        <v>12.500698999999999</v>
      </c>
      <c r="X195" s="22">
        <v>12.509753</v>
      </c>
      <c r="Y195" s="22">
        <v>12.519591999999999</v>
      </c>
      <c r="Z195" s="22">
        <v>12.530103</v>
      </c>
      <c r="AA195" s="22">
        <v>12.541085000000001</v>
      </c>
      <c r="AB195" s="22">
        <v>12.552155000000001</v>
      </c>
      <c r="AC195" s="22">
        <v>12.560109000000001</v>
      </c>
      <c r="AD195" s="22">
        <v>12.570843</v>
      </c>
      <c r="AE195" s="22">
        <v>12.581242</v>
      </c>
      <c r="AF195" s="22">
        <v>12.591346</v>
      </c>
      <c r="AG195" s="22">
        <v>12.601336999999999</v>
      </c>
      <c r="AH195" s="22">
        <v>12.610961</v>
      </c>
      <c r="AI195" s="22">
        <v>12.620839</v>
      </c>
      <c r="AJ195" s="22">
        <v>12.631271999999999</v>
      </c>
      <c r="AK195" s="22">
        <v>12.642066</v>
      </c>
      <c r="AL195" s="22">
        <v>12.653026000000001</v>
      </c>
      <c r="AM195" s="10">
        <v>1.2001E-2</v>
      </c>
    </row>
    <row r="196" spans="1:39" ht="15" customHeight="1" x14ac:dyDescent="0.2">
      <c r="B196" s="8" t="s">
        <v>205</v>
      </c>
    </row>
    <row r="197" spans="1:39" ht="15" customHeight="1" x14ac:dyDescent="0.25">
      <c r="A197" s="9" t="s">
        <v>243</v>
      </c>
      <c r="B197" s="12" t="s">
        <v>203</v>
      </c>
      <c r="C197" s="22">
        <v>6.3061489999999996</v>
      </c>
      <c r="D197" s="22">
        <v>6.4443780000000004</v>
      </c>
      <c r="E197" s="22">
        <v>6.611802</v>
      </c>
      <c r="F197" s="22">
        <v>6.834651</v>
      </c>
      <c r="G197" s="22">
        <v>6.8749589999999996</v>
      </c>
      <c r="H197" s="22">
        <v>6.9306489999999998</v>
      </c>
      <c r="I197" s="22">
        <v>7.0117459999999996</v>
      </c>
      <c r="J197" s="22">
        <v>7.1201480000000004</v>
      </c>
      <c r="K197" s="22">
        <v>7.2543740000000003</v>
      </c>
      <c r="L197" s="22">
        <v>7.429163</v>
      </c>
      <c r="M197" s="22">
        <v>7.6287140000000004</v>
      </c>
      <c r="N197" s="22">
        <v>7.8496839999999999</v>
      </c>
      <c r="O197" s="22">
        <v>8.0727130000000002</v>
      </c>
      <c r="P197" s="22">
        <v>8.1886700000000001</v>
      </c>
      <c r="Q197" s="22">
        <v>8.3506370000000008</v>
      </c>
      <c r="R197" s="22">
        <v>8.4832560000000008</v>
      </c>
      <c r="S197" s="22">
        <v>8.5997430000000001</v>
      </c>
      <c r="T197" s="22">
        <v>8.6616870000000006</v>
      </c>
      <c r="U197" s="22">
        <v>8.6667400000000008</v>
      </c>
      <c r="V197" s="22">
        <v>8.6711840000000002</v>
      </c>
      <c r="W197" s="22">
        <v>8.6701239999999995</v>
      </c>
      <c r="X197" s="22">
        <v>8.6734919999999995</v>
      </c>
      <c r="Y197" s="22">
        <v>8.6747650000000007</v>
      </c>
      <c r="Z197" s="22">
        <v>8.6743970000000008</v>
      </c>
      <c r="AA197" s="22">
        <v>8.6743950000000005</v>
      </c>
      <c r="AB197" s="22">
        <v>8.6742460000000001</v>
      </c>
      <c r="AC197" s="22">
        <v>8.6746780000000001</v>
      </c>
      <c r="AD197" s="22">
        <v>8.6752900000000004</v>
      </c>
      <c r="AE197" s="22">
        <v>8.6756419999999999</v>
      </c>
      <c r="AF197" s="22">
        <v>8.6759570000000004</v>
      </c>
      <c r="AG197" s="22">
        <v>8.6763209999999997</v>
      </c>
      <c r="AH197" s="22">
        <v>8.6744730000000008</v>
      </c>
      <c r="AI197" s="22">
        <v>8.6677180000000007</v>
      </c>
      <c r="AJ197" s="22">
        <v>8.6704299999999996</v>
      </c>
      <c r="AK197" s="22">
        <v>8.6741360000000007</v>
      </c>
      <c r="AL197" s="22">
        <v>8.6788310000000006</v>
      </c>
      <c r="AM197" s="10">
        <v>8.7939999999999997E-3</v>
      </c>
    </row>
    <row r="198" spans="1:39" ht="15" customHeight="1" x14ac:dyDescent="0.25">
      <c r="A198" s="9" t="s">
        <v>242</v>
      </c>
      <c r="B198" s="12" t="s">
        <v>201</v>
      </c>
      <c r="C198" s="22">
        <v>5.6275930000000001</v>
      </c>
      <c r="D198" s="22">
        <v>5.5072000000000001</v>
      </c>
      <c r="E198" s="22">
        <v>5.5405340000000001</v>
      </c>
      <c r="F198" s="22">
        <v>5.9125399999999999</v>
      </c>
      <c r="G198" s="22">
        <v>5.9135580000000001</v>
      </c>
      <c r="H198" s="22">
        <v>5.9345309999999998</v>
      </c>
      <c r="I198" s="22">
        <v>6.0228640000000002</v>
      </c>
      <c r="J198" s="22">
        <v>6.0827989999999996</v>
      </c>
      <c r="K198" s="22">
        <v>6.1553250000000004</v>
      </c>
      <c r="L198" s="22">
        <v>6.2363160000000004</v>
      </c>
      <c r="M198" s="22">
        <v>6.3246289999999998</v>
      </c>
      <c r="N198" s="22">
        <v>6.4198659999999999</v>
      </c>
      <c r="O198" s="22">
        <v>6.5184810000000004</v>
      </c>
      <c r="P198" s="22">
        <v>6.5578029999999998</v>
      </c>
      <c r="Q198" s="22">
        <v>6.6256599999999999</v>
      </c>
      <c r="R198" s="22">
        <v>6.6808949999999996</v>
      </c>
      <c r="S198" s="22">
        <v>6.7294229999999997</v>
      </c>
      <c r="T198" s="22">
        <v>6.7595280000000004</v>
      </c>
      <c r="U198" s="22">
        <v>6.7703439999999997</v>
      </c>
      <c r="V198" s="22">
        <v>6.7931609999999996</v>
      </c>
      <c r="W198" s="22">
        <v>6.8154029999999999</v>
      </c>
      <c r="X198" s="22">
        <v>6.8440859999999999</v>
      </c>
      <c r="Y198" s="22">
        <v>6.8913390000000003</v>
      </c>
      <c r="Z198" s="22">
        <v>6.9386950000000001</v>
      </c>
      <c r="AA198" s="22">
        <v>6.9925790000000001</v>
      </c>
      <c r="AB198" s="22">
        <v>7.0524300000000002</v>
      </c>
      <c r="AC198" s="22">
        <v>7.1192650000000004</v>
      </c>
      <c r="AD198" s="22">
        <v>7.1718729999999997</v>
      </c>
      <c r="AE198" s="22">
        <v>7.2181660000000001</v>
      </c>
      <c r="AF198" s="22">
        <v>7.2486959999999998</v>
      </c>
      <c r="AG198" s="22">
        <v>7.2573299999999996</v>
      </c>
      <c r="AH198" s="22">
        <v>7.2797780000000003</v>
      </c>
      <c r="AI198" s="22">
        <v>7.3020750000000003</v>
      </c>
      <c r="AJ198" s="22">
        <v>7.3583930000000004</v>
      </c>
      <c r="AK198" s="22">
        <v>7.3946120000000004</v>
      </c>
      <c r="AL198" s="22">
        <v>7.4166210000000001</v>
      </c>
      <c r="AM198" s="10">
        <v>8.7930000000000005E-3</v>
      </c>
    </row>
    <row r="199" spans="1:39" ht="15" customHeight="1" x14ac:dyDescent="0.25">
      <c r="A199" s="9" t="s">
        <v>241</v>
      </c>
      <c r="B199" s="12" t="s">
        <v>199</v>
      </c>
      <c r="C199" s="22">
        <v>5.4185850000000002</v>
      </c>
      <c r="D199" s="22">
        <v>5.4475730000000002</v>
      </c>
      <c r="E199" s="22">
        <v>5.4717089999999997</v>
      </c>
      <c r="F199" s="22">
        <v>6.3757919999999997</v>
      </c>
      <c r="G199" s="22">
        <v>5.96183</v>
      </c>
      <c r="H199" s="22">
        <v>5.9844369999999998</v>
      </c>
      <c r="I199" s="22">
        <v>6.0865239999999998</v>
      </c>
      <c r="J199" s="22">
        <v>6.1529309999999997</v>
      </c>
      <c r="K199" s="22">
        <v>6.2453130000000003</v>
      </c>
      <c r="L199" s="22">
        <v>6.3591800000000003</v>
      </c>
      <c r="M199" s="22">
        <v>6.4887370000000004</v>
      </c>
      <c r="N199" s="22">
        <v>6.6198499999999996</v>
      </c>
      <c r="O199" s="22">
        <v>6.7600189999999998</v>
      </c>
      <c r="P199" s="22">
        <v>6.8227440000000001</v>
      </c>
      <c r="Q199" s="22">
        <v>6.9387420000000004</v>
      </c>
      <c r="R199" s="22">
        <v>7.0231560000000002</v>
      </c>
      <c r="S199" s="22">
        <v>7.0739640000000001</v>
      </c>
      <c r="T199" s="22">
        <v>7.1019759999999996</v>
      </c>
      <c r="U199" s="22">
        <v>7.1054839999999997</v>
      </c>
      <c r="V199" s="22">
        <v>7.107602</v>
      </c>
      <c r="W199" s="22">
        <v>7.1053199999999999</v>
      </c>
      <c r="X199" s="22">
        <v>7.1049009999999999</v>
      </c>
      <c r="Y199" s="22">
        <v>7.1044539999999996</v>
      </c>
      <c r="Z199" s="22">
        <v>7.101299</v>
      </c>
      <c r="AA199" s="22">
        <v>7.1008420000000001</v>
      </c>
      <c r="AB199" s="22">
        <v>7.1012050000000002</v>
      </c>
      <c r="AC199" s="22">
        <v>7.1008209999999998</v>
      </c>
      <c r="AD199" s="22">
        <v>7.1025020000000003</v>
      </c>
      <c r="AE199" s="22">
        <v>7.1043830000000003</v>
      </c>
      <c r="AF199" s="22">
        <v>7.1070409999999997</v>
      </c>
      <c r="AG199" s="22">
        <v>7.1103730000000001</v>
      </c>
      <c r="AH199" s="22">
        <v>7.1142260000000004</v>
      </c>
      <c r="AI199" s="22">
        <v>7.1184700000000003</v>
      </c>
      <c r="AJ199" s="22">
        <v>7.1235520000000001</v>
      </c>
      <c r="AK199" s="22">
        <v>7.1295989999999998</v>
      </c>
      <c r="AL199" s="22">
        <v>7.136298</v>
      </c>
      <c r="AM199" s="10">
        <v>7.9740000000000002E-3</v>
      </c>
    </row>
    <row r="200" spans="1:39" ht="15" customHeight="1" x14ac:dyDescent="0.25">
      <c r="A200" s="9" t="s">
        <v>240</v>
      </c>
      <c r="B200" s="12" t="s">
        <v>197</v>
      </c>
      <c r="C200" s="22">
        <v>6.0499749999999999</v>
      </c>
      <c r="D200" s="22">
        <v>6.1530129999999996</v>
      </c>
      <c r="E200" s="22">
        <v>6.2636190000000003</v>
      </c>
      <c r="F200" s="22">
        <v>6.4534739999999999</v>
      </c>
      <c r="G200" s="22">
        <v>6.4965469999999996</v>
      </c>
      <c r="H200" s="22">
        <v>6.5516610000000002</v>
      </c>
      <c r="I200" s="22">
        <v>6.7219769999999999</v>
      </c>
      <c r="J200" s="22">
        <v>6.8536840000000003</v>
      </c>
      <c r="K200" s="22">
        <v>7.0167190000000002</v>
      </c>
      <c r="L200" s="22">
        <v>7.211932</v>
      </c>
      <c r="M200" s="22">
        <v>7.4280010000000001</v>
      </c>
      <c r="N200" s="22">
        <v>7.6487759999999998</v>
      </c>
      <c r="O200" s="22">
        <v>7.8760180000000002</v>
      </c>
      <c r="P200" s="22">
        <v>7.9854979999999998</v>
      </c>
      <c r="Q200" s="22">
        <v>8.1547479999999997</v>
      </c>
      <c r="R200" s="22">
        <v>8.2933459999999997</v>
      </c>
      <c r="S200" s="22">
        <v>8.4118189999999995</v>
      </c>
      <c r="T200" s="22">
        <v>8.4789890000000003</v>
      </c>
      <c r="U200" s="22">
        <v>8.4813170000000007</v>
      </c>
      <c r="V200" s="22">
        <v>8.4782430000000009</v>
      </c>
      <c r="W200" s="22">
        <v>8.4703140000000001</v>
      </c>
      <c r="X200" s="22">
        <v>8.4655480000000001</v>
      </c>
      <c r="Y200" s="22">
        <v>8.4566239999999997</v>
      </c>
      <c r="Z200" s="22">
        <v>8.4456869999999995</v>
      </c>
      <c r="AA200" s="22">
        <v>8.4384080000000008</v>
      </c>
      <c r="AB200" s="22">
        <v>8.4308350000000001</v>
      </c>
      <c r="AC200" s="22">
        <v>8.4209619999999994</v>
      </c>
      <c r="AD200" s="22">
        <v>8.4117949999999997</v>
      </c>
      <c r="AE200" s="22">
        <v>8.4051019999999994</v>
      </c>
      <c r="AF200" s="22">
        <v>8.3979470000000003</v>
      </c>
      <c r="AG200" s="22">
        <v>8.3889700000000005</v>
      </c>
      <c r="AH200" s="22">
        <v>8.3719169999999998</v>
      </c>
      <c r="AI200" s="22">
        <v>8.3634360000000001</v>
      </c>
      <c r="AJ200" s="22">
        <v>8.3605649999999994</v>
      </c>
      <c r="AK200" s="22">
        <v>8.3552479999999996</v>
      </c>
      <c r="AL200" s="22">
        <v>8.3504989999999992</v>
      </c>
      <c r="AM200" s="10">
        <v>9.0220000000000005E-3</v>
      </c>
    </row>
    <row r="201" spans="1:39" ht="15" customHeight="1" x14ac:dyDescent="0.25">
      <c r="A201" s="9" t="s">
        <v>239</v>
      </c>
      <c r="B201" s="12" t="s">
        <v>195</v>
      </c>
      <c r="C201" s="22">
        <v>0</v>
      </c>
      <c r="D201" s="22">
        <v>0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0</v>
      </c>
      <c r="O201" s="22">
        <v>0</v>
      </c>
      <c r="P201" s="22">
        <v>0</v>
      </c>
      <c r="Q201" s="22">
        <v>0</v>
      </c>
      <c r="R201" s="22">
        <v>0</v>
      </c>
      <c r="S201" s="22">
        <v>0</v>
      </c>
      <c r="T201" s="22">
        <v>0</v>
      </c>
      <c r="U201" s="22">
        <v>0</v>
      </c>
      <c r="V201" s="22">
        <v>0</v>
      </c>
      <c r="W201" s="22">
        <v>0</v>
      </c>
      <c r="X201" s="22">
        <v>0</v>
      </c>
      <c r="Y201" s="22">
        <v>0</v>
      </c>
      <c r="Z201" s="22">
        <v>0</v>
      </c>
      <c r="AA201" s="22">
        <v>0</v>
      </c>
      <c r="AB201" s="22">
        <v>0</v>
      </c>
      <c r="AC201" s="22">
        <v>0</v>
      </c>
      <c r="AD201" s="22">
        <v>0</v>
      </c>
      <c r="AE201" s="22">
        <v>0</v>
      </c>
      <c r="AF201" s="22">
        <v>0</v>
      </c>
      <c r="AG201" s="22">
        <v>0</v>
      </c>
      <c r="AH201" s="22">
        <v>0</v>
      </c>
      <c r="AI201" s="22">
        <v>0</v>
      </c>
      <c r="AJ201" s="22">
        <v>0</v>
      </c>
      <c r="AK201" s="22">
        <v>0</v>
      </c>
      <c r="AL201" s="22">
        <v>0</v>
      </c>
      <c r="AM201" s="10" t="s">
        <v>41</v>
      </c>
    </row>
    <row r="202" spans="1:39" ht="15" customHeight="1" x14ac:dyDescent="0.25">
      <c r="A202" s="9" t="s">
        <v>238</v>
      </c>
      <c r="B202" s="12" t="s">
        <v>193</v>
      </c>
      <c r="C202" s="22">
        <v>0</v>
      </c>
      <c r="D202" s="22">
        <v>0</v>
      </c>
      <c r="E202" s="22">
        <v>0</v>
      </c>
      <c r="F202" s="22">
        <v>7.9595549999999999</v>
      </c>
      <c r="G202" s="22">
        <v>11.938395999999999</v>
      </c>
      <c r="H202" s="22">
        <v>11.971097</v>
      </c>
      <c r="I202" s="22">
        <v>12.230165</v>
      </c>
      <c r="J202" s="22">
        <v>12.364464</v>
      </c>
      <c r="K202" s="22">
        <v>12.537409</v>
      </c>
      <c r="L202" s="22">
        <v>12.764647</v>
      </c>
      <c r="M202" s="22">
        <v>13.018902000000001</v>
      </c>
      <c r="N202" s="22">
        <v>13.306433</v>
      </c>
      <c r="O202" s="22">
        <v>13.615897</v>
      </c>
      <c r="P202" s="22">
        <v>13.749979</v>
      </c>
      <c r="Q202" s="22">
        <v>14.026387</v>
      </c>
      <c r="R202" s="22">
        <v>14.275238</v>
      </c>
      <c r="S202" s="22">
        <v>14.491269000000001</v>
      </c>
      <c r="T202" s="22">
        <v>14.617667000000001</v>
      </c>
      <c r="U202" s="22">
        <v>14.634460000000001</v>
      </c>
      <c r="V202" s="22">
        <v>14.64052</v>
      </c>
      <c r="W202" s="22">
        <v>14.639011999999999</v>
      </c>
      <c r="X202" s="22">
        <v>14.637562000000001</v>
      </c>
      <c r="Y202" s="22">
        <v>14.636165</v>
      </c>
      <c r="Z202" s="22">
        <v>14.634836999999999</v>
      </c>
      <c r="AA202" s="22">
        <v>14.633573999999999</v>
      </c>
      <c r="AB202" s="22">
        <v>14.632355</v>
      </c>
      <c r="AC202" s="22">
        <v>14.631207</v>
      </c>
      <c r="AD202" s="22">
        <v>14.630124</v>
      </c>
      <c r="AE202" s="22">
        <v>14.629108</v>
      </c>
      <c r="AF202" s="22">
        <v>14.628157</v>
      </c>
      <c r="AG202" s="22">
        <v>14.627267</v>
      </c>
      <c r="AH202" s="22">
        <v>14.626442000000001</v>
      </c>
      <c r="AI202" s="22">
        <v>14.625683</v>
      </c>
      <c r="AJ202" s="22">
        <v>14.624976999999999</v>
      </c>
      <c r="AK202" s="22">
        <v>14.624338</v>
      </c>
      <c r="AL202" s="22">
        <v>14.623761</v>
      </c>
      <c r="AM202" s="10" t="s">
        <v>41</v>
      </c>
    </row>
    <row r="203" spans="1:39" ht="15" customHeight="1" x14ac:dyDescent="0.25">
      <c r="A203" s="9" t="s">
        <v>237</v>
      </c>
      <c r="B203" s="12" t="s">
        <v>191</v>
      </c>
      <c r="C203" s="22">
        <v>0</v>
      </c>
      <c r="D203" s="22">
        <v>0</v>
      </c>
      <c r="E203" s="22">
        <v>0</v>
      </c>
      <c r="F203" s="22">
        <v>1.3928499999999999</v>
      </c>
      <c r="G203" s="22">
        <v>10.107721</v>
      </c>
      <c r="H203" s="22">
        <v>10.19553</v>
      </c>
      <c r="I203" s="22">
        <v>10.494729</v>
      </c>
      <c r="J203" s="22">
        <v>10.70599</v>
      </c>
      <c r="K203" s="22">
        <v>10.980376</v>
      </c>
      <c r="L203" s="22">
        <v>11.312794</v>
      </c>
      <c r="M203" s="22">
        <v>11.670686999999999</v>
      </c>
      <c r="N203" s="22">
        <v>12.024585999999999</v>
      </c>
      <c r="O203" s="22">
        <v>12.380637</v>
      </c>
      <c r="P203" s="22">
        <v>12.501379</v>
      </c>
      <c r="Q203" s="22">
        <v>12.740722999999999</v>
      </c>
      <c r="R203" s="22">
        <v>12.959728</v>
      </c>
      <c r="S203" s="22">
        <v>13.119230999999999</v>
      </c>
      <c r="T203" s="22">
        <v>13.245267999999999</v>
      </c>
      <c r="U203" s="22">
        <v>13.275638000000001</v>
      </c>
      <c r="V203" s="22">
        <v>13.225581999999999</v>
      </c>
      <c r="W203" s="22">
        <v>13.25324</v>
      </c>
      <c r="X203" s="22">
        <v>13.279852</v>
      </c>
      <c r="Y203" s="22">
        <v>13.303535999999999</v>
      </c>
      <c r="Z203" s="22">
        <v>13.323252</v>
      </c>
      <c r="AA203" s="22">
        <v>13.34046</v>
      </c>
      <c r="AB203" s="22">
        <v>13.356968</v>
      </c>
      <c r="AC203" s="22">
        <v>13.348678</v>
      </c>
      <c r="AD203" s="22">
        <v>13.364737999999999</v>
      </c>
      <c r="AE203" s="22">
        <v>13.379579</v>
      </c>
      <c r="AF203" s="22">
        <v>13.39331</v>
      </c>
      <c r="AG203" s="22">
        <v>13.406254000000001</v>
      </c>
      <c r="AH203" s="22">
        <v>13.418702</v>
      </c>
      <c r="AI203" s="22">
        <v>13.406297</v>
      </c>
      <c r="AJ203" s="22">
        <v>13.419644</v>
      </c>
      <c r="AK203" s="22">
        <v>13.429266</v>
      </c>
      <c r="AL203" s="22">
        <v>13.439902</v>
      </c>
      <c r="AM203" s="10" t="s">
        <v>41</v>
      </c>
    </row>
    <row r="204" spans="1:39" ht="15" customHeight="1" x14ac:dyDescent="0.25">
      <c r="A204" s="9" t="s">
        <v>236</v>
      </c>
      <c r="B204" s="12" t="s">
        <v>189</v>
      </c>
      <c r="C204" s="22">
        <v>0</v>
      </c>
      <c r="D204" s="22">
        <v>0</v>
      </c>
      <c r="E204" s="22">
        <v>0</v>
      </c>
      <c r="F204" s="22">
        <v>1.3808670000000001</v>
      </c>
      <c r="G204" s="22">
        <v>8.9562089999999994</v>
      </c>
      <c r="H204" s="22">
        <v>8.9937570000000004</v>
      </c>
      <c r="I204" s="22">
        <v>9.2102149999999998</v>
      </c>
      <c r="J204" s="22">
        <v>9.3548609999999996</v>
      </c>
      <c r="K204" s="22">
        <v>9.5311179999999993</v>
      </c>
      <c r="L204" s="22">
        <v>9.7536860000000001</v>
      </c>
      <c r="M204" s="22">
        <v>10.004166</v>
      </c>
      <c r="N204" s="22">
        <v>10.277953</v>
      </c>
      <c r="O204" s="22">
        <v>10.571615</v>
      </c>
      <c r="P204" s="22">
        <v>10.682195999999999</v>
      </c>
      <c r="Q204" s="22">
        <v>10.892621999999999</v>
      </c>
      <c r="R204" s="22">
        <v>11.073562000000001</v>
      </c>
      <c r="S204" s="22">
        <v>11.237947</v>
      </c>
      <c r="T204" s="22">
        <v>11.336293</v>
      </c>
      <c r="U204" s="22">
        <v>11.353794000000001</v>
      </c>
      <c r="V204" s="22">
        <v>11.367467</v>
      </c>
      <c r="W204" s="22">
        <v>11.371117</v>
      </c>
      <c r="X204" s="22">
        <v>11.369260000000001</v>
      </c>
      <c r="Y204" s="22">
        <v>11.367728</v>
      </c>
      <c r="Z204" s="22">
        <v>11.366526</v>
      </c>
      <c r="AA204" s="22">
        <v>11.365610999999999</v>
      </c>
      <c r="AB204" s="22">
        <v>11.364965</v>
      </c>
      <c r="AC204" s="22">
        <v>11.336758</v>
      </c>
      <c r="AD204" s="22">
        <v>11.341748000000001</v>
      </c>
      <c r="AE204" s="22">
        <v>11.348293999999999</v>
      </c>
      <c r="AF204" s="22">
        <v>11.356622</v>
      </c>
      <c r="AG204" s="22">
        <v>11.366841000000001</v>
      </c>
      <c r="AH204" s="22">
        <v>11.378907</v>
      </c>
      <c r="AI204" s="22">
        <v>11.380813</v>
      </c>
      <c r="AJ204" s="22">
        <v>11.397183</v>
      </c>
      <c r="AK204" s="22">
        <v>11.414842</v>
      </c>
      <c r="AL204" s="22">
        <v>11.433688</v>
      </c>
      <c r="AM204" s="10" t="s">
        <v>41</v>
      </c>
    </row>
    <row r="205" spans="1:39" ht="15" customHeight="1" x14ac:dyDescent="0.25">
      <c r="A205" s="9" t="s">
        <v>235</v>
      </c>
      <c r="B205" s="12" t="s">
        <v>187</v>
      </c>
      <c r="C205" s="22">
        <v>0</v>
      </c>
      <c r="D205" s="22">
        <v>0</v>
      </c>
      <c r="E205" s="22">
        <v>0</v>
      </c>
      <c r="F205" s="22">
        <v>7.9084130000000004</v>
      </c>
      <c r="G205" s="22">
        <v>8.1033139999999992</v>
      </c>
      <c r="H205" s="22">
        <v>8.1033139999999992</v>
      </c>
      <c r="I205" s="22">
        <v>8.1033139999999992</v>
      </c>
      <c r="J205" s="22">
        <v>8.1033139999999992</v>
      </c>
      <c r="K205" s="22">
        <v>8.1033139999999992</v>
      </c>
      <c r="L205" s="22">
        <v>8.1033150000000003</v>
      </c>
      <c r="M205" s="22">
        <v>8.1033150000000003</v>
      </c>
      <c r="N205" s="22">
        <v>8.1033150000000003</v>
      </c>
      <c r="O205" s="22">
        <v>8.1033150000000003</v>
      </c>
      <c r="P205" s="22">
        <v>8.1033139999999992</v>
      </c>
      <c r="Q205" s="22">
        <v>8.1033139999999992</v>
      </c>
      <c r="R205" s="22">
        <v>8.1033139999999992</v>
      </c>
      <c r="S205" s="22">
        <v>8.1033150000000003</v>
      </c>
      <c r="T205" s="22">
        <v>8.1033139999999992</v>
      </c>
      <c r="U205" s="22">
        <v>8.1033139999999992</v>
      </c>
      <c r="V205" s="22">
        <v>8.1033150000000003</v>
      </c>
      <c r="W205" s="22">
        <v>8.1033150000000003</v>
      </c>
      <c r="X205" s="22">
        <v>8.1033150000000003</v>
      </c>
      <c r="Y205" s="22">
        <v>8.1033139999999992</v>
      </c>
      <c r="Z205" s="22">
        <v>8.1033139999999992</v>
      </c>
      <c r="AA205" s="22">
        <v>8.1033139999999992</v>
      </c>
      <c r="AB205" s="22">
        <v>8.1033139999999992</v>
      </c>
      <c r="AC205" s="22">
        <v>8.1033139999999992</v>
      </c>
      <c r="AD205" s="22">
        <v>8.1033139999999992</v>
      </c>
      <c r="AE205" s="22">
        <v>8.1033139999999992</v>
      </c>
      <c r="AF205" s="22">
        <v>8.1033139999999992</v>
      </c>
      <c r="AG205" s="22">
        <v>8.1033139999999992</v>
      </c>
      <c r="AH205" s="22">
        <v>8.1033139999999992</v>
      </c>
      <c r="AI205" s="22">
        <v>8.1033139999999992</v>
      </c>
      <c r="AJ205" s="22">
        <v>8.1033139999999992</v>
      </c>
      <c r="AK205" s="22">
        <v>8.1033139999999992</v>
      </c>
      <c r="AL205" s="22">
        <v>8.1033139999999992</v>
      </c>
      <c r="AM205" s="10" t="s">
        <v>41</v>
      </c>
    </row>
    <row r="206" spans="1:39" ht="15" customHeight="1" x14ac:dyDescent="0.25">
      <c r="A206" s="9" t="s">
        <v>234</v>
      </c>
      <c r="B206" s="12" t="s">
        <v>233</v>
      </c>
      <c r="C206" s="22">
        <v>6.3011509999999999</v>
      </c>
      <c r="D206" s="22">
        <v>6.4385209999999997</v>
      </c>
      <c r="E206" s="22">
        <v>6.6048099999999996</v>
      </c>
      <c r="F206" s="22">
        <v>6.8276479999999999</v>
      </c>
      <c r="G206" s="22">
        <v>6.8684019999999997</v>
      </c>
      <c r="H206" s="22">
        <v>6.9244490000000001</v>
      </c>
      <c r="I206" s="22">
        <v>7.0070959999999998</v>
      </c>
      <c r="J206" s="22">
        <v>7.1159420000000004</v>
      </c>
      <c r="K206" s="22">
        <v>7.250597</v>
      </c>
      <c r="L206" s="22">
        <v>7.4256279999999997</v>
      </c>
      <c r="M206" s="22">
        <v>7.625324</v>
      </c>
      <c r="N206" s="22">
        <v>7.8462350000000001</v>
      </c>
      <c r="O206" s="22">
        <v>8.0692419999999991</v>
      </c>
      <c r="P206" s="22">
        <v>8.1851210000000005</v>
      </c>
      <c r="Q206" s="22">
        <v>8.3471069999999994</v>
      </c>
      <c r="R206" s="22">
        <v>8.4797329999999995</v>
      </c>
      <c r="S206" s="22">
        <v>8.5961920000000003</v>
      </c>
      <c r="T206" s="22">
        <v>8.6581810000000008</v>
      </c>
      <c r="U206" s="22">
        <v>8.6632680000000004</v>
      </c>
      <c r="V206" s="22">
        <v>8.6676959999999994</v>
      </c>
      <c r="W206" s="22">
        <v>8.6666170000000005</v>
      </c>
      <c r="X206" s="22">
        <v>8.6699509999999993</v>
      </c>
      <c r="Y206" s="22">
        <v>8.6711310000000008</v>
      </c>
      <c r="Z206" s="22">
        <v>8.6706230000000009</v>
      </c>
      <c r="AA206" s="22">
        <v>8.6704779999999992</v>
      </c>
      <c r="AB206" s="22">
        <v>8.6701320000000006</v>
      </c>
      <c r="AC206" s="22">
        <v>8.6702680000000001</v>
      </c>
      <c r="AD206" s="22">
        <v>8.6705170000000003</v>
      </c>
      <c r="AE206" s="22">
        <v>8.6704889999999999</v>
      </c>
      <c r="AF206" s="22">
        <v>8.6703609999999998</v>
      </c>
      <c r="AG206" s="22">
        <v>8.6701969999999999</v>
      </c>
      <c r="AH206" s="22">
        <v>8.6676760000000002</v>
      </c>
      <c r="AI206" s="22">
        <v>8.6604650000000003</v>
      </c>
      <c r="AJ206" s="22">
        <v>8.6625390000000007</v>
      </c>
      <c r="AK206" s="22">
        <v>8.6654330000000002</v>
      </c>
      <c r="AL206" s="22">
        <v>8.6691939999999992</v>
      </c>
      <c r="AM206" s="10">
        <v>8.7880000000000007E-3</v>
      </c>
    </row>
    <row r="207" spans="1:39" ht="15" customHeight="1" x14ac:dyDescent="0.2">
      <c r="A207" s="9" t="s">
        <v>232</v>
      </c>
      <c r="B207" s="8" t="s">
        <v>231</v>
      </c>
      <c r="C207" s="27">
        <v>7.1502119999999998</v>
      </c>
      <c r="D207" s="27">
        <v>7.4054779999999996</v>
      </c>
      <c r="E207" s="27">
        <v>7.5719219999999998</v>
      </c>
      <c r="F207" s="27">
        <v>7.8773220000000004</v>
      </c>
      <c r="G207" s="27">
        <v>7.9070869999999998</v>
      </c>
      <c r="H207" s="27">
        <v>7.9951660000000002</v>
      </c>
      <c r="I207" s="27">
        <v>8.1356350000000006</v>
      </c>
      <c r="J207" s="27">
        <v>8.2765489999999993</v>
      </c>
      <c r="K207" s="27">
        <v>8.4877990000000008</v>
      </c>
      <c r="L207" s="27">
        <v>8.7198030000000006</v>
      </c>
      <c r="M207" s="27">
        <v>8.9767890000000001</v>
      </c>
      <c r="N207" s="27">
        <v>9.2548100000000009</v>
      </c>
      <c r="O207" s="27">
        <v>9.5377170000000007</v>
      </c>
      <c r="P207" s="27">
        <v>9.6685669999999995</v>
      </c>
      <c r="Q207" s="27">
        <v>9.8500770000000006</v>
      </c>
      <c r="R207" s="27">
        <v>10.011843000000001</v>
      </c>
      <c r="S207" s="27">
        <v>10.164061999999999</v>
      </c>
      <c r="T207" s="27">
        <v>10.245290000000001</v>
      </c>
      <c r="U207" s="27">
        <v>10.241292</v>
      </c>
      <c r="V207" s="27">
        <v>10.234813000000001</v>
      </c>
      <c r="W207" s="27">
        <v>10.225982999999999</v>
      </c>
      <c r="X207" s="27">
        <v>10.237005</v>
      </c>
      <c r="Y207" s="27">
        <v>10.24714</v>
      </c>
      <c r="Z207" s="27">
        <v>10.245927</v>
      </c>
      <c r="AA207" s="27">
        <v>10.242195000000001</v>
      </c>
      <c r="AB207" s="27">
        <v>10.25914</v>
      </c>
      <c r="AC207" s="27">
        <v>10.274910999999999</v>
      </c>
      <c r="AD207" s="27">
        <v>10.271243</v>
      </c>
      <c r="AE207" s="27">
        <v>10.266928999999999</v>
      </c>
      <c r="AF207" s="27">
        <v>10.276313</v>
      </c>
      <c r="AG207" s="27">
        <v>10.289151</v>
      </c>
      <c r="AH207" s="27">
        <v>10.296497</v>
      </c>
      <c r="AI207" s="27">
        <v>10.296493999999999</v>
      </c>
      <c r="AJ207" s="27">
        <v>10.313452</v>
      </c>
      <c r="AK207" s="27">
        <v>10.324871</v>
      </c>
      <c r="AL207" s="27">
        <v>10.326869</v>
      </c>
      <c r="AM207" s="6">
        <v>9.8279999999999999E-3</v>
      </c>
    </row>
    <row r="209" spans="1:39" ht="15" customHeight="1" x14ac:dyDescent="0.2">
      <c r="B209" s="8" t="s">
        <v>230</v>
      </c>
    </row>
    <row r="210" spans="1:39" ht="15" customHeight="1" x14ac:dyDescent="0.2">
      <c r="B210" s="8" t="s">
        <v>229</v>
      </c>
    </row>
    <row r="211" spans="1:39" ht="15" customHeight="1" x14ac:dyDescent="0.25">
      <c r="A211" s="9" t="s">
        <v>228</v>
      </c>
      <c r="B211" s="12" t="s">
        <v>203</v>
      </c>
      <c r="C211" s="25">
        <v>103.358757</v>
      </c>
      <c r="D211" s="25">
        <v>111.97107699999999</v>
      </c>
      <c r="E211" s="25">
        <v>119.15055099999999</v>
      </c>
      <c r="F211" s="25">
        <v>118.140503</v>
      </c>
      <c r="G211" s="25">
        <v>112.686829</v>
      </c>
      <c r="H211" s="25">
        <v>110.27093499999999</v>
      </c>
      <c r="I211" s="25">
        <v>110.631821</v>
      </c>
      <c r="J211" s="25">
        <v>108.461929</v>
      </c>
      <c r="K211" s="25">
        <v>105.291573</v>
      </c>
      <c r="L211" s="25">
        <v>106.02504</v>
      </c>
      <c r="M211" s="25">
        <v>105.19470200000001</v>
      </c>
      <c r="N211" s="25">
        <v>102.40456399999999</v>
      </c>
      <c r="O211" s="25">
        <v>102.374832</v>
      </c>
      <c r="P211" s="25">
        <v>104.110123</v>
      </c>
      <c r="Q211" s="25">
        <v>104.23477200000001</v>
      </c>
      <c r="R211" s="25">
        <v>103.402649</v>
      </c>
      <c r="S211" s="25">
        <v>103.47653200000001</v>
      </c>
      <c r="T211" s="25">
        <v>103.70134</v>
      </c>
      <c r="U211" s="25">
        <v>103.930847</v>
      </c>
      <c r="V211" s="25">
        <v>105.422768</v>
      </c>
      <c r="W211" s="25">
        <v>105.857658</v>
      </c>
      <c r="X211" s="25">
        <v>106.236908</v>
      </c>
      <c r="Y211" s="25">
        <v>106.92684199999999</v>
      </c>
      <c r="Z211" s="25">
        <v>108.27984600000001</v>
      </c>
      <c r="AA211" s="25">
        <v>107.499557</v>
      </c>
      <c r="AB211" s="25">
        <v>107.84172100000001</v>
      </c>
      <c r="AC211" s="25">
        <v>109.378975</v>
      </c>
      <c r="AD211" s="25">
        <v>109.818634</v>
      </c>
      <c r="AE211" s="25">
        <v>110.328979</v>
      </c>
      <c r="AF211" s="25">
        <v>111.828186</v>
      </c>
      <c r="AG211" s="25">
        <v>113.561195</v>
      </c>
      <c r="AH211" s="25">
        <v>114.745316</v>
      </c>
      <c r="AI211" s="25">
        <v>114.339241</v>
      </c>
      <c r="AJ211" s="25">
        <v>114.991272</v>
      </c>
      <c r="AK211" s="25">
        <v>116.787994</v>
      </c>
      <c r="AL211" s="25">
        <v>117.34432200000001</v>
      </c>
      <c r="AM211" s="10">
        <v>1.379E-3</v>
      </c>
    </row>
    <row r="212" spans="1:39" ht="15" customHeight="1" x14ac:dyDescent="0.25">
      <c r="A212" s="9" t="s">
        <v>227</v>
      </c>
      <c r="B212" s="12" t="s">
        <v>201</v>
      </c>
      <c r="C212" s="25">
        <v>51.569507999999999</v>
      </c>
      <c r="D212" s="25">
        <v>57.119385000000001</v>
      </c>
      <c r="E212" s="25">
        <v>62.358063000000001</v>
      </c>
      <c r="F212" s="25">
        <v>63.713588999999999</v>
      </c>
      <c r="G212" s="25">
        <v>62.498824999999997</v>
      </c>
      <c r="H212" s="25">
        <v>62.839390000000002</v>
      </c>
      <c r="I212" s="25">
        <v>64.788368000000006</v>
      </c>
      <c r="J212" s="25">
        <v>65.303261000000006</v>
      </c>
      <c r="K212" s="25">
        <v>65.141211999999996</v>
      </c>
      <c r="L212" s="25">
        <v>67.204207999999994</v>
      </c>
      <c r="M212" s="25">
        <v>67.618217000000001</v>
      </c>
      <c r="N212" s="25">
        <v>67.615050999999994</v>
      </c>
      <c r="O212" s="25">
        <v>69.427643000000003</v>
      </c>
      <c r="P212" s="25">
        <v>72.060066000000006</v>
      </c>
      <c r="Q212" s="25">
        <v>73.424048999999997</v>
      </c>
      <c r="R212" s="25">
        <v>74.163703999999996</v>
      </c>
      <c r="S212" s="25">
        <v>75.276527000000002</v>
      </c>
      <c r="T212" s="25">
        <v>76.297340000000005</v>
      </c>
      <c r="U212" s="25">
        <v>76.645865999999998</v>
      </c>
      <c r="V212" s="25">
        <v>78.334205999999995</v>
      </c>
      <c r="W212" s="25">
        <v>78.913284000000004</v>
      </c>
      <c r="X212" s="25">
        <v>79.687325000000001</v>
      </c>
      <c r="Y212" s="25">
        <v>80.436974000000006</v>
      </c>
      <c r="Z212" s="25">
        <v>81.122009000000006</v>
      </c>
      <c r="AA212" s="25">
        <v>79.674599000000001</v>
      </c>
      <c r="AB212" s="25">
        <v>78.954964000000004</v>
      </c>
      <c r="AC212" s="25">
        <v>78.955048000000005</v>
      </c>
      <c r="AD212" s="25">
        <v>78.000220999999996</v>
      </c>
      <c r="AE212" s="25">
        <v>76.955582000000007</v>
      </c>
      <c r="AF212" s="25">
        <v>76.843033000000005</v>
      </c>
      <c r="AG212" s="25">
        <v>76.270683000000005</v>
      </c>
      <c r="AH212" s="25">
        <v>75.289794999999998</v>
      </c>
      <c r="AI212" s="25">
        <v>73.213142000000005</v>
      </c>
      <c r="AJ212" s="25">
        <v>72.601196000000002</v>
      </c>
      <c r="AK212" s="25">
        <v>71.712463</v>
      </c>
      <c r="AL212" s="25">
        <v>69.541984999999997</v>
      </c>
      <c r="AM212" s="10">
        <v>5.8050000000000003E-3</v>
      </c>
    </row>
    <row r="213" spans="1:39" ht="15" customHeight="1" x14ac:dyDescent="0.25">
      <c r="A213" s="9" t="s">
        <v>226</v>
      </c>
      <c r="B213" s="12" t="s">
        <v>199</v>
      </c>
      <c r="C213" s="25">
        <v>0</v>
      </c>
      <c r="D213" s="25">
        <v>0</v>
      </c>
      <c r="E213" s="25">
        <v>0</v>
      </c>
      <c r="F213" s="25">
        <v>0.17020299999999999</v>
      </c>
      <c r="G213" s="25">
        <v>0.168821</v>
      </c>
      <c r="H213" s="25">
        <v>0.17266500000000001</v>
      </c>
      <c r="I213" s="25">
        <v>0.180616</v>
      </c>
      <c r="J213" s="25">
        <v>0.184781</v>
      </c>
      <c r="K213" s="25">
        <v>0.18733</v>
      </c>
      <c r="L213" s="25">
        <v>0.19719600000000001</v>
      </c>
      <c r="M213" s="25">
        <v>0.20346900000000001</v>
      </c>
      <c r="N213" s="25">
        <v>0.20712900000000001</v>
      </c>
      <c r="O213" s="25">
        <v>0.21679300000000001</v>
      </c>
      <c r="P213" s="25">
        <v>0.23036699999999999</v>
      </c>
      <c r="Q213" s="25">
        <v>0.24094499999999999</v>
      </c>
      <c r="R213" s="25">
        <v>0.25041000000000002</v>
      </c>
      <c r="S213" s="25">
        <v>0.26181399999999999</v>
      </c>
      <c r="T213" s="25">
        <v>0.273949</v>
      </c>
      <c r="U213" s="25">
        <v>0.28712300000000002</v>
      </c>
      <c r="V213" s="25">
        <v>0.30388900000000002</v>
      </c>
      <c r="W213" s="25">
        <v>0.31793900000000003</v>
      </c>
      <c r="X213" s="25">
        <v>0.33301900000000001</v>
      </c>
      <c r="Y213" s="25">
        <v>0.34949000000000002</v>
      </c>
      <c r="Z213" s="25">
        <v>0.368091</v>
      </c>
      <c r="AA213" s="25">
        <v>0.37918800000000003</v>
      </c>
      <c r="AB213" s="25">
        <v>0.394679</v>
      </c>
      <c r="AC213" s="25">
        <v>0.41525400000000001</v>
      </c>
      <c r="AD213" s="25">
        <v>0.43240600000000001</v>
      </c>
      <c r="AE213" s="25">
        <v>0.45049899999999998</v>
      </c>
      <c r="AF213" s="25">
        <v>0.47449200000000002</v>
      </c>
      <c r="AG213" s="25">
        <v>0.49949700000000002</v>
      </c>
      <c r="AH213" s="25">
        <v>0.52318699999999996</v>
      </c>
      <c r="AI213" s="25">
        <v>0.541072</v>
      </c>
      <c r="AJ213" s="25">
        <v>0.56715199999999999</v>
      </c>
      <c r="AK213" s="25">
        <v>0.59811999999999999</v>
      </c>
      <c r="AL213" s="25">
        <v>0.62249399999999999</v>
      </c>
      <c r="AM213" s="10" t="s">
        <v>41</v>
      </c>
    </row>
    <row r="214" spans="1:39" ht="15" customHeight="1" x14ac:dyDescent="0.25">
      <c r="A214" s="9" t="s">
        <v>225</v>
      </c>
      <c r="B214" s="12" t="s">
        <v>197</v>
      </c>
      <c r="C214" s="25">
        <v>0</v>
      </c>
      <c r="D214" s="25">
        <v>0</v>
      </c>
      <c r="E214" s="25">
        <v>0</v>
      </c>
      <c r="F214" s="25">
        <v>0.11008800000000001</v>
      </c>
      <c r="G214" s="25">
        <v>0.106014</v>
      </c>
      <c r="H214" s="25">
        <v>0.105325</v>
      </c>
      <c r="I214" s="25">
        <v>0.10825899999999999</v>
      </c>
      <c r="J214" s="25">
        <v>0.111113</v>
      </c>
      <c r="K214" s="25">
        <v>0.113814</v>
      </c>
      <c r="L214" s="25">
        <v>0.122984</v>
      </c>
      <c r="M214" s="25">
        <v>0.131358</v>
      </c>
      <c r="N214" s="25">
        <v>0.13875100000000001</v>
      </c>
      <c r="O214" s="25">
        <v>0.15070500000000001</v>
      </c>
      <c r="P214" s="25">
        <v>0.16652400000000001</v>
      </c>
      <c r="Q214" s="25">
        <v>0.18149299999999999</v>
      </c>
      <c r="R214" s="25">
        <v>0.19697799999999999</v>
      </c>
      <c r="S214" s="25">
        <v>0.21541399999999999</v>
      </c>
      <c r="T214" s="25">
        <v>0.236512</v>
      </c>
      <c r="U214" s="25">
        <v>0.26052500000000001</v>
      </c>
      <c r="V214" s="25">
        <v>0.29031000000000001</v>
      </c>
      <c r="W214" s="25">
        <v>0.320492</v>
      </c>
      <c r="X214" s="25">
        <v>0.35455799999999998</v>
      </c>
      <c r="Y214" s="25">
        <v>0.393762</v>
      </c>
      <c r="Z214" s="25">
        <v>0.43935299999999999</v>
      </c>
      <c r="AA214" s="25">
        <v>0.47980600000000001</v>
      </c>
      <c r="AB214" s="25">
        <v>0.52975899999999998</v>
      </c>
      <c r="AC214" s="25">
        <v>0.59238000000000002</v>
      </c>
      <c r="AD214" s="25">
        <v>0.65586100000000003</v>
      </c>
      <c r="AE214" s="25">
        <v>0.72680299999999998</v>
      </c>
      <c r="AF214" s="25">
        <v>0.81452800000000003</v>
      </c>
      <c r="AG214" s="25">
        <v>0.91269100000000003</v>
      </c>
      <c r="AH214" s="25">
        <v>1.017862</v>
      </c>
      <c r="AI214" s="25">
        <v>1.1211260000000001</v>
      </c>
      <c r="AJ214" s="25">
        <v>1.252197</v>
      </c>
      <c r="AK214" s="25">
        <v>1.4074169999999999</v>
      </c>
      <c r="AL214" s="25">
        <v>1.561388</v>
      </c>
      <c r="AM214" s="10" t="s">
        <v>41</v>
      </c>
    </row>
    <row r="215" spans="1:39" ht="15" customHeight="1" x14ac:dyDescent="0.25">
      <c r="A215" s="9" t="s">
        <v>224</v>
      </c>
      <c r="B215" s="12" t="s">
        <v>195</v>
      </c>
      <c r="C215" s="25">
        <v>32.597777999999998</v>
      </c>
      <c r="D215" s="25">
        <v>34.771332000000001</v>
      </c>
      <c r="E215" s="25">
        <v>36.564632000000003</v>
      </c>
      <c r="F215" s="25">
        <v>36.816516999999997</v>
      </c>
      <c r="G215" s="25">
        <v>35.351546999999997</v>
      </c>
      <c r="H215" s="25">
        <v>35.368049999999997</v>
      </c>
      <c r="I215" s="25">
        <v>36.245220000000003</v>
      </c>
      <c r="J215" s="25">
        <v>36.409697999999999</v>
      </c>
      <c r="K215" s="25">
        <v>36.368622000000002</v>
      </c>
      <c r="L215" s="25">
        <v>38.051730999999997</v>
      </c>
      <c r="M215" s="25">
        <v>38.763897</v>
      </c>
      <c r="N215" s="25">
        <v>39.012531000000003</v>
      </c>
      <c r="O215" s="25">
        <v>40.528984000000001</v>
      </c>
      <c r="P215" s="25">
        <v>42.797173000000001</v>
      </c>
      <c r="Q215" s="25">
        <v>44.600192999999997</v>
      </c>
      <c r="R215" s="25">
        <v>46.599967999999997</v>
      </c>
      <c r="S215" s="25">
        <v>48.693232999999999</v>
      </c>
      <c r="T215" s="25">
        <v>50.950221999999997</v>
      </c>
      <c r="U215" s="25">
        <v>54.313873000000001</v>
      </c>
      <c r="V215" s="25">
        <v>57.485329</v>
      </c>
      <c r="W215" s="25">
        <v>60.143112000000002</v>
      </c>
      <c r="X215" s="25">
        <v>62.995674000000001</v>
      </c>
      <c r="Y215" s="25">
        <v>66.111542</v>
      </c>
      <c r="Z215" s="25">
        <v>69.630142000000006</v>
      </c>
      <c r="AA215" s="25">
        <v>71.729301000000007</v>
      </c>
      <c r="AB215" s="25">
        <v>74.659653000000006</v>
      </c>
      <c r="AC215" s="25">
        <v>78.551720000000003</v>
      </c>
      <c r="AD215" s="25">
        <v>81.796211</v>
      </c>
      <c r="AE215" s="25">
        <v>85.218964</v>
      </c>
      <c r="AF215" s="25">
        <v>89.757507000000004</v>
      </c>
      <c r="AG215" s="25">
        <v>94.487578999999997</v>
      </c>
      <c r="AH215" s="25">
        <v>98.832984999999994</v>
      </c>
      <c r="AI215" s="25">
        <v>102.21152499999999</v>
      </c>
      <c r="AJ215" s="25">
        <v>106.992981</v>
      </c>
      <c r="AK215" s="25">
        <v>112.79888200000001</v>
      </c>
      <c r="AL215" s="25">
        <v>117.213219</v>
      </c>
      <c r="AM215" s="10">
        <v>3.6387999999999997E-2</v>
      </c>
    </row>
    <row r="216" spans="1:39" ht="15" customHeight="1" x14ac:dyDescent="0.25">
      <c r="A216" s="9" t="s">
        <v>223</v>
      </c>
      <c r="B216" s="12" t="s">
        <v>193</v>
      </c>
      <c r="C216" s="25">
        <v>0</v>
      </c>
      <c r="D216" s="25">
        <v>0</v>
      </c>
      <c r="E216" s="25">
        <v>0</v>
      </c>
      <c r="F216" s="25">
        <v>1.2255370000000001</v>
      </c>
      <c r="G216" s="25">
        <v>1.2155849999999999</v>
      </c>
      <c r="H216" s="25">
        <v>1.243269</v>
      </c>
      <c r="I216" s="25">
        <v>1.3005180000000001</v>
      </c>
      <c r="J216" s="25">
        <v>1.3305089999999999</v>
      </c>
      <c r="K216" s="25">
        <v>1.3488599999999999</v>
      </c>
      <c r="L216" s="25">
        <v>1.419902</v>
      </c>
      <c r="M216" s="25">
        <v>1.465069</v>
      </c>
      <c r="N216" s="25">
        <v>1.4914229999999999</v>
      </c>
      <c r="O216" s="25">
        <v>1.5610090000000001</v>
      </c>
      <c r="P216" s="25">
        <v>1.6587479999999999</v>
      </c>
      <c r="Q216" s="25">
        <v>1.73491</v>
      </c>
      <c r="R216" s="25">
        <v>1.8030679999999999</v>
      </c>
      <c r="S216" s="25">
        <v>1.885178</v>
      </c>
      <c r="T216" s="25">
        <v>1.972558</v>
      </c>
      <c r="U216" s="25">
        <v>2.0674199999999998</v>
      </c>
      <c r="V216" s="25">
        <v>2.1881390000000001</v>
      </c>
      <c r="W216" s="25">
        <v>2.2893059999999998</v>
      </c>
      <c r="X216" s="25">
        <v>2.3978869999999999</v>
      </c>
      <c r="Y216" s="25">
        <v>2.5164900000000001</v>
      </c>
      <c r="Z216" s="25">
        <v>2.6504240000000001</v>
      </c>
      <c r="AA216" s="25">
        <v>2.7303259999999998</v>
      </c>
      <c r="AB216" s="25">
        <v>2.8418679999999998</v>
      </c>
      <c r="AC216" s="25">
        <v>2.9900169999999999</v>
      </c>
      <c r="AD216" s="25">
        <v>3.1135169999999999</v>
      </c>
      <c r="AE216" s="25">
        <v>3.2438020000000001</v>
      </c>
      <c r="AF216" s="25">
        <v>3.4165580000000002</v>
      </c>
      <c r="AG216" s="25">
        <v>3.5966049999999998</v>
      </c>
      <c r="AH216" s="25">
        <v>3.767188</v>
      </c>
      <c r="AI216" s="25">
        <v>3.895966</v>
      </c>
      <c r="AJ216" s="25">
        <v>4.0837500000000002</v>
      </c>
      <c r="AK216" s="25">
        <v>4.3067359999999999</v>
      </c>
      <c r="AL216" s="25">
        <v>4.48224</v>
      </c>
      <c r="AM216" s="10" t="s">
        <v>41</v>
      </c>
    </row>
    <row r="217" spans="1:39" ht="15" customHeight="1" x14ac:dyDescent="0.25">
      <c r="A217" s="9" t="s">
        <v>222</v>
      </c>
      <c r="B217" s="12" t="s">
        <v>191</v>
      </c>
      <c r="C217" s="25">
        <v>0</v>
      </c>
      <c r="D217" s="25">
        <v>0</v>
      </c>
      <c r="E217" s="25">
        <v>0</v>
      </c>
      <c r="F217" s="25">
        <v>0</v>
      </c>
      <c r="G217" s="25">
        <v>0</v>
      </c>
      <c r="H217" s="25">
        <v>0.27235100000000001</v>
      </c>
      <c r="I217" s="25">
        <v>0.28489199999999998</v>
      </c>
      <c r="J217" s="25">
        <v>0.291462</v>
      </c>
      <c r="K217" s="25">
        <v>0.29548200000000002</v>
      </c>
      <c r="L217" s="25">
        <v>0.31104500000000002</v>
      </c>
      <c r="M217" s="25">
        <v>0.32093899999999997</v>
      </c>
      <c r="N217" s="25">
        <v>0.326712</v>
      </c>
      <c r="O217" s="25">
        <v>0.34195500000000001</v>
      </c>
      <c r="P217" s="25">
        <v>0.36336600000000002</v>
      </c>
      <c r="Q217" s="25">
        <v>0.38005100000000003</v>
      </c>
      <c r="R217" s="25">
        <v>0.39498100000000003</v>
      </c>
      <c r="S217" s="25">
        <v>0.412968</v>
      </c>
      <c r="T217" s="25">
        <v>0.43210999999999999</v>
      </c>
      <c r="U217" s="25">
        <v>0.45289000000000001</v>
      </c>
      <c r="V217" s="25">
        <v>0.47933500000000001</v>
      </c>
      <c r="W217" s="25">
        <v>0.50149699999999997</v>
      </c>
      <c r="X217" s="25">
        <v>0.52528200000000003</v>
      </c>
      <c r="Y217" s="25">
        <v>0.55126399999999998</v>
      </c>
      <c r="Z217" s="25">
        <v>0.58060299999999998</v>
      </c>
      <c r="AA217" s="25">
        <v>0.59810700000000006</v>
      </c>
      <c r="AB217" s="25">
        <v>0.62254100000000001</v>
      </c>
      <c r="AC217" s="25">
        <v>0.65499499999999999</v>
      </c>
      <c r="AD217" s="25">
        <v>0.68204900000000002</v>
      </c>
      <c r="AE217" s="25">
        <v>0.71058900000000003</v>
      </c>
      <c r="AF217" s="25">
        <v>0.74843300000000001</v>
      </c>
      <c r="AG217" s="25">
        <v>0.78787399999999996</v>
      </c>
      <c r="AH217" s="25">
        <v>0.82524200000000003</v>
      </c>
      <c r="AI217" s="25">
        <v>0.85345300000000002</v>
      </c>
      <c r="AJ217" s="25">
        <v>0.89458899999999997</v>
      </c>
      <c r="AK217" s="25">
        <v>0.94343600000000005</v>
      </c>
      <c r="AL217" s="25">
        <v>0.98188200000000003</v>
      </c>
      <c r="AM217" s="10" t="s">
        <v>41</v>
      </c>
    </row>
    <row r="218" spans="1:39" ht="15" customHeight="1" x14ac:dyDescent="0.25">
      <c r="A218" s="9" t="s">
        <v>221</v>
      </c>
      <c r="B218" s="12" t="s">
        <v>189</v>
      </c>
      <c r="C218" s="25">
        <v>0</v>
      </c>
      <c r="D218" s="25">
        <v>0</v>
      </c>
      <c r="E218" s="25">
        <v>0</v>
      </c>
      <c r="F218" s="25">
        <v>0</v>
      </c>
      <c r="G218" s="25">
        <v>0</v>
      </c>
      <c r="H218" s="25">
        <v>0.26835599999999998</v>
      </c>
      <c r="I218" s="25">
        <v>0.28071200000000002</v>
      </c>
      <c r="J218" s="25">
        <v>0.287186</v>
      </c>
      <c r="K218" s="25">
        <v>0.29114699999999999</v>
      </c>
      <c r="L218" s="25">
        <v>0.306481</v>
      </c>
      <c r="M218" s="25">
        <v>0.31623000000000001</v>
      </c>
      <c r="N218" s="25">
        <v>0.32191900000000001</v>
      </c>
      <c r="O218" s="25">
        <v>0.33693899999999999</v>
      </c>
      <c r="P218" s="25">
        <v>0.35803499999999999</v>
      </c>
      <c r="Q218" s="25">
        <v>0.374475</v>
      </c>
      <c r="R218" s="25">
        <v>0.38918599999999998</v>
      </c>
      <c r="S218" s="25">
        <v>0.40690900000000002</v>
      </c>
      <c r="T218" s="25">
        <v>0.42576999999999998</v>
      </c>
      <c r="U218" s="25">
        <v>0.44624599999999998</v>
      </c>
      <c r="V218" s="25">
        <v>0.47230299999999997</v>
      </c>
      <c r="W218" s="25">
        <v>0.49413899999999999</v>
      </c>
      <c r="X218" s="25">
        <v>0.51757600000000004</v>
      </c>
      <c r="Y218" s="25">
        <v>0.54317599999999999</v>
      </c>
      <c r="Z218" s="25">
        <v>0.57208499999999995</v>
      </c>
      <c r="AA218" s="25">
        <v>0.58933199999999997</v>
      </c>
      <c r="AB218" s="25">
        <v>0.61340799999999995</v>
      </c>
      <c r="AC218" s="25">
        <v>0.64538499999999999</v>
      </c>
      <c r="AD218" s="25">
        <v>0.67204200000000003</v>
      </c>
      <c r="AE218" s="25">
        <v>0.70016400000000001</v>
      </c>
      <c r="AF218" s="25">
        <v>0.73745300000000003</v>
      </c>
      <c r="AG218" s="25">
        <v>0.77631499999999998</v>
      </c>
      <c r="AH218" s="25">
        <v>0.81313500000000005</v>
      </c>
      <c r="AI218" s="25">
        <v>0.84093099999999998</v>
      </c>
      <c r="AJ218" s="25">
        <v>0.88146400000000003</v>
      </c>
      <c r="AK218" s="25">
        <v>0.92959499999999995</v>
      </c>
      <c r="AL218" s="25">
        <v>0.967476</v>
      </c>
      <c r="AM218" s="10" t="s">
        <v>41</v>
      </c>
    </row>
    <row r="219" spans="1:39" ht="15" customHeight="1" x14ac:dyDescent="0.25">
      <c r="A219" s="9" t="s">
        <v>220</v>
      </c>
      <c r="B219" s="12" t="s">
        <v>187</v>
      </c>
      <c r="C219" s="25">
        <v>0</v>
      </c>
      <c r="D219" s="25">
        <v>0</v>
      </c>
      <c r="E219" s="25">
        <v>0</v>
      </c>
      <c r="F219" s="25">
        <v>0</v>
      </c>
      <c r="G219" s="25">
        <v>0</v>
      </c>
      <c r="H219" s="25">
        <v>0</v>
      </c>
      <c r="I219" s="25">
        <v>0</v>
      </c>
      <c r="J219" s="25">
        <v>0</v>
      </c>
      <c r="K219" s="25">
        <v>0</v>
      </c>
      <c r="L219" s="25">
        <v>0</v>
      </c>
      <c r="M219" s="25">
        <v>0</v>
      </c>
      <c r="N219" s="25">
        <v>0</v>
      </c>
      <c r="O219" s="25">
        <v>0</v>
      </c>
      <c r="P219" s="25">
        <v>0</v>
      </c>
      <c r="Q219" s="25">
        <v>0</v>
      </c>
      <c r="R219" s="25">
        <v>0</v>
      </c>
      <c r="S219" s="25">
        <v>0</v>
      </c>
      <c r="T219" s="25">
        <v>0</v>
      </c>
      <c r="U219" s="25">
        <v>0</v>
      </c>
      <c r="V219" s="25">
        <v>0</v>
      </c>
      <c r="W219" s="25">
        <v>0</v>
      </c>
      <c r="X219" s="25">
        <v>0</v>
      </c>
      <c r="Y219" s="25">
        <v>0</v>
      </c>
      <c r="Z219" s="25">
        <v>0</v>
      </c>
      <c r="AA219" s="25">
        <v>0</v>
      </c>
      <c r="AB219" s="25">
        <v>0</v>
      </c>
      <c r="AC219" s="25">
        <v>0</v>
      </c>
      <c r="AD219" s="25">
        <v>0</v>
      </c>
      <c r="AE219" s="25">
        <v>0</v>
      </c>
      <c r="AF219" s="25">
        <v>0</v>
      </c>
      <c r="AG219" s="25">
        <v>0</v>
      </c>
      <c r="AH219" s="25">
        <v>0</v>
      </c>
      <c r="AI219" s="25">
        <v>0</v>
      </c>
      <c r="AJ219" s="25">
        <v>0</v>
      </c>
      <c r="AK219" s="25">
        <v>0</v>
      </c>
      <c r="AL219" s="25">
        <v>0</v>
      </c>
      <c r="AM219" s="10" t="s">
        <v>41</v>
      </c>
    </row>
    <row r="220" spans="1:39" ht="15" customHeight="1" x14ac:dyDescent="0.25">
      <c r="A220" s="9" t="s">
        <v>219</v>
      </c>
      <c r="B220" s="12" t="s">
        <v>218</v>
      </c>
      <c r="C220" s="25">
        <v>187.52604700000001</v>
      </c>
      <c r="D220" s="25">
        <v>203.86180100000001</v>
      </c>
      <c r="E220" s="25">
        <v>218.07324199999999</v>
      </c>
      <c r="F220" s="25">
        <v>220.17643699999999</v>
      </c>
      <c r="G220" s="25">
        <v>212.027603</v>
      </c>
      <c r="H220" s="25">
        <v>210.540344</v>
      </c>
      <c r="I220" s="25">
        <v>213.82041899999999</v>
      </c>
      <c r="J220" s="25">
        <v>212.379929</v>
      </c>
      <c r="K220" s="25">
        <v>209.03805500000001</v>
      </c>
      <c r="L220" s="25">
        <v>213.63859600000001</v>
      </c>
      <c r="M220" s="25">
        <v>214.01388499999999</v>
      </c>
      <c r="N220" s="25">
        <v>211.51808199999999</v>
      </c>
      <c r="O220" s="25">
        <v>214.93884299999999</v>
      </c>
      <c r="P220" s="25">
        <v>221.744415</v>
      </c>
      <c r="Q220" s="25">
        <v>225.17089799999999</v>
      </c>
      <c r="R220" s="25">
        <v>227.200974</v>
      </c>
      <c r="S220" s="25">
        <v>230.628601</v>
      </c>
      <c r="T220" s="25">
        <v>234.28980999999999</v>
      </c>
      <c r="U220" s="25">
        <v>238.40477000000001</v>
      </c>
      <c r="V220" s="25">
        <v>244.97627299999999</v>
      </c>
      <c r="W220" s="25">
        <v>248.83744799999999</v>
      </c>
      <c r="X220" s="25">
        <v>253.04821799999999</v>
      </c>
      <c r="Y220" s="25">
        <v>257.82952899999998</v>
      </c>
      <c r="Z220" s="25">
        <v>263.64254799999998</v>
      </c>
      <c r="AA220" s="25">
        <v>263.68023699999998</v>
      </c>
      <c r="AB220" s="25">
        <v>266.45855699999998</v>
      </c>
      <c r="AC220" s="25">
        <v>272.18377700000002</v>
      </c>
      <c r="AD220" s="25">
        <v>275.17089800000002</v>
      </c>
      <c r="AE220" s="25">
        <v>278.33538800000002</v>
      </c>
      <c r="AF220" s="25">
        <v>284.62020899999999</v>
      </c>
      <c r="AG220" s="25">
        <v>290.892426</v>
      </c>
      <c r="AH220" s="25">
        <v>295.81469700000002</v>
      </c>
      <c r="AI220" s="25">
        <v>297.016479</v>
      </c>
      <c r="AJ220" s="25">
        <v>302.26458700000001</v>
      </c>
      <c r="AK220" s="25">
        <v>309.48464999999999</v>
      </c>
      <c r="AL220" s="25">
        <v>312.71502700000002</v>
      </c>
      <c r="AM220" s="10">
        <v>1.2663000000000001E-2</v>
      </c>
    </row>
    <row r="221" spans="1:39" ht="15" customHeight="1" x14ac:dyDescent="0.2">
      <c r="B221" s="8" t="s">
        <v>217</v>
      </c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</row>
    <row r="222" spans="1:39" ht="15" customHeight="1" x14ac:dyDescent="0.25">
      <c r="A222" s="9" t="s">
        <v>216</v>
      </c>
      <c r="B222" s="12" t="s">
        <v>203</v>
      </c>
      <c r="C222" s="25">
        <v>117.132492</v>
      </c>
      <c r="D222" s="25">
        <v>112.449997</v>
      </c>
      <c r="E222" s="25">
        <v>131.024857</v>
      </c>
      <c r="F222" s="25">
        <v>144.43885800000001</v>
      </c>
      <c r="G222" s="25">
        <v>154.796753</v>
      </c>
      <c r="H222" s="25">
        <v>158.91734299999999</v>
      </c>
      <c r="I222" s="25">
        <v>172.84565699999999</v>
      </c>
      <c r="J222" s="25">
        <v>184.340698</v>
      </c>
      <c r="K222" s="25">
        <v>183.02593999999999</v>
      </c>
      <c r="L222" s="25">
        <v>175.20509300000001</v>
      </c>
      <c r="M222" s="25">
        <v>172.778763</v>
      </c>
      <c r="N222" s="25">
        <v>167.08544900000001</v>
      </c>
      <c r="O222" s="25">
        <v>164.59477200000001</v>
      </c>
      <c r="P222" s="25">
        <v>170.79750100000001</v>
      </c>
      <c r="Q222" s="25">
        <v>178.12069700000001</v>
      </c>
      <c r="R222" s="25">
        <v>180.77430699999999</v>
      </c>
      <c r="S222" s="25">
        <v>181.764252</v>
      </c>
      <c r="T222" s="25">
        <v>184.167374</v>
      </c>
      <c r="U222" s="25">
        <v>190.792801</v>
      </c>
      <c r="V222" s="25">
        <v>199.74494899999999</v>
      </c>
      <c r="W222" s="25">
        <v>204.43452500000001</v>
      </c>
      <c r="X222" s="25">
        <v>205.06626900000001</v>
      </c>
      <c r="Y222" s="25">
        <v>206.09193400000001</v>
      </c>
      <c r="Z222" s="25">
        <v>211.3134</v>
      </c>
      <c r="AA222" s="25">
        <v>213.11468500000001</v>
      </c>
      <c r="AB222" s="25">
        <v>210.348984</v>
      </c>
      <c r="AC222" s="25">
        <v>210.34916699999999</v>
      </c>
      <c r="AD222" s="25">
        <v>214.585846</v>
      </c>
      <c r="AE222" s="25">
        <v>219.201279</v>
      </c>
      <c r="AF222" s="25">
        <v>221.533691</v>
      </c>
      <c r="AG222" s="25">
        <v>222.88789399999999</v>
      </c>
      <c r="AH222" s="25">
        <v>224.292633</v>
      </c>
      <c r="AI222" s="25">
        <v>223.88514699999999</v>
      </c>
      <c r="AJ222" s="25">
        <v>223.16885400000001</v>
      </c>
      <c r="AK222" s="25">
        <v>226.311386</v>
      </c>
      <c r="AL222" s="25">
        <v>229.995499</v>
      </c>
      <c r="AM222" s="10">
        <v>2.1269E-2</v>
      </c>
    </row>
    <row r="223" spans="1:39" ht="15" customHeight="1" x14ac:dyDescent="0.25">
      <c r="A223" s="9" t="s">
        <v>215</v>
      </c>
      <c r="B223" s="12" t="s">
        <v>201</v>
      </c>
      <c r="C223" s="25">
        <v>55.456249</v>
      </c>
      <c r="D223" s="25">
        <v>51.381892999999998</v>
      </c>
      <c r="E223" s="25">
        <v>57.74342</v>
      </c>
      <c r="F223" s="25">
        <v>58.960929999999998</v>
      </c>
      <c r="G223" s="25">
        <v>60.832107999999998</v>
      </c>
      <c r="H223" s="25">
        <v>59.673050000000003</v>
      </c>
      <c r="I223" s="25">
        <v>62.530532999999998</v>
      </c>
      <c r="J223" s="25">
        <v>64.279228000000003</v>
      </c>
      <c r="K223" s="25">
        <v>61.162312</v>
      </c>
      <c r="L223" s="25">
        <v>56.040011999999997</v>
      </c>
      <c r="M223" s="25">
        <v>52.703262000000002</v>
      </c>
      <c r="N223" s="25">
        <v>48.607455999999999</v>
      </c>
      <c r="O223" s="25">
        <v>46.666618</v>
      </c>
      <c r="P223" s="25">
        <v>47.140194000000001</v>
      </c>
      <c r="Q223" s="25">
        <v>47.797919999999998</v>
      </c>
      <c r="R223" s="25">
        <v>47.289023999999998</v>
      </c>
      <c r="S223" s="25">
        <v>46.309704000000004</v>
      </c>
      <c r="T223" s="25">
        <v>45.654766000000002</v>
      </c>
      <c r="U223" s="25">
        <v>45.986060999999999</v>
      </c>
      <c r="V223" s="25">
        <v>47.064857000000003</v>
      </c>
      <c r="W223" s="25">
        <v>47.399731000000003</v>
      </c>
      <c r="X223" s="25">
        <v>46.820487999999997</v>
      </c>
      <c r="Y223" s="25">
        <v>46.340606999999999</v>
      </c>
      <c r="Z223" s="25">
        <v>46.791477</v>
      </c>
      <c r="AA223" s="25">
        <v>46.450015999999998</v>
      </c>
      <c r="AB223" s="25">
        <v>45.104664</v>
      </c>
      <c r="AC223" s="25">
        <v>44.348117999999999</v>
      </c>
      <c r="AD223" s="25">
        <v>44.454304</v>
      </c>
      <c r="AE223" s="25">
        <v>44.589958000000003</v>
      </c>
      <c r="AF223" s="25">
        <v>44.231926000000001</v>
      </c>
      <c r="AG223" s="25">
        <v>43.662185999999998</v>
      </c>
      <c r="AH223" s="25">
        <v>43.072333999999998</v>
      </c>
      <c r="AI223" s="25">
        <v>42.109642000000001</v>
      </c>
      <c r="AJ223" s="25">
        <v>41.068195000000003</v>
      </c>
      <c r="AK223" s="25">
        <v>40.700806</v>
      </c>
      <c r="AL223" s="25">
        <v>40.376975999999999</v>
      </c>
      <c r="AM223" s="10">
        <v>-7.064E-3</v>
      </c>
    </row>
    <row r="224" spans="1:39" ht="15" customHeight="1" x14ac:dyDescent="0.25">
      <c r="A224" s="9" t="s">
        <v>214</v>
      </c>
      <c r="B224" s="12" t="s">
        <v>199</v>
      </c>
      <c r="C224" s="25">
        <v>0</v>
      </c>
      <c r="D224" s="25">
        <v>0</v>
      </c>
      <c r="E224" s="25">
        <v>0</v>
      </c>
      <c r="F224" s="25">
        <v>0.14854999999999999</v>
      </c>
      <c r="G224" s="25">
        <v>0.162221</v>
      </c>
      <c r="H224" s="25">
        <v>0.16941100000000001</v>
      </c>
      <c r="I224" s="25">
        <v>0.18793599999999999</v>
      </c>
      <c r="J224" s="25">
        <v>0.20452500000000001</v>
      </c>
      <c r="K224" s="25">
        <v>0.20698900000000001</v>
      </c>
      <c r="L224" s="25">
        <v>0.20207700000000001</v>
      </c>
      <c r="M224" s="25">
        <v>0.20322100000000001</v>
      </c>
      <c r="N224" s="25">
        <v>0.20058500000000001</v>
      </c>
      <c r="O224" s="25">
        <v>0.20272899999999999</v>
      </c>
      <c r="P224" s="25">
        <v>0.215836</v>
      </c>
      <c r="Q224" s="25">
        <v>0.23092399999999999</v>
      </c>
      <c r="R224" s="25">
        <v>0.240619</v>
      </c>
      <c r="S224" s="25">
        <v>0.248392</v>
      </c>
      <c r="T224" s="25">
        <v>0.25839000000000001</v>
      </c>
      <c r="U224" s="25">
        <v>0.274841</v>
      </c>
      <c r="V224" s="25">
        <v>0.29579699999999998</v>
      </c>
      <c r="W224" s="25">
        <v>0.31165599999999999</v>
      </c>
      <c r="X224" s="25">
        <v>0.32190600000000003</v>
      </c>
      <c r="Y224" s="25">
        <v>0.33317600000000003</v>
      </c>
      <c r="Z224" s="25">
        <v>0.35186099999999998</v>
      </c>
      <c r="AA224" s="25">
        <v>0.36551600000000001</v>
      </c>
      <c r="AB224" s="25">
        <v>0.37162299999999998</v>
      </c>
      <c r="AC224" s="25">
        <v>0.38281700000000002</v>
      </c>
      <c r="AD224" s="25">
        <v>0.40230700000000003</v>
      </c>
      <c r="AE224" s="25">
        <v>0.42337200000000003</v>
      </c>
      <c r="AF224" s="25">
        <v>0.44084099999999998</v>
      </c>
      <c r="AG224" s="25">
        <v>0.45701900000000001</v>
      </c>
      <c r="AH224" s="25">
        <v>0.47389999999999999</v>
      </c>
      <c r="AI224" s="25">
        <v>0.48746</v>
      </c>
      <c r="AJ224" s="25">
        <v>0.50072700000000003</v>
      </c>
      <c r="AK224" s="25">
        <v>0.52327100000000004</v>
      </c>
      <c r="AL224" s="25">
        <v>0.54803400000000002</v>
      </c>
      <c r="AM224" s="10" t="s">
        <v>41</v>
      </c>
    </row>
    <row r="225" spans="1:39" ht="15" customHeight="1" x14ac:dyDescent="0.25">
      <c r="A225" s="9" t="s">
        <v>213</v>
      </c>
      <c r="B225" s="12" t="s">
        <v>197</v>
      </c>
      <c r="C225" s="25">
        <v>0.27735799999999999</v>
      </c>
      <c r="D225" s="25">
        <v>0.263154</v>
      </c>
      <c r="E225" s="25">
        <v>0.30306899999999998</v>
      </c>
      <c r="F225" s="25">
        <v>0.79432599999999998</v>
      </c>
      <c r="G225" s="25">
        <v>0.81642199999999998</v>
      </c>
      <c r="H225" s="25">
        <v>0.80427800000000005</v>
      </c>
      <c r="I225" s="25">
        <v>0.84346399999999999</v>
      </c>
      <c r="J225" s="25">
        <v>0.86952799999999997</v>
      </c>
      <c r="K225" s="25">
        <v>0.83522200000000002</v>
      </c>
      <c r="L225" s="25">
        <v>0.77673400000000004</v>
      </c>
      <c r="M225" s="25">
        <v>0.74640099999999998</v>
      </c>
      <c r="N225" s="25">
        <v>0.70493099999999997</v>
      </c>
      <c r="O225" s="25">
        <v>0.68259300000000001</v>
      </c>
      <c r="P225" s="25">
        <v>0.69706999999999997</v>
      </c>
      <c r="Q225" s="25">
        <v>0.71622200000000003</v>
      </c>
      <c r="R225" s="25">
        <v>0.71814100000000003</v>
      </c>
      <c r="S225" s="25">
        <v>0.713951</v>
      </c>
      <c r="T225" s="25">
        <v>0.71575900000000003</v>
      </c>
      <c r="U225" s="25">
        <v>0.73512699999999997</v>
      </c>
      <c r="V225" s="25">
        <v>0.76629100000000006</v>
      </c>
      <c r="W225" s="25">
        <v>0.78284299999999996</v>
      </c>
      <c r="X225" s="25">
        <v>0.78348799999999996</v>
      </c>
      <c r="Y225" s="25">
        <v>0.78845699999999996</v>
      </c>
      <c r="Z225" s="25">
        <v>0.81092699999999995</v>
      </c>
      <c r="AA225" s="25">
        <v>0.82072199999999995</v>
      </c>
      <c r="AB225" s="25">
        <v>0.814577</v>
      </c>
      <c r="AC225" s="25">
        <v>0.82179100000000005</v>
      </c>
      <c r="AD225" s="25">
        <v>0.84733800000000004</v>
      </c>
      <c r="AE225" s="25">
        <v>0.87618399999999996</v>
      </c>
      <c r="AF225" s="25">
        <v>0.89753799999999995</v>
      </c>
      <c r="AG225" s="25">
        <v>0.91625199999999996</v>
      </c>
      <c r="AH225" s="25">
        <v>0.93789800000000001</v>
      </c>
      <c r="AI225" s="25">
        <v>0.95373799999999997</v>
      </c>
      <c r="AJ225" s="25">
        <v>0.97049600000000003</v>
      </c>
      <c r="AK225" s="25">
        <v>0.99751999999999996</v>
      </c>
      <c r="AL225" s="25">
        <v>1.028675</v>
      </c>
      <c r="AM225" s="10">
        <v>4.0911000000000003E-2</v>
      </c>
    </row>
    <row r="226" spans="1:39" ht="15" customHeight="1" x14ac:dyDescent="0.25">
      <c r="A226" s="9" t="s">
        <v>212</v>
      </c>
      <c r="B226" s="12" t="s">
        <v>195</v>
      </c>
      <c r="C226" s="25">
        <v>7.546468</v>
      </c>
      <c r="D226" s="25">
        <v>7.0782020000000001</v>
      </c>
      <c r="E226" s="25">
        <v>8.0650250000000003</v>
      </c>
      <c r="F226" s="25">
        <v>8.7572880000000008</v>
      </c>
      <c r="G226" s="25">
        <v>9.2290790000000005</v>
      </c>
      <c r="H226" s="25">
        <v>9.3094239999999999</v>
      </c>
      <c r="I226" s="25">
        <v>9.9840239999999998</v>
      </c>
      <c r="J226" s="25">
        <v>10.513417</v>
      </c>
      <c r="K226" s="25">
        <v>10.316071000000001</v>
      </c>
      <c r="L226" s="25">
        <v>9.869097</v>
      </c>
      <c r="M226" s="25">
        <v>9.8175559999999997</v>
      </c>
      <c r="N226" s="25">
        <v>9.6732960000000006</v>
      </c>
      <c r="O226" s="25">
        <v>9.7606120000000001</v>
      </c>
      <c r="P226" s="25">
        <v>10.391655</v>
      </c>
      <c r="Q226" s="25">
        <v>11.118080000000001</v>
      </c>
      <c r="R226" s="25">
        <v>11.584852</v>
      </c>
      <c r="S226" s="25">
        <v>11.95912</v>
      </c>
      <c r="T226" s="25">
        <v>12.440445</v>
      </c>
      <c r="U226" s="25">
        <v>13.232514</v>
      </c>
      <c r="V226" s="25">
        <v>14.241465</v>
      </c>
      <c r="W226" s="25">
        <v>15.004992</v>
      </c>
      <c r="X226" s="25">
        <v>15.498506000000001</v>
      </c>
      <c r="Y226" s="25">
        <v>16.041129999999999</v>
      </c>
      <c r="Z226" s="25">
        <v>16.940701000000001</v>
      </c>
      <c r="AA226" s="25">
        <v>17.598133000000001</v>
      </c>
      <c r="AB226" s="25">
        <v>17.892160000000001</v>
      </c>
      <c r="AC226" s="25">
        <v>18.431121999999998</v>
      </c>
      <c r="AD226" s="25">
        <v>19.369484</v>
      </c>
      <c r="AE226" s="25">
        <v>20.383704999999999</v>
      </c>
      <c r="AF226" s="25">
        <v>21.224755999999999</v>
      </c>
      <c r="AG226" s="25">
        <v>22.003653</v>
      </c>
      <c r="AH226" s="25">
        <v>22.816433</v>
      </c>
      <c r="AI226" s="25">
        <v>23.469256999999999</v>
      </c>
      <c r="AJ226" s="25">
        <v>24.108035999999998</v>
      </c>
      <c r="AK226" s="25">
        <v>25.193429999999999</v>
      </c>
      <c r="AL226" s="25">
        <v>26.385672</v>
      </c>
      <c r="AM226" s="10">
        <v>3.9459000000000001E-2</v>
      </c>
    </row>
    <row r="227" spans="1:39" ht="15" customHeight="1" x14ac:dyDescent="0.25">
      <c r="A227" s="9" t="s">
        <v>211</v>
      </c>
      <c r="B227" s="12" t="s">
        <v>193</v>
      </c>
      <c r="C227" s="25">
        <v>0</v>
      </c>
      <c r="D227" s="25">
        <v>0</v>
      </c>
      <c r="E227" s="25">
        <v>0</v>
      </c>
      <c r="F227" s="25">
        <v>1.204788</v>
      </c>
      <c r="G227" s="25">
        <v>1.315672</v>
      </c>
      <c r="H227" s="25">
        <v>1.37398</v>
      </c>
      <c r="I227" s="25">
        <v>1.5242230000000001</v>
      </c>
      <c r="J227" s="25">
        <v>1.6587700000000001</v>
      </c>
      <c r="K227" s="25">
        <v>1.678752</v>
      </c>
      <c r="L227" s="25">
        <v>1.638911</v>
      </c>
      <c r="M227" s="25">
        <v>1.648188</v>
      </c>
      <c r="N227" s="25">
        <v>1.6268100000000001</v>
      </c>
      <c r="O227" s="25">
        <v>1.6442030000000001</v>
      </c>
      <c r="P227" s="25">
        <v>1.7505040000000001</v>
      </c>
      <c r="Q227" s="25">
        <v>1.872873</v>
      </c>
      <c r="R227" s="25">
        <v>1.9515020000000001</v>
      </c>
      <c r="S227" s="25">
        <v>2.014548</v>
      </c>
      <c r="T227" s="25">
        <v>2.0956290000000002</v>
      </c>
      <c r="U227" s="25">
        <v>2.2290549999999998</v>
      </c>
      <c r="V227" s="25">
        <v>2.399016</v>
      </c>
      <c r="W227" s="25">
        <v>2.5276350000000001</v>
      </c>
      <c r="X227" s="25">
        <v>2.6107680000000002</v>
      </c>
      <c r="Y227" s="25">
        <v>2.702175</v>
      </c>
      <c r="Z227" s="25">
        <v>2.85371</v>
      </c>
      <c r="AA227" s="25">
        <v>2.9644569999999999</v>
      </c>
      <c r="AB227" s="25">
        <v>3.0139860000000001</v>
      </c>
      <c r="AC227" s="25">
        <v>3.1047760000000002</v>
      </c>
      <c r="AD227" s="25">
        <v>3.2628460000000001</v>
      </c>
      <c r="AE227" s="25">
        <v>3.433694</v>
      </c>
      <c r="AF227" s="25">
        <v>3.5753720000000002</v>
      </c>
      <c r="AG227" s="25">
        <v>3.7065790000000001</v>
      </c>
      <c r="AH227" s="25">
        <v>3.8434940000000002</v>
      </c>
      <c r="AI227" s="25">
        <v>3.953465</v>
      </c>
      <c r="AJ227" s="25">
        <v>4.0610689999999998</v>
      </c>
      <c r="AK227" s="25">
        <v>4.243906</v>
      </c>
      <c r="AL227" s="25">
        <v>4.4447429999999999</v>
      </c>
      <c r="AM227" s="10" t="s">
        <v>41</v>
      </c>
    </row>
    <row r="228" spans="1:39" ht="15" customHeight="1" x14ac:dyDescent="0.25">
      <c r="A228" s="9" t="s">
        <v>210</v>
      </c>
      <c r="B228" s="12" t="s">
        <v>191</v>
      </c>
      <c r="C228" s="25">
        <v>0</v>
      </c>
      <c r="D228" s="25">
        <v>0</v>
      </c>
      <c r="E228" s="25">
        <v>0</v>
      </c>
      <c r="F228" s="25">
        <v>0.56984400000000002</v>
      </c>
      <c r="G228" s="25">
        <v>0.62229100000000004</v>
      </c>
      <c r="H228" s="25">
        <v>0.64986999999999995</v>
      </c>
      <c r="I228" s="25">
        <v>0.72093200000000002</v>
      </c>
      <c r="J228" s="25">
        <v>0.78456999999999999</v>
      </c>
      <c r="K228" s="25">
        <v>0.79402200000000001</v>
      </c>
      <c r="L228" s="25">
        <v>0.775177</v>
      </c>
      <c r="M228" s="25">
        <v>0.77956499999999995</v>
      </c>
      <c r="N228" s="25">
        <v>0.76945399999999997</v>
      </c>
      <c r="O228" s="25">
        <v>0.77768099999999996</v>
      </c>
      <c r="P228" s="25">
        <v>0.827959</v>
      </c>
      <c r="Q228" s="25">
        <v>0.88583699999999999</v>
      </c>
      <c r="R228" s="25">
        <v>0.92302799999999996</v>
      </c>
      <c r="S228" s="25">
        <v>0.952847</v>
      </c>
      <c r="T228" s="25">
        <v>0.99119699999999999</v>
      </c>
      <c r="U228" s="25">
        <v>1.054306</v>
      </c>
      <c r="V228" s="25">
        <v>1.1346940000000001</v>
      </c>
      <c r="W228" s="25">
        <v>1.1955290000000001</v>
      </c>
      <c r="X228" s="25">
        <v>1.2348490000000001</v>
      </c>
      <c r="Y228" s="25">
        <v>1.2780830000000001</v>
      </c>
      <c r="Z228" s="25">
        <v>1.3497570000000001</v>
      </c>
      <c r="AA228" s="25">
        <v>1.4021380000000001</v>
      </c>
      <c r="AB228" s="25">
        <v>1.425565</v>
      </c>
      <c r="AC228" s="25">
        <v>1.468507</v>
      </c>
      <c r="AD228" s="25">
        <v>1.5432710000000001</v>
      </c>
      <c r="AE228" s="25">
        <v>1.62408</v>
      </c>
      <c r="AF228" s="25">
        <v>1.6910909999999999</v>
      </c>
      <c r="AG228" s="25">
        <v>1.75315</v>
      </c>
      <c r="AH228" s="25">
        <v>1.8179080000000001</v>
      </c>
      <c r="AI228" s="25">
        <v>1.869923</v>
      </c>
      <c r="AJ228" s="25">
        <v>1.920817</v>
      </c>
      <c r="AK228" s="25">
        <v>2.0072960000000002</v>
      </c>
      <c r="AL228" s="25">
        <v>2.1022889999999999</v>
      </c>
      <c r="AM228" s="10" t="s">
        <v>41</v>
      </c>
    </row>
    <row r="229" spans="1:39" ht="15" customHeight="1" x14ac:dyDescent="0.25">
      <c r="A229" s="9" t="s">
        <v>209</v>
      </c>
      <c r="B229" s="12" t="s">
        <v>189</v>
      </c>
      <c r="C229" s="25">
        <v>0</v>
      </c>
      <c r="D229" s="25">
        <v>0</v>
      </c>
      <c r="E229" s="25">
        <v>0</v>
      </c>
      <c r="F229" s="25">
        <v>0.50151100000000004</v>
      </c>
      <c r="G229" s="25">
        <v>0.54766800000000004</v>
      </c>
      <c r="H229" s="25">
        <v>0.57194</v>
      </c>
      <c r="I229" s="25">
        <v>0.63448099999999996</v>
      </c>
      <c r="J229" s="25">
        <v>0.69048799999999999</v>
      </c>
      <c r="K229" s="25">
        <v>0.69880600000000004</v>
      </c>
      <c r="L229" s="25">
        <v>0.68222099999999997</v>
      </c>
      <c r="M229" s="25">
        <v>0.686083</v>
      </c>
      <c r="N229" s="25">
        <v>0.67718400000000001</v>
      </c>
      <c r="O229" s="25">
        <v>0.68442400000000003</v>
      </c>
      <c r="P229" s="25">
        <v>0.72867400000000004</v>
      </c>
      <c r="Q229" s="25">
        <v>0.77961100000000005</v>
      </c>
      <c r="R229" s="25">
        <v>0.81234200000000001</v>
      </c>
      <c r="S229" s="25">
        <v>0.83858600000000005</v>
      </c>
      <c r="T229" s="25">
        <v>0.87233700000000003</v>
      </c>
      <c r="U229" s="25">
        <v>0.92787799999999998</v>
      </c>
      <c r="V229" s="25">
        <v>0.99862700000000004</v>
      </c>
      <c r="W229" s="25">
        <v>1.0521659999999999</v>
      </c>
      <c r="X229" s="25">
        <v>1.0867720000000001</v>
      </c>
      <c r="Y229" s="25">
        <v>1.1248210000000001</v>
      </c>
      <c r="Z229" s="25">
        <v>1.1879</v>
      </c>
      <c r="AA229" s="25">
        <v>1.234</v>
      </c>
      <c r="AB229" s="25">
        <v>1.2546170000000001</v>
      </c>
      <c r="AC229" s="25">
        <v>1.2924100000000001</v>
      </c>
      <c r="AD229" s="25">
        <v>1.358209</v>
      </c>
      <c r="AE229" s="25">
        <v>1.429327</v>
      </c>
      <c r="AF229" s="25">
        <v>1.488302</v>
      </c>
      <c r="AG229" s="25">
        <v>1.5429189999999999</v>
      </c>
      <c r="AH229" s="25">
        <v>1.599912</v>
      </c>
      <c r="AI229" s="25">
        <v>1.645689</v>
      </c>
      <c r="AJ229" s="25">
        <v>1.6904809999999999</v>
      </c>
      <c r="AK229" s="25">
        <v>1.7665900000000001</v>
      </c>
      <c r="AL229" s="25">
        <v>1.8501909999999999</v>
      </c>
      <c r="AM229" s="10" t="s">
        <v>41</v>
      </c>
    </row>
    <row r="230" spans="1:39" ht="15" customHeight="1" x14ac:dyDescent="0.25">
      <c r="A230" s="9" t="s">
        <v>208</v>
      </c>
      <c r="B230" s="12" t="s">
        <v>187</v>
      </c>
      <c r="C230" s="25">
        <v>0</v>
      </c>
      <c r="D230" s="25">
        <v>0</v>
      </c>
      <c r="E230" s="25">
        <v>0</v>
      </c>
      <c r="F230" s="25">
        <v>0.81101199999999996</v>
      </c>
      <c r="G230" s="25">
        <v>0.88565499999999997</v>
      </c>
      <c r="H230" s="25">
        <v>0.92490600000000001</v>
      </c>
      <c r="I230" s="25">
        <v>1.026043</v>
      </c>
      <c r="J230" s="25">
        <v>1.116614</v>
      </c>
      <c r="K230" s="25">
        <v>1.1300650000000001</v>
      </c>
      <c r="L230" s="25">
        <v>1.1032459999999999</v>
      </c>
      <c r="M230" s="25">
        <v>1.109491</v>
      </c>
      <c r="N230" s="25">
        <v>1.0951</v>
      </c>
      <c r="O230" s="25">
        <v>1.106808</v>
      </c>
      <c r="P230" s="25">
        <v>1.178366</v>
      </c>
      <c r="Q230" s="25">
        <v>1.2607390000000001</v>
      </c>
      <c r="R230" s="25">
        <v>1.313669</v>
      </c>
      <c r="S230" s="25">
        <v>1.356109</v>
      </c>
      <c r="T230" s="25">
        <v>1.4106890000000001</v>
      </c>
      <c r="U230" s="25">
        <v>1.5005059999999999</v>
      </c>
      <c r="V230" s="25">
        <v>1.614916</v>
      </c>
      <c r="W230" s="25">
        <v>1.701497</v>
      </c>
      <c r="X230" s="25">
        <v>1.7574590000000001</v>
      </c>
      <c r="Y230" s="25">
        <v>1.8189900000000001</v>
      </c>
      <c r="Z230" s="25">
        <v>1.9209970000000001</v>
      </c>
      <c r="AA230" s="25">
        <v>1.995547</v>
      </c>
      <c r="AB230" s="25">
        <v>2.0288879999999998</v>
      </c>
      <c r="AC230" s="25">
        <v>2.090004</v>
      </c>
      <c r="AD230" s="25">
        <v>2.1964100000000002</v>
      </c>
      <c r="AE230" s="25">
        <v>2.3114180000000002</v>
      </c>
      <c r="AF230" s="25">
        <v>2.4067889999999998</v>
      </c>
      <c r="AG230" s="25">
        <v>2.4951129999999999</v>
      </c>
      <c r="AH230" s="25">
        <v>2.587278</v>
      </c>
      <c r="AI230" s="25">
        <v>2.6613060000000002</v>
      </c>
      <c r="AJ230" s="25">
        <v>2.7337400000000001</v>
      </c>
      <c r="AK230" s="25">
        <v>2.8568180000000001</v>
      </c>
      <c r="AL230" s="25">
        <v>2.992013</v>
      </c>
      <c r="AM230" s="10" t="s">
        <v>41</v>
      </c>
    </row>
    <row r="231" spans="1:39" ht="15" customHeight="1" x14ac:dyDescent="0.25">
      <c r="A231" s="9" t="s">
        <v>207</v>
      </c>
      <c r="B231" s="12" t="s">
        <v>206</v>
      </c>
      <c r="C231" s="25">
        <v>180.412598</v>
      </c>
      <c r="D231" s="25">
        <v>171.173248</v>
      </c>
      <c r="E231" s="25">
        <v>197.136368</v>
      </c>
      <c r="F231" s="25">
        <v>216.18710300000001</v>
      </c>
      <c r="G231" s="25">
        <v>229.20787000000001</v>
      </c>
      <c r="H231" s="25">
        <v>232.394226</v>
      </c>
      <c r="I231" s="25">
        <v>250.29727199999999</v>
      </c>
      <c r="J231" s="25">
        <v>264.457855</v>
      </c>
      <c r="K231" s="25">
        <v>259.84814499999999</v>
      </c>
      <c r="L231" s="25">
        <v>246.292587</v>
      </c>
      <c r="M231" s="25">
        <v>240.47251900000001</v>
      </c>
      <c r="N231" s="25">
        <v>230.44027700000001</v>
      </c>
      <c r="O231" s="25">
        <v>226.12043800000001</v>
      </c>
      <c r="P231" s="25">
        <v>233.72775300000001</v>
      </c>
      <c r="Q231" s="25">
        <v>242.782928</v>
      </c>
      <c r="R231" s="25">
        <v>245.60749799999999</v>
      </c>
      <c r="S231" s="25">
        <v>246.157501</v>
      </c>
      <c r="T231" s="25">
        <v>248.60659799999999</v>
      </c>
      <c r="U231" s="25">
        <v>256.733093</v>
      </c>
      <c r="V231" s="25">
        <v>268.26062000000002</v>
      </c>
      <c r="W231" s="25">
        <v>274.41058299999997</v>
      </c>
      <c r="X231" s="25">
        <v>275.18048099999999</v>
      </c>
      <c r="Y231" s="25">
        <v>276.519409</v>
      </c>
      <c r="Z231" s="25">
        <v>283.52072099999998</v>
      </c>
      <c r="AA231" s="25">
        <v>285.94515999999999</v>
      </c>
      <c r="AB231" s="25">
        <v>282.255066</v>
      </c>
      <c r="AC231" s="25">
        <v>282.28872699999999</v>
      </c>
      <c r="AD231" s="25">
        <v>288.01998900000001</v>
      </c>
      <c r="AE231" s="25">
        <v>294.27304099999998</v>
      </c>
      <c r="AF231" s="25">
        <v>297.49032599999998</v>
      </c>
      <c r="AG231" s="25">
        <v>299.42474399999998</v>
      </c>
      <c r="AH231" s="25">
        <v>301.44180299999999</v>
      </c>
      <c r="AI231" s="25">
        <v>301.03561400000001</v>
      </c>
      <c r="AJ231" s="25">
        <v>300.22241200000002</v>
      </c>
      <c r="AK231" s="25">
        <v>304.60098299999999</v>
      </c>
      <c r="AL231" s="25">
        <v>309.72412100000003</v>
      </c>
      <c r="AM231" s="10">
        <v>1.7593999999999999E-2</v>
      </c>
    </row>
    <row r="232" spans="1:39" ht="15" customHeight="1" x14ac:dyDescent="0.2">
      <c r="B232" s="8" t="s">
        <v>205</v>
      </c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</row>
    <row r="233" spans="1:39" ht="15" customHeight="1" x14ac:dyDescent="0.25">
      <c r="A233" s="9" t="s">
        <v>204</v>
      </c>
      <c r="B233" s="12" t="s">
        <v>203</v>
      </c>
      <c r="C233" s="25">
        <v>262.05361900000003</v>
      </c>
      <c r="D233" s="25">
        <v>235.06733700000001</v>
      </c>
      <c r="E233" s="25">
        <v>256.08212300000002</v>
      </c>
      <c r="F233" s="25">
        <v>264.955872</v>
      </c>
      <c r="G233" s="25">
        <v>266.318085</v>
      </c>
      <c r="H233" s="25">
        <v>256.00177000000002</v>
      </c>
      <c r="I233" s="25">
        <v>261.395782</v>
      </c>
      <c r="J233" s="25">
        <v>261.81744400000002</v>
      </c>
      <c r="K233" s="25">
        <v>243.84730500000001</v>
      </c>
      <c r="L233" s="25">
        <v>237.472992</v>
      </c>
      <c r="M233" s="25">
        <v>232.00199900000001</v>
      </c>
      <c r="N233" s="25">
        <v>222.43786600000001</v>
      </c>
      <c r="O233" s="25">
        <v>218.36257900000001</v>
      </c>
      <c r="P233" s="25">
        <v>225.789444</v>
      </c>
      <c r="Q233" s="25">
        <v>234.601913</v>
      </c>
      <c r="R233" s="25">
        <v>237.37725800000001</v>
      </c>
      <c r="S233" s="25">
        <v>237.93400600000001</v>
      </c>
      <c r="T233" s="25">
        <v>240.305161</v>
      </c>
      <c r="U233" s="25">
        <v>248.141739</v>
      </c>
      <c r="V233" s="25">
        <v>259.24069200000002</v>
      </c>
      <c r="W233" s="25">
        <v>265.115723</v>
      </c>
      <c r="X233" s="25">
        <v>265.75747699999999</v>
      </c>
      <c r="Y233" s="25">
        <v>266.90835600000003</v>
      </c>
      <c r="Z233" s="25">
        <v>273.47769199999999</v>
      </c>
      <c r="AA233" s="25">
        <v>275.59756499999997</v>
      </c>
      <c r="AB233" s="25">
        <v>271.78329500000001</v>
      </c>
      <c r="AC233" s="25">
        <v>271.51928700000002</v>
      </c>
      <c r="AD233" s="25">
        <v>276.69223</v>
      </c>
      <c r="AE233" s="25">
        <v>282.32275399999997</v>
      </c>
      <c r="AF233" s="25">
        <v>285.005157</v>
      </c>
      <c r="AG233" s="25">
        <v>286.42770400000001</v>
      </c>
      <c r="AH233" s="25">
        <v>287.91568000000001</v>
      </c>
      <c r="AI233" s="25">
        <v>287.04028299999999</v>
      </c>
      <c r="AJ233" s="25">
        <v>285.69732699999997</v>
      </c>
      <c r="AK233" s="25">
        <v>289.246735</v>
      </c>
      <c r="AL233" s="25">
        <v>293.42450000000002</v>
      </c>
      <c r="AM233" s="10">
        <v>6.5430000000000002E-3</v>
      </c>
    </row>
    <row r="234" spans="1:39" ht="15" customHeight="1" x14ac:dyDescent="0.25">
      <c r="A234" s="9" t="s">
        <v>202</v>
      </c>
      <c r="B234" s="12" t="s">
        <v>201</v>
      </c>
      <c r="C234" s="25">
        <v>1.043995</v>
      </c>
      <c r="D234" s="25">
        <v>0.91001699999999996</v>
      </c>
      <c r="E234" s="25">
        <v>0.96712600000000004</v>
      </c>
      <c r="F234" s="25">
        <v>0.89551899999999995</v>
      </c>
      <c r="G234" s="25">
        <v>0.94277900000000003</v>
      </c>
      <c r="H234" s="25">
        <v>0.92474699999999999</v>
      </c>
      <c r="I234" s="25">
        <v>0.973495</v>
      </c>
      <c r="J234" s="25">
        <v>1.0038100000000001</v>
      </c>
      <c r="K234" s="25">
        <v>0.95381199999999999</v>
      </c>
      <c r="L234" s="25">
        <v>0.94189199999999995</v>
      </c>
      <c r="M234" s="25">
        <v>0.91797799999999996</v>
      </c>
      <c r="N234" s="25">
        <v>0.86754500000000001</v>
      </c>
      <c r="O234" s="25">
        <v>0.83952599999999999</v>
      </c>
      <c r="P234" s="25">
        <v>0.85596099999999997</v>
      </c>
      <c r="Q234" s="25">
        <v>0.87689700000000004</v>
      </c>
      <c r="R234" s="25">
        <v>0.88003299999999995</v>
      </c>
      <c r="S234" s="25">
        <v>0.87215500000000001</v>
      </c>
      <c r="T234" s="25">
        <v>0.861572</v>
      </c>
      <c r="U234" s="25">
        <v>0.85640499999999997</v>
      </c>
      <c r="V234" s="25">
        <v>0.86327699999999996</v>
      </c>
      <c r="W234" s="25">
        <v>0.84590799999999999</v>
      </c>
      <c r="X234" s="25">
        <v>0.79312099999999996</v>
      </c>
      <c r="Y234" s="25">
        <v>0.75129800000000002</v>
      </c>
      <c r="Z234" s="25">
        <v>0.72165699999999999</v>
      </c>
      <c r="AA234" s="25">
        <v>0.68173899999999998</v>
      </c>
      <c r="AB234" s="25">
        <v>0.630525</v>
      </c>
      <c r="AC234" s="25">
        <v>0.60079400000000005</v>
      </c>
      <c r="AD234" s="25">
        <v>0.58682900000000005</v>
      </c>
      <c r="AE234" s="25">
        <v>0.58344099999999999</v>
      </c>
      <c r="AF234" s="25">
        <v>0.58768399999999998</v>
      </c>
      <c r="AG234" s="25">
        <v>0.58306500000000006</v>
      </c>
      <c r="AH234" s="25">
        <v>0.57577199999999995</v>
      </c>
      <c r="AI234" s="25">
        <v>0.54564900000000005</v>
      </c>
      <c r="AJ234" s="25">
        <v>0.52831799999999995</v>
      </c>
      <c r="AK234" s="25">
        <v>0.52734199999999998</v>
      </c>
      <c r="AL234" s="25">
        <v>0.50696600000000003</v>
      </c>
      <c r="AM234" s="10">
        <v>-1.7059000000000001E-2</v>
      </c>
    </row>
    <row r="235" spans="1:39" ht="15" customHeight="1" x14ac:dyDescent="0.25">
      <c r="A235" s="9" t="s">
        <v>200</v>
      </c>
      <c r="B235" s="12" t="s">
        <v>199</v>
      </c>
      <c r="C235" s="25">
        <v>2.5538999999999999E-2</v>
      </c>
      <c r="D235" s="25">
        <v>2.2907E-2</v>
      </c>
      <c r="E235" s="25">
        <v>2.4951999999999998E-2</v>
      </c>
      <c r="F235" s="25">
        <v>7.1282999999999999E-2</v>
      </c>
      <c r="G235" s="25">
        <v>7.2236999999999996E-2</v>
      </c>
      <c r="H235" s="25">
        <v>7.0079000000000002E-2</v>
      </c>
      <c r="I235" s="25">
        <v>7.2331999999999994E-2</v>
      </c>
      <c r="J235" s="25">
        <v>7.3400000000000007E-2</v>
      </c>
      <c r="K235" s="25">
        <v>6.9316000000000003E-2</v>
      </c>
      <c r="L235" s="25">
        <v>6.8499000000000004E-2</v>
      </c>
      <c r="M235" s="25">
        <v>6.7957000000000004E-2</v>
      </c>
      <c r="N235" s="25">
        <v>6.6323999999999994E-2</v>
      </c>
      <c r="O235" s="25">
        <v>6.6352999999999995E-2</v>
      </c>
      <c r="P235" s="25">
        <v>6.9998000000000005E-2</v>
      </c>
      <c r="Q235" s="25">
        <v>7.4241000000000001E-2</v>
      </c>
      <c r="R235" s="25">
        <v>7.6755000000000004E-2</v>
      </c>
      <c r="S235" s="25">
        <v>7.8752000000000003E-2</v>
      </c>
      <c r="T235" s="25">
        <v>8.1684999999999994E-2</v>
      </c>
      <c r="U235" s="25">
        <v>8.6649000000000004E-2</v>
      </c>
      <c r="V235" s="25">
        <v>9.3016000000000001E-2</v>
      </c>
      <c r="W235" s="25">
        <v>9.8003000000000007E-2</v>
      </c>
      <c r="X235" s="25">
        <v>0.101226</v>
      </c>
      <c r="Y235" s="25">
        <v>0.10477</v>
      </c>
      <c r="Z235" s="25">
        <v>0.11064599999999999</v>
      </c>
      <c r="AA235" s="25">
        <v>0.114939</v>
      </c>
      <c r="AB235" s="25">
        <v>0.11686000000000001</v>
      </c>
      <c r="AC235" s="25">
        <v>0.12038</v>
      </c>
      <c r="AD235" s="25">
        <v>0.12650900000000001</v>
      </c>
      <c r="AE235" s="25">
        <v>0.133133</v>
      </c>
      <c r="AF235" s="25">
        <v>0.138626</v>
      </c>
      <c r="AG235" s="25">
        <v>0.14371400000000001</v>
      </c>
      <c r="AH235" s="25">
        <v>0.14902199999999999</v>
      </c>
      <c r="AI235" s="25">
        <v>0.15328600000000001</v>
      </c>
      <c r="AJ235" s="25">
        <v>0.15745799999999999</v>
      </c>
      <c r="AK235" s="25">
        <v>0.164547</v>
      </c>
      <c r="AL235" s="25">
        <v>0.17233399999999999</v>
      </c>
      <c r="AM235" s="10">
        <v>6.1150000000000003E-2</v>
      </c>
    </row>
    <row r="236" spans="1:39" ht="15" customHeight="1" x14ac:dyDescent="0.25">
      <c r="A236" s="9" t="s">
        <v>198</v>
      </c>
      <c r="B236" s="12" t="s">
        <v>197</v>
      </c>
      <c r="C236" s="25">
        <v>5.7976089999999996</v>
      </c>
      <c r="D236" s="25">
        <v>5.1999890000000004</v>
      </c>
      <c r="E236" s="25">
        <v>5.6643280000000003</v>
      </c>
      <c r="F236" s="25">
        <v>5.4965299999999999</v>
      </c>
      <c r="G236" s="25">
        <v>5.0246190000000004</v>
      </c>
      <c r="H236" s="25">
        <v>4.4289800000000001</v>
      </c>
      <c r="I236" s="25">
        <v>4.1638799999999998</v>
      </c>
      <c r="J236" s="25">
        <v>3.8533140000000001</v>
      </c>
      <c r="K236" s="25">
        <v>3.3301729999999998</v>
      </c>
      <c r="L236" s="25">
        <v>3.020956</v>
      </c>
      <c r="M236" s="25">
        <v>2.7714159999999999</v>
      </c>
      <c r="N236" s="25">
        <v>2.514364</v>
      </c>
      <c r="O236" s="25">
        <v>2.3453029999999999</v>
      </c>
      <c r="P236" s="25">
        <v>2.313501</v>
      </c>
      <c r="Q236" s="25">
        <v>2.305717</v>
      </c>
      <c r="R236" s="25">
        <v>2.246845</v>
      </c>
      <c r="S236" s="25">
        <v>2.1882069999999998</v>
      </c>
      <c r="T236" s="25">
        <v>2.174855</v>
      </c>
      <c r="U236" s="25">
        <v>2.2439990000000001</v>
      </c>
      <c r="V236" s="25">
        <v>2.3612299999999999</v>
      </c>
      <c r="W236" s="25">
        <v>2.459368</v>
      </c>
      <c r="X236" s="25">
        <v>2.5603069999999999</v>
      </c>
      <c r="Y236" s="25">
        <v>2.6950289999999999</v>
      </c>
      <c r="Z236" s="25">
        <v>2.9314740000000001</v>
      </c>
      <c r="AA236" s="25">
        <v>3.1494270000000002</v>
      </c>
      <c r="AB236" s="25">
        <v>3.33589</v>
      </c>
      <c r="AC236" s="25">
        <v>3.5873210000000002</v>
      </c>
      <c r="AD236" s="25">
        <v>3.9468130000000001</v>
      </c>
      <c r="AE236" s="25">
        <v>4.3420069999999997</v>
      </c>
      <c r="AF236" s="25">
        <v>4.7091770000000004</v>
      </c>
      <c r="AG236" s="25">
        <v>5.0892039999999996</v>
      </c>
      <c r="AH236" s="25">
        <v>5.4828950000000001</v>
      </c>
      <c r="AI236" s="25">
        <v>5.8965740000000002</v>
      </c>
      <c r="AJ236" s="25">
        <v>6.3655590000000002</v>
      </c>
      <c r="AK236" s="25">
        <v>6.9817179999999999</v>
      </c>
      <c r="AL236" s="25">
        <v>7.7076760000000002</v>
      </c>
      <c r="AM236" s="10">
        <v>1.1643000000000001E-2</v>
      </c>
    </row>
    <row r="237" spans="1:39" ht="15" customHeight="1" x14ac:dyDescent="0.25">
      <c r="A237" s="9" t="s">
        <v>196</v>
      </c>
      <c r="B237" s="12" t="s">
        <v>195</v>
      </c>
      <c r="C237" s="25">
        <v>0</v>
      </c>
      <c r="D237" s="25">
        <v>0</v>
      </c>
      <c r="E237" s="25">
        <v>0</v>
      </c>
      <c r="F237" s="25">
        <v>0</v>
      </c>
      <c r="G237" s="25">
        <v>0</v>
      </c>
      <c r="H237" s="25">
        <v>0</v>
      </c>
      <c r="I237" s="25">
        <v>0</v>
      </c>
      <c r="J237" s="25">
        <v>0</v>
      </c>
      <c r="K237" s="25">
        <v>0</v>
      </c>
      <c r="L237" s="25">
        <v>0</v>
      </c>
      <c r="M237" s="25">
        <v>0</v>
      </c>
      <c r="N237" s="25">
        <v>0</v>
      </c>
      <c r="O237" s="25">
        <v>0</v>
      </c>
      <c r="P237" s="25">
        <v>0</v>
      </c>
      <c r="Q237" s="25">
        <v>0</v>
      </c>
      <c r="R237" s="25">
        <v>0</v>
      </c>
      <c r="S237" s="25">
        <v>0</v>
      </c>
      <c r="T237" s="25">
        <v>0</v>
      </c>
      <c r="U237" s="25">
        <v>0</v>
      </c>
      <c r="V237" s="25">
        <v>0</v>
      </c>
      <c r="W237" s="25">
        <v>0</v>
      </c>
      <c r="X237" s="25">
        <v>0</v>
      </c>
      <c r="Y237" s="25">
        <v>0</v>
      </c>
      <c r="Z237" s="25">
        <v>0</v>
      </c>
      <c r="AA237" s="25">
        <v>0</v>
      </c>
      <c r="AB237" s="25">
        <v>0</v>
      </c>
      <c r="AC237" s="25">
        <v>0</v>
      </c>
      <c r="AD237" s="25">
        <v>0</v>
      </c>
      <c r="AE237" s="25">
        <v>0</v>
      </c>
      <c r="AF237" s="25">
        <v>0</v>
      </c>
      <c r="AG237" s="25">
        <v>0</v>
      </c>
      <c r="AH237" s="25">
        <v>0</v>
      </c>
      <c r="AI237" s="25">
        <v>0</v>
      </c>
      <c r="AJ237" s="25">
        <v>0</v>
      </c>
      <c r="AK237" s="25">
        <v>0</v>
      </c>
      <c r="AL237" s="25">
        <v>0</v>
      </c>
      <c r="AM237" s="10" t="s">
        <v>41</v>
      </c>
    </row>
    <row r="238" spans="1:39" ht="15" customHeight="1" x14ac:dyDescent="0.25">
      <c r="A238" s="9" t="s">
        <v>194</v>
      </c>
      <c r="B238" s="12" t="s">
        <v>193</v>
      </c>
      <c r="C238" s="25">
        <v>0</v>
      </c>
      <c r="D238" s="25">
        <v>0</v>
      </c>
      <c r="E238" s="25">
        <v>0</v>
      </c>
      <c r="F238" s="25">
        <v>0.46885900000000003</v>
      </c>
      <c r="G238" s="25">
        <v>0.48465999999999998</v>
      </c>
      <c r="H238" s="25">
        <v>0.47922900000000002</v>
      </c>
      <c r="I238" s="25">
        <v>0.50345899999999999</v>
      </c>
      <c r="J238" s="25">
        <v>0.51891600000000004</v>
      </c>
      <c r="K238" s="25">
        <v>0.497396</v>
      </c>
      <c r="L238" s="25">
        <v>0.49857400000000002</v>
      </c>
      <c r="M238" s="25">
        <v>0.50139599999999995</v>
      </c>
      <c r="N238" s="25">
        <v>0.49489300000000003</v>
      </c>
      <c r="O238" s="25">
        <v>0.50018399999999996</v>
      </c>
      <c r="P238" s="25">
        <v>0.53252200000000005</v>
      </c>
      <c r="Q238" s="25">
        <v>0.56974800000000003</v>
      </c>
      <c r="R238" s="25">
        <v>0.59366699999999994</v>
      </c>
      <c r="S238" s="25">
        <v>0.61284700000000003</v>
      </c>
      <c r="T238" s="25">
        <v>0.637513</v>
      </c>
      <c r="U238" s="25">
        <v>0.67810199999999998</v>
      </c>
      <c r="V238" s="25">
        <v>0.72980599999999995</v>
      </c>
      <c r="W238" s="25">
        <v>0.76893299999999998</v>
      </c>
      <c r="X238" s="25">
        <v>0.79422300000000001</v>
      </c>
      <c r="Y238" s="25">
        <v>0.82203000000000004</v>
      </c>
      <c r="Z238" s="25">
        <v>0.86812900000000004</v>
      </c>
      <c r="AA238" s="25">
        <v>0.90181900000000004</v>
      </c>
      <c r="AB238" s="25">
        <v>0.91688700000000001</v>
      </c>
      <c r="AC238" s="25">
        <v>0.94450599999999996</v>
      </c>
      <c r="AD238" s="25">
        <v>0.99259200000000003</v>
      </c>
      <c r="AE238" s="25">
        <v>1.0445660000000001</v>
      </c>
      <c r="AF238" s="25">
        <v>1.087666</v>
      </c>
      <c r="AG238" s="25">
        <v>1.1275809999999999</v>
      </c>
      <c r="AH238" s="25">
        <v>1.1692309999999999</v>
      </c>
      <c r="AI238" s="25">
        <v>1.2026859999999999</v>
      </c>
      <c r="AJ238" s="25">
        <v>1.23542</v>
      </c>
      <c r="AK238" s="25">
        <v>1.291042</v>
      </c>
      <c r="AL238" s="25">
        <v>1.3521380000000001</v>
      </c>
      <c r="AM238" s="10" t="s">
        <v>41</v>
      </c>
    </row>
    <row r="239" spans="1:39" ht="15" customHeight="1" x14ac:dyDescent="0.25">
      <c r="A239" s="9" t="s">
        <v>192</v>
      </c>
      <c r="B239" s="12" t="s">
        <v>191</v>
      </c>
      <c r="C239" s="25">
        <v>0</v>
      </c>
      <c r="D239" s="25">
        <v>0</v>
      </c>
      <c r="E239" s="25">
        <v>0</v>
      </c>
      <c r="F239" s="25">
        <v>0.219138</v>
      </c>
      <c r="G239" s="25">
        <v>0.226523</v>
      </c>
      <c r="H239" s="25">
        <v>0.22398499999999999</v>
      </c>
      <c r="I239" s="25">
        <v>0.23530899999999999</v>
      </c>
      <c r="J239" s="25">
        <v>0.242534</v>
      </c>
      <c r="K239" s="25">
        <v>0.23247599999999999</v>
      </c>
      <c r="L239" s="25">
        <v>0.23302600000000001</v>
      </c>
      <c r="M239" s="25">
        <v>0.234345</v>
      </c>
      <c r="N239" s="25">
        <v>0.23130600000000001</v>
      </c>
      <c r="O239" s="25">
        <v>0.23377899999999999</v>
      </c>
      <c r="P239" s="25">
        <v>0.248893</v>
      </c>
      <c r="Q239" s="25">
        <v>0.26629199999999997</v>
      </c>
      <c r="R239" s="25">
        <v>0.277472</v>
      </c>
      <c r="S239" s="25">
        <v>0.28643600000000002</v>
      </c>
      <c r="T239" s="25">
        <v>0.29796400000000001</v>
      </c>
      <c r="U239" s="25">
        <v>0.31693500000000002</v>
      </c>
      <c r="V239" s="25">
        <v>0.34110099999999999</v>
      </c>
      <c r="W239" s="25">
        <v>0.35938799999999999</v>
      </c>
      <c r="X239" s="25">
        <v>0.37120900000000001</v>
      </c>
      <c r="Y239" s="25">
        <v>0.38420500000000002</v>
      </c>
      <c r="Z239" s="25">
        <v>0.40575099999999997</v>
      </c>
      <c r="AA239" s="25">
        <v>0.42149700000000001</v>
      </c>
      <c r="AB239" s="25">
        <v>0.42853999999999998</v>
      </c>
      <c r="AC239" s="25">
        <v>0.44144800000000001</v>
      </c>
      <c r="AD239" s="25">
        <v>0.46392299999999997</v>
      </c>
      <c r="AE239" s="25">
        <v>0.48821500000000001</v>
      </c>
      <c r="AF239" s="25">
        <v>0.50835900000000001</v>
      </c>
      <c r="AG239" s="25">
        <v>0.52701500000000001</v>
      </c>
      <c r="AH239" s="25">
        <v>0.54648200000000002</v>
      </c>
      <c r="AI239" s="25">
        <v>0.56211800000000001</v>
      </c>
      <c r="AJ239" s="25">
        <v>0.57741799999999999</v>
      </c>
      <c r="AK239" s="25">
        <v>0.60341400000000001</v>
      </c>
      <c r="AL239" s="25">
        <v>0.63197000000000003</v>
      </c>
      <c r="AM239" s="10" t="s">
        <v>41</v>
      </c>
    </row>
    <row r="240" spans="1:39" ht="15" customHeight="1" x14ac:dyDescent="0.25">
      <c r="A240" s="9" t="s">
        <v>190</v>
      </c>
      <c r="B240" s="12" t="s">
        <v>189</v>
      </c>
      <c r="C240" s="25">
        <v>0</v>
      </c>
      <c r="D240" s="25">
        <v>0</v>
      </c>
      <c r="E240" s="25">
        <v>0</v>
      </c>
      <c r="F240" s="25">
        <v>0.21871399999999999</v>
      </c>
      <c r="G240" s="25">
        <v>0.22608500000000001</v>
      </c>
      <c r="H240" s="25">
        <v>0.223551</v>
      </c>
      <c r="I240" s="25">
        <v>0.23485400000000001</v>
      </c>
      <c r="J240" s="25">
        <v>0.242064</v>
      </c>
      <c r="K240" s="25">
        <v>0.23202600000000001</v>
      </c>
      <c r="L240" s="25">
        <v>0.232575</v>
      </c>
      <c r="M240" s="25">
        <v>0.23389199999999999</v>
      </c>
      <c r="N240" s="25">
        <v>0.23085800000000001</v>
      </c>
      <c r="O240" s="25">
        <v>0.23332600000000001</v>
      </c>
      <c r="P240" s="25">
        <v>0.24841099999999999</v>
      </c>
      <c r="Q240" s="25">
        <v>0.26577600000000001</v>
      </c>
      <c r="R240" s="25">
        <v>0.27693400000000001</v>
      </c>
      <c r="S240" s="25">
        <v>0.285881</v>
      </c>
      <c r="T240" s="25">
        <v>0.29738700000000001</v>
      </c>
      <c r="U240" s="25">
        <v>0.31632199999999999</v>
      </c>
      <c r="V240" s="25">
        <v>0.34044099999999999</v>
      </c>
      <c r="W240" s="25">
        <v>0.35869299999999998</v>
      </c>
      <c r="X240" s="25">
        <v>0.37048999999999999</v>
      </c>
      <c r="Y240" s="25">
        <v>0.383461</v>
      </c>
      <c r="Z240" s="25">
        <v>0.40496500000000002</v>
      </c>
      <c r="AA240" s="25">
        <v>0.42068100000000003</v>
      </c>
      <c r="AB240" s="25">
        <v>0.42770999999999998</v>
      </c>
      <c r="AC240" s="25">
        <v>0.44059399999999999</v>
      </c>
      <c r="AD240" s="25">
        <v>0.46302500000000002</v>
      </c>
      <c r="AE240" s="25">
        <v>0.48726999999999998</v>
      </c>
      <c r="AF240" s="25">
        <v>0.50737500000000002</v>
      </c>
      <c r="AG240" s="25">
        <v>0.52599499999999999</v>
      </c>
      <c r="AH240" s="25">
        <v>0.54542400000000002</v>
      </c>
      <c r="AI240" s="25">
        <v>0.56103000000000003</v>
      </c>
      <c r="AJ240" s="25">
        <v>0.57630000000000003</v>
      </c>
      <c r="AK240" s="25">
        <v>0.60224599999999995</v>
      </c>
      <c r="AL240" s="25">
        <v>0.63074600000000003</v>
      </c>
      <c r="AM240" s="10" t="s">
        <v>41</v>
      </c>
    </row>
    <row r="241" spans="1:39" ht="15" customHeight="1" x14ac:dyDescent="0.25">
      <c r="A241" s="9" t="s">
        <v>188</v>
      </c>
      <c r="B241" s="12" t="s">
        <v>187</v>
      </c>
      <c r="C241" s="25">
        <v>0</v>
      </c>
      <c r="D241" s="25">
        <v>0</v>
      </c>
      <c r="E241" s="25">
        <v>0</v>
      </c>
      <c r="F241" s="25">
        <v>0.31608799999999998</v>
      </c>
      <c r="G241" s="25">
        <v>0.32673999999999997</v>
      </c>
      <c r="H241" s="25">
        <v>0.32307900000000001</v>
      </c>
      <c r="I241" s="25">
        <v>0.33941300000000002</v>
      </c>
      <c r="J241" s="25">
        <v>0.34983399999999998</v>
      </c>
      <c r="K241" s="25">
        <v>0.33532600000000001</v>
      </c>
      <c r="L241" s="25">
        <v>0.336121</v>
      </c>
      <c r="M241" s="25">
        <v>0.33802300000000002</v>
      </c>
      <c r="N241" s="25">
        <v>0.33363900000000002</v>
      </c>
      <c r="O241" s="25">
        <v>0.33720600000000001</v>
      </c>
      <c r="P241" s="25">
        <v>0.35900700000000002</v>
      </c>
      <c r="Q241" s="25">
        <v>0.38410300000000003</v>
      </c>
      <c r="R241" s="25">
        <v>0.400229</v>
      </c>
      <c r="S241" s="25">
        <v>0.413159</v>
      </c>
      <c r="T241" s="25">
        <v>0.429788</v>
      </c>
      <c r="U241" s="25">
        <v>0.457152</v>
      </c>
      <c r="V241" s="25">
        <v>0.49200899999999997</v>
      </c>
      <c r="W241" s="25">
        <v>0.51838700000000004</v>
      </c>
      <c r="X241" s="25">
        <v>0.53543600000000002</v>
      </c>
      <c r="Y241" s="25">
        <v>0.55418299999999998</v>
      </c>
      <c r="Z241" s="25">
        <v>0.58526100000000003</v>
      </c>
      <c r="AA241" s="25">
        <v>0.60797299999999999</v>
      </c>
      <c r="AB241" s="25">
        <v>0.61813099999999999</v>
      </c>
      <c r="AC241" s="25">
        <v>0.63675099999999996</v>
      </c>
      <c r="AD241" s="25">
        <v>0.66917000000000004</v>
      </c>
      <c r="AE241" s="25">
        <v>0.70420799999999995</v>
      </c>
      <c r="AF241" s="25">
        <v>0.73326499999999994</v>
      </c>
      <c r="AG241" s="25">
        <v>0.76017400000000002</v>
      </c>
      <c r="AH241" s="25">
        <v>0.78825299999999998</v>
      </c>
      <c r="AI241" s="25">
        <v>0.81080700000000006</v>
      </c>
      <c r="AJ241" s="25">
        <v>0.83287500000000003</v>
      </c>
      <c r="AK241" s="25">
        <v>0.87037299999999995</v>
      </c>
      <c r="AL241" s="25">
        <v>0.91156199999999998</v>
      </c>
      <c r="AM241" s="10" t="s">
        <v>41</v>
      </c>
    </row>
    <row r="242" spans="1:39" ht="15" customHeight="1" x14ac:dyDescent="0.25">
      <c r="A242" s="9" t="s">
        <v>186</v>
      </c>
      <c r="B242" s="12" t="s">
        <v>185</v>
      </c>
      <c r="C242" s="25">
        <v>268.92077599999999</v>
      </c>
      <c r="D242" s="25">
        <v>241.200256</v>
      </c>
      <c r="E242" s="25">
        <v>262.738495</v>
      </c>
      <c r="F242" s="25">
        <v>272.64202899999998</v>
      </c>
      <c r="G242" s="25">
        <v>273.62170400000002</v>
      </c>
      <c r="H242" s="25">
        <v>262.67550699999998</v>
      </c>
      <c r="I242" s="25">
        <v>267.91845699999999</v>
      </c>
      <c r="J242" s="25">
        <v>268.10128800000001</v>
      </c>
      <c r="K242" s="25">
        <v>249.497818</v>
      </c>
      <c r="L242" s="25">
        <v>242.804642</v>
      </c>
      <c r="M242" s="25">
        <v>237.06701699999999</v>
      </c>
      <c r="N242" s="25">
        <v>227.17678799999999</v>
      </c>
      <c r="O242" s="25">
        <v>222.918274</v>
      </c>
      <c r="P242" s="25">
        <v>230.41774000000001</v>
      </c>
      <c r="Q242" s="25">
        <v>239.34466599999999</v>
      </c>
      <c r="R242" s="25">
        <v>242.12919600000001</v>
      </c>
      <c r="S242" s="25">
        <v>242.671448</v>
      </c>
      <c r="T242" s="25">
        <v>245.08592200000001</v>
      </c>
      <c r="U242" s="25">
        <v>253.09732099999999</v>
      </c>
      <c r="V242" s="25">
        <v>264.46157799999997</v>
      </c>
      <c r="W242" s="25">
        <v>270.52441399999998</v>
      </c>
      <c r="X242" s="25">
        <v>271.283478</v>
      </c>
      <c r="Y242" s="25">
        <v>272.60327100000001</v>
      </c>
      <c r="Z242" s="25">
        <v>279.50555400000002</v>
      </c>
      <c r="AA242" s="25">
        <v>281.89572099999998</v>
      </c>
      <c r="AB242" s="25">
        <v>278.25784299999998</v>
      </c>
      <c r="AC242" s="25">
        <v>278.29110700000001</v>
      </c>
      <c r="AD242" s="25">
        <v>283.941101</v>
      </c>
      <c r="AE242" s="25">
        <v>290.10562099999999</v>
      </c>
      <c r="AF242" s="25">
        <v>293.27728300000001</v>
      </c>
      <c r="AG242" s="25">
        <v>295.18444799999997</v>
      </c>
      <c r="AH242" s="25">
        <v>297.17279100000002</v>
      </c>
      <c r="AI242" s="25">
        <v>296.77242999999999</v>
      </c>
      <c r="AJ242" s="25">
        <v>295.97061200000002</v>
      </c>
      <c r="AK242" s="25">
        <v>300.28744499999999</v>
      </c>
      <c r="AL242" s="25">
        <v>305.33789100000001</v>
      </c>
      <c r="AM242" s="10">
        <v>6.9589999999999999E-3</v>
      </c>
    </row>
    <row r="243" spans="1:39" ht="15" customHeight="1" x14ac:dyDescent="0.2">
      <c r="A243" s="9" t="s">
        <v>184</v>
      </c>
      <c r="B243" s="8" t="s">
        <v>183</v>
      </c>
      <c r="C243" s="24">
        <v>636.859375</v>
      </c>
      <c r="D243" s="24">
        <v>616.23529099999996</v>
      </c>
      <c r="E243" s="24">
        <v>677.94818099999998</v>
      </c>
      <c r="F243" s="24">
        <v>709.00555399999996</v>
      </c>
      <c r="G243" s="24">
        <v>714.85723900000005</v>
      </c>
      <c r="H243" s="24">
        <v>705.60998500000005</v>
      </c>
      <c r="I243" s="24">
        <v>732.03619400000002</v>
      </c>
      <c r="J243" s="24">
        <v>744.93908699999997</v>
      </c>
      <c r="K243" s="24">
        <v>718.38403300000004</v>
      </c>
      <c r="L243" s="24">
        <v>702.73571800000002</v>
      </c>
      <c r="M243" s="24">
        <v>691.55346699999996</v>
      </c>
      <c r="N243" s="24">
        <v>669.13500999999997</v>
      </c>
      <c r="O243" s="24">
        <v>663.97747800000002</v>
      </c>
      <c r="P243" s="24">
        <v>685.89001499999995</v>
      </c>
      <c r="Q243" s="24">
        <v>707.29840100000001</v>
      </c>
      <c r="R243" s="24">
        <v>714.93762200000003</v>
      </c>
      <c r="S243" s="24">
        <v>719.45745799999997</v>
      </c>
      <c r="T243" s="24">
        <v>727.98236099999997</v>
      </c>
      <c r="U243" s="24">
        <v>748.23498500000005</v>
      </c>
      <c r="V243" s="24">
        <v>777.698486</v>
      </c>
      <c r="W243" s="24">
        <v>793.77239999999995</v>
      </c>
      <c r="X243" s="24">
        <v>799.51220699999999</v>
      </c>
      <c r="Y243" s="24">
        <v>806.95214799999997</v>
      </c>
      <c r="Z243" s="24">
        <v>826.66882299999997</v>
      </c>
      <c r="AA243" s="24">
        <v>831.52124000000003</v>
      </c>
      <c r="AB243" s="24">
        <v>826.97155799999996</v>
      </c>
      <c r="AC243" s="24">
        <v>832.76355000000001</v>
      </c>
      <c r="AD243" s="24">
        <v>847.13226299999997</v>
      </c>
      <c r="AE243" s="24">
        <v>862.71405000000004</v>
      </c>
      <c r="AF243" s="24">
        <v>875.38781700000004</v>
      </c>
      <c r="AG243" s="24">
        <v>885.50164800000005</v>
      </c>
      <c r="AH243" s="24">
        <v>894.42919900000004</v>
      </c>
      <c r="AI243" s="24">
        <v>894.82470699999999</v>
      </c>
      <c r="AJ243" s="24">
        <v>898.45770300000004</v>
      </c>
      <c r="AK243" s="24">
        <v>914.37304700000004</v>
      </c>
      <c r="AL243" s="24">
        <v>927.77703899999995</v>
      </c>
      <c r="AM243" s="6">
        <v>1.2107E-2</v>
      </c>
    </row>
    <row r="245" spans="1:39" ht="15" customHeight="1" x14ac:dyDescent="0.2">
      <c r="B245" s="8" t="s">
        <v>182</v>
      </c>
    </row>
    <row r="246" spans="1:39" ht="15" customHeight="1" x14ac:dyDescent="0.25">
      <c r="A246" s="9" t="s">
        <v>181</v>
      </c>
      <c r="B246" s="12" t="s">
        <v>180</v>
      </c>
      <c r="C246" s="23">
        <v>1848.8195800000001</v>
      </c>
      <c r="D246" s="23">
        <v>1804.44397</v>
      </c>
      <c r="E246" s="23">
        <v>1837.1137699999999</v>
      </c>
      <c r="F246" s="23">
        <v>1858.936768</v>
      </c>
      <c r="G246" s="23">
        <v>1924.6213379999999</v>
      </c>
      <c r="H246" s="23">
        <v>1975.1804199999999</v>
      </c>
      <c r="I246" s="23">
        <v>2013.0551760000001</v>
      </c>
      <c r="J246" s="23">
        <v>2069.4978030000002</v>
      </c>
      <c r="K246" s="23">
        <v>2104.680664</v>
      </c>
      <c r="L246" s="23">
        <v>2112.8701169999999</v>
      </c>
      <c r="M246" s="23">
        <v>2141.966797</v>
      </c>
      <c r="N246" s="23">
        <v>2137.205078</v>
      </c>
      <c r="O246" s="23">
        <v>2147.7902829999998</v>
      </c>
      <c r="P246" s="23">
        <v>2147.6865229999999</v>
      </c>
      <c r="Q246" s="23">
        <v>2152.5983890000002</v>
      </c>
      <c r="R246" s="23">
        <v>2160.179932</v>
      </c>
      <c r="S246" s="23">
        <v>2157.055664</v>
      </c>
      <c r="T246" s="23">
        <v>2145.7946780000002</v>
      </c>
      <c r="U246" s="23">
        <v>2154.0041500000002</v>
      </c>
      <c r="V246" s="23">
        <v>2155.6538089999999</v>
      </c>
      <c r="W246" s="23">
        <v>2167.7553710000002</v>
      </c>
      <c r="X246" s="23">
        <v>2171.2321780000002</v>
      </c>
      <c r="Y246" s="23">
        <v>2179.9968260000001</v>
      </c>
      <c r="Z246" s="23">
        <v>2185.4267580000001</v>
      </c>
      <c r="AA246" s="23">
        <v>2209.0668949999999</v>
      </c>
      <c r="AB246" s="23">
        <v>2205.498779</v>
      </c>
      <c r="AC246" s="23">
        <v>2218.9338379999999</v>
      </c>
      <c r="AD246" s="23">
        <v>2234.0561520000001</v>
      </c>
      <c r="AE246" s="23">
        <v>2250.758057</v>
      </c>
      <c r="AF246" s="23">
        <v>2266.4790039999998</v>
      </c>
      <c r="AG246" s="23">
        <v>2281.7192380000001</v>
      </c>
      <c r="AH246" s="23">
        <v>2297.4719239999999</v>
      </c>
      <c r="AI246" s="23">
        <v>2312.7897950000001</v>
      </c>
      <c r="AJ246" s="23">
        <v>2328.593018</v>
      </c>
      <c r="AK246" s="23">
        <v>2346.7873540000001</v>
      </c>
      <c r="AL246" s="23">
        <v>2366.3078609999998</v>
      </c>
      <c r="AM246" s="10">
        <v>8.005E-3</v>
      </c>
    </row>
    <row r="247" spans="1:39" ht="15" customHeight="1" x14ac:dyDescent="0.25">
      <c r="A247" s="9" t="s">
        <v>179</v>
      </c>
      <c r="B247" s="12" t="s">
        <v>170</v>
      </c>
      <c r="C247" s="22">
        <v>3.4293390000000001</v>
      </c>
      <c r="D247" s="22">
        <v>3.4551069999999999</v>
      </c>
      <c r="E247" s="22">
        <v>3.4810690000000002</v>
      </c>
      <c r="F247" s="22">
        <v>3.507225</v>
      </c>
      <c r="G247" s="22">
        <v>3.533579</v>
      </c>
      <c r="H247" s="22">
        <v>3.56013</v>
      </c>
      <c r="I247" s="22">
        <v>3.586881</v>
      </c>
      <c r="J247" s="22">
        <v>3.6138319999999999</v>
      </c>
      <c r="K247" s="22">
        <v>3.6409859999999998</v>
      </c>
      <c r="L247" s="22">
        <v>3.6683439999999998</v>
      </c>
      <c r="M247" s="22">
        <v>3.6959089999999999</v>
      </c>
      <c r="N247" s="22">
        <v>3.7236790000000002</v>
      </c>
      <c r="O247" s="22">
        <v>3.7516590000000001</v>
      </c>
      <c r="P247" s="22">
        <v>3.779849</v>
      </c>
      <c r="Q247" s="22">
        <v>3.8082509999999998</v>
      </c>
      <c r="R247" s="22">
        <v>3.836865</v>
      </c>
      <c r="S247" s="22">
        <v>3.8656959999999998</v>
      </c>
      <c r="T247" s="22">
        <v>3.8947419999999999</v>
      </c>
      <c r="U247" s="22">
        <v>3.9240080000000002</v>
      </c>
      <c r="V247" s="22">
        <v>3.9534919999999998</v>
      </c>
      <c r="W247" s="22">
        <v>3.9831979999999998</v>
      </c>
      <c r="X247" s="22">
        <v>4.013128</v>
      </c>
      <c r="Y247" s="22">
        <v>4.0432829999999997</v>
      </c>
      <c r="Z247" s="22">
        <v>4.073664</v>
      </c>
      <c r="AA247" s="22">
        <v>4.1042730000000001</v>
      </c>
      <c r="AB247" s="22">
        <v>4.1351129999999996</v>
      </c>
      <c r="AC247" s="22">
        <v>4.1661840000000003</v>
      </c>
      <c r="AD247" s="22">
        <v>4.1974879999999999</v>
      </c>
      <c r="AE247" s="22">
        <v>4.2290279999999996</v>
      </c>
      <c r="AF247" s="22">
        <v>4.2608050000000004</v>
      </c>
      <c r="AG247" s="22">
        <v>4.2928199999999999</v>
      </c>
      <c r="AH247" s="22">
        <v>4.3250770000000003</v>
      </c>
      <c r="AI247" s="22">
        <v>4.3575749999999998</v>
      </c>
      <c r="AJ247" s="22">
        <v>4.3903179999999997</v>
      </c>
      <c r="AK247" s="22">
        <v>4.4233060000000002</v>
      </c>
      <c r="AL247" s="22">
        <v>4.4565429999999999</v>
      </c>
      <c r="AM247" s="10">
        <v>7.5139999999999998E-3</v>
      </c>
    </row>
    <row r="248" spans="1:39" ht="15" customHeight="1" x14ac:dyDescent="0.2">
      <c r="B248" s="8" t="s">
        <v>158</v>
      </c>
    </row>
    <row r="249" spans="1:39" ht="15" customHeight="1" x14ac:dyDescent="0.25">
      <c r="A249" s="9" t="s">
        <v>178</v>
      </c>
      <c r="B249" s="12" t="s">
        <v>156</v>
      </c>
      <c r="C249" s="22">
        <v>539.11828600000001</v>
      </c>
      <c r="D249" s="22">
        <v>522.25414999999998</v>
      </c>
      <c r="E249" s="22">
        <v>527.74426300000005</v>
      </c>
      <c r="F249" s="22">
        <v>530.03057899999999</v>
      </c>
      <c r="G249" s="22">
        <v>544.08343500000001</v>
      </c>
      <c r="H249" s="22">
        <v>553.02581799999996</v>
      </c>
      <c r="I249" s="22">
        <v>557.63067599999999</v>
      </c>
      <c r="J249" s="22">
        <v>566.55456500000003</v>
      </c>
      <c r="K249" s="22">
        <v>568.82916299999999</v>
      </c>
      <c r="L249" s="22">
        <v>561.77508499999999</v>
      </c>
      <c r="M249" s="22">
        <v>558.29791299999999</v>
      </c>
      <c r="N249" s="22">
        <v>544.16113299999995</v>
      </c>
      <c r="O249" s="22">
        <v>532.30462599999998</v>
      </c>
      <c r="P249" s="22">
        <v>516.27319299999999</v>
      </c>
      <c r="Q249" s="22">
        <v>501.87704500000001</v>
      </c>
      <c r="R249" s="22">
        <v>488.46710200000001</v>
      </c>
      <c r="S249" s="22">
        <v>473.04574600000001</v>
      </c>
      <c r="T249" s="22">
        <v>456.36428799999999</v>
      </c>
      <c r="U249" s="22">
        <v>444.25973499999998</v>
      </c>
      <c r="V249" s="22">
        <v>431.15802000000002</v>
      </c>
      <c r="W249" s="22">
        <v>420.46978799999999</v>
      </c>
      <c r="X249" s="22">
        <v>408.411316</v>
      </c>
      <c r="Y249" s="22">
        <v>397.662262</v>
      </c>
      <c r="Z249" s="22">
        <v>386.60000600000001</v>
      </c>
      <c r="AA249" s="22">
        <v>378.96704099999999</v>
      </c>
      <c r="AB249" s="22">
        <v>366.91580199999999</v>
      </c>
      <c r="AC249" s="22">
        <v>357.99008199999997</v>
      </c>
      <c r="AD249" s="22">
        <v>349.532623</v>
      </c>
      <c r="AE249" s="22">
        <v>341.49902300000002</v>
      </c>
      <c r="AF249" s="22">
        <v>333.48736600000001</v>
      </c>
      <c r="AG249" s="22">
        <v>325.579407</v>
      </c>
      <c r="AH249" s="22">
        <v>317.91568000000001</v>
      </c>
      <c r="AI249" s="22">
        <v>310.35943600000002</v>
      </c>
      <c r="AJ249" s="22">
        <v>303.032623</v>
      </c>
      <c r="AK249" s="22">
        <v>296.166901</v>
      </c>
      <c r="AL249" s="22">
        <v>289.60168499999997</v>
      </c>
      <c r="AM249" s="10">
        <v>-1.7193E-2</v>
      </c>
    </row>
    <row r="250" spans="1:39" ht="15" customHeight="1" x14ac:dyDescent="0.25">
      <c r="A250" s="9" t="s">
        <v>177</v>
      </c>
      <c r="B250" s="12" t="s">
        <v>154</v>
      </c>
      <c r="C250" s="22">
        <v>0</v>
      </c>
      <c r="D250" s="22">
        <v>0</v>
      </c>
      <c r="E250" s="22">
        <v>0</v>
      </c>
      <c r="F250" s="22">
        <v>0</v>
      </c>
      <c r="G250" s="22">
        <v>0</v>
      </c>
      <c r="H250" s="22">
        <v>0</v>
      </c>
      <c r="I250" s="22">
        <v>0</v>
      </c>
      <c r="J250" s="22">
        <v>0</v>
      </c>
      <c r="K250" s="22">
        <v>0</v>
      </c>
      <c r="L250" s="22">
        <v>0</v>
      </c>
      <c r="M250" s="22">
        <v>0</v>
      </c>
      <c r="N250" s="22">
        <v>0</v>
      </c>
      <c r="O250" s="22">
        <v>0</v>
      </c>
      <c r="P250" s="22">
        <v>0</v>
      </c>
      <c r="Q250" s="22">
        <v>0</v>
      </c>
      <c r="R250" s="22">
        <v>0</v>
      </c>
      <c r="S250" s="22">
        <v>0</v>
      </c>
      <c r="T250" s="22">
        <v>0</v>
      </c>
      <c r="U250" s="22">
        <v>0</v>
      </c>
      <c r="V250" s="22">
        <v>0</v>
      </c>
      <c r="W250" s="22">
        <v>0</v>
      </c>
      <c r="X250" s="22">
        <v>0</v>
      </c>
      <c r="Y250" s="22">
        <v>0</v>
      </c>
      <c r="Z250" s="22">
        <v>0</v>
      </c>
      <c r="AA250" s="22">
        <v>0</v>
      </c>
      <c r="AB250" s="22">
        <v>0</v>
      </c>
      <c r="AC250" s="22">
        <v>0</v>
      </c>
      <c r="AD250" s="22">
        <v>0</v>
      </c>
      <c r="AE250" s="22">
        <v>0</v>
      </c>
      <c r="AF250" s="22">
        <v>0</v>
      </c>
      <c r="AG250" s="22">
        <v>0</v>
      </c>
      <c r="AH250" s="22">
        <v>0</v>
      </c>
      <c r="AI250" s="22">
        <v>0</v>
      </c>
      <c r="AJ250" s="22">
        <v>0</v>
      </c>
      <c r="AK250" s="22">
        <v>0</v>
      </c>
      <c r="AL250" s="22">
        <v>0</v>
      </c>
      <c r="AM250" s="10" t="s">
        <v>41</v>
      </c>
    </row>
    <row r="251" spans="1:39" ht="15" customHeight="1" x14ac:dyDescent="0.25">
      <c r="A251" s="9" t="s">
        <v>176</v>
      </c>
      <c r="B251" s="12" t="s">
        <v>152</v>
      </c>
      <c r="C251" s="22">
        <v>0</v>
      </c>
      <c r="D251" s="22">
        <v>0</v>
      </c>
      <c r="E251" s="22">
        <v>0</v>
      </c>
      <c r="F251" s="22">
        <v>0</v>
      </c>
      <c r="G251" s="22">
        <v>0</v>
      </c>
      <c r="H251" s="22">
        <v>0</v>
      </c>
      <c r="I251" s="22">
        <v>0</v>
      </c>
      <c r="J251" s="22">
        <v>0</v>
      </c>
      <c r="K251" s="22">
        <v>0</v>
      </c>
      <c r="L251" s="22">
        <v>0</v>
      </c>
      <c r="M251" s="22">
        <v>0</v>
      </c>
      <c r="N251" s="22">
        <v>0</v>
      </c>
      <c r="O251" s="22">
        <v>0</v>
      </c>
      <c r="P251" s="22">
        <v>0</v>
      </c>
      <c r="Q251" s="22">
        <v>0</v>
      </c>
      <c r="R251" s="22">
        <v>0</v>
      </c>
      <c r="S251" s="22">
        <v>0</v>
      </c>
      <c r="T251" s="22">
        <v>0</v>
      </c>
      <c r="U251" s="22">
        <v>0</v>
      </c>
      <c r="V251" s="22">
        <v>0</v>
      </c>
      <c r="W251" s="22">
        <v>0</v>
      </c>
      <c r="X251" s="22">
        <v>0</v>
      </c>
      <c r="Y251" s="22">
        <v>0</v>
      </c>
      <c r="Z251" s="22">
        <v>0</v>
      </c>
      <c r="AA251" s="22">
        <v>0</v>
      </c>
      <c r="AB251" s="22">
        <v>0</v>
      </c>
      <c r="AC251" s="22">
        <v>0</v>
      </c>
      <c r="AD251" s="22">
        <v>0</v>
      </c>
      <c r="AE251" s="22">
        <v>0</v>
      </c>
      <c r="AF251" s="22">
        <v>0</v>
      </c>
      <c r="AG251" s="22">
        <v>0</v>
      </c>
      <c r="AH251" s="22">
        <v>0</v>
      </c>
      <c r="AI251" s="22">
        <v>0</v>
      </c>
      <c r="AJ251" s="22">
        <v>0</v>
      </c>
      <c r="AK251" s="22">
        <v>0</v>
      </c>
      <c r="AL251" s="22">
        <v>0</v>
      </c>
      <c r="AM251" s="10" t="s">
        <v>41</v>
      </c>
    </row>
    <row r="252" spans="1:39" ht="15" customHeight="1" x14ac:dyDescent="0.25">
      <c r="A252" s="9" t="s">
        <v>175</v>
      </c>
      <c r="B252" s="12" t="s">
        <v>150</v>
      </c>
      <c r="C252" s="22">
        <v>0</v>
      </c>
      <c r="D252" s="22">
        <v>0</v>
      </c>
      <c r="E252" s="22">
        <v>0</v>
      </c>
      <c r="F252" s="22">
        <v>0</v>
      </c>
      <c r="G252" s="22">
        <v>0.58288899999999999</v>
      </c>
      <c r="H252" s="22">
        <v>1.779949</v>
      </c>
      <c r="I252" s="22">
        <v>3.5966079999999998</v>
      </c>
      <c r="J252" s="22">
        <v>6.105556</v>
      </c>
      <c r="K252" s="22">
        <v>9.2231579999999997</v>
      </c>
      <c r="L252" s="22">
        <v>14.198727</v>
      </c>
      <c r="M252" s="22">
        <v>21.252851</v>
      </c>
      <c r="N252" s="22">
        <v>29.788612000000001</v>
      </c>
      <c r="O252" s="22">
        <v>40.186233999999999</v>
      </c>
      <c r="P252" s="22">
        <v>51.920569999999998</v>
      </c>
      <c r="Q252" s="22">
        <v>63.368895999999999</v>
      </c>
      <c r="R252" s="22">
        <v>74.539306999999994</v>
      </c>
      <c r="S252" s="22">
        <v>84.953636000000003</v>
      </c>
      <c r="T252" s="22">
        <v>94.582260000000005</v>
      </c>
      <c r="U252" s="22">
        <v>104.66989100000001</v>
      </c>
      <c r="V252" s="22">
        <v>114.095009</v>
      </c>
      <c r="W252" s="22">
        <v>123.755005</v>
      </c>
      <c r="X252" s="22">
        <v>132.62098700000001</v>
      </c>
      <c r="Y252" s="22">
        <v>141.50276199999999</v>
      </c>
      <c r="Z252" s="22">
        <v>149.87695299999999</v>
      </c>
      <c r="AA252" s="22">
        <v>159.26873800000001</v>
      </c>
      <c r="AB252" s="22">
        <v>166.44297800000001</v>
      </c>
      <c r="AC252" s="22">
        <v>174.615768</v>
      </c>
      <c r="AD252" s="22">
        <v>182.70378099999999</v>
      </c>
      <c r="AE252" s="22">
        <v>190.71734599999999</v>
      </c>
      <c r="AF252" s="22">
        <v>198.44944799999999</v>
      </c>
      <c r="AG252" s="22">
        <v>205.94044500000001</v>
      </c>
      <c r="AH252" s="22">
        <v>213.28233299999999</v>
      </c>
      <c r="AI252" s="22">
        <v>220.392166</v>
      </c>
      <c r="AJ252" s="22">
        <v>227.36024499999999</v>
      </c>
      <c r="AK252" s="22">
        <v>234.38357500000001</v>
      </c>
      <c r="AL252" s="22">
        <v>241.372208</v>
      </c>
      <c r="AM252" s="10" t="s">
        <v>41</v>
      </c>
    </row>
    <row r="254" spans="1:39" ht="15" customHeight="1" x14ac:dyDescent="0.2">
      <c r="B254" s="8" t="s">
        <v>174</v>
      </c>
    </row>
    <row r="255" spans="1:39" ht="15" customHeight="1" x14ac:dyDescent="0.25">
      <c r="A255" s="9" t="s">
        <v>173</v>
      </c>
      <c r="B255" s="12" t="s">
        <v>172</v>
      </c>
      <c r="C255" s="23">
        <v>495.38400300000001</v>
      </c>
      <c r="D255" s="23">
        <v>482.08770800000002</v>
      </c>
      <c r="E255" s="23">
        <v>484.58898900000003</v>
      </c>
      <c r="F255" s="23">
        <v>477.33242799999999</v>
      </c>
      <c r="G255" s="23">
        <v>466.46579000000003</v>
      </c>
      <c r="H255" s="23">
        <v>453.39776599999999</v>
      </c>
      <c r="I255" s="23">
        <v>447.15121499999998</v>
      </c>
      <c r="J255" s="23">
        <v>440.75106799999998</v>
      </c>
      <c r="K255" s="23">
        <v>433.81362899999999</v>
      </c>
      <c r="L255" s="23">
        <v>425.71398900000003</v>
      </c>
      <c r="M255" s="23">
        <v>415.220215</v>
      </c>
      <c r="N255" s="23">
        <v>401.66503899999998</v>
      </c>
      <c r="O255" s="23">
        <v>388.99533100000002</v>
      </c>
      <c r="P255" s="23">
        <v>376.330872</v>
      </c>
      <c r="Q255" s="23">
        <v>364.46667500000001</v>
      </c>
      <c r="R255" s="23">
        <v>352.45068400000002</v>
      </c>
      <c r="S255" s="23">
        <v>345.44073500000002</v>
      </c>
      <c r="T255" s="23">
        <v>337.801849</v>
      </c>
      <c r="U255" s="23">
        <v>330.78433200000001</v>
      </c>
      <c r="V255" s="23">
        <v>324.89080799999999</v>
      </c>
      <c r="W255" s="23">
        <v>318.94070399999998</v>
      </c>
      <c r="X255" s="23">
        <v>312.18383799999998</v>
      </c>
      <c r="Y255" s="23">
        <v>304.94003300000003</v>
      </c>
      <c r="Z255" s="23">
        <v>297.921021</v>
      </c>
      <c r="AA255" s="23">
        <v>290.30264299999999</v>
      </c>
      <c r="AB255" s="23">
        <v>282.64859000000001</v>
      </c>
      <c r="AC255" s="23">
        <v>278.19168100000002</v>
      </c>
      <c r="AD255" s="23">
        <v>274.03836100000001</v>
      </c>
      <c r="AE255" s="23">
        <v>270.96539300000001</v>
      </c>
      <c r="AF255" s="23">
        <v>267.72042800000003</v>
      </c>
      <c r="AG255" s="23">
        <v>264.35119600000002</v>
      </c>
      <c r="AH255" s="23">
        <v>261.60446200000001</v>
      </c>
      <c r="AI255" s="23">
        <v>258.67450000000002</v>
      </c>
      <c r="AJ255" s="23">
        <v>255.620499</v>
      </c>
      <c r="AK255" s="23">
        <v>253.150116</v>
      </c>
      <c r="AL255" s="23">
        <v>251.08853099999999</v>
      </c>
      <c r="AM255" s="10">
        <v>-1.9002999999999999E-2</v>
      </c>
    </row>
    <row r="256" spans="1:39" ht="15" customHeight="1" x14ac:dyDescent="0.25">
      <c r="A256" s="9" t="s">
        <v>171</v>
      </c>
      <c r="B256" s="12" t="s">
        <v>170</v>
      </c>
      <c r="C256" s="22">
        <v>4.8962029999999999</v>
      </c>
      <c r="D256" s="22">
        <v>4.9418049999999996</v>
      </c>
      <c r="E256" s="22">
        <v>4.987832</v>
      </c>
      <c r="F256" s="22">
        <v>5.0342880000000001</v>
      </c>
      <c r="G256" s="22">
        <v>5.0811760000000001</v>
      </c>
      <c r="H256" s="22">
        <v>5.128501</v>
      </c>
      <c r="I256" s="22">
        <v>5.1762680000000003</v>
      </c>
      <c r="J256" s="22">
        <v>5.2244780000000004</v>
      </c>
      <c r="K256" s="22">
        <v>5.2731389999999996</v>
      </c>
      <c r="L256" s="22">
        <v>5.3222509999999996</v>
      </c>
      <c r="M256" s="22">
        <v>5.3718219999999999</v>
      </c>
      <c r="N256" s="22">
        <v>5.4218539999999997</v>
      </c>
      <c r="O256" s="22">
        <v>5.472353</v>
      </c>
      <c r="P256" s="22">
        <v>5.5233210000000001</v>
      </c>
      <c r="Q256" s="22">
        <v>5.5747640000000001</v>
      </c>
      <c r="R256" s="22">
        <v>5.6266870000000004</v>
      </c>
      <c r="S256" s="22">
        <v>5.6790919999999998</v>
      </c>
      <c r="T256" s="22">
        <v>5.7319870000000002</v>
      </c>
      <c r="U256" s="22">
        <v>5.785374</v>
      </c>
      <c r="V256" s="22">
        <v>5.8392580000000001</v>
      </c>
      <c r="W256" s="22">
        <v>5.893643</v>
      </c>
      <c r="X256" s="22">
        <v>5.9485359999999998</v>
      </c>
      <c r="Y256" s="22">
        <v>6.0039389999999999</v>
      </c>
      <c r="Z256" s="22">
        <v>6.0598590000000003</v>
      </c>
      <c r="AA256" s="22">
        <v>6.1162999999999998</v>
      </c>
      <c r="AB256" s="22">
        <v>6.1732649999999998</v>
      </c>
      <c r="AC256" s="22">
        <v>6.2307620000000004</v>
      </c>
      <c r="AD256" s="22">
        <v>6.2887950000000004</v>
      </c>
      <c r="AE256" s="22">
        <v>6.3473680000000003</v>
      </c>
      <c r="AF256" s="22">
        <v>6.4064860000000001</v>
      </c>
      <c r="AG256" s="22">
        <v>6.4661549999999997</v>
      </c>
      <c r="AH256" s="22">
        <v>6.5263790000000004</v>
      </c>
      <c r="AI256" s="22">
        <v>6.5871649999999997</v>
      </c>
      <c r="AJ256" s="22">
        <v>6.648517</v>
      </c>
      <c r="AK256" s="22">
        <v>6.7104400000000002</v>
      </c>
      <c r="AL256" s="22">
        <v>6.772939</v>
      </c>
      <c r="AM256" s="10">
        <v>9.3139999999999994E-3</v>
      </c>
    </row>
    <row r="257" spans="1:39" ht="15" customHeight="1" x14ac:dyDescent="0.2">
      <c r="B257" s="8" t="s">
        <v>158</v>
      </c>
    </row>
    <row r="258" spans="1:39" ht="15" customHeight="1" x14ac:dyDescent="0.25">
      <c r="A258" s="9" t="s">
        <v>169</v>
      </c>
      <c r="B258" s="12" t="s">
        <v>156</v>
      </c>
      <c r="C258" s="22">
        <v>98.386139</v>
      </c>
      <c r="D258" s="22">
        <v>94.623115999999996</v>
      </c>
      <c r="E258" s="22">
        <v>94.489127999999994</v>
      </c>
      <c r="F258" s="22">
        <v>92.260238999999999</v>
      </c>
      <c r="G258" s="22">
        <v>89.371628000000001</v>
      </c>
      <c r="H258" s="22">
        <v>86.091087000000002</v>
      </c>
      <c r="I258" s="22">
        <v>84.144699000000003</v>
      </c>
      <c r="J258" s="22">
        <v>82.196670999999995</v>
      </c>
      <c r="K258" s="22">
        <v>80.177466999999993</v>
      </c>
      <c r="L258" s="22">
        <v>77.974220000000003</v>
      </c>
      <c r="M258" s="22">
        <v>75.369247000000001</v>
      </c>
      <c r="N258" s="22">
        <v>72.252007000000006</v>
      </c>
      <c r="O258" s="22">
        <v>69.343581999999998</v>
      </c>
      <c r="P258" s="22">
        <v>66.482596999999998</v>
      </c>
      <c r="Q258" s="22">
        <v>63.807243</v>
      </c>
      <c r="R258" s="22">
        <v>61.149048000000001</v>
      </c>
      <c r="S258" s="22">
        <v>59.394939000000001</v>
      </c>
      <c r="T258" s="22">
        <v>57.559978000000001</v>
      </c>
      <c r="U258" s="22">
        <v>55.858592999999999</v>
      </c>
      <c r="V258" s="22">
        <v>54.370612999999999</v>
      </c>
      <c r="W258" s="22">
        <v>52.894984999999998</v>
      </c>
      <c r="X258" s="22">
        <v>51.307144000000001</v>
      </c>
      <c r="Y258" s="22">
        <v>49.665432000000003</v>
      </c>
      <c r="Z258" s="22">
        <v>48.086998000000001</v>
      </c>
      <c r="AA258" s="22">
        <v>46.437874000000001</v>
      </c>
      <c r="AB258" s="22">
        <v>44.807406999999998</v>
      </c>
      <c r="AC258" s="22">
        <v>43.693916000000002</v>
      </c>
      <c r="AD258" s="22">
        <v>42.644455000000001</v>
      </c>
      <c r="AE258" s="22">
        <v>41.777157000000003</v>
      </c>
      <c r="AF258" s="22">
        <v>40.895980999999999</v>
      </c>
      <c r="AG258" s="22">
        <v>40.008704999999999</v>
      </c>
      <c r="AH258" s="22">
        <v>39.227660999999998</v>
      </c>
      <c r="AI258" s="22">
        <v>38.430396999999999</v>
      </c>
      <c r="AJ258" s="22">
        <v>37.626240000000003</v>
      </c>
      <c r="AK258" s="22">
        <v>36.918781000000003</v>
      </c>
      <c r="AL258" s="22">
        <v>36.280200999999998</v>
      </c>
      <c r="AM258" s="10">
        <v>-2.7800999999999999E-2</v>
      </c>
    </row>
    <row r="259" spans="1:39" ht="15" customHeight="1" x14ac:dyDescent="0.25">
      <c r="A259" s="9" t="s">
        <v>168</v>
      </c>
      <c r="B259" s="12" t="s">
        <v>154</v>
      </c>
      <c r="C259" s="22">
        <v>3.4566889999999999</v>
      </c>
      <c r="D259" s="22">
        <v>4.43119</v>
      </c>
      <c r="E259" s="22">
        <v>3.1744340000000002</v>
      </c>
      <c r="F259" s="22">
        <v>2.9325649999999999</v>
      </c>
      <c r="G259" s="22">
        <v>2.678531</v>
      </c>
      <c r="H259" s="22">
        <v>2.4701960000000001</v>
      </c>
      <c r="I259" s="22">
        <v>2.3102819999999999</v>
      </c>
      <c r="J259" s="22">
        <v>2.1582080000000001</v>
      </c>
      <c r="K259" s="22">
        <v>2.0101010000000001</v>
      </c>
      <c r="L259" s="22">
        <v>1.8665879999999999</v>
      </c>
      <c r="M259" s="22">
        <v>1.7200949999999999</v>
      </c>
      <c r="N259" s="22">
        <v>1.57721</v>
      </c>
      <c r="O259" s="22">
        <v>1.441303</v>
      </c>
      <c r="P259" s="22">
        <v>1.313267</v>
      </c>
      <c r="Q259" s="22">
        <v>1.1952179999999999</v>
      </c>
      <c r="R259" s="22">
        <v>1.0792390000000001</v>
      </c>
      <c r="S259" s="22">
        <v>0.98072199999999998</v>
      </c>
      <c r="T259" s="22">
        <v>0.88655700000000004</v>
      </c>
      <c r="U259" s="22">
        <v>0.79653700000000005</v>
      </c>
      <c r="V259" s="22">
        <v>0.71525899999999998</v>
      </c>
      <c r="W259" s="22">
        <v>0.63927500000000004</v>
      </c>
      <c r="X259" s="22">
        <v>0.57284900000000005</v>
      </c>
      <c r="Y259" s="22">
        <v>0.50414499999999995</v>
      </c>
      <c r="Z259" s="22">
        <v>0.43220399999999998</v>
      </c>
      <c r="AA259" s="22">
        <v>0.35922300000000001</v>
      </c>
      <c r="AB259" s="22">
        <v>0.29638100000000001</v>
      </c>
      <c r="AC259" s="22">
        <v>0.288576</v>
      </c>
      <c r="AD259" s="22">
        <v>0.281225</v>
      </c>
      <c r="AE259" s="22">
        <v>0.27516299999999999</v>
      </c>
      <c r="AF259" s="22">
        <v>0.26902799999999999</v>
      </c>
      <c r="AG259" s="22">
        <v>0.26286700000000002</v>
      </c>
      <c r="AH259" s="22">
        <v>0.257465</v>
      </c>
      <c r="AI259" s="22">
        <v>0.251973</v>
      </c>
      <c r="AJ259" s="22">
        <v>0.246443</v>
      </c>
      <c r="AK259" s="22">
        <v>0.24157500000000001</v>
      </c>
      <c r="AL259" s="22">
        <v>0.237206</v>
      </c>
      <c r="AM259" s="10">
        <v>-8.2500000000000004E-2</v>
      </c>
    </row>
    <row r="260" spans="1:39" ht="15" customHeight="1" x14ac:dyDescent="0.25">
      <c r="A260" s="9" t="s">
        <v>167</v>
      </c>
      <c r="B260" s="12" t="s">
        <v>152</v>
      </c>
      <c r="C260" s="22">
        <v>0</v>
      </c>
      <c r="D260" s="22">
        <v>0</v>
      </c>
      <c r="E260" s="22">
        <v>0</v>
      </c>
      <c r="F260" s="22">
        <v>0</v>
      </c>
      <c r="G260" s="22">
        <v>0</v>
      </c>
      <c r="H260" s="22">
        <v>0</v>
      </c>
      <c r="I260" s="22">
        <v>0</v>
      </c>
      <c r="J260" s="22">
        <v>0</v>
      </c>
      <c r="K260" s="22">
        <v>0</v>
      </c>
      <c r="L260" s="22">
        <v>0</v>
      </c>
      <c r="M260" s="22">
        <v>0</v>
      </c>
      <c r="N260" s="22">
        <v>0</v>
      </c>
      <c r="O260" s="22">
        <v>0</v>
      </c>
      <c r="P260" s="22">
        <v>0</v>
      </c>
      <c r="Q260" s="22">
        <v>0</v>
      </c>
      <c r="R260" s="22">
        <v>0</v>
      </c>
      <c r="S260" s="22">
        <v>0</v>
      </c>
      <c r="T260" s="22">
        <v>0</v>
      </c>
      <c r="U260" s="22">
        <v>0</v>
      </c>
      <c r="V260" s="22">
        <v>0</v>
      </c>
      <c r="W260" s="22">
        <v>0</v>
      </c>
      <c r="X260" s="22">
        <v>0</v>
      </c>
      <c r="Y260" s="22">
        <v>0</v>
      </c>
      <c r="Z260" s="22">
        <v>0</v>
      </c>
      <c r="AA260" s="22">
        <v>0</v>
      </c>
      <c r="AB260" s="22">
        <v>0</v>
      </c>
      <c r="AC260" s="22">
        <v>0</v>
      </c>
      <c r="AD260" s="22">
        <v>0</v>
      </c>
      <c r="AE260" s="22">
        <v>0</v>
      </c>
      <c r="AF260" s="22">
        <v>0</v>
      </c>
      <c r="AG260" s="22">
        <v>0</v>
      </c>
      <c r="AH260" s="22">
        <v>0</v>
      </c>
      <c r="AI260" s="22">
        <v>0</v>
      </c>
      <c r="AJ260" s="22">
        <v>0</v>
      </c>
      <c r="AK260" s="22">
        <v>0</v>
      </c>
      <c r="AL260" s="22">
        <v>0</v>
      </c>
      <c r="AM260" s="10" t="s">
        <v>41</v>
      </c>
    </row>
    <row r="261" spans="1:39" ht="15" customHeight="1" x14ac:dyDescent="0.25">
      <c r="A261" s="9" t="s">
        <v>166</v>
      </c>
      <c r="B261" s="12" t="s">
        <v>150</v>
      </c>
      <c r="C261" s="22">
        <v>0.19348199999999999</v>
      </c>
      <c r="D261" s="22">
        <v>0.25213000000000002</v>
      </c>
      <c r="E261" s="22">
        <v>0.31660500000000003</v>
      </c>
      <c r="F261" s="22">
        <v>0.37226100000000001</v>
      </c>
      <c r="G261" s="22">
        <v>0.422732</v>
      </c>
      <c r="H261" s="22">
        <v>0.46422600000000003</v>
      </c>
      <c r="I261" s="22">
        <v>0.50814400000000004</v>
      </c>
      <c r="J261" s="22">
        <v>0.54794699999999996</v>
      </c>
      <c r="K261" s="22">
        <v>0.58379899999999996</v>
      </c>
      <c r="L261" s="22">
        <v>0.61353800000000003</v>
      </c>
      <c r="M261" s="22">
        <v>0.63657699999999995</v>
      </c>
      <c r="N261" s="22">
        <v>0.64734400000000003</v>
      </c>
      <c r="O261" s="22">
        <v>0.65883499999999995</v>
      </c>
      <c r="P261" s="22">
        <v>0.667157</v>
      </c>
      <c r="Q261" s="22">
        <v>0.67415599999999998</v>
      </c>
      <c r="R261" s="22">
        <v>0.68050600000000006</v>
      </c>
      <c r="S261" s="22">
        <v>0.69611199999999995</v>
      </c>
      <c r="T261" s="22">
        <v>0.70778200000000002</v>
      </c>
      <c r="U261" s="22">
        <v>0.72006300000000001</v>
      </c>
      <c r="V261" s="22">
        <v>0.73222900000000002</v>
      </c>
      <c r="W261" s="22">
        <v>0.74190699999999998</v>
      </c>
      <c r="X261" s="22">
        <v>0.74426899999999996</v>
      </c>
      <c r="Y261" s="22">
        <v>0.74675999999999998</v>
      </c>
      <c r="Z261" s="22">
        <v>0.75232600000000005</v>
      </c>
      <c r="AA261" s="22">
        <v>0.75709099999999996</v>
      </c>
      <c r="AB261" s="22">
        <v>0.75694399999999995</v>
      </c>
      <c r="AC261" s="22">
        <v>0.73813399999999996</v>
      </c>
      <c r="AD261" s="22">
        <v>0.72040499999999996</v>
      </c>
      <c r="AE261" s="22">
        <v>0.70575299999999996</v>
      </c>
      <c r="AF261" s="22">
        <v>0.69086700000000001</v>
      </c>
      <c r="AG261" s="22">
        <v>0.67587799999999998</v>
      </c>
      <c r="AH261" s="22">
        <v>0.66268400000000005</v>
      </c>
      <c r="AI261" s="22">
        <v>0.64921600000000002</v>
      </c>
      <c r="AJ261" s="22">
        <v>0.63563099999999995</v>
      </c>
      <c r="AK261" s="22">
        <v>0.62367899999999998</v>
      </c>
      <c r="AL261" s="22">
        <v>0.61289199999999999</v>
      </c>
      <c r="AM261" s="10">
        <v>2.6468999999999999E-2</v>
      </c>
    </row>
    <row r="263" spans="1:39" ht="15" customHeight="1" x14ac:dyDescent="0.2">
      <c r="B263" s="8" t="s">
        <v>165</v>
      </c>
    </row>
    <row r="264" spans="1:39" ht="15" customHeight="1" x14ac:dyDescent="0.25">
      <c r="A264" s="9" t="s">
        <v>164</v>
      </c>
      <c r="B264" s="12" t="s">
        <v>163</v>
      </c>
      <c r="C264" s="23">
        <v>3754.595703</v>
      </c>
      <c r="D264" s="23">
        <v>3778.4526369999999</v>
      </c>
      <c r="E264" s="23">
        <v>3962.5964359999998</v>
      </c>
      <c r="F264" s="23">
        <v>4125.6826170000004</v>
      </c>
      <c r="G264" s="23">
        <v>4250.3388670000004</v>
      </c>
      <c r="H264" s="23">
        <v>4446.8916019999997</v>
      </c>
      <c r="I264" s="23">
        <v>4703.1166990000002</v>
      </c>
      <c r="J264" s="23">
        <v>4942.2329099999997</v>
      </c>
      <c r="K264" s="23">
        <v>5148.3022460000002</v>
      </c>
      <c r="L264" s="23">
        <v>5394.0908200000003</v>
      </c>
      <c r="M264" s="23">
        <v>5635.9711909999996</v>
      </c>
      <c r="N264" s="23">
        <v>5828.8930659999996</v>
      </c>
      <c r="O264" s="23">
        <v>6049.1811520000001</v>
      </c>
      <c r="P264" s="23">
        <v>6300.9467770000001</v>
      </c>
      <c r="Q264" s="23">
        <v>6557.7333980000003</v>
      </c>
      <c r="R264" s="23">
        <v>6796.5410160000001</v>
      </c>
      <c r="S264" s="23">
        <v>7043.4804690000001</v>
      </c>
      <c r="T264" s="23">
        <v>7302.4233400000003</v>
      </c>
      <c r="U264" s="23">
        <v>7599.7973629999997</v>
      </c>
      <c r="V264" s="23">
        <v>7910.2080079999996</v>
      </c>
      <c r="W264" s="23">
        <v>8209.7167969999991</v>
      </c>
      <c r="X264" s="23">
        <v>8488.7207030000009</v>
      </c>
      <c r="Y264" s="23">
        <v>8794.9755860000005</v>
      </c>
      <c r="Z264" s="23">
        <v>9121.2158199999994</v>
      </c>
      <c r="AA264" s="23">
        <v>9428.9726559999999</v>
      </c>
      <c r="AB264" s="23">
        <v>9729.6992190000001</v>
      </c>
      <c r="AC264" s="23">
        <v>10058.003906</v>
      </c>
      <c r="AD264" s="23">
        <v>10409.142578000001</v>
      </c>
      <c r="AE264" s="23">
        <v>10753.90625</v>
      </c>
      <c r="AF264" s="23">
        <v>11103.408203000001</v>
      </c>
      <c r="AG264" s="23">
        <v>11460.189453000001</v>
      </c>
      <c r="AH264" s="23">
        <v>11821.939453000001</v>
      </c>
      <c r="AI264" s="23">
        <v>12168.085938</v>
      </c>
      <c r="AJ264" s="23">
        <v>12513.869140999999</v>
      </c>
      <c r="AK264" s="23">
        <v>12891.840819999999</v>
      </c>
      <c r="AL264" s="23">
        <v>13262.512694999999</v>
      </c>
      <c r="AM264" s="10">
        <v>3.7621000000000002E-2</v>
      </c>
    </row>
    <row r="265" spans="1:39" ht="15" customHeight="1" x14ac:dyDescent="0.25">
      <c r="A265" s="9" t="s">
        <v>162</v>
      </c>
      <c r="B265" s="12" t="s">
        <v>161</v>
      </c>
      <c r="C265" s="23">
        <v>1438.080811</v>
      </c>
      <c r="D265" s="23">
        <v>1434.8876949999999</v>
      </c>
      <c r="E265" s="23">
        <v>1497.5627440000001</v>
      </c>
      <c r="F265" s="23">
        <v>1528.311279</v>
      </c>
      <c r="G265" s="23">
        <v>1573.2142329999999</v>
      </c>
      <c r="H265" s="23">
        <v>1662.88147</v>
      </c>
      <c r="I265" s="23">
        <v>1775.4339600000001</v>
      </c>
      <c r="J265" s="23">
        <v>1871.657471</v>
      </c>
      <c r="K265" s="23">
        <v>1956.908203</v>
      </c>
      <c r="L265" s="23">
        <v>2052.8222660000001</v>
      </c>
      <c r="M265" s="23">
        <v>2140.3833009999998</v>
      </c>
      <c r="N265" s="23">
        <v>2216.7927249999998</v>
      </c>
      <c r="O265" s="23">
        <v>2310.3090820000002</v>
      </c>
      <c r="P265" s="23">
        <v>2414.9741210000002</v>
      </c>
      <c r="Q265" s="23">
        <v>2511.780518</v>
      </c>
      <c r="R265" s="23">
        <v>2602.8046880000002</v>
      </c>
      <c r="S265" s="23">
        <v>2703.1525879999999</v>
      </c>
      <c r="T265" s="23">
        <v>2811.5029300000001</v>
      </c>
      <c r="U265" s="23">
        <v>2944.1523440000001</v>
      </c>
      <c r="V265" s="23">
        <v>3068.4035640000002</v>
      </c>
      <c r="W265" s="23">
        <v>3189.2944339999999</v>
      </c>
      <c r="X265" s="23">
        <v>3300.3637699999999</v>
      </c>
      <c r="Y265" s="23">
        <v>3434.4353030000002</v>
      </c>
      <c r="Z265" s="23">
        <v>3577.4597170000002</v>
      </c>
      <c r="AA265" s="23">
        <v>3702.2895509999998</v>
      </c>
      <c r="AB265" s="23">
        <v>3830.5341800000001</v>
      </c>
      <c r="AC265" s="23">
        <v>3976.297607</v>
      </c>
      <c r="AD265" s="23">
        <v>4127.1088870000003</v>
      </c>
      <c r="AE265" s="23">
        <v>4272.0883789999998</v>
      </c>
      <c r="AF265" s="23">
        <v>4412.669922</v>
      </c>
      <c r="AG265" s="23">
        <v>4556.9003910000001</v>
      </c>
      <c r="AH265" s="23">
        <v>4702.8422849999997</v>
      </c>
      <c r="AI265" s="23">
        <v>4834.2172849999997</v>
      </c>
      <c r="AJ265" s="23">
        <v>4971.0146480000003</v>
      </c>
      <c r="AK265" s="23">
        <v>5116.4809569999998</v>
      </c>
      <c r="AL265" s="23">
        <v>5252.4370120000003</v>
      </c>
      <c r="AM265" s="10">
        <v>3.8903E-2</v>
      </c>
    </row>
    <row r="266" spans="1:39" ht="15" customHeight="1" x14ac:dyDescent="0.25">
      <c r="A266" s="9" t="s">
        <v>160</v>
      </c>
      <c r="B266" s="12" t="s">
        <v>159</v>
      </c>
      <c r="C266" s="23">
        <v>2316.514893</v>
      </c>
      <c r="D266" s="23">
        <v>2343.5649410000001</v>
      </c>
      <c r="E266" s="23">
        <v>2465.0336910000001</v>
      </c>
      <c r="F266" s="23">
        <v>2597.3710940000001</v>
      </c>
      <c r="G266" s="23">
        <v>2677.1247560000002</v>
      </c>
      <c r="H266" s="23">
        <v>2784.0102539999998</v>
      </c>
      <c r="I266" s="23">
        <v>2927.6828609999998</v>
      </c>
      <c r="J266" s="23">
        <v>3070.5754390000002</v>
      </c>
      <c r="K266" s="23">
        <v>3191.3940429999998</v>
      </c>
      <c r="L266" s="23">
        <v>3341.2687989999999</v>
      </c>
      <c r="M266" s="23">
        <v>3495.5878910000001</v>
      </c>
      <c r="N266" s="23">
        <v>3612.1003420000002</v>
      </c>
      <c r="O266" s="23">
        <v>3738.8720699999999</v>
      </c>
      <c r="P266" s="23">
        <v>3885.9726559999999</v>
      </c>
      <c r="Q266" s="23">
        <v>4045.953125</v>
      </c>
      <c r="R266" s="23">
        <v>4193.736328</v>
      </c>
      <c r="S266" s="23">
        <v>4340.3276370000003</v>
      </c>
      <c r="T266" s="23">
        <v>4490.9204099999997</v>
      </c>
      <c r="U266" s="23">
        <v>4655.6450199999999</v>
      </c>
      <c r="V266" s="23">
        <v>4841.8041990000002</v>
      </c>
      <c r="W266" s="23">
        <v>5020.421875</v>
      </c>
      <c r="X266" s="23">
        <v>5188.3564450000003</v>
      </c>
      <c r="Y266" s="23">
        <v>5360.5405270000001</v>
      </c>
      <c r="Z266" s="23">
        <v>5543.7558589999999</v>
      </c>
      <c r="AA266" s="23">
        <v>5726.6835940000001</v>
      </c>
      <c r="AB266" s="23">
        <v>5899.1645509999998</v>
      </c>
      <c r="AC266" s="23">
        <v>6081.7060549999997</v>
      </c>
      <c r="AD266" s="23">
        <v>6282.0341799999997</v>
      </c>
      <c r="AE266" s="23">
        <v>6481.8178710000002</v>
      </c>
      <c r="AF266" s="23">
        <v>6690.7382809999999</v>
      </c>
      <c r="AG266" s="23">
        <v>6903.2890619999998</v>
      </c>
      <c r="AH266" s="23">
        <v>7119.0971680000002</v>
      </c>
      <c r="AI266" s="23">
        <v>7333.8691410000001</v>
      </c>
      <c r="AJ266" s="23">
        <v>7542.8549800000001</v>
      </c>
      <c r="AK266" s="23">
        <v>7775.3598629999997</v>
      </c>
      <c r="AL266" s="23">
        <v>8010.0756840000004</v>
      </c>
      <c r="AM266" s="10">
        <v>3.6809000000000001E-2</v>
      </c>
    </row>
    <row r="267" spans="1:39" ht="15" customHeight="1" x14ac:dyDescent="0.2">
      <c r="B267" s="8" t="s">
        <v>158</v>
      </c>
    </row>
    <row r="268" spans="1:39" ht="15" customHeight="1" x14ac:dyDescent="0.25">
      <c r="A268" s="9" t="s">
        <v>157</v>
      </c>
      <c r="B268" s="12" t="s">
        <v>156</v>
      </c>
      <c r="C268" s="22">
        <v>260.39596599999999</v>
      </c>
      <c r="D268" s="22">
        <v>248.627655</v>
      </c>
      <c r="E268" s="22">
        <v>265.58694500000001</v>
      </c>
      <c r="F268" s="22">
        <v>274.72863799999999</v>
      </c>
      <c r="G268" s="22">
        <v>293.09799199999998</v>
      </c>
      <c r="H268" s="22">
        <v>219.603622</v>
      </c>
      <c r="I268" s="22">
        <v>220.345978</v>
      </c>
      <c r="J268" s="22">
        <v>221.093842</v>
      </c>
      <c r="K268" s="22">
        <v>221.85664399999999</v>
      </c>
      <c r="L268" s="22">
        <v>222.70881700000001</v>
      </c>
      <c r="M268" s="22">
        <v>223.50451699999999</v>
      </c>
      <c r="N268" s="22">
        <v>224.25538599999999</v>
      </c>
      <c r="O268" s="22">
        <v>225.01757799999999</v>
      </c>
      <c r="P268" s="22">
        <v>225.71682699999999</v>
      </c>
      <c r="Q268" s="22">
        <v>226.45216400000001</v>
      </c>
      <c r="R268" s="22">
        <v>227.23588599999999</v>
      </c>
      <c r="S268" s="22">
        <v>228.055511</v>
      </c>
      <c r="T268" s="22">
        <v>228.846619</v>
      </c>
      <c r="U268" s="22">
        <v>229.776398</v>
      </c>
      <c r="V268" s="22">
        <v>230.700256</v>
      </c>
      <c r="W268" s="22">
        <v>231.650238</v>
      </c>
      <c r="X268" s="22">
        <v>232.27844200000001</v>
      </c>
      <c r="Y268" s="22">
        <v>232.919647</v>
      </c>
      <c r="Z268" s="22">
        <v>233.45648199999999</v>
      </c>
      <c r="AA268" s="22">
        <v>234.094345</v>
      </c>
      <c r="AB268" s="22">
        <v>234.67506399999999</v>
      </c>
      <c r="AC268" s="22">
        <v>235.22753900000001</v>
      </c>
      <c r="AD268" s="22">
        <v>235.85008199999999</v>
      </c>
      <c r="AE268" s="22">
        <v>236.465485</v>
      </c>
      <c r="AF268" s="22">
        <v>237.14077800000001</v>
      </c>
      <c r="AG268" s="22">
        <v>237.800262</v>
      </c>
      <c r="AH268" s="22">
        <v>238.40403699999999</v>
      </c>
      <c r="AI268" s="22">
        <v>239.03012100000001</v>
      </c>
      <c r="AJ268" s="22">
        <v>239.587524</v>
      </c>
      <c r="AK268" s="22">
        <v>240.22171</v>
      </c>
      <c r="AL268" s="22">
        <v>240.85571300000001</v>
      </c>
      <c r="AM268" s="10">
        <v>-9.3400000000000004E-4</v>
      </c>
    </row>
    <row r="269" spans="1:39" ht="15" customHeight="1" x14ac:dyDescent="0.25">
      <c r="A269" s="9" t="s">
        <v>155</v>
      </c>
      <c r="B269" s="12" t="s">
        <v>154</v>
      </c>
      <c r="C269" s="22">
        <v>422.228455</v>
      </c>
      <c r="D269" s="22">
        <v>559.66772500000002</v>
      </c>
      <c r="E269" s="22">
        <v>416.28241000000003</v>
      </c>
      <c r="F269" s="22">
        <v>412.45794699999999</v>
      </c>
      <c r="G269" s="22">
        <v>408.50234999999998</v>
      </c>
      <c r="H269" s="22">
        <v>453.82891799999999</v>
      </c>
      <c r="I269" s="22">
        <v>461.38220200000001</v>
      </c>
      <c r="J269" s="22">
        <v>469.45712300000002</v>
      </c>
      <c r="K269" s="22">
        <v>478.606537</v>
      </c>
      <c r="L269" s="22">
        <v>488.760132</v>
      </c>
      <c r="M269" s="22">
        <v>498.13082900000001</v>
      </c>
      <c r="N269" s="22">
        <v>507.82238799999999</v>
      </c>
      <c r="O269" s="22">
        <v>517.44714399999998</v>
      </c>
      <c r="P269" s="22">
        <v>525.56426999999996</v>
      </c>
      <c r="Q269" s="22">
        <v>534.314392</v>
      </c>
      <c r="R269" s="22">
        <v>544.34954800000003</v>
      </c>
      <c r="S269" s="22">
        <v>554.94982900000002</v>
      </c>
      <c r="T269" s="22">
        <v>565.07781999999997</v>
      </c>
      <c r="U269" s="22">
        <v>577.27539100000001</v>
      </c>
      <c r="V269" s="22">
        <v>589.270081</v>
      </c>
      <c r="W269" s="22">
        <v>601.93926999999996</v>
      </c>
      <c r="X269" s="22">
        <v>609.40393100000006</v>
      </c>
      <c r="Y269" s="22">
        <v>616.97229000000004</v>
      </c>
      <c r="Z269" s="22">
        <v>622.64703399999996</v>
      </c>
      <c r="AA269" s="22">
        <v>630.37719700000002</v>
      </c>
      <c r="AB269" s="22">
        <v>637.40386999999998</v>
      </c>
      <c r="AC269" s="22">
        <v>643.735229</v>
      </c>
      <c r="AD269" s="22">
        <v>651.17285200000003</v>
      </c>
      <c r="AE269" s="22">
        <v>658.58807400000001</v>
      </c>
      <c r="AF269" s="22">
        <v>667.11157200000002</v>
      </c>
      <c r="AG269" s="22">
        <v>675.39801</v>
      </c>
      <c r="AH269" s="22">
        <v>682.73730499999999</v>
      </c>
      <c r="AI269" s="22">
        <v>690.69049099999995</v>
      </c>
      <c r="AJ269" s="22">
        <v>697.55517599999996</v>
      </c>
      <c r="AK269" s="22">
        <v>705.51525900000001</v>
      </c>
      <c r="AL269" s="22">
        <v>713.58917199999996</v>
      </c>
      <c r="AM269" s="10">
        <v>7.1720000000000004E-3</v>
      </c>
    </row>
    <row r="270" spans="1:39" ht="15" customHeight="1" x14ac:dyDescent="0.25">
      <c r="A270" s="9" t="s">
        <v>153</v>
      </c>
      <c r="B270" s="12" t="s">
        <v>152</v>
      </c>
      <c r="C270" s="22">
        <v>0</v>
      </c>
      <c r="D270" s="22">
        <v>0</v>
      </c>
      <c r="E270" s="22">
        <v>0</v>
      </c>
      <c r="F270" s="22">
        <v>0</v>
      </c>
      <c r="G270" s="22">
        <v>0</v>
      </c>
      <c r="H270" s="22">
        <v>0</v>
      </c>
      <c r="I270" s="22">
        <v>0</v>
      </c>
      <c r="J270" s="22">
        <v>0</v>
      </c>
      <c r="K270" s="22">
        <v>0</v>
      </c>
      <c r="L270" s="22">
        <v>0</v>
      </c>
      <c r="M270" s="22">
        <v>0</v>
      </c>
      <c r="N270" s="22">
        <v>0</v>
      </c>
      <c r="O270" s="22">
        <v>0</v>
      </c>
      <c r="P270" s="22">
        <v>0</v>
      </c>
      <c r="Q270" s="22">
        <v>0</v>
      </c>
      <c r="R270" s="22">
        <v>0</v>
      </c>
      <c r="S270" s="22">
        <v>0</v>
      </c>
      <c r="T270" s="22">
        <v>0</v>
      </c>
      <c r="U270" s="22">
        <v>0</v>
      </c>
      <c r="V270" s="22">
        <v>0</v>
      </c>
      <c r="W270" s="22">
        <v>0</v>
      </c>
      <c r="X270" s="22">
        <v>0</v>
      </c>
      <c r="Y270" s="22">
        <v>0</v>
      </c>
      <c r="Z270" s="22">
        <v>0</v>
      </c>
      <c r="AA270" s="22">
        <v>0</v>
      </c>
      <c r="AB270" s="22">
        <v>0</v>
      </c>
      <c r="AC270" s="22">
        <v>0</v>
      </c>
      <c r="AD270" s="22">
        <v>0</v>
      </c>
      <c r="AE270" s="22">
        <v>0</v>
      </c>
      <c r="AF270" s="22">
        <v>0</v>
      </c>
      <c r="AG270" s="22">
        <v>0</v>
      </c>
      <c r="AH270" s="22">
        <v>0</v>
      </c>
      <c r="AI270" s="22">
        <v>0</v>
      </c>
      <c r="AJ270" s="22">
        <v>0</v>
      </c>
      <c r="AK270" s="22">
        <v>0</v>
      </c>
      <c r="AL270" s="22">
        <v>0</v>
      </c>
      <c r="AM270" s="10" t="s">
        <v>41</v>
      </c>
    </row>
    <row r="271" spans="1:39" ht="15" customHeight="1" x14ac:dyDescent="0.25">
      <c r="A271" s="9" t="s">
        <v>151</v>
      </c>
      <c r="B271" s="12" t="s">
        <v>150</v>
      </c>
      <c r="C271" s="22">
        <v>0.34118500000000002</v>
      </c>
      <c r="D271" s="22">
        <v>0.13497200000000001</v>
      </c>
      <c r="E271" s="22">
        <v>0.19012100000000001</v>
      </c>
      <c r="F271" s="22">
        <v>0.23750599999999999</v>
      </c>
      <c r="G271" s="22">
        <v>0.28777599999999998</v>
      </c>
      <c r="H271" s="22">
        <v>2.3305410000000002</v>
      </c>
      <c r="I271" s="22">
        <v>2.6551589999999998</v>
      </c>
      <c r="J271" s="22">
        <v>2.9813960000000002</v>
      </c>
      <c r="K271" s="22">
        <v>3.2825359999999999</v>
      </c>
      <c r="L271" s="22">
        <v>3.532651</v>
      </c>
      <c r="M271" s="22">
        <v>3.8198479999999999</v>
      </c>
      <c r="N271" s="22">
        <v>4.0574880000000002</v>
      </c>
      <c r="O271" s="22">
        <v>4.2269949999999996</v>
      </c>
      <c r="P271" s="22">
        <v>4.321218</v>
      </c>
      <c r="Q271" s="22">
        <v>4.5434049999999999</v>
      </c>
      <c r="R271" s="22">
        <v>4.9173159999999996</v>
      </c>
      <c r="S271" s="22">
        <v>5.2852319999999997</v>
      </c>
      <c r="T271" s="22">
        <v>5.7097249999999997</v>
      </c>
      <c r="U271" s="22">
        <v>5.869402</v>
      </c>
      <c r="V271" s="22">
        <v>6.2236289999999999</v>
      </c>
      <c r="W271" s="22">
        <v>6.429907</v>
      </c>
      <c r="X271" s="22">
        <v>6.9047159999999996</v>
      </c>
      <c r="Y271" s="22">
        <v>7.0561530000000001</v>
      </c>
      <c r="Z271" s="22">
        <v>7.2597050000000003</v>
      </c>
      <c r="AA271" s="22">
        <v>7.589302</v>
      </c>
      <c r="AB271" s="22">
        <v>7.8912699999999996</v>
      </c>
      <c r="AC271" s="22">
        <v>8.0741230000000002</v>
      </c>
      <c r="AD271" s="22">
        <v>8.1612860000000005</v>
      </c>
      <c r="AE271" s="22">
        <v>8.2700169999999993</v>
      </c>
      <c r="AF271" s="22">
        <v>8.4078540000000004</v>
      </c>
      <c r="AG271" s="22">
        <v>8.5532959999999996</v>
      </c>
      <c r="AH271" s="22">
        <v>8.7719670000000001</v>
      </c>
      <c r="AI271" s="22">
        <v>9.0882240000000003</v>
      </c>
      <c r="AJ271" s="22">
        <v>9.1603759999999994</v>
      </c>
      <c r="AK271" s="22">
        <v>9.3830299999999998</v>
      </c>
      <c r="AL271" s="22">
        <v>9.6474440000000001</v>
      </c>
      <c r="AM271" s="10">
        <v>0.133795</v>
      </c>
    </row>
    <row r="272" spans="1:39" ht="15" customHeight="1" thickBot="1" x14ac:dyDescent="0.25"/>
    <row r="273" spans="2:39" ht="15" customHeight="1" x14ac:dyDescent="0.2">
      <c r="B273" s="52" t="s">
        <v>149</v>
      </c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</row>
    <row r="274" spans="2:39" ht="15" customHeight="1" x14ac:dyDescent="0.2">
      <c r="B274" s="5" t="s">
        <v>148</v>
      </c>
    </row>
    <row r="275" spans="2:39" ht="15" customHeight="1" x14ac:dyDescent="0.2">
      <c r="B275" s="5" t="s">
        <v>30</v>
      </c>
    </row>
    <row r="276" spans="2:39" ht="15" customHeight="1" x14ac:dyDescent="0.2">
      <c r="B276" s="5" t="s">
        <v>147</v>
      </c>
    </row>
    <row r="277" spans="2:39" ht="15" customHeight="1" x14ac:dyDescent="0.2">
      <c r="B277" s="5" t="s">
        <v>146</v>
      </c>
    </row>
    <row r="278" spans="2:39" ht="15" customHeight="1" x14ac:dyDescent="0.2">
      <c r="B278" s="5" t="s">
        <v>145</v>
      </c>
    </row>
    <row r="279" spans="2:39" ht="15" customHeight="1" x14ac:dyDescent="0.2">
      <c r="B279" s="5" t="s">
        <v>144</v>
      </c>
    </row>
    <row r="280" spans="2:39" ht="15" customHeight="1" x14ac:dyDescent="0.2">
      <c r="B280" s="5" t="s">
        <v>143</v>
      </c>
    </row>
    <row r="281" spans="2:39" ht="15" customHeight="1" x14ac:dyDescent="0.2">
      <c r="B281" s="5" t="s">
        <v>142</v>
      </c>
    </row>
    <row r="282" spans="2:39" ht="15" customHeight="1" x14ac:dyDescent="0.2">
      <c r="B282" s="5" t="s">
        <v>141</v>
      </c>
    </row>
    <row r="283" spans="2:39" ht="15" customHeight="1" x14ac:dyDescent="0.2">
      <c r="B283" s="5" t="s">
        <v>140</v>
      </c>
    </row>
    <row r="284" spans="2:39" ht="15" customHeight="1" x14ac:dyDescent="0.2">
      <c r="B284" s="5" t="s">
        <v>139</v>
      </c>
    </row>
  </sheetData>
  <mergeCells count="1">
    <mergeCell ref="B273:AM273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RowHeight="15" x14ac:dyDescent="0.25"/>
  <cols>
    <col min="1" max="1" width="17" customWidth="1"/>
    <col min="2" max="7" width="21.42578125" customWidth="1"/>
  </cols>
  <sheetData>
    <row r="1" spans="1:7" x14ac:dyDescent="0.25">
      <c r="B1" s="28" t="s">
        <v>2</v>
      </c>
      <c r="C1" s="28" t="s">
        <v>3</v>
      </c>
      <c r="D1" s="28" t="s">
        <v>4</v>
      </c>
      <c r="E1" s="28" t="s">
        <v>5</v>
      </c>
      <c r="F1" s="28" t="s">
        <v>6</v>
      </c>
      <c r="G1" s="28" t="s">
        <v>7</v>
      </c>
    </row>
    <row r="2" spans="1:7" x14ac:dyDescent="0.25">
      <c r="A2" s="1" t="s">
        <v>14</v>
      </c>
      <c r="B2">
        <v>293845</v>
      </c>
      <c r="C2">
        <v>107013</v>
      </c>
      <c r="D2" s="29">
        <v>215830096.71577933</v>
      </c>
      <c r="E2">
        <v>929748</v>
      </c>
      <c r="F2">
        <v>248649</v>
      </c>
      <c r="G2" s="30">
        <v>0</v>
      </c>
    </row>
    <row r="3" spans="1:7" x14ac:dyDescent="0.25">
      <c r="A3" s="1" t="s">
        <v>15</v>
      </c>
      <c r="B3" s="31">
        <v>300</v>
      </c>
      <c r="C3" s="32">
        <v>51882.396399047066</v>
      </c>
      <c r="D3" s="32">
        <v>82673.128775407531</v>
      </c>
      <c r="E3" s="29">
        <v>742619.91042946407</v>
      </c>
      <c r="F3" s="31">
        <v>0</v>
      </c>
      <c r="G3" s="30">
        <v>0</v>
      </c>
    </row>
    <row r="4" spans="1:7" x14ac:dyDescent="0.25">
      <c r="A4" s="1" t="s">
        <v>16</v>
      </c>
      <c r="B4" s="30">
        <v>0</v>
      </c>
      <c r="C4" s="30">
        <v>0</v>
      </c>
      <c r="D4" s="30">
        <v>0</v>
      </c>
      <c r="E4" s="30">
        <v>0</v>
      </c>
      <c r="F4" s="30">
        <v>0</v>
      </c>
      <c r="G4" s="33">
        <v>6235</v>
      </c>
    </row>
    <row r="5" spans="1:7" x14ac:dyDescent="0.25">
      <c r="A5" s="1" t="s">
        <v>17</v>
      </c>
      <c r="B5" s="30">
        <v>0</v>
      </c>
      <c r="C5" s="30">
        <v>0</v>
      </c>
      <c r="D5" s="30">
        <v>0</v>
      </c>
      <c r="E5" s="30">
        <v>0</v>
      </c>
      <c r="F5" s="30">
        <v>0</v>
      </c>
      <c r="G5" s="29">
        <v>1236.8900000000081</v>
      </c>
    </row>
    <row r="6" spans="1:7" x14ac:dyDescent="0.25">
      <c r="A6" s="1" t="s">
        <v>18</v>
      </c>
      <c r="B6" s="30">
        <v>0</v>
      </c>
      <c r="C6" s="30">
        <v>0</v>
      </c>
      <c r="D6" s="30">
        <v>0</v>
      </c>
      <c r="E6" s="30">
        <v>0</v>
      </c>
      <c r="F6" s="30">
        <v>0</v>
      </c>
      <c r="G6" s="29">
        <v>11677372.900000036</v>
      </c>
    </row>
    <row r="7" spans="1:7" x14ac:dyDescent="0.25">
      <c r="A7" s="1" t="s">
        <v>19</v>
      </c>
      <c r="B7" s="31">
        <v>0</v>
      </c>
      <c r="C7" s="31">
        <v>0</v>
      </c>
      <c r="D7" s="32">
        <v>8401310.0010893866</v>
      </c>
      <c r="E7" s="31">
        <v>0</v>
      </c>
      <c r="F7" s="31">
        <v>0</v>
      </c>
      <c r="G7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/>
  </sheetViews>
  <sheetFormatPr defaultRowHeight="15" x14ac:dyDescent="0.25"/>
  <sheetData>
    <row r="1" spans="1:1" x14ac:dyDescent="0.25">
      <c r="A1" s="1" t="s">
        <v>440</v>
      </c>
    </row>
    <row r="2" spans="1:1" x14ac:dyDescent="0.25">
      <c r="A2" s="36">
        <v>10</v>
      </c>
    </row>
    <row r="4" spans="1:1" x14ac:dyDescent="0.25">
      <c r="A4" t="s">
        <v>435</v>
      </c>
    </row>
    <row r="5" spans="1:1" x14ac:dyDescent="0.25">
      <c r="A5" t="s">
        <v>436</v>
      </c>
    </row>
    <row r="6" spans="1:1" x14ac:dyDescent="0.25">
      <c r="A6" t="s">
        <v>437</v>
      </c>
    </row>
    <row r="7" spans="1:1" x14ac:dyDescent="0.25">
      <c r="A7" t="s">
        <v>438</v>
      </c>
    </row>
    <row r="8" spans="1:1" x14ac:dyDescent="0.25">
      <c r="A8" t="s">
        <v>439</v>
      </c>
    </row>
    <row r="10" spans="1:1" x14ac:dyDescent="0.25">
      <c r="A10" s="1" t="s">
        <v>485</v>
      </c>
    </row>
    <row r="11" spans="1:1" x14ac:dyDescent="0.25">
      <c r="A11" s="36">
        <v>2</v>
      </c>
    </row>
    <row r="13" spans="1:1" x14ac:dyDescent="0.25">
      <c r="A13" t="s">
        <v>474</v>
      </c>
    </row>
    <row r="14" spans="1:1" x14ac:dyDescent="0.25">
      <c r="A14" t="s">
        <v>475</v>
      </c>
    </row>
    <row r="15" spans="1:1" x14ac:dyDescent="0.25">
      <c r="A15" t="s">
        <v>437</v>
      </c>
    </row>
    <row r="16" spans="1:1" x14ac:dyDescent="0.25">
      <c r="A16" t="s">
        <v>476</v>
      </c>
    </row>
    <row r="17" spans="1:1" x14ac:dyDescent="0.25">
      <c r="A17" t="s">
        <v>477</v>
      </c>
    </row>
    <row r="19" spans="1:1" x14ac:dyDescent="0.25">
      <c r="A19" t="s">
        <v>478</v>
      </c>
    </row>
    <row r="20" spans="1:1" x14ac:dyDescent="0.25">
      <c r="A20" t="s">
        <v>479</v>
      </c>
    </row>
    <row r="21" spans="1:1" x14ac:dyDescent="0.25">
      <c r="A21" t="s">
        <v>480</v>
      </c>
    </row>
    <row r="22" spans="1:1" x14ac:dyDescent="0.25">
      <c r="A22" t="s">
        <v>481</v>
      </c>
    </row>
    <row r="23" spans="1:1" x14ac:dyDescent="0.25">
      <c r="A23" t="s">
        <v>482</v>
      </c>
    </row>
    <row r="24" spans="1:1" x14ac:dyDescent="0.25">
      <c r="A24" t="s">
        <v>483</v>
      </c>
    </row>
    <row r="25" spans="1:1" x14ac:dyDescent="0.25">
      <c r="A25" t="s">
        <v>484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9"/>
  <sheetViews>
    <sheetView workbookViewId="0"/>
  </sheetViews>
  <sheetFormatPr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42" customWidth="1"/>
    <col min="8" max="9" width="9.140625" customWidth="1"/>
  </cols>
  <sheetData>
    <row r="1" spans="1:42" x14ac:dyDescent="0.25">
      <c r="A1" t="s">
        <v>491</v>
      </c>
      <c r="H1" s="48" t="s">
        <v>489</v>
      </c>
      <c r="I1" s="49"/>
      <c r="J1" s="50"/>
      <c r="K1" s="50"/>
      <c r="L1" s="50"/>
    </row>
    <row r="2" spans="1:42" x14ac:dyDescent="0.25">
      <c r="A2" t="s">
        <v>492</v>
      </c>
      <c r="H2" s="46" t="s">
        <v>486</v>
      </c>
      <c r="I2" s="44">
        <v>1</v>
      </c>
    </row>
    <row r="3" spans="1:42" x14ac:dyDescent="0.25">
      <c r="A3" t="s">
        <v>493</v>
      </c>
      <c r="H3" s="46" t="s">
        <v>487</v>
      </c>
      <c r="I3" s="44">
        <v>-0.3</v>
      </c>
    </row>
    <row r="4" spans="1:42" ht="15.75" thickBot="1" x14ac:dyDescent="0.3">
      <c r="A4" t="s">
        <v>494</v>
      </c>
      <c r="H4" s="47" t="s">
        <v>488</v>
      </c>
      <c r="I4" s="45">
        <v>-17</v>
      </c>
    </row>
    <row r="5" spans="1:42" x14ac:dyDescent="0.25">
      <c r="A5" t="s">
        <v>495</v>
      </c>
    </row>
    <row r="6" spans="1:42" ht="30" x14ac:dyDescent="0.25">
      <c r="A6" s="2"/>
      <c r="B6" s="2"/>
      <c r="C6" s="2"/>
      <c r="D6" s="3" t="s">
        <v>22</v>
      </c>
      <c r="E6" s="3" t="s">
        <v>22</v>
      </c>
      <c r="F6" s="3" t="s">
        <v>490</v>
      </c>
    </row>
    <row r="7" spans="1:42" x14ac:dyDescent="0.25">
      <c r="A7" s="2" t="s">
        <v>11</v>
      </c>
      <c r="B7" s="2" t="s">
        <v>12</v>
      </c>
      <c r="C7" s="2" t="s">
        <v>13</v>
      </c>
      <c r="D7" s="2">
        <v>2016</v>
      </c>
      <c r="E7" s="2">
        <v>2050</v>
      </c>
      <c r="F7" s="41"/>
      <c r="H7" s="51">
        <v>2016</v>
      </c>
      <c r="I7" s="51">
        <v>2017</v>
      </c>
      <c r="J7" s="51">
        <v>2018</v>
      </c>
      <c r="K7" s="51">
        <v>2019</v>
      </c>
      <c r="L7" s="51">
        <v>2020</v>
      </c>
      <c r="M7" s="51">
        <v>2021</v>
      </c>
      <c r="N7" s="51">
        <v>2022</v>
      </c>
      <c r="O7" s="51">
        <v>2023</v>
      </c>
      <c r="P7" s="51">
        <v>2024</v>
      </c>
      <c r="Q7" s="51">
        <v>2025</v>
      </c>
      <c r="R7" s="51">
        <v>2026</v>
      </c>
      <c r="S7" s="51">
        <v>2027</v>
      </c>
      <c r="T7" s="51">
        <v>2028</v>
      </c>
      <c r="U7" s="51">
        <v>2029</v>
      </c>
      <c r="V7" s="51">
        <v>2030</v>
      </c>
      <c r="W7" s="51">
        <v>2031</v>
      </c>
      <c r="X7" s="51">
        <v>2032</v>
      </c>
      <c r="Y7" s="51">
        <v>2033</v>
      </c>
      <c r="Z7" s="51">
        <v>2034</v>
      </c>
      <c r="AA7" s="51">
        <v>2035</v>
      </c>
      <c r="AB7" s="51">
        <v>2036</v>
      </c>
      <c r="AC7" s="51">
        <v>2037</v>
      </c>
      <c r="AD7" s="51">
        <v>2038</v>
      </c>
      <c r="AE7" s="51">
        <v>2039</v>
      </c>
      <c r="AF7" s="51">
        <v>2040</v>
      </c>
      <c r="AG7" s="51">
        <v>2041</v>
      </c>
      <c r="AH7" s="51">
        <v>2042</v>
      </c>
      <c r="AI7" s="51">
        <v>2043</v>
      </c>
      <c r="AJ7" s="51">
        <v>2044</v>
      </c>
      <c r="AK7" s="51">
        <v>2045</v>
      </c>
      <c r="AL7" s="51">
        <v>2046</v>
      </c>
      <c r="AM7" s="51">
        <v>2047</v>
      </c>
      <c r="AN7" s="51">
        <v>2048</v>
      </c>
      <c r="AO7" s="51">
        <v>2049</v>
      </c>
      <c r="AP7" s="51">
        <v>2050</v>
      </c>
    </row>
    <row r="8" spans="1:42" x14ac:dyDescent="0.25">
      <c r="A8" t="s">
        <v>14</v>
      </c>
      <c r="B8" t="s">
        <v>21</v>
      </c>
      <c r="C8" t="s">
        <v>2</v>
      </c>
      <c r="D8" s="19">
        <f>SUM('AEO 40'!C23:C24,'AEO 40'!C48:C49)/'AEO 40'!C65</f>
        <v>1.2249795595644763E-3</v>
      </c>
      <c r="E8">
        <v>0.8</v>
      </c>
      <c r="F8" s="42" t="str">
        <f>IF(D8=E8,"n/a",IF(OR(C8="battery electric vehicle",C8="natural gas vehicle",C8="plugin hybrid vehicle"),"s-curve","linear"))</f>
        <v>s-curve</v>
      </c>
      <c r="H8" s="33">
        <f>D8</f>
        <v>1.2249795595644763E-3</v>
      </c>
      <c r="I8">
        <f>IF($F8="s-curve",$D8+($E8-$D8)*$I$2/(1+EXP($I$3*(COUNT($H$7:I$7)+$I$4))),TREND($D8:$E8,$D$7:$E$7,I$7))</f>
        <v>1.0001074883894435E-2</v>
      </c>
      <c r="J8">
        <f>IF($F8="s-curve",$D8+($E8-$D8)*$I$2/(1+EXP($I$3*(COUNT($H$7:J$7)+$I$4))),TREND($D8:$E8,$D$7:$E$7,J$7))</f>
        <v>1.3026107027346303E-2</v>
      </c>
      <c r="K8">
        <f>IF($F8="s-curve",$D8+($E8-$D8)*$I$2/(1+EXP($I$3*(COUNT($H$7:K$7)+$I$4))),TREND($D8:$E8,$D$7:$E$7,K$7))</f>
        <v>1.7072920177846729E-2</v>
      </c>
      <c r="L8">
        <f>IF($F8="s-curve",$D8+($E8-$D8)*$I$2/(1+EXP($I$3*(COUNT($H$7:L$7)+$I$4))),TREND($D8:$E8,$D$7:$E$7,L$7))</f>
        <v>2.246999364757964E-2</v>
      </c>
      <c r="M8">
        <f>IF($F8="s-curve",$D8+($E8-$D8)*$I$2/(1+EXP($I$3*(COUNT($H$7:M$7)+$I$4))),TREND($D8:$E8,$D$7:$E$7,M$7))</f>
        <v>2.9638356997905041E-2</v>
      </c>
      <c r="N8">
        <f>IF($F8="s-curve",$D8+($E8-$D8)*$I$2/(1+EXP($I$3*(COUNT($H$7:N$7)+$I$4))),TREND($D8:$E8,$D$7:$E$7,N$7))</f>
        <v>3.9107582376380887E-2</v>
      </c>
      <c r="O8">
        <f>IF($F8="s-curve",$D8+($E8-$D8)*$I$2/(1+EXP($I$3*(COUNT($H$7:O$7)+$I$4))),TREND($D8:$E8,$D$7:$E$7,O$7))</f>
        <v>5.1526523331194694E-2</v>
      </c>
      <c r="P8">
        <f>IF($F8="s-curve",$D8+($E8-$D8)*$I$2/(1+EXP($I$3*(COUNT($H$7:P$7)+$I$4))),TREND($D8:$E8,$D$7:$E$7,P$7))</f>
        <v>6.7661251901583466E-2</v>
      </c>
      <c r="Q8">
        <f>IF($F8="s-curve",$D8+($E8-$D8)*$I$2/(1+EXP($I$3*(COUNT($H$7:Q$7)+$I$4))),TREND($D8:$E8,$D$7:$E$7,Q$7))</f>
        <v>8.8368795140076728E-2</v>
      </c>
      <c r="R8">
        <f>IF($F8="s-curve",$D8+($E8-$D8)*$I$2/(1+EXP($I$3*(COUNT($H$7:R$7)+$I$4))),TREND($D8:$E8,$D$7:$E$7,R$7))</f>
        <v>0.11453206682494919</v>
      </c>
      <c r="S8">
        <f>IF($F8="s-curve",$D8+($E8-$D8)*$I$2/(1+EXP($I$3*(COUNT($H$7:S$7)+$I$4))),TREND($D8:$E8,$D$7:$E$7,S$7))</f>
        <v>0.14694193106684392</v>
      </c>
      <c r="T8">
        <f>IF($F8="s-curve",$D8+($E8-$D8)*$I$2/(1+EXP($I$3*(COUNT($H$7:T$7)+$I$4))),TREND($D8:$E8,$D$7:$E$7,T$7))</f>
        <v>0.18612160035159092</v>
      </c>
      <c r="U8">
        <f>IF($F8="s-curve",$D8+($E8-$D8)*$I$2/(1+EXP($I$3*(COUNT($H$7:U$7)+$I$4))),TREND($D8:$E8,$D$7:$E$7,U$7))</f>
        <v>0.23211129650859502</v>
      </c>
      <c r="V8">
        <f>IF($F8="s-curve",$D8+($E8-$D8)*$I$2/(1+EXP($I$3*(COUNT($H$7:V$7)+$I$4))),TREND($D8:$E8,$D$7:$E$7,V$7))</f>
        <v>0.28426587079699411</v>
      </c>
      <c r="W8">
        <f>IF($F8="s-curve",$D8+($E8-$D8)*$I$2/(1+EXP($I$3*(COUNT($H$7:W$7)+$I$4))),TREND($D8:$E8,$D$7:$E$7,W$7))</f>
        <v>0.34114966689191184</v>
      </c>
      <c r="X8">
        <f>IF($F8="s-curve",$D8+($E8-$D8)*$I$2/(1+EXP($I$3*(COUNT($H$7:X$7)+$I$4))),TREND($D8:$E8,$D$7:$E$7,X$7))</f>
        <v>0.40061248977978225</v>
      </c>
      <c r="Y8">
        <f>IF($F8="s-curve",$D8+($E8-$D8)*$I$2/(1+EXP($I$3*(COUNT($H$7:Y$7)+$I$4))),TREND($D8:$E8,$D$7:$E$7,Y$7))</f>
        <v>0.46007531266765267</v>
      </c>
      <c r="Z8">
        <f>IF($F8="s-curve",$D8+($E8-$D8)*$I$2/(1+EXP($I$3*(COUNT($H$7:Z$7)+$I$4))),TREND($D8:$E8,$D$7:$E$7,Z$7))</f>
        <v>0.51695910876257034</v>
      </c>
      <c r="AA8">
        <f>IF($F8="s-curve",$D8+($E8-$D8)*$I$2/(1+EXP($I$3*(COUNT($H$7:AA$7)+$I$4))),TREND($D8:$E8,$D$7:$E$7,AA$7))</f>
        <v>0.56911368305096943</v>
      </c>
      <c r="AB8">
        <f>IF($F8="s-curve",$D8+($E8-$D8)*$I$2/(1+EXP($I$3*(COUNT($H$7:AB$7)+$I$4))),TREND($D8:$E8,$D$7:$E$7,AB$7))</f>
        <v>0.61510337920797353</v>
      </c>
      <c r="AC8">
        <f>IF($F8="s-curve",$D8+($E8-$D8)*$I$2/(1+EXP($I$3*(COUNT($H$7:AC$7)+$I$4))),TREND($D8:$E8,$D$7:$E$7,AC$7))</f>
        <v>0.65428304849272056</v>
      </c>
      <c r="AD8">
        <f>IF($F8="s-curve",$D8+($E8-$D8)*$I$2/(1+EXP($I$3*(COUNT($H$7:AD$7)+$I$4))),TREND($D8:$E8,$D$7:$E$7,AD$7))</f>
        <v>0.68669291273461541</v>
      </c>
      <c r="AE8">
        <f>IF($F8="s-curve",$D8+($E8-$D8)*$I$2/(1+EXP($I$3*(COUNT($H$7:AE$7)+$I$4))),TREND($D8:$E8,$D$7:$E$7,AE$7))</f>
        <v>0.71285618441948784</v>
      </c>
      <c r="AF8">
        <f>IF($F8="s-curve",$D8+($E8-$D8)*$I$2/(1+EXP($I$3*(COUNT($H$7:AF$7)+$I$4))),TREND($D8:$E8,$D$7:$E$7,AF$7))</f>
        <v>0.73356372765798106</v>
      </c>
      <c r="AG8">
        <f>IF($F8="s-curve",$D8+($E8-$D8)*$I$2/(1+EXP($I$3*(COUNT($H$7:AG$7)+$I$4))),TREND($D8:$E8,$D$7:$E$7,AG$7))</f>
        <v>0.74969845622836984</v>
      </c>
      <c r="AH8">
        <f>IF($F8="s-curve",$D8+($E8-$D8)*$I$2/(1+EXP($I$3*(COUNT($H$7:AH$7)+$I$4))),TREND($D8:$E8,$D$7:$E$7,AH$7))</f>
        <v>0.76211739718318372</v>
      </c>
      <c r="AI8">
        <f>IF($F8="s-curve",$D8+($E8-$D8)*$I$2/(1+EXP($I$3*(COUNT($H$7:AI$7)+$I$4))),TREND($D8:$E8,$D$7:$E$7,AI$7))</f>
        <v>0.77158662256165955</v>
      </c>
      <c r="AJ8">
        <f>IF($F8="s-curve",$D8+($E8-$D8)*$I$2/(1+EXP($I$3*(COUNT($H$7:AJ$7)+$I$4))),TREND($D8:$E8,$D$7:$E$7,AJ$7))</f>
        <v>0.77875498591198478</v>
      </c>
      <c r="AK8">
        <f>IF($F8="s-curve",$D8+($E8-$D8)*$I$2/(1+EXP($I$3*(COUNT($H$7:AK$7)+$I$4))),TREND($D8:$E8,$D$7:$E$7,AK$7))</f>
        <v>0.78415205938171784</v>
      </c>
      <c r="AL8">
        <f>IF($F8="s-curve",$D8+($E8-$D8)*$I$2/(1+EXP($I$3*(COUNT($H$7:AL$7)+$I$4))),TREND($D8:$E8,$D$7:$E$7,AL$7))</f>
        <v>0.78819887253221821</v>
      </c>
      <c r="AM8">
        <f>IF($F8="s-curve",$D8+($E8-$D8)*$I$2/(1+EXP($I$3*(COUNT($H$7:AM$7)+$I$4))),TREND($D8:$E8,$D$7:$E$7,AM$7))</f>
        <v>0.79122390467567016</v>
      </c>
      <c r="AN8">
        <f>IF($F8="s-curve",$D8+($E8-$D8)*$I$2/(1+EXP($I$3*(COUNT($H$7:AN$7)+$I$4))),TREND($D8:$E8,$D$7:$E$7,AN$7))</f>
        <v>0.79347994206028827</v>
      </c>
      <c r="AO8">
        <f>IF($F8="s-curve",$D8+($E8-$D8)*$I$2/(1+EXP($I$3*(COUNT($H$7:AO$7)+$I$4))),TREND($D8:$E8,$D$7:$E$7,AO$7))</f>
        <v>0.79515958193969494</v>
      </c>
      <c r="AP8">
        <f>IF($F8="s-curve",$D8+($E8-$D8)*$I$2/(1+EXP($I$3*(COUNT($H$7:AP$7)+$I$4))),TREND($D8:$E8,$D$7:$E$7,AP$7))</f>
        <v>0.79640848931396346</v>
      </c>
    </row>
    <row r="9" spans="1:42" x14ac:dyDescent="0.25">
      <c r="C9" t="s">
        <v>3</v>
      </c>
      <c r="D9" s="19">
        <f>SUM('AEO 40'!C29:C30,'AEO 40'!C54:C55)/'AEO 40'!C65</f>
        <v>7.7442036741157572E-4</v>
      </c>
      <c r="E9" s="19">
        <f>SUM('AEO 40'!AL29:AL30,'AEO 40'!AL54:AL55)/'AEO 40'!AL65*Assumptions!A11</f>
        <v>3.163875762598722E-3</v>
      </c>
      <c r="F9" s="42" t="str">
        <f t="shared" ref="F9:F72" si="0">IF(D9=E9,"n/a",IF(OR(C9="battery electric vehicle",C9="natural gas vehicle",C9="plugin hybrid vehicle"),"s-curve","linear"))</f>
        <v>s-curve</v>
      </c>
      <c r="H9" s="33">
        <f t="shared" ref="H9:H11" si="1">D9</f>
        <v>7.7442036741157572E-4</v>
      </c>
      <c r="I9">
        <f>IF($F9="s-curve",$D9+($E9-$D9)*$I$2/(1+EXP($I$3*(COUNT($H$7:I$7)+$I$4))),TREND($D9:$E9,$D$7:$E$7,I$7))</f>
        <v>8.0067317675685829E-4</v>
      </c>
      <c r="J9">
        <f>IF($F9="s-curve",$D9+($E9-$D9)*$I$2/(1+EXP($I$3*(COUNT($H$7:J$7)+$I$4))),TREND($D9:$E9,$D$7:$E$7,J$7))</f>
        <v>8.0972225714973296E-4</v>
      </c>
      <c r="K9">
        <f>IF($F9="s-curve",$D9+($E9-$D9)*$I$2/(1+EXP($I$3*(COUNT($H$7:K$7)+$I$4))),TREND($D9:$E9,$D$7:$E$7,K$7))</f>
        <v>8.218278929900297E-4</v>
      </c>
      <c r="L9">
        <f>IF($F9="s-curve",$D9+($E9-$D9)*$I$2/(1+EXP($I$3*(COUNT($H$7:L$7)+$I$4))),TREND($D9:$E9,$D$7:$E$7,L$7))</f>
        <v>8.3797269720957575E-4</v>
      </c>
      <c r="M9">
        <f>IF($F9="s-curve",$D9+($E9-$D9)*$I$2/(1+EXP($I$3*(COUNT($H$7:M$7)+$I$4))),TREND($D9:$E9,$D$7:$E$7,M$7))</f>
        <v>8.5941613753229935E-4</v>
      </c>
      <c r="N9">
        <f>IF($F9="s-curve",$D9+($E9-$D9)*$I$2/(1+EXP($I$3*(COUNT($H$7:N$7)+$I$4))),TREND($D9:$E9,$D$7:$E$7,N$7))</f>
        <v>8.8774237594717407E-4</v>
      </c>
      <c r="O9">
        <f>IF($F9="s-curve",$D9+($E9-$D9)*$I$2/(1+EXP($I$3*(COUNT($H$7:O$7)+$I$4))),TREND($D9:$E9,$D$7:$E$7,O$7))</f>
        <v>9.2489239279500721E-4</v>
      </c>
      <c r="P9">
        <f>IF($F9="s-curve",$D9+($E9-$D9)*$I$2/(1+EXP($I$3*(COUNT($H$7:P$7)+$I$4))),TREND($D9:$E9,$D$7:$E$7,P$7))</f>
        <v>9.731578157812416E-4</v>
      </c>
      <c r="Q9">
        <f>IF($F9="s-curve",$D9+($E9-$D9)*$I$2/(1+EXP($I$3*(COUNT($H$7:Q$7)+$I$4))),TREND($D9:$E9,$D$7:$E$7,Q$7))</f>
        <v>1.0351023554152005E-3</v>
      </c>
      <c r="R9">
        <f>IF($F9="s-curve",$D9+($E9-$D9)*$I$2/(1+EXP($I$3*(COUNT($H$7:R$7)+$I$4))),TREND($D9:$E9,$D$7:$E$7,R$7))</f>
        <v>1.1133671597510883E-3</v>
      </c>
      <c r="S9">
        <f>IF($F9="s-curve",$D9+($E9-$D9)*$I$2/(1+EXP($I$3*(COUNT($H$7:S$7)+$I$4))),TREND($D9:$E9,$D$7:$E$7,S$7))</f>
        <v>1.210318019490515E-3</v>
      </c>
      <c r="T9">
        <f>IF($F9="s-curve",$D9+($E9-$D9)*$I$2/(1+EXP($I$3*(COUNT($H$7:T$7)+$I$4))),TREND($D9:$E9,$D$7:$E$7,T$7))</f>
        <v>1.3275200723319607E-3</v>
      </c>
      <c r="U9">
        <f>IF($F9="s-curve",$D9+($E9-$D9)*$I$2/(1+EXP($I$3*(COUNT($H$7:U$7)+$I$4))),TREND($D9:$E9,$D$7:$E$7,U$7))</f>
        <v>1.4650936378457881E-3</v>
      </c>
      <c r="V9">
        <f>IF($F9="s-curve",$D9+($E9-$D9)*$I$2/(1+EXP($I$3*(COUNT($H$7:V$7)+$I$4))),TREND($D9:$E9,$D$7:$E$7,V$7))</f>
        <v>1.6211088182508907E-3</v>
      </c>
      <c r="W9">
        <f>IF($F9="s-curve",$D9+($E9-$D9)*$I$2/(1+EXP($I$3*(COUNT($H$7:W$7)+$I$4))),TREND($D9:$E9,$D$7:$E$7,W$7))</f>
        <v>1.7912709915782203E-3</v>
      </c>
      <c r="X9">
        <f>IF($F9="s-curve",$D9+($E9-$D9)*$I$2/(1+EXP($I$3*(COUNT($H$7:X$7)+$I$4))),TREND($D9:$E9,$D$7:$E$7,X$7))</f>
        <v>1.9691480650051488E-3</v>
      </c>
      <c r="Y9">
        <f>IF($F9="s-curve",$D9+($E9-$D9)*$I$2/(1+EXP($I$3*(COUNT($H$7:Y$7)+$I$4))),TREND($D9:$E9,$D$7:$E$7,Y$7))</f>
        <v>2.1470251384320773E-3</v>
      </c>
      <c r="Z9">
        <f>IF($F9="s-curve",$D9+($E9-$D9)*$I$2/(1+EXP($I$3*(COUNT($H$7:Z$7)+$I$4))),TREND($D9:$E9,$D$7:$E$7,Z$7))</f>
        <v>2.317187311759407E-3</v>
      </c>
      <c r="AA9">
        <f>IF($F9="s-curve",$D9+($E9-$D9)*$I$2/(1+EXP($I$3*(COUNT($H$7:AA$7)+$I$4))),TREND($D9:$E9,$D$7:$E$7,AA$7))</f>
        <v>2.4732024921645095E-3</v>
      </c>
      <c r="AB9">
        <f>IF($F9="s-curve",$D9+($E9-$D9)*$I$2/(1+EXP($I$3*(COUNT($H$7:AB$7)+$I$4))),TREND($D9:$E9,$D$7:$E$7,AB$7))</f>
        <v>2.6107760576783369E-3</v>
      </c>
      <c r="AC9">
        <f>IF($F9="s-curve",$D9+($E9-$D9)*$I$2/(1+EXP($I$3*(COUNT($H$7:AC$7)+$I$4))),TREND($D9:$E9,$D$7:$E$7,AC$7))</f>
        <v>2.7279781105197824E-3</v>
      </c>
      <c r="AD9">
        <f>IF($F9="s-curve",$D9+($E9-$D9)*$I$2/(1+EXP($I$3*(COUNT($H$7:AD$7)+$I$4))),TREND($D9:$E9,$D$7:$E$7,AD$7))</f>
        <v>2.8249289702592098E-3</v>
      </c>
      <c r="AE9">
        <f>IF($F9="s-curve",$D9+($E9-$D9)*$I$2/(1+EXP($I$3*(COUNT($H$7:AE$7)+$I$4))),TREND($D9:$E9,$D$7:$E$7,AE$7))</f>
        <v>2.9031937745950974E-3</v>
      </c>
      <c r="AF9">
        <f>IF($F9="s-curve",$D9+($E9-$D9)*$I$2/(1+EXP($I$3*(COUNT($H$7:AF$7)+$I$4))),TREND($D9:$E9,$D$7:$E$7,AF$7))</f>
        <v>2.9651383142290564E-3</v>
      </c>
      <c r="AG9">
        <f>IF($F9="s-curve",$D9+($E9-$D9)*$I$2/(1+EXP($I$3*(COUNT($H$7:AG$7)+$I$4))),TREND($D9:$E9,$D$7:$E$7,AG$7))</f>
        <v>3.0134037372152906E-3</v>
      </c>
      <c r="AH9">
        <f>IF($F9="s-curve",$D9+($E9-$D9)*$I$2/(1+EXP($I$3*(COUNT($H$7:AH$7)+$I$4))),TREND($D9:$E9,$D$7:$E$7,AH$7))</f>
        <v>3.0505537540631241E-3</v>
      </c>
      <c r="AI9">
        <f>IF($F9="s-curve",$D9+($E9-$D9)*$I$2/(1+EXP($I$3*(COUNT($H$7:AI$7)+$I$4))),TREND($D9:$E9,$D$7:$E$7,AI$7))</f>
        <v>3.0788799924779983E-3</v>
      </c>
      <c r="AJ9">
        <f>IF($F9="s-curve",$D9+($E9-$D9)*$I$2/(1+EXP($I$3*(COUNT($H$7:AJ$7)+$I$4))),TREND($D9:$E9,$D$7:$E$7,AJ$7))</f>
        <v>3.1003234328007218E-3</v>
      </c>
      <c r="AK9">
        <f>IF($F9="s-curve",$D9+($E9-$D9)*$I$2/(1+EXP($I$3*(COUNT($H$7:AK$7)+$I$4))),TREND($D9:$E9,$D$7:$E$7,AK$7))</f>
        <v>3.1164682370202683E-3</v>
      </c>
      <c r="AL9">
        <f>IF($F9="s-curve",$D9+($E9-$D9)*$I$2/(1+EXP($I$3*(COUNT($H$7:AL$7)+$I$4))),TREND($D9:$E9,$D$7:$E$7,AL$7))</f>
        <v>3.128573872860565E-3</v>
      </c>
      <c r="AM9">
        <f>IF($F9="s-curve",$D9+($E9-$D9)*$I$2/(1+EXP($I$3*(COUNT($H$7:AM$7)+$I$4))),TREND($D9:$E9,$D$7:$E$7,AM$7))</f>
        <v>3.1376229532534398E-3</v>
      </c>
      <c r="AN9">
        <f>IF($F9="s-curve",$D9+($E9-$D9)*$I$2/(1+EXP($I$3*(COUNT($H$7:AN$7)+$I$4))),TREND($D9:$E9,$D$7:$E$7,AN$7))</f>
        <v>3.1443716629182051E-3</v>
      </c>
      <c r="AO9">
        <f>IF($F9="s-curve",$D9+($E9-$D9)*$I$2/(1+EXP($I$3*(COUNT($H$7:AO$7)+$I$4))),TREND($D9:$E9,$D$7:$E$7,AO$7))</f>
        <v>3.1493961372308929E-3</v>
      </c>
      <c r="AP9">
        <f>IF($F9="s-curve",$D9+($E9-$D9)*$I$2/(1+EXP($I$3*(COUNT($H$7:AP$7)+$I$4))),TREND($D9:$E9,$D$7:$E$7,AP$7))</f>
        <v>3.1531321184360759E-3</v>
      </c>
    </row>
    <row r="10" spans="1:42" x14ac:dyDescent="0.25">
      <c r="C10" t="s">
        <v>4</v>
      </c>
      <c r="D10">
        <v>1</v>
      </c>
      <c r="E10">
        <v>1</v>
      </c>
      <c r="F10" s="42" t="str">
        <f t="shared" si="0"/>
        <v>n/a</v>
      </c>
      <c r="H10" s="33">
        <f t="shared" si="1"/>
        <v>1</v>
      </c>
      <c r="I10">
        <f>IF($F10="s-curve",$D10+($E10-$D10)*$I$2/(1+EXP($I$3*(COUNT($H$7:I$7)+$I$4))),TREND($D10:$E10,$D$7:$E$7,I$7))</f>
        <v>1</v>
      </c>
      <c r="J10">
        <f>IF($F10="s-curve",$D10+($E10-$D10)*$I$2/(1+EXP($I$3*(COUNT($H$7:J$7)+$I$4))),TREND($D10:$E10,$D$7:$E$7,J$7))</f>
        <v>1</v>
      </c>
      <c r="K10">
        <f>IF($F10="s-curve",$D10+($E10-$D10)*$I$2/(1+EXP($I$3*(COUNT($H$7:K$7)+$I$4))),TREND($D10:$E10,$D$7:$E$7,K$7))</f>
        <v>1</v>
      </c>
      <c r="L10">
        <f>IF($F10="s-curve",$D10+($E10-$D10)*$I$2/(1+EXP($I$3*(COUNT($H$7:L$7)+$I$4))),TREND($D10:$E10,$D$7:$E$7,L$7))</f>
        <v>1</v>
      </c>
      <c r="M10">
        <f>IF($F10="s-curve",$D10+($E10-$D10)*$I$2/(1+EXP($I$3*(COUNT($H$7:M$7)+$I$4))),TREND($D10:$E10,$D$7:$E$7,M$7))</f>
        <v>1</v>
      </c>
      <c r="N10">
        <f>IF($F10="s-curve",$D10+($E10-$D10)*$I$2/(1+EXP($I$3*(COUNT($H$7:N$7)+$I$4))),TREND($D10:$E10,$D$7:$E$7,N$7))</f>
        <v>1</v>
      </c>
      <c r="O10">
        <f>IF($F10="s-curve",$D10+($E10-$D10)*$I$2/(1+EXP($I$3*(COUNT($H$7:O$7)+$I$4))),TREND($D10:$E10,$D$7:$E$7,O$7))</f>
        <v>1</v>
      </c>
      <c r="P10">
        <f>IF($F10="s-curve",$D10+($E10-$D10)*$I$2/(1+EXP($I$3*(COUNT($H$7:P$7)+$I$4))),TREND($D10:$E10,$D$7:$E$7,P$7))</f>
        <v>1</v>
      </c>
      <c r="Q10">
        <f>IF($F10="s-curve",$D10+($E10-$D10)*$I$2/(1+EXP($I$3*(COUNT($H$7:Q$7)+$I$4))),TREND($D10:$E10,$D$7:$E$7,Q$7))</f>
        <v>1</v>
      </c>
      <c r="R10">
        <f>IF($F10="s-curve",$D10+($E10-$D10)*$I$2/(1+EXP($I$3*(COUNT($H$7:R$7)+$I$4))),TREND($D10:$E10,$D$7:$E$7,R$7))</f>
        <v>1</v>
      </c>
      <c r="S10">
        <f>IF($F10="s-curve",$D10+($E10-$D10)*$I$2/(1+EXP($I$3*(COUNT($H$7:S$7)+$I$4))),TREND($D10:$E10,$D$7:$E$7,S$7))</f>
        <v>1</v>
      </c>
      <c r="T10">
        <f>IF($F10="s-curve",$D10+($E10-$D10)*$I$2/(1+EXP($I$3*(COUNT($H$7:T$7)+$I$4))),TREND($D10:$E10,$D$7:$E$7,T$7))</f>
        <v>1</v>
      </c>
      <c r="U10">
        <f>IF($F10="s-curve",$D10+($E10-$D10)*$I$2/(1+EXP($I$3*(COUNT($H$7:U$7)+$I$4))),TREND($D10:$E10,$D$7:$E$7,U$7))</f>
        <v>1</v>
      </c>
      <c r="V10">
        <f>IF($F10="s-curve",$D10+($E10-$D10)*$I$2/(1+EXP($I$3*(COUNT($H$7:V$7)+$I$4))),TREND($D10:$E10,$D$7:$E$7,V$7))</f>
        <v>1</v>
      </c>
      <c r="W10">
        <f>IF($F10="s-curve",$D10+($E10-$D10)*$I$2/(1+EXP($I$3*(COUNT($H$7:W$7)+$I$4))),TREND($D10:$E10,$D$7:$E$7,W$7))</f>
        <v>1</v>
      </c>
      <c r="X10">
        <f>IF($F10="s-curve",$D10+($E10-$D10)*$I$2/(1+EXP($I$3*(COUNT($H$7:X$7)+$I$4))),TREND($D10:$E10,$D$7:$E$7,X$7))</f>
        <v>1</v>
      </c>
      <c r="Y10">
        <f>IF($F10="s-curve",$D10+($E10-$D10)*$I$2/(1+EXP($I$3*(COUNT($H$7:Y$7)+$I$4))),TREND($D10:$E10,$D$7:$E$7,Y$7))</f>
        <v>1</v>
      </c>
      <c r="Z10">
        <f>IF($F10="s-curve",$D10+($E10-$D10)*$I$2/(1+EXP($I$3*(COUNT($H$7:Z$7)+$I$4))),TREND($D10:$E10,$D$7:$E$7,Z$7))</f>
        <v>1</v>
      </c>
      <c r="AA10">
        <f>IF($F10="s-curve",$D10+($E10-$D10)*$I$2/(1+EXP($I$3*(COUNT($H$7:AA$7)+$I$4))),TREND($D10:$E10,$D$7:$E$7,AA$7))</f>
        <v>1</v>
      </c>
      <c r="AB10">
        <f>IF($F10="s-curve",$D10+($E10-$D10)*$I$2/(1+EXP($I$3*(COUNT($H$7:AB$7)+$I$4))),TREND($D10:$E10,$D$7:$E$7,AB$7))</f>
        <v>1</v>
      </c>
      <c r="AC10">
        <f>IF($F10="s-curve",$D10+($E10-$D10)*$I$2/(1+EXP($I$3*(COUNT($H$7:AC$7)+$I$4))),TREND($D10:$E10,$D$7:$E$7,AC$7))</f>
        <v>1</v>
      </c>
      <c r="AD10">
        <f>IF($F10="s-curve",$D10+($E10-$D10)*$I$2/(1+EXP($I$3*(COUNT($H$7:AD$7)+$I$4))),TREND($D10:$E10,$D$7:$E$7,AD$7))</f>
        <v>1</v>
      </c>
      <c r="AE10">
        <f>IF($F10="s-curve",$D10+($E10-$D10)*$I$2/(1+EXP($I$3*(COUNT($H$7:AE$7)+$I$4))),TREND($D10:$E10,$D$7:$E$7,AE$7))</f>
        <v>1</v>
      </c>
      <c r="AF10">
        <f>IF($F10="s-curve",$D10+($E10-$D10)*$I$2/(1+EXP($I$3*(COUNT($H$7:AF$7)+$I$4))),TREND($D10:$E10,$D$7:$E$7,AF$7))</f>
        <v>1</v>
      </c>
      <c r="AG10">
        <f>IF($F10="s-curve",$D10+($E10-$D10)*$I$2/(1+EXP($I$3*(COUNT($H$7:AG$7)+$I$4))),TREND($D10:$E10,$D$7:$E$7,AG$7))</f>
        <v>1</v>
      </c>
      <c r="AH10">
        <f>IF($F10="s-curve",$D10+($E10-$D10)*$I$2/(1+EXP($I$3*(COUNT($H$7:AH$7)+$I$4))),TREND($D10:$E10,$D$7:$E$7,AH$7))</f>
        <v>1</v>
      </c>
      <c r="AI10">
        <f>IF($F10="s-curve",$D10+($E10-$D10)*$I$2/(1+EXP($I$3*(COUNT($H$7:AI$7)+$I$4))),TREND($D10:$E10,$D$7:$E$7,AI$7))</f>
        <v>1</v>
      </c>
      <c r="AJ10">
        <f>IF($F10="s-curve",$D10+($E10-$D10)*$I$2/(1+EXP($I$3*(COUNT($H$7:AJ$7)+$I$4))),TREND($D10:$E10,$D$7:$E$7,AJ$7))</f>
        <v>1</v>
      </c>
      <c r="AK10">
        <f>IF($F10="s-curve",$D10+($E10-$D10)*$I$2/(1+EXP($I$3*(COUNT($H$7:AK$7)+$I$4))),TREND($D10:$E10,$D$7:$E$7,AK$7))</f>
        <v>1</v>
      </c>
      <c r="AL10">
        <f>IF($F10="s-curve",$D10+($E10-$D10)*$I$2/(1+EXP($I$3*(COUNT($H$7:AL$7)+$I$4))),TREND($D10:$E10,$D$7:$E$7,AL$7))</f>
        <v>1</v>
      </c>
      <c r="AM10">
        <f>IF($F10="s-curve",$D10+($E10-$D10)*$I$2/(1+EXP($I$3*(COUNT($H$7:AM$7)+$I$4))),TREND($D10:$E10,$D$7:$E$7,AM$7))</f>
        <v>1</v>
      </c>
      <c r="AN10">
        <f>IF($F10="s-curve",$D10+($E10-$D10)*$I$2/(1+EXP($I$3*(COUNT($H$7:AN$7)+$I$4))),TREND($D10:$E10,$D$7:$E$7,AN$7))</f>
        <v>1</v>
      </c>
      <c r="AO10">
        <f>IF($F10="s-curve",$D10+($E10-$D10)*$I$2/(1+EXP($I$3*(COUNT($H$7:AO$7)+$I$4))),TREND($D10:$E10,$D$7:$E$7,AO$7))</f>
        <v>1</v>
      </c>
      <c r="AP10">
        <f>IF($F10="s-curve",$D10+($E10-$D10)*$I$2/(1+EXP($I$3*(COUNT($H$7:AP$7)+$I$4))),TREND($D10:$E10,$D$7:$E$7,AP$7))</f>
        <v>1</v>
      </c>
    </row>
    <row r="11" spans="1:42" x14ac:dyDescent="0.25">
      <c r="C11" t="s">
        <v>5</v>
      </c>
      <c r="D11" s="19">
        <f>SUM('AEO 40'!C18,'AEO 40'!C27,'AEO 40'!C43,'AEO 40'!C52)/'AEO 40'!C65</f>
        <v>5.2524106974080496E-3</v>
      </c>
      <c r="E11" s="19">
        <f>SUM('AEO 40'!AL18,'AEO 40'!AL27,'AEO 40'!AL43,'AEO 40'!AL52)/'AEO 40'!AL65*Assumptions!A11</f>
        <v>5.1101356068725484E-2</v>
      </c>
      <c r="F11" s="42" t="str">
        <f t="shared" si="0"/>
        <v>linear</v>
      </c>
      <c r="H11" s="33">
        <f t="shared" si="1"/>
        <v>5.2524106974080496E-3</v>
      </c>
      <c r="I11">
        <f>IF($F11="s-curve",$D11+($E11-$D11)*$I$2/(1+EXP($I$3*(COUNT($H$7:I$7)+$I$4))),TREND($D11:$E11,$D$7:$E$7,I$7))</f>
        <v>6.6009090906820056E-3</v>
      </c>
      <c r="J11">
        <f>IF($F11="s-curve",$D11+($E11-$D11)*$I$2/(1+EXP($I$3*(COUNT($H$7:J$7)+$I$4))),TREND($D11:$E11,$D$7:$E$7,J$7))</f>
        <v>7.9494074839563389E-3</v>
      </c>
      <c r="K11">
        <f>IF($F11="s-curve",$D11+($E11-$D11)*$I$2/(1+EXP($I$3*(COUNT($H$7:K$7)+$I$4))),TREND($D11:$E11,$D$7:$E$7,K$7))</f>
        <v>9.2979058772302281E-3</v>
      </c>
      <c r="L11">
        <f>IF($F11="s-curve",$D11+($E11-$D11)*$I$2/(1+EXP($I$3*(COUNT($H$7:L$7)+$I$4))),TREND($D11:$E11,$D$7:$E$7,L$7))</f>
        <v>1.0646404270504117E-2</v>
      </c>
      <c r="M11">
        <f>IF($F11="s-curve",$D11+($E11-$D11)*$I$2/(1+EXP($I$3*(COUNT($H$7:M$7)+$I$4))),TREND($D11:$E11,$D$7:$E$7,M$7))</f>
        <v>1.1994902663778451E-2</v>
      </c>
      <c r="N11">
        <f>IF($F11="s-curve",$D11+($E11-$D11)*$I$2/(1+EXP($I$3*(COUNT($H$7:N$7)+$I$4))),TREND($D11:$E11,$D$7:$E$7,N$7))</f>
        <v>1.334340105705234E-2</v>
      </c>
      <c r="O11">
        <f>IF($F11="s-curve",$D11+($E11-$D11)*$I$2/(1+EXP($I$3*(COUNT($H$7:O$7)+$I$4))),TREND($D11:$E11,$D$7:$E$7,O$7))</f>
        <v>1.4691899450326229E-2</v>
      </c>
      <c r="P11">
        <f>IF($F11="s-curve",$D11+($E11-$D11)*$I$2/(1+EXP($I$3*(COUNT($H$7:P$7)+$I$4))),TREND($D11:$E11,$D$7:$E$7,P$7))</f>
        <v>1.6040397843600562E-2</v>
      </c>
      <c r="Q11">
        <f>IF($F11="s-curve",$D11+($E11-$D11)*$I$2/(1+EXP($I$3*(COUNT($H$7:Q$7)+$I$4))),TREND($D11:$E11,$D$7:$E$7,Q$7))</f>
        <v>1.7388896236874452E-2</v>
      </c>
      <c r="R11">
        <f>IF($F11="s-curve",$D11+($E11-$D11)*$I$2/(1+EXP($I$3*(COUNT($H$7:R$7)+$I$4))),TREND($D11:$E11,$D$7:$E$7,R$7))</f>
        <v>1.8737394630148341E-2</v>
      </c>
      <c r="S11">
        <f>IF($F11="s-curve",$D11+($E11-$D11)*$I$2/(1+EXP($I$3*(COUNT($H$7:S$7)+$I$4))),TREND($D11:$E11,$D$7:$E$7,S$7))</f>
        <v>2.0085893023422674E-2</v>
      </c>
      <c r="T11">
        <f>IF($F11="s-curve",$D11+($E11-$D11)*$I$2/(1+EXP($I$3*(COUNT($H$7:T$7)+$I$4))),TREND($D11:$E11,$D$7:$E$7,T$7))</f>
        <v>2.1434391416696563E-2</v>
      </c>
      <c r="U11">
        <f>IF($F11="s-curve",$D11+($E11-$D11)*$I$2/(1+EXP($I$3*(COUNT($H$7:U$7)+$I$4))),TREND($D11:$E11,$D$7:$E$7,U$7))</f>
        <v>2.2782889809970452E-2</v>
      </c>
      <c r="V11">
        <f>IF($F11="s-curve",$D11+($E11-$D11)*$I$2/(1+EXP($I$3*(COUNT($H$7:V$7)+$I$4))),TREND($D11:$E11,$D$7:$E$7,V$7))</f>
        <v>2.4131388203244786E-2</v>
      </c>
      <c r="W11">
        <f>IF($F11="s-curve",$D11+($E11-$D11)*$I$2/(1+EXP($I$3*(COUNT($H$7:W$7)+$I$4))),TREND($D11:$E11,$D$7:$E$7,W$7))</f>
        <v>2.5479886596518675E-2</v>
      </c>
      <c r="X11">
        <f>IF($F11="s-curve",$D11+($E11-$D11)*$I$2/(1+EXP($I$3*(COUNT($H$7:X$7)+$I$4))),TREND($D11:$E11,$D$7:$E$7,X$7))</f>
        <v>2.6828384989792564E-2</v>
      </c>
      <c r="Y11">
        <f>IF($F11="s-curve",$D11+($E11-$D11)*$I$2/(1+EXP($I$3*(COUNT($H$7:Y$7)+$I$4))),TREND($D11:$E11,$D$7:$E$7,Y$7))</f>
        <v>2.8176883383066897E-2</v>
      </c>
      <c r="Z11">
        <f>IF($F11="s-curve",$D11+($E11-$D11)*$I$2/(1+EXP($I$3*(COUNT($H$7:Z$7)+$I$4))),TREND($D11:$E11,$D$7:$E$7,Z$7))</f>
        <v>2.9525381776340787E-2</v>
      </c>
      <c r="AA11">
        <f>IF($F11="s-curve",$D11+($E11-$D11)*$I$2/(1+EXP($I$3*(COUNT($H$7:AA$7)+$I$4))),TREND($D11:$E11,$D$7:$E$7,AA$7))</f>
        <v>3.087388016961512E-2</v>
      </c>
      <c r="AB11">
        <f>IF($F11="s-curve",$D11+($E11-$D11)*$I$2/(1+EXP($I$3*(COUNT($H$7:AB$7)+$I$4))),TREND($D11:$E11,$D$7:$E$7,AB$7))</f>
        <v>3.2222378562889009E-2</v>
      </c>
      <c r="AC11">
        <f>IF($F11="s-curve",$D11+($E11-$D11)*$I$2/(1+EXP($I$3*(COUNT($H$7:AC$7)+$I$4))),TREND($D11:$E11,$D$7:$E$7,AC$7))</f>
        <v>3.3570876956162898E-2</v>
      </c>
      <c r="AD11">
        <f>IF($F11="s-curve",$D11+($E11-$D11)*$I$2/(1+EXP($I$3*(COUNT($H$7:AD$7)+$I$4))),TREND($D11:$E11,$D$7:$E$7,AD$7))</f>
        <v>3.4919375349437232E-2</v>
      </c>
      <c r="AE11">
        <f>IF($F11="s-curve",$D11+($E11-$D11)*$I$2/(1+EXP($I$3*(COUNT($H$7:AE$7)+$I$4))),TREND($D11:$E11,$D$7:$E$7,AE$7))</f>
        <v>3.6267873742711121E-2</v>
      </c>
      <c r="AF11">
        <f>IF($F11="s-curve",$D11+($E11-$D11)*$I$2/(1+EXP($I$3*(COUNT($H$7:AF$7)+$I$4))),TREND($D11:$E11,$D$7:$E$7,AF$7))</f>
        <v>3.761637213598501E-2</v>
      </c>
      <c r="AG11">
        <f>IF($F11="s-curve",$D11+($E11-$D11)*$I$2/(1+EXP($I$3*(COUNT($H$7:AG$7)+$I$4))),TREND($D11:$E11,$D$7:$E$7,AG$7))</f>
        <v>3.8964870529259343E-2</v>
      </c>
      <c r="AH11">
        <f>IF($F11="s-curve",$D11+($E11-$D11)*$I$2/(1+EXP($I$3*(COUNT($H$7:AH$7)+$I$4))),TREND($D11:$E11,$D$7:$E$7,AH$7))</f>
        <v>4.0313368922533233E-2</v>
      </c>
      <c r="AI11">
        <f>IF($F11="s-curve",$D11+($E11-$D11)*$I$2/(1+EXP($I$3*(COUNT($H$7:AI$7)+$I$4))),TREND($D11:$E11,$D$7:$E$7,AI$7))</f>
        <v>4.1661867315807122E-2</v>
      </c>
      <c r="AJ11">
        <f>IF($F11="s-curve",$D11+($E11-$D11)*$I$2/(1+EXP($I$3*(COUNT($H$7:AJ$7)+$I$4))),TREND($D11:$E11,$D$7:$E$7,AJ$7))</f>
        <v>4.3010365709081455E-2</v>
      </c>
      <c r="AK11">
        <f>IF($F11="s-curve",$D11+($E11-$D11)*$I$2/(1+EXP($I$3*(COUNT($H$7:AK$7)+$I$4))),TREND($D11:$E11,$D$7:$E$7,AK$7))</f>
        <v>4.4358864102355344E-2</v>
      </c>
      <c r="AL11">
        <f>IF($F11="s-curve",$D11+($E11-$D11)*$I$2/(1+EXP($I$3*(COUNT($H$7:AL$7)+$I$4))),TREND($D11:$E11,$D$7:$E$7,AL$7))</f>
        <v>4.5707362495629233E-2</v>
      </c>
      <c r="AM11">
        <f>IF($F11="s-curve",$D11+($E11-$D11)*$I$2/(1+EXP($I$3*(COUNT($H$7:AM$7)+$I$4))),TREND($D11:$E11,$D$7:$E$7,AM$7))</f>
        <v>4.7055860888903567E-2</v>
      </c>
      <c r="AN11">
        <f>IF($F11="s-curve",$D11+($E11-$D11)*$I$2/(1+EXP($I$3*(COUNT($H$7:AN$7)+$I$4))),TREND($D11:$E11,$D$7:$E$7,AN$7))</f>
        <v>4.8404359282177456E-2</v>
      </c>
      <c r="AO11">
        <f>IF($F11="s-curve",$D11+($E11-$D11)*$I$2/(1+EXP($I$3*(COUNT($H$7:AO$7)+$I$4))),TREND($D11:$E11,$D$7:$E$7,AO$7))</f>
        <v>4.9752857675451345E-2</v>
      </c>
      <c r="AP11">
        <f>IF($F11="s-curve",$D11+($E11-$D11)*$I$2/(1+EXP($I$3*(COUNT($H$7:AP$7)+$I$4))),TREND($D11:$E11,$D$7:$E$7,AP$7))</f>
        <v>5.1101356068725678E-2</v>
      </c>
    </row>
    <row r="12" spans="1:42" x14ac:dyDescent="0.25">
      <c r="C12" t="s">
        <v>6</v>
      </c>
      <c r="D12" s="19">
        <f>SUM('AEO 40'!C25:C26,'AEO 40'!C50:C51)/'AEO 40'!C65</f>
        <v>1.0365667018535196E-3</v>
      </c>
      <c r="E12" s="19">
        <f>SUM('AEO 40'!AL25:AL26,'AEO 40'!AL50:AL51)/'AEO 40'!AL65*Assumptions!A11</f>
        <v>7.0277003544119546E-2</v>
      </c>
      <c r="F12" s="42" t="str">
        <f t="shared" si="0"/>
        <v>s-curve</v>
      </c>
      <c r="H12" s="33">
        <f t="shared" ref="H12:H75" si="2">D12</f>
        <v>1.0365667018535196E-3</v>
      </c>
      <c r="I12">
        <f>IF($F12="s-curve",$D12+($E12-$D12)*$I$2/(1+EXP($I$3*(COUNT($H$7:I$7)+$I$4))),TREND($D12:$E12,$D$7:$E$7,I$7))</f>
        <v>1.7973074091567069E-3</v>
      </c>
      <c r="J12">
        <f>IF($F12="s-curve",$D12+($E12-$D12)*$I$2/(1+EXP($I$3*(COUNT($H$7:J$7)+$I$4))),TREND($D12:$E12,$D$7:$E$7,J$7))</f>
        <v>2.0595271102172288E-3</v>
      </c>
      <c r="K12">
        <f>IF($F12="s-curve",$D12+($E12-$D12)*$I$2/(1+EXP($I$3*(COUNT($H$7:K$7)+$I$4))),TREND($D12:$E12,$D$7:$E$7,K$7))</f>
        <v>2.4103181379651617E-3</v>
      </c>
      <c r="L12">
        <f>IF($F12="s-curve",$D12+($E12-$D12)*$I$2/(1+EXP($I$3*(COUNT($H$7:L$7)+$I$4))),TREND($D12:$E12,$D$7:$E$7,L$7))</f>
        <v>2.8781541558066557E-3</v>
      </c>
      <c r="M12">
        <f>IF($F12="s-curve",$D12+($E12-$D12)*$I$2/(1+EXP($I$3*(COUNT($H$7:M$7)+$I$4))),TREND($D12:$E12,$D$7:$E$7,M$7))</f>
        <v>3.4995313860897758E-3</v>
      </c>
      <c r="N12">
        <f>IF($F12="s-curve",$D12+($E12-$D12)*$I$2/(1+EXP($I$3*(COUNT($H$7:N$7)+$I$4))),TREND($D12:$E12,$D$7:$E$7,N$7))</f>
        <v>4.3203548782941503E-3</v>
      </c>
      <c r="O12">
        <f>IF($F12="s-curve",$D12+($E12-$D12)*$I$2/(1+EXP($I$3*(COUNT($H$7:O$7)+$I$4))),TREND($D12:$E12,$D$7:$E$7,O$7))</f>
        <v>5.3968693846635166E-3</v>
      </c>
      <c r="P12">
        <f>IF($F12="s-curve",$D12+($E12-$D12)*$I$2/(1+EXP($I$3*(COUNT($H$7:P$7)+$I$4))),TREND($D12:$E12,$D$7:$E$7,P$7))</f>
        <v>6.795480540441913E-3</v>
      </c>
      <c r="Q12">
        <f>IF($F12="s-curve",$D12+($E12-$D12)*$I$2/(1+EXP($I$3*(COUNT($H$7:Q$7)+$I$4))),TREND($D12:$E12,$D$7:$E$7,Q$7))</f>
        <v>8.5904782595403444E-3</v>
      </c>
      <c r="R12">
        <f>IF($F12="s-curve",$D12+($E12-$D12)*$I$2/(1+EXP($I$3*(COUNT($H$7:R$7)+$I$4))),TREND($D12:$E12,$D$7:$E$7,R$7))</f>
        <v>1.0858396402103924E-2</v>
      </c>
      <c r="S12">
        <f>IF($F12="s-curve",$D12+($E12-$D12)*$I$2/(1+EXP($I$3*(COUNT($H$7:S$7)+$I$4))),TREND($D12:$E12,$D$7:$E$7,S$7))</f>
        <v>1.3667789661384832E-2</v>
      </c>
      <c r="T12">
        <f>IF($F12="s-curve",$D12+($E12-$D12)*$I$2/(1+EXP($I$3*(COUNT($H$7:T$7)+$I$4))),TREND($D12:$E12,$D$7:$E$7,T$7))</f>
        <v>1.7064011810539643E-2</v>
      </c>
      <c r="U12">
        <f>IF($F12="s-curve",$D12+($E12-$D12)*$I$2/(1+EXP($I$3*(COUNT($H$7:U$7)+$I$4))),TREND($D12:$E12,$D$7:$E$7,U$7))</f>
        <v>2.1050549409572513E-2</v>
      </c>
      <c r="V12">
        <f>IF($F12="s-curve",$D12+($E12-$D12)*$I$2/(1+EXP($I$3*(COUNT($H$7:V$7)+$I$4))),TREND($D12:$E12,$D$7:$E$7,V$7))</f>
        <v>2.5571478851081578E-2</v>
      </c>
      <c r="W12">
        <f>IF($F12="s-curve",$D12+($E12-$D12)*$I$2/(1+EXP($I$3*(COUNT($H$7:W$7)+$I$4))),TREND($D12:$E12,$D$7:$E$7,W$7))</f>
        <v>3.050235273930953E-2</v>
      </c>
      <c r="X12">
        <f>IF($F12="s-curve",$D12+($E12-$D12)*$I$2/(1+EXP($I$3*(COUNT($H$7:X$7)+$I$4))),TREND($D12:$E12,$D$7:$E$7,X$7))</f>
        <v>3.5656785122986534E-2</v>
      </c>
      <c r="Y12">
        <f>IF($F12="s-curve",$D12+($E12-$D12)*$I$2/(1+EXP($I$3*(COUNT($H$7:Y$7)+$I$4))),TREND($D12:$E12,$D$7:$E$7,Y$7))</f>
        <v>4.0811217506663534E-2</v>
      </c>
      <c r="Z12">
        <f>IF($F12="s-curve",$D12+($E12-$D12)*$I$2/(1+EXP($I$3*(COUNT($H$7:Z$7)+$I$4))),TREND($D12:$E12,$D$7:$E$7,Z$7))</f>
        <v>4.5742091394891479E-2</v>
      </c>
      <c r="AA12">
        <f>IF($F12="s-curve",$D12+($E12-$D12)*$I$2/(1+EXP($I$3*(COUNT($H$7:AA$7)+$I$4))),TREND($D12:$E12,$D$7:$E$7,AA$7))</f>
        <v>5.0263020836400545E-2</v>
      </c>
      <c r="AB12">
        <f>IF($F12="s-curve",$D12+($E12-$D12)*$I$2/(1+EXP($I$3*(COUNT($H$7:AB$7)+$I$4))),TREND($D12:$E12,$D$7:$E$7,AB$7))</f>
        <v>5.4249558435433422E-2</v>
      </c>
      <c r="AC12">
        <f>IF($F12="s-curve",$D12+($E12-$D12)*$I$2/(1+EXP($I$3*(COUNT($H$7:AC$7)+$I$4))),TREND($D12:$E12,$D$7:$E$7,AC$7))</f>
        <v>5.7645780584588233E-2</v>
      </c>
      <c r="AD12">
        <f>IF($F12="s-curve",$D12+($E12-$D12)*$I$2/(1+EXP($I$3*(COUNT($H$7:AD$7)+$I$4))),TREND($D12:$E12,$D$7:$E$7,AD$7))</f>
        <v>6.0455173843869149E-2</v>
      </c>
      <c r="AE12">
        <f>IF($F12="s-curve",$D12+($E12-$D12)*$I$2/(1+EXP($I$3*(COUNT($H$7:AE$7)+$I$4))),TREND($D12:$E12,$D$7:$E$7,AE$7))</f>
        <v>6.2723091986432722E-2</v>
      </c>
      <c r="AF12">
        <f>IF($F12="s-curve",$D12+($E12-$D12)*$I$2/(1+EXP($I$3*(COUNT($H$7:AF$7)+$I$4))),TREND($D12:$E12,$D$7:$E$7,AF$7))</f>
        <v>6.4518089705531162E-2</v>
      </c>
      <c r="AG12">
        <f>IF($F12="s-curve",$D12+($E12-$D12)*$I$2/(1+EXP($I$3*(COUNT($H$7:AG$7)+$I$4))),TREND($D12:$E12,$D$7:$E$7,AG$7))</f>
        <v>6.5916700861309546E-2</v>
      </c>
      <c r="AH12">
        <f>IF($F12="s-curve",$D12+($E12-$D12)*$I$2/(1+EXP($I$3*(COUNT($H$7:AH$7)+$I$4))),TREND($D12:$E12,$D$7:$E$7,AH$7))</f>
        <v>6.6993215367678924E-2</v>
      </c>
      <c r="AI12">
        <f>IF($F12="s-curve",$D12+($E12-$D12)*$I$2/(1+EXP($I$3*(COUNT($H$7:AI$7)+$I$4))),TREND($D12:$E12,$D$7:$E$7,AI$7))</f>
        <v>6.7814038859883297E-2</v>
      </c>
      <c r="AJ12">
        <f>IF($F12="s-curve",$D12+($E12-$D12)*$I$2/(1+EXP($I$3*(COUNT($H$7:AJ$7)+$I$4))),TREND($D12:$E12,$D$7:$E$7,AJ$7))</f>
        <v>6.8435416090166401E-2</v>
      </c>
      <c r="AK12">
        <f>IF($F12="s-curve",$D12+($E12-$D12)*$I$2/(1+EXP($I$3*(COUNT($H$7:AK$7)+$I$4))),TREND($D12:$E12,$D$7:$E$7,AK$7))</f>
        <v>6.8903252108007906E-2</v>
      </c>
      <c r="AL12">
        <f>IF($F12="s-curve",$D12+($E12-$D12)*$I$2/(1+EXP($I$3*(COUNT($H$7:AL$7)+$I$4))),TREND($D12:$E12,$D$7:$E$7,AL$7))</f>
        <v>6.9254043135755838E-2</v>
      </c>
      <c r="AM12">
        <f>IF($F12="s-curve",$D12+($E12-$D12)*$I$2/(1+EXP($I$3*(COUNT($H$7:AM$7)+$I$4))),TREND($D12:$E12,$D$7:$E$7,AM$7))</f>
        <v>6.9516262836816362E-2</v>
      </c>
      <c r="AN12">
        <f>IF($F12="s-curve",$D12+($E12-$D12)*$I$2/(1+EXP($I$3*(COUNT($H$7:AN$7)+$I$4))),TREND($D12:$E12,$D$7:$E$7,AN$7))</f>
        <v>6.9711823551718677E-2</v>
      </c>
      <c r="AO12">
        <f>IF($F12="s-curve",$D12+($E12-$D12)*$I$2/(1+EXP($I$3*(COUNT($H$7:AO$7)+$I$4))),TREND($D12:$E12,$D$7:$E$7,AO$7))</f>
        <v>6.9857420241664844E-2</v>
      </c>
      <c r="AP12">
        <f>IF($F12="s-curve",$D12+($E12-$D12)*$I$2/(1+EXP($I$3*(COUNT($H$7:AP$7)+$I$4))),TREND($D12:$E12,$D$7:$E$7,AP$7))</f>
        <v>6.9965679626293825E-2</v>
      </c>
    </row>
    <row r="13" spans="1:42" ht="15.75" thickBot="1" x14ac:dyDescent="0.3">
      <c r="A13" s="40"/>
      <c r="B13" s="21"/>
      <c r="C13" s="21" t="s">
        <v>7</v>
      </c>
      <c r="D13" s="21">
        <v>0</v>
      </c>
      <c r="E13" s="21">
        <v>0</v>
      </c>
      <c r="F13" s="43" t="str">
        <f t="shared" si="0"/>
        <v>n/a</v>
      </c>
      <c r="H13" s="33">
        <f t="shared" si="2"/>
        <v>0</v>
      </c>
      <c r="I13">
        <f>IF($F13="s-curve",$D13+($E13-$D13)*$I$2/(1+EXP($I$3*(COUNT($H$7:I$7)+$I$4))),TREND($D13:$E13,$D$7:$E$7,I$7))</f>
        <v>0</v>
      </c>
      <c r="J13">
        <f>IF($F13="s-curve",$D13+($E13-$D13)*$I$2/(1+EXP($I$3*(COUNT($H$7:J$7)+$I$4))),TREND($D13:$E13,$D$7:$E$7,J$7))</f>
        <v>0</v>
      </c>
      <c r="K13">
        <f>IF($F13="s-curve",$D13+($E13-$D13)*$I$2/(1+EXP($I$3*(COUNT($H$7:K$7)+$I$4))),TREND($D13:$E13,$D$7:$E$7,K$7))</f>
        <v>0</v>
      </c>
      <c r="L13">
        <f>IF($F13="s-curve",$D13+($E13-$D13)*$I$2/(1+EXP($I$3*(COUNT($H$7:L$7)+$I$4))),TREND($D13:$E13,$D$7:$E$7,L$7))</f>
        <v>0</v>
      </c>
      <c r="M13">
        <f>IF($F13="s-curve",$D13+($E13-$D13)*$I$2/(1+EXP($I$3*(COUNT($H$7:M$7)+$I$4))),TREND($D13:$E13,$D$7:$E$7,M$7))</f>
        <v>0</v>
      </c>
      <c r="N13">
        <f>IF($F13="s-curve",$D13+($E13-$D13)*$I$2/(1+EXP($I$3*(COUNT($H$7:N$7)+$I$4))),TREND($D13:$E13,$D$7:$E$7,N$7))</f>
        <v>0</v>
      </c>
      <c r="O13">
        <f>IF($F13="s-curve",$D13+($E13-$D13)*$I$2/(1+EXP($I$3*(COUNT($H$7:O$7)+$I$4))),TREND($D13:$E13,$D$7:$E$7,O$7))</f>
        <v>0</v>
      </c>
      <c r="P13">
        <f>IF($F13="s-curve",$D13+($E13-$D13)*$I$2/(1+EXP($I$3*(COUNT($H$7:P$7)+$I$4))),TREND($D13:$E13,$D$7:$E$7,P$7))</f>
        <v>0</v>
      </c>
      <c r="Q13">
        <f>IF($F13="s-curve",$D13+($E13-$D13)*$I$2/(1+EXP($I$3*(COUNT($H$7:Q$7)+$I$4))),TREND($D13:$E13,$D$7:$E$7,Q$7))</f>
        <v>0</v>
      </c>
      <c r="R13">
        <f>IF($F13="s-curve",$D13+($E13-$D13)*$I$2/(1+EXP($I$3*(COUNT($H$7:R$7)+$I$4))),TREND($D13:$E13,$D$7:$E$7,R$7))</f>
        <v>0</v>
      </c>
      <c r="S13">
        <f>IF($F13="s-curve",$D13+($E13-$D13)*$I$2/(1+EXP($I$3*(COUNT($H$7:S$7)+$I$4))),TREND($D13:$E13,$D$7:$E$7,S$7))</f>
        <v>0</v>
      </c>
      <c r="T13">
        <f>IF($F13="s-curve",$D13+($E13-$D13)*$I$2/(1+EXP($I$3*(COUNT($H$7:T$7)+$I$4))),TREND($D13:$E13,$D$7:$E$7,T$7))</f>
        <v>0</v>
      </c>
      <c r="U13">
        <f>IF($F13="s-curve",$D13+($E13-$D13)*$I$2/(1+EXP($I$3*(COUNT($H$7:U$7)+$I$4))),TREND($D13:$E13,$D$7:$E$7,U$7))</f>
        <v>0</v>
      </c>
      <c r="V13">
        <f>IF($F13="s-curve",$D13+($E13-$D13)*$I$2/(1+EXP($I$3*(COUNT($H$7:V$7)+$I$4))),TREND($D13:$E13,$D$7:$E$7,V$7))</f>
        <v>0</v>
      </c>
      <c r="W13">
        <f>IF($F13="s-curve",$D13+($E13-$D13)*$I$2/(1+EXP($I$3*(COUNT($H$7:W$7)+$I$4))),TREND($D13:$E13,$D$7:$E$7,W$7))</f>
        <v>0</v>
      </c>
      <c r="X13">
        <f>IF($F13="s-curve",$D13+($E13-$D13)*$I$2/(1+EXP($I$3*(COUNT($H$7:X$7)+$I$4))),TREND($D13:$E13,$D$7:$E$7,X$7))</f>
        <v>0</v>
      </c>
      <c r="Y13">
        <f>IF($F13="s-curve",$D13+($E13-$D13)*$I$2/(1+EXP($I$3*(COUNT($H$7:Y$7)+$I$4))),TREND($D13:$E13,$D$7:$E$7,Y$7))</f>
        <v>0</v>
      </c>
      <c r="Z13">
        <f>IF($F13="s-curve",$D13+($E13-$D13)*$I$2/(1+EXP($I$3*(COUNT($H$7:Z$7)+$I$4))),TREND($D13:$E13,$D$7:$E$7,Z$7))</f>
        <v>0</v>
      </c>
      <c r="AA13">
        <f>IF($F13="s-curve",$D13+($E13-$D13)*$I$2/(1+EXP($I$3*(COUNT($H$7:AA$7)+$I$4))),TREND($D13:$E13,$D$7:$E$7,AA$7))</f>
        <v>0</v>
      </c>
      <c r="AB13">
        <f>IF($F13="s-curve",$D13+($E13-$D13)*$I$2/(1+EXP($I$3*(COUNT($H$7:AB$7)+$I$4))),TREND($D13:$E13,$D$7:$E$7,AB$7))</f>
        <v>0</v>
      </c>
      <c r="AC13">
        <f>IF($F13="s-curve",$D13+($E13-$D13)*$I$2/(1+EXP($I$3*(COUNT($H$7:AC$7)+$I$4))),TREND($D13:$E13,$D$7:$E$7,AC$7))</f>
        <v>0</v>
      </c>
      <c r="AD13">
        <f>IF($F13="s-curve",$D13+($E13-$D13)*$I$2/(1+EXP($I$3*(COUNT($H$7:AD$7)+$I$4))),TREND($D13:$E13,$D$7:$E$7,AD$7))</f>
        <v>0</v>
      </c>
      <c r="AE13">
        <f>IF($F13="s-curve",$D13+($E13-$D13)*$I$2/(1+EXP($I$3*(COUNT($H$7:AE$7)+$I$4))),TREND($D13:$E13,$D$7:$E$7,AE$7))</f>
        <v>0</v>
      </c>
      <c r="AF13">
        <f>IF($F13="s-curve",$D13+($E13-$D13)*$I$2/(1+EXP($I$3*(COUNT($H$7:AF$7)+$I$4))),TREND($D13:$E13,$D$7:$E$7,AF$7))</f>
        <v>0</v>
      </c>
      <c r="AG13">
        <f>IF($F13="s-curve",$D13+($E13-$D13)*$I$2/(1+EXP($I$3*(COUNT($H$7:AG$7)+$I$4))),TREND($D13:$E13,$D$7:$E$7,AG$7))</f>
        <v>0</v>
      </c>
      <c r="AH13">
        <f>IF($F13="s-curve",$D13+($E13-$D13)*$I$2/(1+EXP($I$3*(COUNT($H$7:AH$7)+$I$4))),TREND($D13:$E13,$D$7:$E$7,AH$7))</f>
        <v>0</v>
      </c>
      <c r="AI13">
        <f>IF($F13="s-curve",$D13+($E13-$D13)*$I$2/(1+EXP($I$3*(COUNT($H$7:AI$7)+$I$4))),TREND($D13:$E13,$D$7:$E$7,AI$7))</f>
        <v>0</v>
      </c>
      <c r="AJ13">
        <f>IF($F13="s-curve",$D13+($E13-$D13)*$I$2/(1+EXP($I$3*(COUNT($H$7:AJ$7)+$I$4))),TREND($D13:$E13,$D$7:$E$7,AJ$7))</f>
        <v>0</v>
      </c>
      <c r="AK13">
        <f>IF($F13="s-curve",$D13+($E13-$D13)*$I$2/(1+EXP($I$3*(COUNT($H$7:AK$7)+$I$4))),TREND($D13:$E13,$D$7:$E$7,AK$7))</f>
        <v>0</v>
      </c>
      <c r="AL13">
        <f>IF($F13="s-curve",$D13+($E13-$D13)*$I$2/(1+EXP($I$3*(COUNT($H$7:AL$7)+$I$4))),TREND($D13:$E13,$D$7:$E$7,AL$7))</f>
        <v>0</v>
      </c>
      <c r="AM13">
        <f>IF($F13="s-curve",$D13+($E13-$D13)*$I$2/(1+EXP($I$3*(COUNT($H$7:AM$7)+$I$4))),TREND($D13:$E13,$D$7:$E$7,AM$7))</f>
        <v>0</v>
      </c>
      <c r="AN13">
        <f>IF($F13="s-curve",$D13+($E13-$D13)*$I$2/(1+EXP($I$3*(COUNT($H$7:AN$7)+$I$4))),TREND($D13:$E13,$D$7:$E$7,AN$7))</f>
        <v>0</v>
      </c>
      <c r="AO13">
        <f>IF($F13="s-curve",$D13+($E13-$D13)*$I$2/(1+EXP($I$3*(COUNT($H$7:AO$7)+$I$4))),TREND($D13:$E13,$D$7:$E$7,AO$7))</f>
        <v>0</v>
      </c>
      <c r="AP13">
        <f>IF($F13="s-curve",$D13+($E13-$D13)*$I$2/(1+EXP($I$3*(COUNT($H$7:AP$7)+$I$4))),TREND($D13:$E13,$D$7:$E$7,AP$7))</f>
        <v>0</v>
      </c>
    </row>
    <row r="14" spans="1:42" x14ac:dyDescent="0.25">
      <c r="A14" s="40" t="s">
        <v>14</v>
      </c>
      <c r="B14" t="s">
        <v>20</v>
      </c>
      <c r="C14" t="s">
        <v>2</v>
      </c>
      <c r="D14" s="19">
        <f>SUM('AEO 40'!C23:C24,'AEO 40'!C48:C49)/'AEO 40'!C65</f>
        <v>1.2249795595644763E-3</v>
      </c>
      <c r="E14">
        <f>E8</f>
        <v>0.8</v>
      </c>
      <c r="F14" s="42" t="str">
        <f t="shared" si="0"/>
        <v>s-curve</v>
      </c>
      <c r="H14" s="33">
        <f t="shared" si="2"/>
        <v>1.2249795595644763E-3</v>
      </c>
      <c r="I14">
        <f>IF($F14="s-curve",$D14+($E14-$D14)*$I$2/(1+EXP($I$3*(COUNT($H$7:I$7)+$I$4))),TREND($D14:$E14,$D$7:$E$7,I$7))</f>
        <v>1.0001074883894435E-2</v>
      </c>
      <c r="J14">
        <f>IF($F14="s-curve",$D14+($E14-$D14)*$I$2/(1+EXP($I$3*(COUNT($H$7:J$7)+$I$4))),TREND($D14:$E14,$D$7:$E$7,J$7))</f>
        <v>1.3026107027346303E-2</v>
      </c>
      <c r="K14">
        <f>IF($F14="s-curve",$D14+($E14-$D14)*$I$2/(1+EXP($I$3*(COUNT($H$7:K$7)+$I$4))),TREND($D14:$E14,$D$7:$E$7,K$7))</f>
        <v>1.7072920177846729E-2</v>
      </c>
      <c r="L14">
        <f>IF($F14="s-curve",$D14+($E14-$D14)*$I$2/(1+EXP($I$3*(COUNT($H$7:L$7)+$I$4))),TREND($D14:$E14,$D$7:$E$7,L$7))</f>
        <v>2.246999364757964E-2</v>
      </c>
      <c r="M14">
        <f>IF($F14="s-curve",$D14+($E14-$D14)*$I$2/(1+EXP($I$3*(COUNT($H$7:M$7)+$I$4))),TREND($D14:$E14,$D$7:$E$7,M$7))</f>
        <v>2.9638356997905041E-2</v>
      </c>
      <c r="N14">
        <f>IF($F14="s-curve",$D14+($E14-$D14)*$I$2/(1+EXP($I$3*(COUNT($H$7:N$7)+$I$4))),TREND($D14:$E14,$D$7:$E$7,N$7))</f>
        <v>3.9107582376380887E-2</v>
      </c>
      <c r="O14">
        <f>IF($F14="s-curve",$D14+($E14-$D14)*$I$2/(1+EXP($I$3*(COUNT($H$7:O$7)+$I$4))),TREND($D14:$E14,$D$7:$E$7,O$7))</f>
        <v>5.1526523331194694E-2</v>
      </c>
      <c r="P14">
        <f>IF($F14="s-curve",$D14+($E14-$D14)*$I$2/(1+EXP($I$3*(COUNT($H$7:P$7)+$I$4))),TREND($D14:$E14,$D$7:$E$7,P$7))</f>
        <v>6.7661251901583466E-2</v>
      </c>
      <c r="Q14">
        <f>IF($F14="s-curve",$D14+($E14-$D14)*$I$2/(1+EXP($I$3*(COUNT($H$7:Q$7)+$I$4))),TREND($D14:$E14,$D$7:$E$7,Q$7))</f>
        <v>8.8368795140076728E-2</v>
      </c>
      <c r="R14">
        <f>IF($F14="s-curve",$D14+($E14-$D14)*$I$2/(1+EXP($I$3*(COUNT($H$7:R$7)+$I$4))),TREND($D14:$E14,$D$7:$E$7,R$7))</f>
        <v>0.11453206682494919</v>
      </c>
      <c r="S14">
        <f>IF($F14="s-curve",$D14+($E14-$D14)*$I$2/(1+EXP($I$3*(COUNT($H$7:S$7)+$I$4))),TREND($D14:$E14,$D$7:$E$7,S$7))</f>
        <v>0.14694193106684392</v>
      </c>
      <c r="T14">
        <f>IF($F14="s-curve",$D14+($E14-$D14)*$I$2/(1+EXP($I$3*(COUNT($H$7:T$7)+$I$4))),TREND($D14:$E14,$D$7:$E$7,T$7))</f>
        <v>0.18612160035159092</v>
      </c>
      <c r="U14">
        <f>IF($F14="s-curve",$D14+($E14-$D14)*$I$2/(1+EXP($I$3*(COUNT($H$7:U$7)+$I$4))),TREND($D14:$E14,$D$7:$E$7,U$7))</f>
        <v>0.23211129650859502</v>
      </c>
      <c r="V14">
        <f>IF($F14="s-curve",$D14+($E14-$D14)*$I$2/(1+EXP($I$3*(COUNT($H$7:V$7)+$I$4))),TREND($D14:$E14,$D$7:$E$7,V$7))</f>
        <v>0.28426587079699411</v>
      </c>
      <c r="W14">
        <f>IF($F14="s-curve",$D14+($E14-$D14)*$I$2/(1+EXP($I$3*(COUNT($H$7:W$7)+$I$4))),TREND($D14:$E14,$D$7:$E$7,W$7))</f>
        <v>0.34114966689191184</v>
      </c>
      <c r="X14">
        <f>IF($F14="s-curve",$D14+($E14-$D14)*$I$2/(1+EXP($I$3*(COUNT($H$7:X$7)+$I$4))),TREND($D14:$E14,$D$7:$E$7,X$7))</f>
        <v>0.40061248977978225</v>
      </c>
      <c r="Y14">
        <f>IF($F14="s-curve",$D14+($E14-$D14)*$I$2/(1+EXP($I$3*(COUNT($H$7:Y$7)+$I$4))),TREND($D14:$E14,$D$7:$E$7,Y$7))</f>
        <v>0.46007531266765267</v>
      </c>
      <c r="Z14">
        <f>IF($F14="s-curve",$D14+($E14-$D14)*$I$2/(1+EXP($I$3*(COUNT($H$7:Z$7)+$I$4))),TREND($D14:$E14,$D$7:$E$7,Z$7))</f>
        <v>0.51695910876257034</v>
      </c>
      <c r="AA14">
        <f>IF($F14="s-curve",$D14+($E14-$D14)*$I$2/(1+EXP($I$3*(COUNT($H$7:AA$7)+$I$4))),TREND($D14:$E14,$D$7:$E$7,AA$7))</f>
        <v>0.56911368305096943</v>
      </c>
      <c r="AB14">
        <f>IF($F14="s-curve",$D14+($E14-$D14)*$I$2/(1+EXP($I$3*(COUNT($H$7:AB$7)+$I$4))),TREND($D14:$E14,$D$7:$E$7,AB$7))</f>
        <v>0.61510337920797353</v>
      </c>
      <c r="AC14">
        <f>IF($F14="s-curve",$D14+($E14-$D14)*$I$2/(1+EXP($I$3*(COUNT($H$7:AC$7)+$I$4))),TREND($D14:$E14,$D$7:$E$7,AC$7))</f>
        <v>0.65428304849272056</v>
      </c>
      <c r="AD14">
        <f>IF($F14="s-curve",$D14+($E14-$D14)*$I$2/(1+EXP($I$3*(COUNT($H$7:AD$7)+$I$4))),TREND($D14:$E14,$D$7:$E$7,AD$7))</f>
        <v>0.68669291273461541</v>
      </c>
      <c r="AE14">
        <f>IF($F14="s-curve",$D14+($E14-$D14)*$I$2/(1+EXP($I$3*(COUNT($H$7:AE$7)+$I$4))),TREND($D14:$E14,$D$7:$E$7,AE$7))</f>
        <v>0.71285618441948784</v>
      </c>
      <c r="AF14">
        <f>IF($F14="s-curve",$D14+($E14-$D14)*$I$2/(1+EXP($I$3*(COUNT($H$7:AF$7)+$I$4))),TREND($D14:$E14,$D$7:$E$7,AF$7))</f>
        <v>0.73356372765798106</v>
      </c>
      <c r="AG14">
        <f>IF($F14="s-curve",$D14+($E14-$D14)*$I$2/(1+EXP($I$3*(COUNT($H$7:AG$7)+$I$4))),TREND($D14:$E14,$D$7:$E$7,AG$7))</f>
        <v>0.74969845622836984</v>
      </c>
      <c r="AH14">
        <f>IF($F14="s-curve",$D14+($E14-$D14)*$I$2/(1+EXP($I$3*(COUNT($H$7:AH$7)+$I$4))),TREND($D14:$E14,$D$7:$E$7,AH$7))</f>
        <v>0.76211739718318372</v>
      </c>
      <c r="AI14">
        <f>IF($F14="s-curve",$D14+($E14-$D14)*$I$2/(1+EXP($I$3*(COUNT($H$7:AI$7)+$I$4))),TREND($D14:$E14,$D$7:$E$7,AI$7))</f>
        <v>0.77158662256165955</v>
      </c>
      <c r="AJ14">
        <f>IF($F14="s-curve",$D14+($E14-$D14)*$I$2/(1+EXP($I$3*(COUNT($H$7:AJ$7)+$I$4))),TREND($D14:$E14,$D$7:$E$7,AJ$7))</f>
        <v>0.77875498591198478</v>
      </c>
      <c r="AK14">
        <f>IF($F14="s-curve",$D14+($E14-$D14)*$I$2/(1+EXP($I$3*(COUNT($H$7:AK$7)+$I$4))),TREND($D14:$E14,$D$7:$E$7,AK$7))</f>
        <v>0.78415205938171784</v>
      </c>
      <c r="AL14">
        <f>IF($F14="s-curve",$D14+($E14-$D14)*$I$2/(1+EXP($I$3*(COUNT($H$7:AL$7)+$I$4))),TREND($D14:$E14,$D$7:$E$7,AL$7))</f>
        <v>0.78819887253221821</v>
      </c>
      <c r="AM14">
        <f>IF($F14="s-curve",$D14+($E14-$D14)*$I$2/(1+EXP($I$3*(COUNT($H$7:AM$7)+$I$4))),TREND($D14:$E14,$D$7:$E$7,AM$7))</f>
        <v>0.79122390467567016</v>
      </c>
      <c r="AN14">
        <f>IF($F14="s-curve",$D14+($E14-$D14)*$I$2/(1+EXP($I$3*(COUNT($H$7:AN$7)+$I$4))),TREND($D14:$E14,$D$7:$E$7,AN$7))</f>
        <v>0.79347994206028827</v>
      </c>
      <c r="AO14">
        <f>IF($F14="s-curve",$D14+($E14-$D14)*$I$2/(1+EXP($I$3*(COUNT($H$7:AO$7)+$I$4))),TREND($D14:$E14,$D$7:$E$7,AO$7))</f>
        <v>0.79515958193969494</v>
      </c>
      <c r="AP14">
        <f>IF($F14="s-curve",$D14+($E14-$D14)*$I$2/(1+EXP($I$3*(COUNT($H$7:AP$7)+$I$4))),TREND($D14:$E14,$D$7:$E$7,AP$7))</f>
        <v>0.79640848931396346</v>
      </c>
    </row>
    <row r="15" spans="1:42" x14ac:dyDescent="0.25">
      <c r="C15" t="s">
        <v>3</v>
      </c>
      <c r="D15" s="19">
        <f>SUM('AEO 40'!C29:C30,'AEO 40'!C54:C55)/'AEO 40'!C65</f>
        <v>7.7442036741157572E-4</v>
      </c>
      <c r="E15" s="19">
        <f>E9</f>
        <v>3.163875762598722E-3</v>
      </c>
      <c r="F15" s="42" t="str">
        <f t="shared" si="0"/>
        <v>s-curve</v>
      </c>
      <c r="H15" s="33">
        <f t="shared" si="2"/>
        <v>7.7442036741157572E-4</v>
      </c>
      <c r="I15">
        <f>IF($F15="s-curve",$D15+($E15-$D15)*$I$2/(1+EXP($I$3*(COUNT($H$7:I$7)+$I$4))),TREND($D15:$E15,$D$7:$E$7,I$7))</f>
        <v>8.0067317675685829E-4</v>
      </c>
      <c r="J15">
        <f>IF($F15="s-curve",$D15+($E15-$D15)*$I$2/(1+EXP($I$3*(COUNT($H$7:J$7)+$I$4))),TREND($D15:$E15,$D$7:$E$7,J$7))</f>
        <v>8.0972225714973296E-4</v>
      </c>
      <c r="K15">
        <f>IF($F15="s-curve",$D15+($E15-$D15)*$I$2/(1+EXP($I$3*(COUNT($H$7:K$7)+$I$4))),TREND($D15:$E15,$D$7:$E$7,K$7))</f>
        <v>8.218278929900297E-4</v>
      </c>
      <c r="L15">
        <f>IF($F15="s-curve",$D15+($E15-$D15)*$I$2/(1+EXP($I$3*(COUNT($H$7:L$7)+$I$4))),TREND($D15:$E15,$D$7:$E$7,L$7))</f>
        <v>8.3797269720957575E-4</v>
      </c>
      <c r="M15">
        <f>IF($F15="s-curve",$D15+($E15-$D15)*$I$2/(1+EXP($I$3*(COUNT($H$7:M$7)+$I$4))),TREND($D15:$E15,$D$7:$E$7,M$7))</f>
        <v>8.5941613753229935E-4</v>
      </c>
      <c r="N15">
        <f>IF($F15="s-curve",$D15+($E15-$D15)*$I$2/(1+EXP($I$3*(COUNT($H$7:N$7)+$I$4))),TREND($D15:$E15,$D$7:$E$7,N$7))</f>
        <v>8.8774237594717407E-4</v>
      </c>
      <c r="O15">
        <f>IF($F15="s-curve",$D15+($E15-$D15)*$I$2/(1+EXP($I$3*(COUNT($H$7:O$7)+$I$4))),TREND($D15:$E15,$D$7:$E$7,O$7))</f>
        <v>9.2489239279500721E-4</v>
      </c>
      <c r="P15">
        <f>IF($F15="s-curve",$D15+($E15-$D15)*$I$2/(1+EXP($I$3*(COUNT($H$7:P$7)+$I$4))),TREND($D15:$E15,$D$7:$E$7,P$7))</f>
        <v>9.731578157812416E-4</v>
      </c>
      <c r="Q15">
        <f>IF($F15="s-curve",$D15+($E15-$D15)*$I$2/(1+EXP($I$3*(COUNT($H$7:Q$7)+$I$4))),TREND($D15:$E15,$D$7:$E$7,Q$7))</f>
        <v>1.0351023554152005E-3</v>
      </c>
      <c r="R15">
        <f>IF($F15="s-curve",$D15+($E15-$D15)*$I$2/(1+EXP($I$3*(COUNT($H$7:R$7)+$I$4))),TREND($D15:$E15,$D$7:$E$7,R$7))</f>
        <v>1.1133671597510883E-3</v>
      </c>
      <c r="S15">
        <f>IF($F15="s-curve",$D15+($E15-$D15)*$I$2/(1+EXP($I$3*(COUNT($H$7:S$7)+$I$4))),TREND($D15:$E15,$D$7:$E$7,S$7))</f>
        <v>1.210318019490515E-3</v>
      </c>
      <c r="T15">
        <f>IF($F15="s-curve",$D15+($E15-$D15)*$I$2/(1+EXP($I$3*(COUNT($H$7:T$7)+$I$4))),TREND($D15:$E15,$D$7:$E$7,T$7))</f>
        <v>1.3275200723319607E-3</v>
      </c>
      <c r="U15">
        <f>IF($F15="s-curve",$D15+($E15-$D15)*$I$2/(1+EXP($I$3*(COUNT($H$7:U$7)+$I$4))),TREND($D15:$E15,$D$7:$E$7,U$7))</f>
        <v>1.4650936378457881E-3</v>
      </c>
      <c r="V15">
        <f>IF($F15="s-curve",$D15+($E15-$D15)*$I$2/(1+EXP($I$3*(COUNT($H$7:V$7)+$I$4))),TREND($D15:$E15,$D$7:$E$7,V$7))</f>
        <v>1.6211088182508907E-3</v>
      </c>
      <c r="W15">
        <f>IF($F15="s-curve",$D15+($E15-$D15)*$I$2/(1+EXP($I$3*(COUNT($H$7:W$7)+$I$4))),TREND($D15:$E15,$D$7:$E$7,W$7))</f>
        <v>1.7912709915782203E-3</v>
      </c>
      <c r="X15">
        <f>IF($F15="s-curve",$D15+($E15-$D15)*$I$2/(1+EXP($I$3*(COUNT($H$7:X$7)+$I$4))),TREND($D15:$E15,$D$7:$E$7,X$7))</f>
        <v>1.9691480650051488E-3</v>
      </c>
      <c r="Y15">
        <f>IF($F15="s-curve",$D15+($E15-$D15)*$I$2/(1+EXP($I$3*(COUNT($H$7:Y$7)+$I$4))),TREND($D15:$E15,$D$7:$E$7,Y$7))</f>
        <v>2.1470251384320773E-3</v>
      </c>
      <c r="Z15">
        <f>IF($F15="s-curve",$D15+($E15-$D15)*$I$2/(1+EXP($I$3*(COUNT($H$7:Z$7)+$I$4))),TREND($D15:$E15,$D$7:$E$7,Z$7))</f>
        <v>2.317187311759407E-3</v>
      </c>
      <c r="AA15">
        <f>IF($F15="s-curve",$D15+($E15-$D15)*$I$2/(1+EXP($I$3*(COUNT($H$7:AA$7)+$I$4))),TREND($D15:$E15,$D$7:$E$7,AA$7))</f>
        <v>2.4732024921645095E-3</v>
      </c>
      <c r="AB15">
        <f>IF($F15="s-curve",$D15+($E15-$D15)*$I$2/(1+EXP($I$3*(COUNT($H$7:AB$7)+$I$4))),TREND($D15:$E15,$D$7:$E$7,AB$7))</f>
        <v>2.6107760576783369E-3</v>
      </c>
      <c r="AC15">
        <f>IF($F15="s-curve",$D15+($E15-$D15)*$I$2/(1+EXP($I$3*(COUNT($H$7:AC$7)+$I$4))),TREND($D15:$E15,$D$7:$E$7,AC$7))</f>
        <v>2.7279781105197824E-3</v>
      </c>
      <c r="AD15">
        <f>IF($F15="s-curve",$D15+($E15-$D15)*$I$2/(1+EXP($I$3*(COUNT($H$7:AD$7)+$I$4))),TREND($D15:$E15,$D$7:$E$7,AD$7))</f>
        <v>2.8249289702592098E-3</v>
      </c>
      <c r="AE15">
        <f>IF($F15="s-curve",$D15+($E15-$D15)*$I$2/(1+EXP($I$3*(COUNT($H$7:AE$7)+$I$4))),TREND($D15:$E15,$D$7:$E$7,AE$7))</f>
        <v>2.9031937745950974E-3</v>
      </c>
      <c r="AF15">
        <f>IF($F15="s-curve",$D15+($E15-$D15)*$I$2/(1+EXP($I$3*(COUNT($H$7:AF$7)+$I$4))),TREND($D15:$E15,$D$7:$E$7,AF$7))</f>
        <v>2.9651383142290564E-3</v>
      </c>
      <c r="AG15">
        <f>IF($F15="s-curve",$D15+($E15-$D15)*$I$2/(1+EXP($I$3*(COUNT($H$7:AG$7)+$I$4))),TREND($D15:$E15,$D$7:$E$7,AG$7))</f>
        <v>3.0134037372152906E-3</v>
      </c>
      <c r="AH15">
        <f>IF($F15="s-curve",$D15+($E15-$D15)*$I$2/(1+EXP($I$3*(COUNT($H$7:AH$7)+$I$4))),TREND($D15:$E15,$D$7:$E$7,AH$7))</f>
        <v>3.0505537540631241E-3</v>
      </c>
      <c r="AI15">
        <f>IF($F15="s-curve",$D15+($E15-$D15)*$I$2/(1+EXP($I$3*(COUNT($H$7:AI$7)+$I$4))),TREND($D15:$E15,$D$7:$E$7,AI$7))</f>
        <v>3.0788799924779983E-3</v>
      </c>
      <c r="AJ15">
        <f>IF($F15="s-curve",$D15+($E15-$D15)*$I$2/(1+EXP($I$3*(COUNT($H$7:AJ$7)+$I$4))),TREND($D15:$E15,$D$7:$E$7,AJ$7))</f>
        <v>3.1003234328007218E-3</v>
      </c>
      <c r="AK15">
        <f>IF($F15="s-curve",$D15+($E15-$D15)*$I$2/(1+EXP($I$3*(COUNT($H$7:AK$7)+$I$4))),TREND($D15:$E15,$D$7:$E$7,AK$7))</f>
        <v>3.1164682370202683E-3</v>
      </c>
      <c r="AL15">
        <f>IF($F15="s-curve",$D15+($E15-$D15)*$I$2/(1+EXP($I$3*(COUNT($H$7:AL$7)+$I$4))),TREND($D15:$E15,$D$7:$E$7,AL$7))</f>
        <v>3.128573872860565E-3</v>
      </c>
      <c r="AM15">
        <f>IF($F15="s-curve",$D15+($E15-$D15)*$I$2/(1+EXP($I$3*(COUNT($H$7:AM$7)+$I$4))),TREND($D15:$E15,$D$7:$E$7,AM$7))</f>
        <v>3.1376229532534398E-3</v>
      </c>
      <c r="AN15">
        <f>IF($F15="s-curve",$D15+($E15-$D15)*$I$2/(1+EXP($I$3*(COUNT($H$7:AN$7)+$I$4))),TREND($D15:$E15,$D$7:$E$7,AN$7))</f>
        <v>3.1443716629182051E-3</v>
      </c>
      <c r="AO15">
        <f>IF($F15="s-curve",$D15+($E15-$D15)*$I$2/(1+EXP($I$3*(COUNT($H$7:AO$7)+$I$4))),TREND($D15:$E15,$D$7:$E$7,AO$7))</f>
        <v>3.1493961372308929E-3</v>
      </c>
      <c r="AP15">
        <f>IF($F15="s-curve",$D15+($E15-$D15)*$I$2/(1+EXP($I$3*(COUNT($H$7:AP$7)+$I$4))),TREND($D15:$E15,$D$7:$E$7,AP$7))</f>
        <v>3.1531321184360759E-3</v>
      </c>
    </row>
    <row r="16" spans="1:42" x14ac:dyDescent="0.25">
      <c r="C16" t="s">
        <v>4</v>
      </c>
      <c r="D16">
        <v>1</v>
      </c>
      <c r="E16">
        <v>1</v>
      </c>
      <c r="F16" s="42" t="str">
        <f t="shared" si="0"/>
        <v>n/a</v>
      </c>
      <c r="H16" s="33">
        <f t="shared" si="2"/>
        <v>1</v>
      </c>
      <c r="I16">
        <f>IF($F16="s-curve",$D16+($E16-$D16)*$I$2/(1+EXP($I$3*(COUNT($H$7:I$7)+$I$4))),TREND($D16:$E16,$D$7:$E$7,I$7))</f>
        <v>1</v>
      </c>
      <c r="J16">
        <f>IF($F16="s-curve",$D16+($E16-$D16)*$I$2/(1+EXP($I$3*(COUNT($H$7:J$7)+$I$4))),TREND($D16:$E16,$D$7:$E$7,J$7))</f>
        <v>1</v>
      </c>
      <c r="K16">
        <f>IF($F16="s-curve",$D16+($E16-$D16)*$I$2/(1+EXP($I$3*(COUNT($H$7:K$7)+$I$4))),TREND($D16:$E16,$D$7:$E$7,K$7))</f>
        <v>1</v>
      </c>
      <c r="L16">
        <f>IF($F16="s-curve",$D16+($E16-$D16)*$I$2/(1+EXP($I$3*(COUNT($H$7:L$7)+$I$4))),TREND($D16:$E16,$D$7:$E$7,L$7))</f>
        <v>1</v>
      </c>
      <c r="M16">
        <f>IF($F16="s-curve",$D16+($E16-$D16)*$I$2/(1+EXP($I$3*(COUNT($H$7:M$7)+$I$4))),TREND($D16:$E16,$D$7:$E$7,M$7))</f>
        <v>1</v>
      </c>
      <c r="N16">
        <f>IF($F16="s-curve",$D16+($E16-$D16)*$I$2/(1+EXP($I$3*(COUNT($H$7:N$7)+$I$4))),TREND($D16:$E16,$D$7:$E$7,N$7))</f>
        <v>1</v>
      </c>
      <c r="O16">
        <f>IF($F16="s-curve",$D16+($E16-$D16)*$I$2/(1+EXP($I$3*(COUNT($H$7:O$7)+$I$4))),TREND($D16:$E16,$D$7:$E$7,O$7))</f>
        <v>1</v>
      </c>
      <c r="P16">
        <f>IF($F16="s-curve",$D16+($E16-$D16)*$I$2/(1+EXP($I$3*(COUNT($H$7:P$7)+$I$4))),TREND($D16:$E16,$D$7:$E$7,P$7))</f>
        <v>1</v>
      </c>
      <c r="Q16">
        <f>IF($F16="s-curve",$D16+($E16-$D16)*$I$2/(1+EXP($I$3*(COUNT($H$7:Q$7)+$I$4))),TREND($D16:$E16,$D$7:$E$7,Q$7))</f>
        <v>1</v>
      </c>
      <c r="R16">
        <f>IF($F16="s-curve",$D16+($E16-$D16)*$I$2/(1+EXP($I$3*(COUNT($H$7:R$7)+$I$4))),TREND($D16:$E16,$D$7:$E$7,R$7))</f>
        <v>1</v>
      </c>
      <c r="S16">
        <f>IF($F16="s-curve",$D16+($E16-$D16)*$I$2/(1+EXP($I$3*(COUNT($H$7:S$7)+$I$4))),TREND($D16:$E16,$D$7:$E$7,S$7))</f>
        <v>1</v>
      </c>
      <c r="T16">
        <f>IF($F16="s-curve",$D16+($E16-$D16)*$I$2/(1+EXP($I$3*(COUNT($H$7:T$7)+$I$4))),TREND($D16:$E16,$D$7:$E$7,T$7))</f>
        <v>1</v>
      </c>
      <c r="U16">
        <f>IF($F16="s-curve",$D16+($E16-$D16)*$I$2/(1+EXP($I$3*(COUNT($H$7:U$7)+$I$4))),TREND($D16:$E16,$D$7:$E$7,U$7))</f>
        <v>1</v>
      </c>
      <c r="V16">
        <f>IF($F16="s-curve",$D16+($E16-$D16)*$I$2/(1+EXP($I$3*(COUNT($H$7:V$7)+$I$4))),TREND($D16:$E16,$D$7:$E$7,V$7))</f>
        <v>1</v>
      </c>
      <c r="W16">
        <f>IF($F16="s-curve",$D16+($E16-$D16)*$I$2/(1+EXP($I$3*(COUNT($H$7:W$7)+$I$4))),TREND($D16:$E16,$D$7:$E$7,W$7))</f>
        <v>1</v>
      </c>
      <c r="X16">
        <f>IF($F16="s-curve",$D16+($E16-$D16)*$I$2/(1+EXP($I$3*(COUNT($H$7:X$7)+$I$4))),TREND($D16:$E16,$D$7:$E$7,X$7))</f>
        <v>1</v>
      </c>
      <c r="Y16">
        <f>IF($F16="s-curve",$D16+($E16-$D16)*$I$2/(1+EXP($I$3*(COUNT($H$7:Y$7)+$I$4))),TREND($D16:$E16,$D$7:$E$7,Y$7))</f>
        <v>1</v>
      </c>
      <c r="Z16">
        <f>IF($F16="s-curve",$D16+($E16-$D16)*$I$2/(1+EXP($I$3*(COUNT($H$7:Z$7)+$I$4))),TREND($D16:$E16,$D$7:$E$7,Z$7))</f>
        <v>1</v>
      </c>
      <c r="AA16">
        <f>IF($F16="s-curve",$D16+($E16-$D16)*$I$2/(1+EXP($I$3*(COUNT($H$7:AA$7)+$I$4))),TREND($D16:$E16,$D$7:$E$7,AA$7))</f>
        <v>1</v>
      </c>
      <c r="AB16">
        <f>IF($F16="s-curve",$D16+($E16-$D16)*$I$2/(1+EXP($I$3*(COUNT($H$7:AB$7)+$I$4))),TREND($D16:$E16,$D$7:$E$7,AB$7))</f>
        <v>1</v>
      </c>
      <c r="AC16">
        <f>IF($F16="s-curve",$D16+($E16-$D16)*$I$2/(1+EXP($I$3*(COUNT($H$7:AC$7)+$I$4))),TREND($D16:$E16,$D$7:$E$7,AC$7))</f>
        <v>1</v>
      </c>
      <c r="AD16">
        <f>IF($F16="s-curve",$D16+($E16-$D16)*$I$2/(1+EXP($I$3*(COUNT($H$7:AD$7)+$I$4))),TREND($D16:$E16,$D$7:$E$7,AD$7))</f>
        <v>1</v>
      </c>
      <c r="AE16">
        <f>IF($F16="s-curve",$D16+($E16-$D16)*$I$2/(1+EXP($I$3*(COUNT($H$7:AE$7)+$I$4))),TREND($D16:$E16,$D$7:$E$7,AE$7))</f>
        <v>1</v>
      </c>
      <c r="AF16">
        <f>IF($F16="s-curve",$D16+($E16-$D16)*$I$2/(1+EXP($I$3*(COUNT($H$7:AF$7)+$I$4))),TREND($D16:$E16,$D$7:$E$7,AF$7))</f>
        <v>1</v>
      </c>
      <c r="AG16">
        <f>IF($F16="s-curve",$D16+($E16-$D16)*$I$2/(1+EXP($I$3*(COUNT($H$7:AG$7)+$I$4))),TREND($D16:$E16,$D$7:$E$7,AG$7))</f>
        <v>1</v>
      </c>
      <c r="AH16">
        <f>IF($F16="s-curve",$D16+($E16-$D16)*$I$2/(1+EXP($I$3*(COUNT($H$7:AH$7)+$I$4))),TREND($D16:$E16,$D$7:$E$7,AH$7))</f>
        <v>1</v>
      </c>
      <c r="AI16">
        <f>IF($F16="s-curve",$D16+($E16-$D16)*$I$2/(1+EXP($I$3*(COUNT($H$7:AI$7)+$I$4))),TREND($D16:$E16,$D$7:$E$7,AI$7))</f>
        <v>1</v>
      </c>
      <c r="AJ16">
        <f>IF($F16="s-curve",$D16+($E16-$D16)*$I$2/(1+EXP($I$3*(COUNT($H$7:AJ$7)+$I$4))),TREND($D16:$E16,$D$7:$E$7,AJ$7))</f>
        <v>1</v>
      </c>
      <c r="AK16">
        <f>IF($F16="s-curve",$D16+($E16-$D16)*$I$2/(1+EXP($I$3*(COUNT($H$7:AK$7)+$I$4))),TREND($D16:$E16,$D$7:$E$7,AK$7))</f>
        <v>1</v>
      </c>
      <c r="AL16">
        <f>IF($F16="s-curve",$D16+($E16-$D16)*$I$2/(1+EXP($I$3*(COUNT($H$7:AL$7)+$I$4))),TREND($D16:$E16,$D$7:$E$7,AL$7))</f>
        <v>1</v>
      </c>
      <c r="AM16">
        <f>IF($F16="s-curve",$D16+($E16-$D16)*$I$2/(1+EXP($I$3*(COUNT($H$7:AM$7)+$I$4))),TREND($D16:$E16,$D$7:$E$7,AM$7))</f>
        <v>1</v>
      </c>
      <c r="AN16">
        <f>IF($F16="s-curve",$D16+($E16-$D16)*$I$2/(1+EXP($I$3*(COUNT($H$7:AN$7)+$I$4))),TREND($D16:$E16,$D$7:$E$7,AN$7))</f>
        <v>1</v>
      </c>
      <c r="AO16">
        <f>IF($F16="s-curve",$D16+($E16-$D16)*$I$2/(1+EXP($I$3*(COUNT($H$7:AO$7)+$I$4))),TREND($D16:$E16,$D$7:$E$7,AO$7))</f>
        <v>1</v>
      </c>
      <c r="AP16">
        <f>IF($F16="s-curve",$D16+($E16-$D16)*$I$2/(1+EXP($I$3*(COUNT($H$7:AP$7)+$I$4))),TREND($D16:$E16,$D$7:$E$7,AP$7))</f>
        <v>1</v>
      </c>
    </row>
    <row r="17" spans="1:42" x14ac:dyDescent="0.25">
      <c r="C17" t="s">
        <v>5</v>
      </c>
      <c r="D17" s="29">
        <v>1</v>
      </c>
      <c r="E17" s="29">
        <v>1</v>
      </c>
      <c r="F17" s="42" t="str">
        <f t="shared" si="0"/>
        <v>n/a</v>
      </c>
      <c r="H17" s="33">
        <f t="shared" si="2"/>
        <v>1</v>
      </c>
      <c r="I17">
        <f>IF($F17="s-curve",$D17+($E17-$D17)*$I$2/(1+EXP($I$3*(COUNT($H$7:I$7)+$I$4))),TREND($D17:$E17,$D$7:$E$7,I$7))</f>
        <v>1</v>
      </c>
      <c r="J17">
        <f>IF($F17="s-curve",$D17+($E17-$D17)*$I$2/(1+EXP($I$3*(COUNT($H$7:J$7)+$I$4))),TREND($D17:$E17,$D$7:$E$7,J$7))</f>
        <v>1</v>
      </c>
      <c r="K17">
        <f>IF($F17="s-curve",$D17+($E17-$D17)*$I$2/(1+EXP($I$3*(COUNT($H$7:K$7)+$I$4))),TREND($D17:$E17,$D$7:$E$7,K$7))</f>
        <v>1</v>
      </c>
      <c r="L17">
        <f>IF($F17="s-curve",$D17+($E17-$D17)*$I$2/(1+EXP($I$3*(COUNT($H$7:L$7)+$I$4))),TREND($D17:$E17,$D$7:$E$7,L$7))</f>
        <v>1</v>
      </c>
      <c r="M17">
        <f>IF($F17="s-curve",$D17+($E17-$D17)*$I$2/(1+EXP($I$3*(COUNT($H$7:M$7)+$I$4))),TREND($D17:$E17,$D$7:$E$7,M$7))</f>
        <v>1</v>
      </c>
      <c r="N17">
        <f>IF($F17="s-curve",$D17+($E17-$D17)*$I$2/(1+EXP($I$3*(COUNT($H$7:N$7)+$I$4))),TREND($D17:$E17,$D$7:$E$7,N$7))</f>
        <v>1</v>
      </c>
      <c r="O17">
        <f>IF($F17="s-curve",$D17+($E17-$D17)*$I$2/(1+EXP($I$3*(COUNT($H$7:O$7)+$I$4))),TREND($D17:$E17,$D$7:$E$7,O$7))</f>
        <v>1</v>
      </c>
      <c r="P17">
        <f>IF($F17="s-curve",$D17+($E17-$D17)*$I$2/(1+EXP($I$3*(COUNT($H$7:P$7)+$I$4))),TREND($D17:$E17,$D$7:$E$7,P$7))</f>
        <v>1</v>
      </c>
      <c r="Q17">
        <f>IF($F17="s-curve",$D17+($E17-$D17)*$I$2/(1+EXP($I$3*(COUNT($H$7:Q$7)+$I$4))),TREND($D17:$E17,$D$7:$E$7,Q$7))</f>
        <v>1</v>
      </c>
      <c r="R17">
        <f>IF($F17="s-curve",$D17+($E17-$D17)*$I$2/(1+EXP($I$3*(COUNT($H$7:R$7)+$I$4))),TREND($D17:$E17,$D$7:$E$7,R$7))</f>
        <v>1</v>
      </c>
      <c r="S17">
        <f>IF($F17="s-curve",$D17+($E17-$D17)*$I$2/(1+EXP($I$3*(COUNT($H$7:S$7)+$I$4))),TREND($D17:$E17,$D$7:$E$7,S$7))</f>
        <v>1</v>
      </c>
      <c r="T17">
        <f>IF($F17="s-curve",$D17+($E17-$D17)*$I$2/(1+EXP($I$3*(COUNT($H$7:T$7)+$I$4))),TREND($D17:$E17,$D$7:$E$7,T$7))</f>
        <v>1</v>
      </c>
      <c r="U17">
        <f>IF($F17="s-curve",$D17+($E17-$D17)*$I$2/(1+EXP($I$3*(COUNT($H$7:U$7)+$I$4))),TREND($D17:$E17,$D$7:$E$7,U$7))</f>
        <v>1</v>
      </c>
      <c r="V17">
        <f>IF($F17="s-curve",$D17+($E17-$D17)*$I$2/(1+EXP($I$3*(COUNT($H$7:V$7)+$I$4))),TREND($D17:$E17,$D$7:$E$7,V$7))</f>
        <v>1</v>
      </c>
      <c r="W17">
        <f>IF($F17="s-curve",$D17+($E17-$D17)*$I$2/(1+EXP($I$3*(COUNT($H$7:W$7)+$I$4))),TREND($D17:$E17,$D$7:$E$7,W$7))</f>
        <v>1</v>
      </c>
      <c r="X17">
        <f>IF($F17="s-curve",$D17+($E17-$D17)*$I$2/(1+EXP($I$3*(COUNT($H$7:X$7)+$I$4))),TREND($D17:$E17,$D$7:$E$7,X$7))</f>
        <v>1</v>
      </c>
      <c r="Y17">
        <f>IF($F17="s-curve",$D17+($E17-$D17)*$I$2/(1+EXP($I$3*(COUNT($H$7:Y$7)+$I$4))),TREND($D17:$E17,$D$7:$E$7,Y$7))</f>
        <v>1</v>
      </c>
      <c r="Z17">
        <f>IF($F17="s-curve",$D17+($E17-$D17)*$I$2/(1+EXP($I$3*(COUNT($H$7:Z$7)+$I$4))),TREND($D17:$E17,$D$7:$E$7,Z$7))</f>
        <v>1</v>
      </c>
      <c r="AA17">
        <f>IF($F17="s-curve",$D17+($E17-$D17)*$I$2/(1+EXP($I$3*(COUNT($H$7:AA$7)+$I$4))),TREND($D17:$E17,$D$7:$E$7,AA$7))</f>
        <v>1</v>
      </c>
      <c r="AB17">
        <f>IF($F17="s-curve",$D17+($E17-$D17)*$I$2/(1+EXP($I$3*(COUNT($H$7:AB$7)+$I$4))),TREND($D17:$E17,$D$7:$E$7,AB$7))</f>
        <v>1</v>
      </c>
      <c r="AC17">
        <f>IF($F17="s-curve",$D17+($E17-$D17)*$I$2/(1+EXP($I$3*(COUNT($H$7:AC$7)+$I$4))),TREND($D17:$E17,$D$7:$E$7,AC$7))</f>
        <v>1</v>
      </c>
      <c r="AD17">
        <f>IF($F17="s-curve",$D17+($E17-$D17)*$I$2/(1+EXP($I$3*(COUNT($H$7:AD$7)+$I$4))),TREND($D17:$E17,$D$7:$E$7,AD$7))</f>
        <v>1</v>
      </c>
      <c r="AE17">
        <f>IF($F17="s-curve",$D17+($E17-$D17)*$I$2/(1+EXP($I$3*(COUNT($H$7:AE$7)+$I$4))),TREND($D17:$E17,$D$7:$E$7,AE$7))</f>
        <v>1</v>
      </c>
      <c r="AF17">
        <f>IF($F17="s-curve",$D17+($E17-$D17)*$I$2/(1+EXP($I$3*(COUNT($H$7:AF$7)+$I$4))),TREND($D17:$E17,$D$7:$E$7,AF$7))</f>
        <v>1</v>
      </c>
      <c r="AG17">
        <f>IF($F17="s-curve",$D17+($E17-$D17)*$I$2/(1+EXP($I$3*(COUNT($H$7:AG$7)+$I$4))),TREND($D17:$E17,$D$7:$E$7,AG$7))</f>
        <v>1</v>
      </c>
      <c r="AH17">
        <f>IF($F17="s-curve",$D17+($E17-$D17)*$I$2/(1+EXP($I$3*(COUNT($H$7:AH$7)+$I$4))),TREND($D17:$E17,$D$7:$E$7,AH$7))</f>
        <v>1</v>
      </c>
      <c r="AI17">
        <f>IF($F17="s-curve",$D17+($E17-$D17)*$I$2/(1+EXP($I$3*(COUNT($H$7:AI$7)+$I$4))),TREND($D17:$E17,$D$7:$E$7,AI$7))</f>
        <v>1</v>
      </c>
      <c r="AJ17">
        <f>IF($F17="s-curve",$D17+($E17-$D17)*$I$2/(1+EXP($I$3*(COUNT($H$7:AJ$7)+$I$4))),TREND($D17:$E17,$D$7:$E$7,AJ$7))</f>
        <v>1</v>
      </c>
      <c r="AK17">
        <f>IF($F17="s-curve",$D17+($E17-$D17)*$I$2/(1+EXP($I$3*(COUNT($H$7:AK$7)+$I$4))),TREND($D17:$E17,$D$7:$E$7,AK$7))</f>
        <v>1</v>
      </c>
      <c r="AL17">
        <f>IF($F17="s-curve",$D17+($E17-$D17)*$I$2/(1+EXP($I$3*(COUNT($H$7:AL$7)+$I$4))),TREND($D17:$E17,$D$7:$E$7,AL$7))</f>
        <v>1</v>
      </c>
      <c r="AM17">
        <f>IF($F17="s-curve",$D17+($E17-$D17)*$I$2/(1+EXP($I$3*(COUNT($H$7:AM$7)+$I$4))),TREND($D17:$E17,$D$7:$E$7,AM$7))</f>
        <v>1</v>
      </c>
      <c r="AN17">
        <f>IF($F17="s-curve",$D17+($E17-$D17)*$I$2/(1+EXP($I$3*(COUNT($H$7:AN$7)+$I$4))),TREND($D17:$E17,$D$7:$E$7,AN$7))</f>
        <v>1</v>
      </c>
      <c r="AO17">
        <f>IF($F17="s-curve",$D17+($E17-$D17)*$I$2/(1+EXP($I$3*(COUNT($H$7:AO$7)+$I$4))),TREND($D17:$E17,$D$7:$E$7,AO$7))</f>
        <v>1</v>
      </c>
      <c r="AP17">
        <f>IF($F17="s-curve",$D17+($E17-$D17)*$I$2/(1+EXP($I$3*(COUNT($H$7:AP$7)+$I$4))),TREND($D17:$E17,$D$7:$E$7,AP$7))</f>
        <v>1</v>
      </c>
    </row>
    <row r="18" spans="1:42" x14ac:dyDescent="0.25">
      <c r="C18" t="s">
        <v>6</v>
      </c>
      <c r="D18" s="19">
        <f>SUM('AEO 40'!C25:C26,'AEO 40'!C50:C51)/'AEO 40'!C65</f>
        <v>1.0365667018535196E-3</v>
      </c>
      <c r="E18" s="19">
        <f>E12</f>
        <v>7.0277003544119546E-2</v>
      </c>
      <c r="F18" s="42" t="str">
        <f t="shared" si="0"/>
        <v>s-curve</v>
      </c>
      <c r="H18" s="33">
        <f t="shared" si="2"/>
        <v>1.0365667018535196E-3</v>
      </c>
      <c r="I18">
        <f>IF($F18="s-curve",$D18+($E18-$D18)*$I$2/(1+EXP($I$3*(COUNT($H$7:I$7)+$I$4))),TREND($D18:$E18,$D$7:$E$7,I$7))</f>
        <v>1.7973074091567069E-3</v>
      </c>
      <c r="J18">
        <f>IF($F18="s-curve",$D18+($E18-$D18)*$I$2/(1+EXP($I$3*(COUNT($H$7:J$7)+$I$4))),TREND($D18:$E18,$D$7:$E$7,J$7))</f>
        <v>2.0595271102172288E-3</v>
      </c>
      <c r="K18">
        <f>IF($F18="s-curve",$D18+($E18-$D18)*$I$2/(1+EXP($I$3*(COUNT($H$7:K$7)+$I$4))),TREND($D18:$E18,$D$7:$E$7,K$7))</f>
        <v>2.4103181379651617E-3</v>
      </c>
      <c r="L18">
        <f>IF($F18="s-curve",$D18+($E18-$D18)*$I$2/(1+EXP($I$3*(COUNT($H$7:L$7)+$I$4))),TREND($D18:$E18,$D$7:$E$7,L$7))</f>
        <v>2.8781541558066557E-3</v>
      </c>
      <c r="M18">
        <f>IF($F18="s-curve",$D18+($E18-$D18)*$I$2/(1+EXP($I$3*(COUNT($H$7:M$7)+$I$4))),TREND($D18:$E18,$D$7:$E$7,M$7))</f>
        <v>3.4995313860897758E-3</v>
      </c>
      <c r="N18">
        <f>IF($F18="s-curve",$D18+($E18-$D18)*$I$2/(1+EXP($I$3*(COUNT($H$7:N$7)+$I$4))),TREND($D18:$E18,$D$7:$E$7,N$7))</f>
        <v>4.3203548782941503E-3</v>
      </c>
      <c r="O18">
        <f>IF($F18="s-curve",$D18+($E18-$D18)*$I$2/(1+EXP($I$3*(COUNT($H$7:O$7)+$I$4))),TREND($D18:$E18,$D$7:$E$7,O$7))</f>
        <v>5.3968693846635166E-3</v>
      </c>
      <c r="P18">
        <f>IF($F18="s-curve",$D18+($E18-$D18)*$I$2/(1+EXP($I$3*(COUNT($H$7:P$7)+$I$4))),TREND($D18:$E18,$D$7:$E$7,P$7))</f>
        <v>6.795480540441913E-3</v>
      </c>
      <c r="Q18">
        <f>IF($F18="s-curve",$D18+($E18-$D18)*$I$2/(1+EXP($I$3*(COUNT($H$7:Q$7)+$I$4))),TREND($D18:$E18,$D$7:$E$7,Q$7))</f>
        <v>8.5904782595403444E-3</v>
      </c>
      <c r="R18">
        <f>IF($F18="s-curve",$D18+($E18-$D18)*$I$2/(1+EXP($I$3*(COUNT($H$7:R$7)+$I$4))),TREND($D18:$E18,$D$7:$E$7,R$7))</f>
        <v>1.0858396402103924E-2</v>
      </c>
      <c r="S18">
        <f>IF($F18="s-curve",$D18+($E18-$D18)*$I$2/(1+EXP($I$3*(COUNT($H$7:S$7)+$I$4))),TREND($D18:$E18,$D$7:$E$7,S$7))</f>
        <v>1.3667789661384832E-2</v>
      </c>
      <c r="T18">
        <f>IF($F18="s-curve",$D18+($E18-$D18)*$I$2/(1+EXP($I$3*(COUNT($H$7:T$7)+$I$4))),TREND($D18:$E18,$D$7:$E$7,T$7))</f>
        <v>1.7064011810539643E-2</v>
      </c>
      <c r="U18">
        <f>IF($F18="s-curve",$D18+($E18-$D18)*$I$2/(1+EXP($I$3*(COUNT($H$7:U$7)+$I$4))),TREND($D18:$E18,$D$7:$E$7,U$7))</f>
        <v>2.1050549409572513E-2</v>
      </c>
      <c r="V18">
        <f>IF($F18="s-curve",$D18+($E18-$D18)*$I$2/(1+EXP($I$3*(COUNT($H$7:V$7)+$I$4))),TREND($D18:$E18,$D$7:$E$7,V$7))</f>
        <v>2.5571478851081578E-2</v>
      </c>
      <c r="W18">
        <f>IF($F18="s-curve",$D18+($E18-$D18)*$I$2/(1+EXP($I$3*(COUNT($H$7:W$7)+$I$4))),TREND($D18:$E18,$D$7:$E$7,W$7))</f>
        <v>3.050235273930953E-2</v>
      </c>
      <c r="X18">
        <f>IF($F18="s-curve",$D18+($E18-$D18)*$I$2/(1+EXP($I$3*(COUNT($H$7:X$7)+$I$4))),TREND($D18:$E18,$D$7:$E$7,X$7))</f>
        <v>3.5656785122986534E-2</v>
      </c>
      <c r="Y18">
        <f>IF($F18="s-curve",$D18+($E18-$D18)*$I$2/(1+EXP($I$3*(COUNT($H$7:Y$7)+$I$4))),TREND($D18:$E18,$D$7:$E$7,Y$7))</f>
        <v>4.0811217506663534E-2</v>
      </c>
      <c r="Z18">
        <f>IF($F18="s-curve",$D18+($E18-$D18)*$I$2/(1+EXP($I$3*(COUNT($H$7:Z$7)+$I$4))),TREND($D18:$E18,$D$7:$E$7,Z$7))</f>
        <v>4.5742091394891479E-2</v>
      </c>
      <c r="AA18">
        <f>IF($F18="s-curve",$D18+($E18-$D18)*$I$2/(1+EXP($I$3*(COUNT($H$7:AA$7)+$I$4))),TREND($D18:$E18,$D$7:$E$7,AA$7))</f>
        <v>5.0263020836400545E-2</v>
      </c>
      <c r="AB18">
        <f>IF($F18="s-curve",$D18+($E18-$D18)*$I$2/(1+EXP($I$3*(COUNT($H$7:AB$7)+$I$4))),TREND($D18:$E18,$D$7:$E$7,AB$7))</f>
        <v>5.4249558435433422E-2</v>
      </c>
      <c r="AC18">
        <f>IF($F18="s-curve",$D18+($E18-$D18)*$I$2/(1+EXP($I$3*(COUNT($H$7:AC$7)+$I$4))),TREND($D18:$E18,$D$7:$E$7,AC$7))</f>
        <v>5.7645780584588233E-2</v>
      </c>
      <c r="AD18">
        <f>IF($F18="s-curve",$D18+($E18-$D18)*$I$2/(1+EXP($I$3*(COUNT($H$7:AD$7)+$I$4))),TREND($D18:$E18,$D$7:$E$7,AD$7))</f>
        <v>6.0455173843869149E-2</v>
      </c>
      <c r="AE18">
        <f>IF($F18="s-curve",$D18+($E18-$D18)*$I$2/(1+EXP($I$3*(COUNT($H$7:AE$7)+$I$4))),TREND($D18:$E18,$D$7:$E$7,AE$7))</f>
        <v>6.2723091986432722E-2</v>
      </c>
      <c r="AF18">
        <f>IF($F18="s-curve",$D18+($E18-$D18)*$I$2/(1+EXP($I$3*(COUNT($H$7:AF$7)+$I$4))),TREND($D18:$E18,$D$7:$E$7,AF$7))</f>
        <v>6.4518089705531162E-2</v>
      </c>
      <c r="AG18">
        <f>IF($F18="s-curve",$D18+($E18-$D18)*$I$2/(1+EXP($I$3*(COUNT($H$7:AG$7)+$I$4))),TREND($D18:$E18,$D$7:$E$7,AG$7))</f>
        <v>6.5916700861309546E-2</v>
      </c>
      <c r="AH18">
        <f>IF($F18="s-curve",$D18+($E18-$D18)*$I$2/(1+EXP($I$3*(COUNT($H$7:AH$7)+$I$4))),TREND($D18:$E18,$D$7:$E$7,AH$7))</f>
        <v>6.6993215367678924E-2</v>
      </c>
      <c r="AI18">
        <f>IF($F18="s-curve",$D18+($E18-$D18)*$I$2/(1+EXP($I$3*(COUNT($H$7:AI$7)+$I$4))),TREND($D18:$E18,$D$7:$E$7,AI$7))</f>
        <v>6.7814038859883297E-2</v>
      </c>
      <c r="AJ18">
        <f>IF($F18="s-curve",$D18+($E18-$D18)*$I$2/(1+EXP($I$3*(COUNT($H$7:AJ$7)+$I$4))),TREND($D18:$E18,$D$7:$E$7,AJ$7))</f>
        <v>6.8435416090166401E-2</v>
      </c>
      <c r="AK18">
        <f>IF($F18="s-curve",$D18+($E18-$D18)*$I$2/(1+EXP($I$3*(COUNT($H$7:AK$7)+$I$4))),TREND($D18:$E18,$D$7:$E$7,AK$7))</f>
        <v>6.8903252108007906E-2</v>
      </c>
      <c r="AL18">
        <f>IF($F18="s-curve",$D18+($E18-$D18)*$I$2/(1+EXP($I$3*(COUNT($H$7:AL$7)+$I$4))),TREND($D18:$E18,$D$7:$E$7,AL$7))</f>
        <v>6.9254043135755838E-2</v>
      </c>
      <c r="AM18">
        <f>IF($F18="s-curve",$D18+($E18-$D18)*$I$2/(1+EXP($I$3*(COUNT($H$7:AM$7)+$I$4))),TREND($D18:$E18,$D$7:$E$7,AM$7))</f>
        <v>6.9516262836816362E-2</v>
      </c>
      <c r="AN18">
        <f>IF($F18="s-curve",$D18+($E18-$D18)*$I$2/(1+EXP($I$3*(COUNT($H$7:AN$7)+$I$4))),TREND($D18:$E18,$D$7:$E$7,AN$7))</f>
        <v>6.9711823551718677E-2</v>
      </c>
      <c r="AO18">
        <f>IF($F18="s-curve",$D18+($E18-$D18)*$I$2/(1+EXP($I$3*(COUNT($H$7:AO$7)+$I$4))),TREND($D18:$E18,$D$7:$E$7,AO$7))</f>
        <v>6.9857420241664844E-2</v>
      </c>
      <c r="AP18">
        <f>IF($F18="s-curve",$D18+($E18-$D18)*$I$2/(1+EXP($I$3*(COUNT($H$7:AP$7)+$I$4))),TREND($D18:$E18,$D$7:$E$7,AP$7))</f>
        <v>6.9965679626293825E-2</v>
      </c>
    </row>
    <row r="19" spans="1:42" ht="15.75" thickBot="1" x14ac:dyDescent="0.3">
      <c r="A19" s="21"/>
      <c r="B19" s="21"/>
      <c r="C19" s="21" t="s">
        <v>7</v>
      </c>
      <c r="D19" s="21">
        <v>0</v>
      </c>
      <c r="E19" s="21">
        <v>0</v>
      </c>
      <c r="F19" s="43" t="str">
        <f t="shared" si="0"/>
        <v>n/a</v>
      </c>
      <c r="H19" s="33">
        <f t="shared" si="2"/>
        <v>0</v>
      </c>
      <c r="I19">
        <f>IF($F19="s-curve",$D19+($E19-$D19)*$I$2/(1+EXP($I$3*(COUNT($H$7:I$7)+$I$4))),TREND($D19:$E19,$D$7:$E$7,I$7))</f>
        <v>0</v>
      </c>
      <c r="J19">
        <f>IF($F19="s-curve",$D19+($E19-$D19)*$I$2/(1+EXP($I$3*(COUNT($H$7:J$7)+$I$4))),TREND($D19:$E19,$D$7:$E$7,J$7))</f>
        <v>0</v>
      </c>
      <c r="K19">
        <f>IF($F19="s-curve",$D19+($E19-$D19)*$I$2/(1+EXP($I$3*(COUNT($H$7:K$7)+$I$4))),TREND($D19:$E19,$D$7:$E$7,K$7))</f>
        <v>0</v>
      </c>
      <c r="L19">
        <f>IF($F19="s-curve",$D19+($E19-$D19)*$I$2/(1+EXP($I$3*(COUNT($H$7:L$7)+$I$4))),TREND($D19:$E19,$D$7:$E$7,L$7))</f>
        <v>0</v>
      </c>
      <c r="M19">
        <f>IF($F19="s-curve",$D19+($E19-$D19)*$I$2/(1+EXP($I$3*(COUNT($H$7:M$7)+$I$4))),TREND($D19:$E19,$D$7:$E$7,M$7))</f>
        <v>0</v>
      </c>
      <c r="N19">
        <f>IF($F19="s-curve",$D19+($E19-$D19)*$I$2/(1+EXP($I$3*(COUNT($H$7:N$7)+$I$4))),TREND($D19:$E19,$D$7:$E$7,N$7))</f>
        <v>0</v>
      </c>
      <c r="O19">
        <f>IF($F19="s-curve",$D19+($E19-$D19)*$I$2/(1+EXP($I$3*(COUNT($H$7:O$7)+$I$4))),TREND($D19:$E19,$D$7:$E$7,O$7))</f>
        <v>0</v>
      </c>
      <c r="P19">
        <f>IF($F19="s-curve",$D19+($E19-$D19)*$I$2/(1+EXP($I$3*(COUNT($H$7:P$7)+$I$4))),TREND($D19:$E19,$D$7:$E$7,P$7))</f>
        <v>0</v>
      </c>
      <c r="Q19">
        <f>IF($F19="s-curve",$D19+($E19-$D19)*$I$2/(1+EXP($I$3*(COUNT($H$7:Q$7)+$I$4))),TREND($D19:$E19,$D$7:$E$7,Q$7))</f>
        <v>0</v>
      </c>
      <c r="R19">
        <f>IF($F19="s-curve",$D19+($E19-$D19)*$I$2/(1+EXP($I$3*(COUNT($H$7:R$7)+$I$4))),TREND($D19:$E19,$D$7:$E$7,R$7))</f>
        <v>0</v>
      </c>
      <c r="S19">
        <f>IF($F19="s-curve",$D19+($E19-$D19)*$I$2/(1+EXP($I$3*(COUNT($H$7:S$7)+$I$4))),TREND($D19:$E19,$D$7:$E$7,S$7))</f>
        <v>0</v>
      </c>
      <c r="T19">
        <f>IF($F19="s-curve",$D19+($E19-$D19)*$I$2/(1+EXP($I$3*(COUNT($H$7:T$7)+$I$4))),TREND($D19:$E19,$D$7:$E$7,T$7))</f>
        <v>0</v>
      </c>
      <c r="U19">
        <f>IF($F19="s-curve",$D19+($E19-$D19)*$I$2/(1+EXP($I$3*(COUNT($H$7:U$7)+$I$4))),TREND($D19:$E19,$D$7:$E$7,U$7))</f>
        <v>0</v>
      </c>
      <c r="V19">
        <f>IF($F19="s-curve",$D19+($E19-$D19)*$I$2/(1+EXP($I$3*(COUNT($H$7:V$7)+$I$4))),TREND($D19:$E19,$D$7:$E$7,V$7))</f>
        <v>0</v>
      </c>
      <c r="W19">
        <f>IF($F19="s-curve",$D19+($E19-$D19)*$I$2/(1+EXP($I$3*(COUNT($H$7:W$7)+$I$4))),TREND($D19:$E19,$D$7:$E$7,W$7))</f>
        <v>0</v>
      </c>
      <c r="X19">
        <f>IF($F19="s-curve",$D19+($E19-$D19)*$I$2/(1+EXP($I$3*(COUNT($H$7:X$7)+$I$4))),TREND($D19:$E19,$D$7:$E$7,X$7))</f>
        <v>0</v>
      </c>
      <c r="Y19">
        <f>IF($F19="s-curve",$D19+($E19-$D19)*$I$2/(1+EXP($I$3*(COUNT($H$7:Y$7)+$I$4))),TREND($D19:$E19,$D$7:$E$7,Y$7))</f>
        <v>0</v>
      </c>
      <c r="Z19">
        <f>IF($F19="s-curve",$D19+($E19-$D19)*$I$2/(1+EXP($I$3*(COUNT($H$7:Z$7)+$I$4))),TREND($D19:$E19,$D$7:$E$7,Z$7))</f>
        <v>0</v>
      </c>
      <c r="AA19">
        <f>IF($F19="s-curve",$D19+($E19-$D19)*$I$2/(1+EXP($I$3*(COUNT($H$7:AA$7)+$I$4))),TREND($D19:$E19,$D$7:$E$7,AA$7))</f>
        <v>0</v>
      </c>
      <c r="AB19">
        <f>IF($F19="s-curve",$D19+($E19-$D19)*$I$2/(1+EXP($I$3*(COUNT($H$7:AB$7)+$I$4))),TREND($D19:$E19,$D$7:$E$7,AB$7))</f>
        <v>0</v>
      </c>
      <c r="AC19">
        <f>IF($F19="s-curve",$D19+($E19-$D19)*$I$2/(1+EXP($I$3*(COUNT($H$7:AC$7)+$I$4))),TREND($D19:$E19,$D$7:$E$7,AC$7))</f>
        <v>0</v>
      </c>
      <c r="AD19">
        <f>IF($F19="s-curve",$D19+($E19-$D19)*$I$2/(1+EXP($I$3*(COUNT($H$7:AD$7)+$I$4))),TREND($D19:$E19,$D$7:$E$7,AD$7))</f>
        <v>0</v>
      </c>
      <c r="AE19">
        <f>IF($F19="s-curve",$D19+($E19-$D19)*$I$2/(1+EXP($I$3*(COUNT($H$7:AE$7)+$I$4))),TREND($D19:$E19,$D$7:$E$7,AE$7))</f>
        <v>0</v>
      </c>
      <c r="AF19">
        <f>IF($F19="s-curve",$D19+($E19-$D19)*$I$2/(1+EXP($I$3*(COUNT($H$7:AF$7)+$I$4))),TREND($D19:$E19,$D$7:$E$7,AF$7))</f>
        <v>0</v>
      </c>
      <c r="AG19">
        <f>IF($F19="s-curve",$D19+($E19-$D19)*$I$2/(1+EXP($I$3*(COUNT($H$7:AG$7)+$I$4))),TREND($D19:$E19,$D$7:$E$7,AG$7))</f>
        <v>0</v>
      </c>
      <c r="AH19">
        <f>IF($F19="s-curve",$D19+($E19-$D19)*$I$2/(1+EXP($I$3*(COUNT($H$7:AH$7)+$I$4))),TREND($D19:$E19,$D$7:$E$7,AH$7))</f>
        <v>0</v>
      </c>
      <c r="AI19">
        <f>IF($F19="s-curve",$D19+($E19-$D19)*$I$2/(1+EXP($I$3*(COUNT($H$7:AI$7)+$I$4))),TREND($D19:$E19,$D$7:$E$7,AI$7))</f>
        <v>0</v>
      </c>
      <c r="AJ19">
        <f>IF($F19="s-curve",$D19+($E19-$D19)*$I$2/(1+EXP($I$3*(COUNT($H$7:AJ$7)+$I$4))),TREND($D19:$E19,$D$7:$E$7,AJ$7))</f>
        <v>0</v>
      </c>
      <c r="AK19">
        <f>IF($F19="s-curve",$D19+($E19-$D19)*$I$2/(1+EXP($I$3*(COUNT($H$7:AK$7)+$I$4))),TREND($D19:$E19,$D$7:$E$7,AK$7))</f>
        <v>0</v>
      </c>
      <c r="AL19">
        <f>IF($F19="s-curve",$D19+($E19-$D19)*$I$2/(1+EXP($I$3*(COUNT($H$7:AL$7)+$I$4))),TREND($D19:$E19,$D$7:$E$7,AL$7))</f>
        <v>0</v>
      </c>
      <c r="AM19">
        <f>IF($F19="s-curve",$D19+($E19-$D19)*$I$2/(1+EXP($I$3*(COUNT($H$7:AM$7)+$I$4))),TREND($D19:$E19,$D$7:$E$7,AM$7))</f>
        <v>0</v>
      </c>
      <c r="AN19">
        <f>IF($F19="s-curve",$D19+($E19-$D19)*$I$2/(1+EXP($I$3*(COUNT($H$7:AN$7)+$I$4))),TREND($D19:$E19,$D$7:$E$7,AN$7))</f>
        <v>0</v>
      </c>
      <c r="AO19">
        <f>IF($F19="s-curve",$D19+($E19-$D19)*$I$2/(1+EXP($I$3*(COUNT($H$7:AO$7)+$I$4))),TREND($D19:$E19,$D$7:$E$7,AO$7))</f>
        <v>0</v>
      </c>
      <c r="AP19">
        <f>IF($F19="s-curve",$D19+($E19-$D19)*$I$2/(1+EXP($I$3*(COUNT($H$7:AP$7)+$I$4))),TREND($D19:$E19,$D$7:$E$7,AP$7))</f>
        <v>0</v>
      </c>
    </row>
    <row r="20" spans="1:42" x14ac:dyDescent="0.25">
      <c r="A20" t="s">
        <v>15</v>
      </c>
      <c r="B20" t="s">
        <v>21</v>
      </c>
      <c r="C20" t="s">
        <v>2</v>
      </c>
      <c r="D20" s="18">
        <f>'SYVbT-passenger'!B3/SUM('SYVbT-passenger'!B3:F3)</f>
        <v>3.418899126145067E-4</v>
      </c>
      <c r="E20" s="19">
        <f>E26</f>
        <v>0.11079300918116385</v>
      </c>
      <c r="F20" s="42" t="str">
        <f t="shared" si="0"/>
        <v>s-curve</v>
      </c>
      <c r="H20" s="33">
        <f t="shared" si="2"/>
        <v>3.418899126145067E-4</v>
      </c>
      <c r="I20">
        <f>IF($F20="s-curve",$D20+($E20-$D20)*$I$2/(1+EXP($I$3*(COUNT($H$7:I$7)+$I$4))),TREND($D20:$E20,$D$7:$E$7,I$7))</f>
        <v>1.5554100235028632E-3</v>
      </c>
      <c r="J20">
        <f>IF($F20="s-curve",$D20+($E20-$D20)*$I$2/(1+EXP($I$3*(COUNT($H$7:J$7)+$I$4))),TREND($D20:$E20,$D$7:$E$7,J$7))</f>
        <v>1.9736982492455368E-3</v>
      </c>
      <c r="K20">
        <f>IF($F20="s-curve",$D20+($E20-$D20)*$I$2/(1+EXP($I$3*(COUNT($H$7:K$7)+$I$4))),TREND($D20:$E20,$D$7:$E$7,K$7))</f>
        <v>2.5332738875735849E-3</v>
      </c>
      <c r="L20">
        <f>IF($F20="s-curve",$D20+($E20-$D20)*$I$2/(1+EXP($I$3*(COUNT($H$7:L$7)+$I$4))),TREND($D20:$E20,$D$7:$E$7,L$7))</f>
        <v>3.2795576223577589E-3</v>
      </c>
      <c r="M20">
        <f>IF($F20="s-curve",$D20+($E20-$D20)*$I$2/(1+EXP($I$3*(COUNT($H$7:M$7)+$I$4))),TREND($D20:$E20,$D$7:$E$7,M$7))</f>
        <v>4.2707675814905883E-3</v>
      </c>
      <c r="N20">
        <f>IF($F20="s-curve",$D20+($E20-$D20)*$I$2/(1+EXP($I$3*(COUNT($H$7:N$7)+$I$4))),TREND($D20:$E20,$D$7:$E$7,N$7))</f>
        <v>5.5801306873650303E-3</v>
      </c>
      <c r="O20">
        <f>IF($F20="s-curve",$D20+($E20-$D20)*$I$2/(1+EXP($I$3*(COUNT($H$7:O$7)+$I$4))),TREND($D20:$E20,$D$7:$E$7,O$7))</f>
        <v>7.2973675732066513E-3</v>
      </c>
      <c r="P20">
        <f>IF($F20="s-curve",$D20+($E20-$D20)*$I$2/(1+EXP($I$3*(COUNT($H$7:P$7)+$I$4))),TREND($D20:$E20,$D$7:$E$7,P$7))</f>
        <v>9.5284073329515821E-3</v>
      </c>
      <c r="Q20">
        <f>IF($F20="s-curve",$D20+($E20-$D20)*$I$2/(1+EXP($I$3*(COUNT($H$7:Q$7)+$I$4))),TREND($D20:$E20,$D$7:$E$7,Q$7))</f>
        <v>1.2391755922310749E-2</v>
      </c>
      <c r="R20">
        <f>IF($F20="s-curve",$D20+($E20-$D20)*$I$2/(1+EXP($I$3*(COUNT($H$7:R$7)+$I$4))),TREND($D20:$E20,$D$7:$E$7,R$7))</f>
        <v>1.6009498800309017E-2</v>
      </c>
      <c r="S20">
        <f>IF($F20="s-curve",$D20+($E20-$D20)*$I$2/(1+EXP($I$3*(COUNT($H$7:S$7)+$I$4))),TREND($D20:$E20,$D$7:$E$7,S$7))</f>
        <v>2.0490993200177957E-2</v>
      </c>
      <c r="T20">
        <f>IF($F20="s-curve",$D20+($E20-$D20)*$I$2/(1+EXP($I$3*(COUNT($H$7:T$7)+$I$4))),TREND($D20:$E20,$D$7:$E$7,T$7))</f>
        <v>2.5908586658077791E-2</v>
      </c>
      <c r="U20">
        <f>IF($F20="s-curve",$D20+($E20-$D20)*$I$2/(1+EXP($I$3*(COUNT($H$7:U$7)+$I$4))),TREND($D20:$E20,$D$7:$E$7,U$7))</f>
        <v>3.2267840872813709E-2</v>
      </c>
      <c r="V20">
        <f>IF($F20="s-curve",$D20+($E20-$D20)*$I$2/(1+EXP($I$3*(COUNT($H$7:V$7)+$I$4))),TREND($D20:$E20,$D$7:$E$7,V$7))</f>
        <v>3.9479547495727497E-2</v>
      </c>
      <c r="W20">
        <f>IF($F20="s-curve",$D20+($E20-$D20)*$I$2/(1+EXP($I$3*(COUNT($H$7:W$7)+$I$4))),TREND($D20:$E20,$D$7:$E$7,W$7))</f>
        <v>4.7345190243873639E-2</v>
      </c>
      <c r="X20">
        <f>IF($F20="s-curve",$D20+($E20-$D20)*$I$2/(1+EXP($I$3*(COUNT($H$7:X$7)+$I$4))),TREND($D20:$E20,$D$7:$E$7,X$7))</f>
        <v>5.5567449546889178E-2</v>
      </c>
      <c r="Y20">
        <f>IF($F20="s-curve",$D20+($E20-$D20)*$I$2/(1+EXP($I$3*(COUNT($H$7:Y$7)+$I$4))),TREND($D20:$E20,$D$7:$E$7,Y$7))</f>
        <v>6.3789708849904717E-2</v>
      </c>
      <c r="Z20">
        <f>IF($F20="s-curve",$D20+($E20-$D20)*$I$2/(1+EXP($I$3*(COUNT($H$7:Z$7)+$I$4))),TREND($D20:$E20,$D$7:$E$7,Z$7))</f>
        <v>7.1655351598050851E-2</v>
      </c>
      <c r="AA20">
        <f>IF($F20="s-curve",$D20+($E20-$D20)*$I$2/(1+EXP($I$3*(COUNT($H$7:AA$7)+$I$4))),TREND($D20:$E20,$D$7:$E$7,AA$7))</f>
        <v>7.8867058220964639E-2</v>
      </c>
      <c r="AB20">
        <f>IF($F20="s-curve",$D20+($E20-$D20)*$I$2/(1+EXP($I$3*(COUNT($H$7:AB$7)+$I$4))),TREND($D20:$E20,$D$7:$E$7,AB$7))</f>
        <v>8.5226312435700557E-2</v>
      </c>
      <c r="AC20">
        <f>IF($F20="s-curve",$D20+($E20-$D20)*$I$2/(1+EXP($I$3*(COUNT($H$7:AC$7)+$I$4))),TREND($D20:$E20,$D$7:$E$7,AC$7))</f>
        <v>9.0643905893600385E-2</v>
      </c>
      <c r="AD20">
        <f>IF($F20="s-curve",$D20+($E20-$D20)*$I$2/(1+EXP($I$3*(COUNT($H$7:AD$7)+$I$4))),TREND($D20:$E20,$D$7:$E$7,AD$7))</f>
        <v>9.5125400293469345E-2</v>
      </c>
      <c r="AE20">
        <f>IF($F20="s-curve",$D20+($E20-$D20)*$I$2/(1+EXP($I$3*(COUNT($H$7:AE$7)+$I$4))),TREND($D20:$E20,$D$7:$E$7,AE$7))</f>
        <v>9.8743143171467609E-2</v>
      </c>
      <c r="AF20">
        <f>IF($F20="s-curve",$D20+($E20-$D20)*$I$2/(1+EXP($I$3*(COUNT($H$7:AF$7)+$I$4))),TREND($D20:$E20,$D$7:$E$7,AF$7))</f>
        <v>0.10160649176082677</v>
      </c>
      <c r="AG20">
        <f>IF($F20="s-curve",$D20+($E20-$D20)*$I$2/(1+EXP($I$3*(COUNT($H$7:AG$7)+$I$4))),TREND($D20:$E20,$D$7:$E$7,AG$7))</f>
        <v>0.10383753152057171</v>
      </c>
      <c r="AH20">
        <f>IF($F20="s-curve",$D20+($E20-$D20)*$I$2/(1+EXP($I$3*(COUNT($H$7:AH$7)+$I$4))),TREND($D20:$E20,$D$7:$E$7,AH$7))</f>
        <v>0.10555476840641333</v>
      </c>
      <c r="AI20">
        <f>IF($F20="s-curve",$D20+($E20-$D20)*$I$2/(1+EXP($I$3*(COUNT($H$7:AI$7)+$I$4))),TREND($D20:$E20,$D$7:$E$7,AI$7))</f>
        <v>0.10686413151228777</v>
      </c>
      <c r="AJ20">
        <f>IF($F20="s-curve",$D20+($E20-$D20)*$I$2/(1+EXP($I$3*(COUNT($H$7:AJ$7)+$I$4))),TREND($D20:$E20,$D$7:$E$7,AJ$7))</f>
        <v>0.10785534147142059</v>
      </c>
      <c r="AK20">
        <f>IF($F20="s-curve",$D20+($E20-$D20)*$I$2/(1+EXP($I$3*(COUNT($H$7:AK$7)+$I$4))),TREND($D20:$E20,$D$7:$E$7,AK$7))</f>
        <v>0.10860162520620477</v>
      </c>
      <c r="AL20">
        <f>IF($F20="s-curve",$D20+($E20-$D20)*$I$2/(1+EXP($I$3*(COUNT($H$7:AL$7)+$I$4))),TREND($D20:$E20,$D$7:$E$7,AL$7))</f>
        <v>0.10916120084453282</v>
      </c>
      <c r="AM20">
        <f>IF($F20="s-curve",$D20+($E20-$D20)*$I$2/(1+EXP($I$3*(COUNT($H$7:AM$7)+$I$4))),TREND($D20:$E20,$D$7:$E$7,AM$7))</f>
        <v>0.1095794890702755</v>
      </c>
      <c r="AN20">
        <f>IF($F20="s-curve",$D20+($E20-$D20)*$I$2/(1+EXP($I$3*(COUNT($H$7:AN$7)+$I$4))),TREND($D20:$E20,$D$7:$E$7,AN$7))</f>
        <v>0.10989144406118816</v>
      </c>
      <c r="AO20">
        <f>IF($F20="s-curve",$D20+($E20-$D20)*$I$2/(1+EXP($I$3*(COUNT($H$7:AO$7)+$I$4))),TREND($D20:$E20,$D$7:$E$7,AO$7))</f>
        <v>0.11012369732387314</v>
      </c>
      <c r="AP20">
        <f>IF($F20="s-curve",$D20+($E20-$D20)*$I$2/(1+EXP($I$3*(COUNT($H$7:AP$7)+$I$4))),TREND($D20:$E20,$D$7:$E$7,AP$7))</f>
        <v>0.11029639077800076</v>
      </c>
    </row>
    <row r="21" spans="1:42" x14ac:dyDescent="0.25">
      <c r="C21" t="s">
        <v>3</v>
      </c>
      <c r="D21" s="18">
        <f>'SYVbT-passenger'!C3/SUM('SYVbT-passenger'!B3:F3)</f>
        <v>5.9126893237004666E-2</v>
      </c>
      <c r="E21" s="19">
        <f>E27</f>
        <v>0.11099368239484962</v>
      </c>
      <c r="F21" s="42" t="str">
        <f t="shared" si="0"/>
        <v>s-curve</v>
      </c>
      <c r="H21" s="33">
        <f t="shared" si="2"/>
        <v>5.9126893237004666E-2</v>
      </c>
      <c r="I21">
        <f>IF($F21="s-curve",$D21+($E21-$D21)*$I$2/(1+EXP($I$3*(COUNT($H$7:I$7)+$I$4))),TREND($D21:$E21,$D$7:$E$7,I$7))</f>
        <v>5.9696750673914979E-2</v>
      </c>
      <c r="J21">
        <f>IF($F21="s-curve",$D21+($E21-$D21)*$I$2/(1+EXP($I$3*(COUNT($H$7:J$7)+$I$4))),TREND($D21:$E21,$D$7:$E$7,J$7))</f>
        <v>5.9893174823850981E-2</v>
      </c>
      <c r="K21">
        <f>IF($F21="s-curve",$D21+($E21-$D21)*$I$2/(1+EXP($I$3*(COUNT($H$7:K$7)+$I$4))),TREND($D21:$E21,$D$7:$E$7,K$7))</f>
        <v>6.0155946191341243E-2</v>
      </c>
      <c r="L21">
        <f>IF($F21="s-curve",$D21+($E21-$D21)*$I$2/(1+EXP($I$3*(COUNT($H$7:L$7)+$I$4))),TREND($D21:$E21,$D$7:$E$7,L$7))</f>
        <v>6.0506393895088523E-2</v>
      </c>
      <c r="M21">
        <f>IF($F21="s-curve",$D21+($E21-$D21)*$I$2/(1+EXP($I$3*(COUNT($H$7:M$7)+$I$4))),TREND($D21:$E21,$D$7:$E$7,M$7))</f>
        <v>6.0971856611102285E-2</v>
      </c>
      <c r="N21">
        <f>IF($F21="s-curve",$D21+($E21-$D21)*$I$2/(1+EXP($I$3*(COUNT($H$7:N$7)+$I$4))),TREND($D21:$E21,$D$7:$E$7,N$7))</f>
        <v>6.1586721001732216E-2</v>
      </c>
      <c r="O21">
        <f>IF($F21="s-curve",$D21+($E21-$D21)*$I$2/(1+EXP($I$3*(COUNT($H$7:O$7)+$I$4))),TREND($D21:$E21,$D$7:$E$7,O$7))</f>
        <v>6.2393119018174806E-2</v>
      </c>
      <c r="P21">
        <f>IF($F21="s-curve",$D21+($E21-$D21)*$I$2/(1+EXP($I$3*(COUNT($H$7:P$7)+$I$4))),TREND($D21:$E21,$D$7:$E$7,P$7))</f>
        <v>6.3440793949744362E-2</v>
      </c>
      <c r="Q21">
        <f>IF($F21="s-curve",$D21+($E21-$D21)*$I$2/(1+EXP($I$3*(COUNT($H$7:Q$7)+$I$4))),TREND($D21:$E21,$D$7:$E$7,Q$7))</f>
        <v>6.4785395059748632E-2</v>
      </c>
      <c r="R21">
        <f>IF($F21="s-curve",$D21+($E21-$D21)*$I$2/(1+EXP($I$3*(COUNT($H$7:R$7)+$I$4))),TREND($D21:$E21,$D$7:$E$7,R$7))</f>
        <v>6.648425251201405E-2</v>
      </c>
      <c r="S21">
        <f>IF($F21="s-curve",$D21+($E21-$D21)*$I$2/(1+EXP($I$3*(COUNT($H$7:S$7)+$I$4))),TREND($D21:$E21,$D$7:$E$7,S$7))</f>
        <v>6.8588719417278371E-2</v>
      </c>
      <c r="T21">
        <f>IF($F21="s-curve",$D21+($E21-$D21)*$I$2/(1+EXP($I$3*(COUNT($H$7:T$7)+$I$4))),TREND($D21:$E21,$D$7:$E$7,T$7))</f>
        <v>7.1132769486527636E-2</v>
      </c>
      <c r="U21">
        <f>IF($F21="s-curve",$D21+($E21-$D21)*$I$2/(1+EXP($I$3*(COUNT($H$7:U$7)+$I$4))),TREND($D21:$E21,$D$7:$E$7,U$7))</f>
        <v>7.4119014440323802E-2</v>
      </c>
      <c r="V21">
        <f>IF($F21="s-curve",$D21+($E21-$D21)*$I$2/(1+EXP($I$3*(COUNT($H$7:V$7)+$I$4))),TREND($D21:$E21,$D$7:$E$7,V$7))</f>
        <v>7.7505562891403312E-2</v>
      </c>
      <c r="W21">
        <f>IF($F21="s-curve",$D21+($E21-$D21)*$I$2/(1+EXP($I$3*(COUNT($H$7:W$7)+$I$4))),TREND($D21:$E21,$D$7:$E$7,W$7))</f>
        <v>8.1199193492077493E-2</v>
      </c>
      <c r="X21">
        <f>IF($F21="s-curve",$D21+($E21-$D21)*$I$2/(1+EXP($I$3*(COUNT($H$7:X$7)+$I$4))),TREND($D21:$E21,$D$7:$E$7,X$7))</f>
        <v>8.5060287815927144E-2</v>
      </c>
      <c r="Y21">
        <f>IF($F21="s-curve",$D21+($E21-$D21)*$I$2/(1+EXP($I$3*(COUNT($H$7:Y$7)+$I$4))),TREND($D21:$E21,$D$7:$E$7,Y$7))</f>
        <v>8.8921382139776795E-2</v>
      </c>
      <c r="Z21">
        <f>IF($F21="s-curve",$D21+($E21-$D21)*$I$2/(1+EXP($I$3*(COUNT($H$7:Z$7)+$I$4))),TREND($D21:$E21,$D$7:$E$7,Z$7))</f>
        <v>9.2615012740450975E-2</v>
      </c>
      <c r="AA21">
        <f>IF($F21="s-curve",$D21+($E21-$D21)*$I$2/(1+EXP($I$3*(COUNT($H$7:AA$7)+$I$4))),TREND($D21:$E21,$D$7:$E$7,AA$7))</f>
        <v>9.6001561191530485E-2</v>
      </c>
      <c r="AB21">
        <f>IF($F21="s-curve",$D21+($E21-$D21)*$I$2/(1+EXP($I$3*(COUNT($H$7:AB$7)+$I$4))),TREND($D21:$E21,$D$7:$E$7,AB$7))</f>
        <v>9.8987806145326651E-2</v>
      </c>
      <c r="AC21">
        <f>IF($F21="s-curve",$D21+($E21-$D21)*$I$2/(1+EXP($I$3*(COUNT($H$7:AC$7)+$I$4))),TREND($D21:$E21,$D$7:$E$7,AC$7))</f>
        <v>0.10153185621457592</v>
      </c>
      <c r="AD21">
        <f>IF($F21="s-curve",$D21+($E21-$D21)*$I$2/(1+EXP($I$3*(COUNT($H$7:AD$7)+$I$4))),TREND($D21:$E21,$D$7:$E$7,AD$7))</f>
        <v>0.10363632311984025</v>
      </c>
      <c r="AE21">
        <f>IF($F21="s-curve",$D21+($E21-$D21)*$I$2/(1+EXP($I$3*(COUNT($H$7:AE$7)+$I$4))),TREND($D21:$E21,$D$7:$E$7,AE$7))</f>
        <v>0.10533518057210565</v>
      </c>
      <c r="AF21">
        <f>IF($F21="s-curve",$D21+($E21-$D21)*$I$2/(1+EXP($I$3*(COUNT($H$7:AF$7)+$I$4))),TREND($D21:$E21,$D$7:$E$7,AF$7))</f>
        <v>0.10667978168210993</v>
      </c>
      <c r="AG21">
        <f>IF($F21="s-curve",$D21+($E21-$D21)*$I$2/(1+EXP($I$3*(COUNT($H$7:AG$7)+$I$4))),TREND($D21:$E21,$D$7:$E$7,AG$7))</f>
        <v>0.1077274566136795</v>
      </c>
      <c r="AH21">
        <f>IF($F21="s-curve",$D21+($E21-$D21)*$I$2/(1+EXP($I$3*(COUNT($H$7:AH$7)+$I$4))),TREND($D21:$E21,$D$7:$E$7,AH$7))</f>
        <v>0.10853385463012208</v>
      </c>
      <c r="AI21">
        <f>IF($F21="s-curve",$D21+($E21-$D21)*$I$2/(1+EXP($I$3*(COUNT($H$7:AI$7)+$I$4))),TREND($D21:$E21,$D$7:$E$7,AI$7))</f>
        <v>0.10914871902075202</v>
      </c>
      <c r="AJ21">
        <f>IF($F21="s-curve",$D21+($E21-$D21)*$I$2/(1+EXP($I$3*(COUNT($H$7:AJ$7)+$I$4))),TREND($D21:$E21,$D$7:$E$7,AJ$7))</f>
        <v>0.10961418173676576</v>
      </c>
      <c r="AK21">
        <f>IF($F21="s-curve",$D21+($E21-$D21)*$I$2/(1+EXP($I$3*(COUNT($H$7:AK$7)+$I$4))),TREND($D21:$E21,$D$7:$E$7,AK$7))</f>
        <v>0.10996462944051305</v>
      </c>
      <c r="AL21">
        <f>IF($F21="s-curve",$D21+($E21-$D21)*$I$2/(1+EXP($I$3*(COUNT($H$7:AL$7)+$I$4))),TREND($D21:$E21,$D$7:$E$7,AL$7))</f>
        <v>0.11022740080800331</v>
      </c>
      <c r="AM21">
        <f>IF($F21="s-curve",$D21+($E21-$D21)*$I$2/(1+EXP($I$3*(COUNT($H$7:AM$7)+$I$4))),TREND($D21:$E21,$D$7:$E$7,AM$7))</f>
        <v>0.11042382495793931</v>
      </c>
      <c r="AN21">
        <f>IF($F21="s-curve",$D21+($E21-$D21)*$I$2/(1+EXP($I$3*(COUNT($H$7:AN$7)+$I$4))),TREND($D21:$E21,$D$7:$E$7,AN$7))</f>
        <v>0.11057031603786277</v>
      </c>
      <c r="AO21">
        <f>IF($F21="s-curve",$D21+($E21-$D21)*$I$2/(1+EXP($I$3*(COUNT($H$7:AO$7)+$I$4))),TREND($D21:$E21,$D$7:$E$7,AO$7))</f>
        <v>0.11067937994854724</v>
      </c>
      <c r="AP21">
        <f>IF($F21="s-curve",$D21+($E21-$D21)*$I$2/(1+EXP($I$3*(COUNT($H$7:AP$7)+$I$4))),TREND($D21:$E21,$D$7:$E$7,AP$7))</f>
        <v>0.11076047514281501</v>
      </c>
    </row>
    <row r="22" spans="1:42" x14ac:dyDescent="0.25">
      <c r="C22" t="s">
        <v>4</v>
      </c>
      <c r="D22" s="18">
        <f>'SYVbT-passenger'!D3/SUM('SYVbT-passenger'!B3:F3)</f>
        <v>9.4217029241973144E-2</v>
      </c>
      <c r="E22" s="19">
        <f>E28</f>
        <v>0.11902205202127233</v>
      </c>
      <c r="F22" s="42" t="str">
        <f t="shared" si="0"/>
        <v>linear</v>
      </c>
      <c r="H22" s="33">
        <f t="shared" si="2"/>
        <v>9.4217029241973144E-2</v>
      </c>
      <c r="I22">
        <f>IF($F22="s-curve",$D22+($E22-$D22)*$I$2/(1+EXP($I$3*(COUNT($H$7:I$7)+$I$4))),TREND($D22:$E22,$D$7:$E$7,I$7))</f>
        <v>9.4946588735482118E-2</v>
      </c>
      <c r="J22">
        <f>IF($F22="s-curve",$D22+($E22-$D22)*$I$2/(1+EXP($I$3*(COUNT($H$7:J$7)+$I$4))),TREND($D22:$E22,$D$7:$E$7,J$7))</f>
        <v>9.5676148228990954E-2</v>
      </c>
      <c r="K22">
        <f>IF($F22="s-curve",$D22+($E22-$D22)*$I$2/(1+EXP($I$3*(COUNT($H$7:K$7)+$I$4))),TREND($D22:$E22,$D$7:$E$7,K$7))</f>
        <v>9.6405707722499789E-2</v>
      </c>
      <c r="L22">
        <f>IF($F22="s-curve",$D22+($E22-$D22)*$I$2/(1+EXP($I$3*(COUNT($H$7:L$7)+$I$4))),TREND($D22:$E22,$D$7:$E$7,L$7))</f>
        <v>9.7135267216008403E-2</v>
      </c>
      <c r="M22">
        <f>IF($F22="s-curve",$D22+($E22-$D22)*$I$2/(1+EXP($I$3*(COUNT($H$7:M$7)+$I$4))),TREND($D22:$E22,$D$7:$E$7,M$7))</f>
        <v>9.7864826709517239E-2</v>
      </c>
      <c r="N22">
        <f>IF($F22="s-curve",$D22+($E22-$D22)*$I$2/(1+EXP($I$3*(COUNT($H$7:N$7)+$I$4))),TREND($D22:$E22,$D$7:$E$7,N$7))</f>
        <v>9.8594386203026074E-2</v>
      </c>
      <c r="O22">
        <f>IF($F22="s-curve",$D22+($E22-$D22)*$I$2/(1+EXP($I$3*(COUNT($H$7:O$7)+$I$4))),TREND($D22:$E22,$D$7:$E$7,O$7))</f>
        <v>9.932394569653491E-2</v>
      </c>
      <c r="P22">
        <f>IF($F22="s-curve",$D22+($E22-$D22)*$I$2/(1+EXP($I$3*(COUNT($H$7:P$7)+$I$4))),TREND($D22:$E22,$D$7:$E$7,P$7))</f>
        <v>0.10005350519004375</v>
      </c>
      <c r="Q22">
        <f>IF($F22="s-curve",$D22+($E22-$D22)*$I$2/(1+EXP($I$3*(COUNT($H$7:Q$7)+$I$4))),TREND($D22:$E22,$D$7:$E$7,Q$7))</f>
        <v>0.10078306468355258</v>
      </c>
      <c r="R22">
        <f>IF($F22="s-curve",$D22+($E22-$D22)*$I$2/(1+EXP($I$3*(COUNT($H$7:R$7)+$I$4))),TREND($D22:$E22,$D$7:$E$7,R$7))</f>
        <v>0.10151262417706142</v>
      </c>
      <c r="S22">
        <f>IF($F22="s-curve",$D22+($E22-$D22)*$I$2/(1+EXP($I$3*(COUNT($H$7:S$7)+$I$4))),TREND($D22:$E22,$D$7:$E$7,S$7))</f>
        <v>0.10224218367057003</v>
      </c>
      <c r="T22">
        <f>IF($F22="s-curve",$D22+($E22-$D22)*$I$2/(1+EXP($I$3*(COUNT($H$7:T$7)+$I$4))),TREND($D22:$E22,$D$7:$E$7,T$7))</f>
        <v>0.10297174316407887</v>
      </c>
      <c r="U22">
        <f>IF($F22="s-curve",$D22+($E22-$D22)*$I$2/(1+EXP($I$3*(COUNT($H$7:U$7)+$I$4))),TREND($D22:$E22,$D$7:$E$7,U$7))</f>
        <v>0.1037013026575877</v>
      </c>
      <c r="V22">
        <f>IF($F22="s-curve",$D22+($E22-$D22)*$I$2/(1+EXP($I$3*(COUNT($H$7:V$7)+$I$4))),TREND($D22:$E22,$D$7:$E$7,V$7))</f>
        <v>0.10443086215109654</v>
      </c>
      <c r="W22">
        <f>IF($F22="s-curve",$D22+($E22-$D22)*$I$2/(1+EXP($I$3*(COUNT($H$7:W$7)+$I$4))),TREND($D22:$E22,$D$7:$E$7,W$7))</f>
        <v>0.10516042164460537</v>
      </c>
      <c r="X22">
        <f>IF($F22="s-curve",$D22+($E22-$D22)*$I$2/(1+EXP($I$3*(COUNT($H$7:X$7)+$I$4))),TREND($D22:$E22,$D$7:$E$7,X$7))</f>
        <v>0.10588998113811421</v>
      </c>
      <c r="Y22">
        <f>IF($F22="s-curve",$D22+($E22-$D22)*$I$2/(1+EXP($I$3*(COUNT($H$7:Y$7)+$I$4))),TREND($D22:$E22,$D$7:$E$7,Y$7))</f>
        <v>0.10661954063162282</v>
      </c>
      <c r="Z22">
        <f>IF($F22="s-curve",$D22+($E22-$D22)*$I$2/(1+EXP($I$3*(COUNT($H$7:Z$7)+$I$4))),TREND($D22:$E22,$D$7:$E$7,Z$7))</f>
        <v>0.10734910012513166</v>
      </c>
      <c r="AA22">
        <f>IF($F22="s-curve",$D22+($E22-$D22)*$I$2/(1+EXP($I$3*(COUNT($H$7:AA$7)+$I$4))),TREND($D22:$E22,$D$7:$E$7,AA$7))</f>
        <v>0.10807865961864049</v>
      </c>
      <c r="AB22">
        <f>IF($F22="s-curve",$D22+($E22-$D22)*$I$2/(1+EXP($I$3*(COUNT($H$7:AB$7)+$I$4))),TREND($D22:$E22,$D$7:$E$7,AB$7))</f>
        <v>0.10880821911214933</v>
      </c>
      <c r="AC22">
        <f>IF($F22="s-curve",$D22+($E22-$D22)*$I$2/(1+EXP($I$3*(COUNT($H$7:AC$7)+$I$4))),TREND($D22:$E22,$D$7:$E$7,AC$7))</f>
        <v>0.10953777860565816</v>
      </c>
      <c r="AD22">
        <f>IF($F22="s-curve",$D22+($E22-$D22)*$I$2/(1+EXP($I$3*(COUNT($H$7:AD$7)+$I$4))),TREND($D22:$E22,$D$7:$E$7,AD$7))</f>
        <v>0.110267338099167</v>
      </c>
      <c r="AE22">
        <f>IF($F22="s-curve",$D22+($E22-$D22)*$I$2/(1+EXP($I$3*(COUNT($H$7:AE$7)+$I$4))),TREND($D22:$E22,$D$7:$E$7,AE$7))</f>
        <v>0.11099689759267561</v>
      </c>
      <c r="AF22">
        <f>IF($F22="s-curve",$D22+($E22-$D22)*$I$2/(1+EXP($I$3*(COUNT($H$7:AF$7)+$I$4))),TREND($D22:$E22,$D$7:$E$7,AF$7))</f>
        <v>0.11172645708618445</v>
      </c>
      <c r="AG22">
        <f>IF($F22="s-curve",$D22+($E22-$D22)*$I$2/(1+EXP($I$3*(COUNT($H$7:AG$7)+$I$4))),TREND($D22:$E22,$D$7:$E$7,AG$7))</f>
        <v>0.11245601657969329</v>
      </c>
      <c r="AH22">
        <f>IF($F22="s-curve",$D22+($E22-$D22)*$I$2/(1+EXP($I$3*(COUNT($H$7:AH$7)+$I$4))),TREND($D22:$E22,$D$7:$E$7,AH$7))</f>
        <v>0.11318557607320212</v>
      </c>
      <c r="AI22">
        <f>IF($F22="s-curve",$D22+($E22-$D22)*$I$2/(1+EXP($I$3*(COUNT($H$7:AI$7)+$I$4))),TREND($D22:$E22,$D$7:$E$7,AI$7))</f>
        <v>0.11391513556671096</v>
      </c>
      <c r="AJ22">
        <f>IF($F22="s-curve",$D22+($E22-$D22)*$I$2/(1+EXP($I$3*(COUNT($H$7:AJ$7)+$I$4))),TREND($D22:$E22,$D$7:$E$7,AJ$7))</f>
        <v>0.11464469506021979</v>
      </c>
      <c r="AK22">
        <f>IF($F22="s-curve",$D22+($E22-$D22)*$I$2/(1+EXP($I$3*(COUNT($H$7:AK$7)+$I$4))),TREND($D22:$E22,$D$7:$E$7,AK$7))</f>
        <v>0.11537425455372841</v>
      </c>
      <c r="AL22">
        <f>IF($F22="s-curve",$D22+($E22-$D22)*$I$2/(1+EXP($I$3*(COUNT($H$7:AL$7)+$I$4))),TREND($D22:$E22,$D$7:$E$7,AL$7))</f>
        <v>0.11610381404723724</v>
      </c>
      <c r="AM22">
        <f>IF($F22="s-curve",$D22+($E22-$D22)*$I$2/(1+EXP($I$3*(COUNT($H$7:AM$7)+$I$4))),TREND($D22:$E22,$D$7:$E$7,AM$7))</f>
        <v>0.11683337354074608</v>
      </c>
      <c r="AN22">
        <f>IF($F22="s-curve",$D22+($E22-$D22)*$I$2/(1+EXP($I$3*(COUNT($H$7:AN$7)+$I$4))),TREND($D22:$E22,$D$7:$E$7,AN$7))</f>
        <v>0.11756293303425491</v>
      </c>
      <c r="AO22">
        <f>IF($F22="s-curve",$D22+($E22-$D22)*$I$2/(1+EXP($I$3*(COUNT($H$7:AO$7)+$I$4))),TREND($D22:$E22,$D$7:$E$7,AO$7))</f>
        <v>0.11829249252776375</v>
      </c>
      <c r="AP22">
        <f>IF($F22="s-curve",$D22+($E22-$D22)*$I$2/(1+EXP($I$3*(COUNT($H$7:AP$7)+$I$4))),TREND($D22:$E22,$D$7:$E$7,AP$7))</f>
        <v>0.11902205202127258</v>
      </c>
    </row>
    <row r="23" spans="1:42" x14ac:dyDescent="0.25">
      <c r="C23" t="s">
        <v>5</v>
      </c>
      <c r="D23">
        <v>1</v>
      </c>
      <c r="E23">
        <v>1</v>
      </c>
      <c r="F23" s="42" t="str">
        <f t="shared" si="0"/>
        <v>n/a</v>
      </c>
      <c r="H23" s="33">
        <f t="shared" si="2"/>
        <v>1</v>
      </c>
      <c r="I23">
        <f>IF($F23="s-curve",$D23+($E23-$D23)*$I$2/(1+EXP($I$3*(COUNT($H$7:I$7)+$I$4))),TREND($D23:$E23,$D$7:$E$7,I$7))</f>
        <v>1</v>
      </c>
      <c r="J23">
        <f>IF($F23="s-curve",$D23+($E23-$D23)*$I$2/(1+EXP($I$3*(COUNT($H$7:J$7)+$I$4))),TREND($D23:$E23,$D$7:$E$7,J$7))</f>
        <v>1</v>
      </c>
      <c r="K23">
        <f>IF($F23="s-curve",$D23+($E23-$D23)*$I$2/(1+EXP($I$3*(COUNT($H$7:K$7)+$I$4))),TREND($D23:$E23,$D$7:$E$7,K$7))</f>
        <v>1</v>
      </c>
      <c r="L23">
        <f>IF($F23="s-curve",$D23+($E23-$D23)*$I$2/(1+EXP($I$3*(COUNT($H$7:L$7)+$I$4))),TREND($D23:$E23,$D$7:$E$7,L$7))</f>
        <v>1</v>
      </c>
      <c r="M23">
        <f>IF($F23="s-curve",$D23+($E23-$D23)*$I$2/(1+EXP($I$3*(COUNT($H$7:M$7)+$I$4))),TREND($D23:$E23,$D$7:$E$7,M$7))</f>
        <v>1</v>
      </c>
      <c r="N23">
        <f>IF($F23="s-curve",$D23+($E23-$D23)*$I$2/(1+EXP($I$3*(COUNT($H$7:N$7)+$I$4))),TREND($D23:$E23,$D$7:$E$7,N$7))</f>
        <v>1</v>
      </c>
      <c r="O23">
        <f>IF($F23="s-curve",$D23+($E23-$D23)*$I$2/(1+EXP($I$3*(COUNT($H$7:O$7)+$I$4))),TREND($D23:$E23,$D$7:$E$7,O$7))</f>
        <v>1</v>
      </c>
      <c r="P23">
        <f>IF($F23="s-curve",$D23+($E23-$D23)*$I$2/(1+EXP($I$3*(COUNT($H$7:P$7)+$I$4))),TREND($D23:$E23,$D$7:$E$7,P$7))</f>
        <v>1</v>
      </c>
      <c r="Q23">
        <f>IF($F23="s-curve",$D23+($E23-$D23)*$I$2/(1+EXP($I$3*(COUNT($H$7:Q$7)+$I$4))),TREND($D23:$E23,$D$7:$E$7,Q$7))</f>
        <v>1</v>
      </c>
      <c r="R23">
        <f>IF($F23="s-curve",$D23+($E23-$D23)*$I$2/(1+EXP($I$3*(COUNT($H$7:R$7)+$I$4))),TREND($D23:$E23,$D$7:$E$7,R$7))</f>
        <v>1</v>
      </c>
      <c r="S23">
        <f>IF($F23="s-curve",$D23+($E23-$D23)*$I$2/(1+EXP($I$3*(COUNT($H$7:S$7)+$I$4))),TREND($D23:$E23,$D$7:$E$7,S$7))</f>
        <v>1</v>
      </c>
      <c r="T23">
        <f>IF($F23="s-curve",$D23+($E23-$D23)*$I$2/(1+EXP($I$3*(COUNT($H$7:T$7)+$I$4))),TREND($D23:$E23,$D$7:$E$7,T$7))</f>
        <v>1</v>
      </c>
      <c r="U23">
        <f>IF($F23="s-curve",$D23+($E23-$D23)*$I$2/(1+EXP($I$3*(COUNT($H$7:U$7)+$I$4))),TREND($D23:$E23,$D$7:$E$7,U$7))</f>
        <v>1</v>
      </c>
      <c r="V23">
        <f>IF($F23="s-curve",$D23+($E23-$D23)*$I$2/(1+EXP($I$3*(COUNT($H$7:V$7)+$I$4))),TREND($D23:$E23,$D$7:$E$7,V$7))</f>
        <v>1</v>
      </c>
      <c r="W23">
        <f>IF($F23="s-curve",$D23+($E23-$D23)*$I$2/(1+EXP($I$3*(COUNT($H$7:W$7)+$I$4))),TREND($D23:$E23,$D$7:$E$7,W$7))</f>
        <v>1</v>
      </c>
      <c r="X23">
        <f>IF($F23="s-curve",$D23+($E23-$D23)*$I$2/(1+EXP($I$3*(COUNT($H$7:X$7)+$I$4))),TREND($D23:$E23,$D$7:$E$7,X$7))</f>
        <v>1</v>
      </c>
      <c r="Y23">
        <f>IF($F23="s-curve",$D23+($E23-$D23)*$I$2/(1+EXP($I$3*(COUNT($H$7:Y$7)+$I$4))),TREND($D23:$E23,$D$7:$E$7,Y$7))</f>
        <v>1</v>
      </c>
      <c r="Z23">
        <f>IF($F23="s-curve",$D23+($E23-$D23)*$I$2/(1+EXP($I$3*(COUNT($H$7:Z$7)+$I$4))),TREND($D23:$E23,$D$7:$E$7,Z$7))</f>
        <v>1</v>
      </c>
      <c r="AA23">
        <f>IF($F23="s-curve",$D23+($E23-$D23)*$I$2/(1+EXP($I$3*(COUNT($H$7:AA$7)+$I$4))),TREND($D23:$E23,$D$7:$E$7,AA$7))</f>
        <v>1</v>
      </c>
      <c r="AB23">
        <f>IF($F23="s-curve",$D23+($E23-$D23)*$I$2/(1+EXP($I$3*(COUNT($H$7:AB$7)+$I$4))),TREND($D23:$E23,$D$7:$E$7,AB$7))</f>
        <v>1</v>
      </c>
      <c r="AC23">
        <f>IF($F23="s-curve",$D23+($E23-$D23)*$I$2/(1+EXP($I$3*(COUNT($H$7:AC$7)+$I$4))),TREND($D23:$E23,$D$7:$E$7,AC$7))</f>
        <v>1</v>
      </c>
      <c r="AD23">
        <f>IF($F23="s-curve",$D23+($E23-$D23)*$I$2/(1+EXP($I$3*(COUNT($H$7:AD$7)+$I$4))),TREND($D23:$E23,$D$7:$E$7,AD$7))</f>
        <v>1</v>
      </c>
      <c r="AE23">
        <f>IF($F23="s-curve",$D23+($E23-$D23)*$I$2/(1+EXP($I$3*(COUNT($H$7:AE$7)+$I$4))),TREND($D23:$E23,$D$7:$E$7,AE$7))</f>
        <v>1</v>
      </c>
      <c r="AF23">
        <f>IF($F23="s-curve",$D23+($E23-$D23)*$I$2/(1+EXP($I$3*(COUNT($H$7:AF$7)+$I$4))),TREND($D23:$E23,$D$7:$E$7,AF$7))</f>
        <v>1</v>
      </c>
      <c r="AG23">
        <f>IF($F23="s-curve",$D23+($E23-$D23)*$I$2/(1+EXP($I$3*(COUNT($H$7:AG$7)+$I$4))),TREND($D23:$E23,$D$7:$E$7,AG$7))</f>
        <v>1</v>
      </c>
      <c r="AH23">
        <f>IF($F23="s-curve",$D23+($E23-$D23)*$I$2/(1+EXP($I$3*(COUNT($H$7:AH$7)+$I$4))),TREND($D23:$E23,$D$7:$E$7,AH$7))</f>
        <v>1</v>
      </c>
      <c r="AI23">
        <f>IF($F23="s-curve",$D23+($E23-$D23)*$I$2/(1+EXP($I$3*(COUNT($H$7:AI$7)+$I$4))),TREND($D23:$E23,$D$7:$E$7,AI$7))</f>
        <v>1</v>
      </c>
      <c r="AJ23">
        <f>IF($F23="s-curve",$D23+($E23-$D23)*$I$2/(1+EXP($I$3*(COUNT($H$7:AJ$7)+$I$4))),TREND($D23:$E23,$D$7:$E$7,AJ$7))</f>
        <v>1</v>
      </c>
      <c r="AK23">
        <f>IF($F23="s-curve",$D23+($E23-$D23)*$I$2/(1+EXP($I$3*(COUNT($H$7:AK$7)+$I$4))),TREND($D23:$E23,$D$7:$E$7,AK$7))</f>
        <v>1</v>
      </c>
      <c r="AL23">
        <f>IF($F23="s-curve",$D23+($E23-$D23)*$I$2/(1+EXP($I$3*(COUNT($H$7:AL$7)+$I$4))),TREND($D23:$E23,$D$7:$E$7,AL$7))</f>
        <v>1</v>
      </c>
      <c r="AM23">
        <f>IF($F23="s-curve",$D23+($E23-$D23)*$I$2/(1+EXP($I$3*(COUNT($H$7:AM$7)+$I$4))),TREND($D23:$E23,$D$7:$E$7,AM$7))</f>
        <v>1</v>
      </c>
      <c r="AN23">
        <f>IF($F23="s-curve",$D23+($E23-$D23)*$I$2/(1+EXP($I$3*(COUNT($H$7:AN$7)+$I$4))),TREND($D23:$E23,$D$7:$E$7,AN$7))</f>
        <v>1</v>
      </c>
      <c r="AO23">
        <f>IF($F23="s-curve",$D23+($E23-$D23)*$I$2/(1+EXP($I$3*(COUNT($H$7:AO$7)+$I$4))),TREND($D23:$E23,$D$7:$E$7,AO$7))</f>
        <v>1</v>
      </c>
      <c r="AP23">
        <f>IF($F23="s-curve",$D23+($E23-$D23)*$I$2/(1+EXP($I$3*(COUNT($H$7:AP$7)+$I$4))),TREND($D23:$E23,$D$7:$E$7,AP$7))</f>
        <v>1</v>
      </c>
    </row>
    <row r="24" spans="1:42" x14ac:dyDescent="0.25">
      <c r="C24" t="s">
        <v>6</v>
      </c>
      <c r="D24" s="19">
        <f>'SYVbT-passenger'!F3/SUM('SYVbT-passenger'!B3:F3)</f>
        <v>0</v>
      </c>
      <c r="E24" s="19">
        <f>E30</f>
        <v>7.7222799216094845E-2</v>
      </c>
      <c r="F24" s="42" t="str">
        <f t="shared" si="0"/>
        <v>s-curve</v>
      </c>
      <c r="H24" s="33">
        <f t="shared" si="2"/>
        <v>0</v>
      </c>
      <c r="I24">
        <f>IF($F24="s-curve",$D24+($E24-$D24)*$I$2/(1+EXP($I$3*(COUNT($H$7:I$7)+$I$4))),TREND($D24:$E24,$D$7:$E$7,I$7))</f>
        <v>8.484424647610501E-4</v>
      </c>
      <c r="J24">
        <f>IF($F24="s-curve",$D24+($E24-$D24)*$I$2/(1+EXP($I$3*(COUNT($H$7:J$7)+$I$4))),TREND($D24:$E24,$D$7:$E$7,J$7))</f>
        <v>1.1408920830618468E-3</v>
      </c>
      <c r="K24">
        <f>IF($F24="s-curve",$D24+($E24-$D24)*$I$2/(1+EXP($I$3*(COUNT($H$7:K$7)+$I$4))),TREND($D24:$E24,$D$7:$E$7,K$7))</f>
        <v>1.5321239460886027E-3</v>
      </c>
      <c r="L24">
        <f>IF($F24="s-curve",$D24+($E24-$D24)*$I$2/(1+EXP($I$3*(COUNT($H$7:L$7)+$I$4))),TREND($D24:$E24,$D$7:$E$7,L$7))</f>
        <v>2.0538942947380769E-3</v>
      </c>
      <c r="M24">
        <f>IF($F24="s-curve",$D24+($E24-$D24)*$I$2/(1+EXP($I$3*(COUNT($H$7:M$7)+$I$4))),TREND($D24:$E24,$D$7:$E$7,M$7))</f>
        <v>2.7469068070784903E-3</v>
      </c>
      <c r="N24">
        <f>IF($F24="s-curve",$D24+($E24-$D24)*$I$2/(1+EXP($I$3*(COUNT($H$7:N$7)+$I$4))),TREND($D24:$E24,$D$7:$E$7,N$7))</f>
        <v>3.6623586820392173E-3</v>
      </c>
      <c r="O24">
        <f>IF($F24="s-curve",$D24+($E24-$D24)*$I$2/(1+EXP($I$3*(COUNT($H$7:O$7)+$I$4))),TREND($D24:$E24,$D$7:$E$7,O$7))</f>
        <v>4.8629788307530918E-3</v>
      </c>
      <c r="P24">
        <f>IF($F24="s-curve",$D24+($E24-$D24)*$I$2/(1+EXP($I$3*(COUNT($H$7:P$7)+$I$4))),TREND($D24:$E24,$D$7:$E$7,P$7))</f>
        <v>6.4228284416113631E-3</v>
      </c>
      <c r="Q24">
        <f>IF($F24="s-curve",$D24+($E24-$D24)*$I$2/(1+EXP($I$3*(COUNT($H$7:Q$7)+$I$4))),TREND($D24:$E24,$D$7:$E$7,Q$7))</f>
        <v>8.4247619183030163E-3</v>
      </c>
      <c r="R24">
        <f>IF($F24="s-curve",$D24+($E24-$D24)*$I$2/(1+EXP($I$3*(COUNT($H$7:R$7)+$I$4))),TREND($D24:$E24,$D$7:$E$7,R$7))</f>
        <v>1.0954136303399609E-2</v>
      </c>
      <c r="S24">
        <f>IF($F24="s-curve",$D24+($E24-$D24)*$I$2/(1+EXP($I$3*(COUNT($H$7:S$7)+$I$4))),TREND($D24:$E24,$D$7:$E$7,S$7))</f>
        <v>1.4087409596789186E-2</v>
      </c>
      <c r="T24">
        <f>IF($F24="s-curve",$D24+($E24-$D24)*$I$2/(1+EXP($I$3*(COUNT($H$7:T$7)+$I$4))),TREND($D24:$E24,$D$7:$E$7,T$7))</f>
        <v>1.7875164167357446E-2</v>
      </c>
      <c r="U24">
        <f>IF($F24="s-curve",$D24+($E24-$D24)*$I$2/(1+EXP($I$3*(COUNT($H$7:U$7)+$I$4))),TREND($D24:$E24,$D$7:$E$7,U$7))</f>
        <v>2.2321288522101669E-2</v>
      </c>
      <c r="V24">
        <f>IF($F24="s-curve",$D24+($E24-$D24)*$I$2/(1+EXP($I$3*(COUNT($H$7:V$7)+$I$4))),TREND($D24:$E24,$D$7:$E$7,V$7))</f>
        <v>2.7363411917814794E-2</v>
      </c>
      <c r="W24">
        <f>IF($F24="s-curve",$D24+($E24-$D24)*$I$2/(1+EXP($I$3*(COUNT($H$7:W$7)+$I$4))),TREND($D24:$E24,$D$7:$E$7,W$7))</f>
        <v>3.2862740079159916E-2</v>
      </c>
      <c r="X24">
        <f>IF($F24="s-curve",$D24+($E24-$D24)*$I$2/(1+EXP($I$3*(COUNT($H$7:X$7)+$I$4))),TREND($D24:$E24,$D$7:$E$7,X$7))</f>
        <v>3.8611399608047423E-2</v>
      </c>
      <c r="Y24">
        <f>IF($F24="s-curve",$D24+($E24-$D24)*$I$2/(1+EXP($I$3*(COUNT($H$7:Y$7)+$I$4))),TREND($D24:$E24,$D$7:$E$7,Y$7))</f>
        <v>4.4360059136934929E-2</v>
      </c>
      <c r="Z24">
        <f>IF($F24="s-curve",$D24+($E24-$D24)*$I$2/(1+EXP($I$3*(COUNT($H$7:Z$7)+$I$4))),TREND($D24:$E24,$D$7:$E$7,Z$7))</f>
        <v>4.9859387298280052E-2</v>
      </c>
      <c r="AA24">
        <f>IF($F24="s-curve",$D24+($E24-$D24)*$I$2/(1+EXP($I$3*(COUNT($H$7:AA$7)+$I$4))),TREND($D24:$E24,$D$7:$E$7,AA$7))</f>
        <v>5.4901510693993169E-2</v>
      </c>
      <c r="AB24">
        <f>IF($F24="s-curve",$D24+($E24-$D24)*$I$2/(1+EXP($I$3*(COUNT($H$7:AB$7)+$I$4))),TREND($D24:$E24,$D$7:$E$7,AB$7))</f>
        <v>5.9347635048737399E-2</v>
      </c>
      <c r="AC24">
        <f>IF($F24="s-curve",$D24+($E24-$D24)*$I$2/(1+EXP($I$3*(COUNT($H$7:AC$7)+$I$4))),TREND($D24:$E24,$D$7:$E$7,AC$7))</f>
        <v>6.3135389619305649E-2</v>
      </c>
      <c r="AD24">
        <f>IF($F24="s-curve",$D24+($E24-$D24)*$I$2/(1+EXP($I$3*(COUNT($H$7:AD$7)+$I$4))),TREND($D24:$E24,$D$7:$E$7,AD$7))</f>
        <v>6.6268662912695245E-2</v>
      </c>
      <c r="AE24">
        <f>IF($F24="s-curve",$D24+($E24-$D24)*$I$2/(1+EXP($I$3*(COUNT($H$7:AE$7)+$I$4))),TREND($D24:$E24,$D$7:$E$7,AE$7))</f>
        <v>6.8798037297791825E-2</v>
      </c>
      <c r="AF24">
        <f>IF($F24="s-curve",$D24+($E24-$D24)*$I$2/(1+EXP($I$3*(COUNT($H$7:AF$7)+$I$4))),TREND($D24:$E24,$D$7:$E$7,AF$7))</f>
        <v>7.0799970774483481E-2</v>
      </c>
      <c r="AG24">
        <f>IF($F24="s-curve",$D24+($E24-$D24)*$I$2/(1+EXP($I$3*(COUNT($H$7:AG$7)+$I$4))),TREND($D24:$E24,$D$7:$E$7,AG$7))</f>
        <v>7.2359820385341764E-2</v>
      </c>
      <c r="AH24">
        <f>IF($F24="s-curve",$D24+($E24-$D24)*$I$2/(1+EXP($I$3*(COUNT($H$7:AH$7)+$I$4))),TREND($D24:$E24,$D$7:$E$7,AH$7))</f>
        <v>7.3560440534055638E-2</v>
      </c>
      <c r="AI24">
        <f>IF($F24="s-curve",$D24+($E24-$D24)*$I$2/(1+EXP($I$3*(COUNT($H$7:AI$7)+$I$4))),TREND($D24:$E24,$D$7:$E$7,AI$7))</f>
        <v>7.447589240901635E-2</v>
      </c>
      <c r="AJ24">
        <f>IF($F24="s-curve",$D24+($E24-$D24)*$I$2/(1+EXP($I$3*(COUNT($H$7:AJ$7)+$I$4))),TREND($D24:$E24,$D$7:$E$7,AJ$7))</f>
        <v>7.5168904921356763E-2</v>
      </c>
      <c r="AK24">
        <f>IF($F24="s-curve",$D24+($E24-$D24)*$I$2/(1+EXP($I$3*(COUNT($H$7:AK$7)+$I$4))),TREND($D24:$E24,$D$7:$E$7,AK$7))</f>
        <v>7.5690675270006252E-2</v>
      </c>
      <c r="AL24">
        <f>IF($F24="s-curve",$D24+($E24-$D24)*$I$2/(1+EXP($I$3*(COUNT($H$7:AL$7)+$I$4))),TREND($D24:$E24,$D$7:$E$7,AL$7))</f>
        <v>7.6081907133033005E-2</v>
      </c>
      <c r="AM24">
        <f>IF($F24="s-curve",$D24+($E24-$D24)*$I$2/(1+EXP($I$3*(COUNT($H$7:AM$7)+$I$4))),TREND($D24:$E24,$D$7:$E$7,AM$7))</f>
        <v>7.6374356751333791E-2</v>
      </c>
      <c r="AN24">
        <f>IF($F24="s-curve",$D24+($E24-$D24)*$I$2/(1+EXP($I$3*(COUNT($H$7:AN$7)+$I$4))),TREND($D24:$E24,$D$7:$E$7,AN$7))</f>
        <v>7.6592462622847288E-2</v>
      </c>
      <c r="AO24">
        <f>IF($F24="s-curve",$D24+($E24-$D24)*$I$2/(1+EXP($I$3*(COUNT($H$7:AO$7)+$I$4))),TREND($D24:$E24,$D$7:$E$7,AO$7))</f>
        <v>7.6754844382220841E-2</v>
      </c>
      <c r="AP24">
        <f>IF($F24="s-curve",$D24+($E24-$D24)*$I$2/(1+EXP($I$3*(COUNT($H$7:AP$7)+$I$4))),TREND($D24:$E24,$D$7:$E$7,AP$7))</f>
        <v>7.6875584416566764E-2</v>
      </c>
    </row>
    <row r="25" spans="1:42" ht="15.75" thickBot="1" x14ac:dyDescent="0.3">
      <c r="A25" s="40"/>
      <c r="B25" s="21"/>
      <c r="C25" s="21" t="s">
        <v>7</v>
      </c>
      <c r="D25" s="21">
        <v>0</v>
      </c>
      <c r="E25" s="21">
        <v>0</v>
      </c>
      <c r="F25" s="43" t="str">
        <f t="shared" si="0"/>
        <v>n/a</v>
      </c>
      <c r="H25" s="33">
        <f t="shared" si="2"/>
        <v>0</v>
      </c>
      <c r="I25">
        <f>IF($F25="s-curve",$D25+($E25-$D25)*$I$2/(1+EXP($I$3*(COUNT($H$7:I$7)+$I$4))),TREND($D25:$E25,$D$7:$E$7,I$7))</f>
        <v>0</v>
      </c>
      <c r="J25">
        <f>IF($F25="s-curve",$D25+($E25-$D25)*$I$2/(1+EXP($I$3*(COUNT($H$7:J$7)+$I$4))),TREND($D25:$E25,$D$7:$E$7,J$7))</f>
        <v>0</v>
      </c>
      <c r="K25">
        <f>IF($F25="s-curve",$D25+($E25-$D25)*$I$2/(1+EXP($I$3*(COUNT($H$7:K$7)+$I$4))),TREND($D25:$E25,$D$7:$E$7,K$7))</f>
        <v>0</v>
      </c>
      <c r="L25">
        <f>IF($F25="s-curve",$D25+($E25-$D25)*$I$2/(1+EXP($I$3*(COUNT($H$7:L$7)+$I$4))),TREND($D25:$E25,$D$7:$E$7,L$7))</f>
        <v>0</v>
      </c>
      <c r="M25">
        <f>IF($F25="s-curve",$D25+($E25-$D25)*$I$2/(1+EXP($I$3*(COUNT($H$7:M$7)+$I$4))),TREND($D25:$E25,$D$7:$E$7,M$7))</f>
        <v>0</v>
      </c>
      <c r="N25">
        <f>IF($F25="s-curve",$D25+($E25-$D25)*$I$2/(1+EXP($I$3*(COUNT($H$7:N$7)+$I$4))),TREND($D25:$E25,$D$7:$E$7,N$7))</f>
        <v>0</v>
      </c>
      <c r="O25">
        <f>IF($F25="s-curve",$D25+($E25-$D25)*$I$2/(1+EXP($I$3*(COUNT($H$7:O$7)+$I$4))),TREND($D25:$E25,$D$7:$E$7,O$7))</f>
        <v>0</v>
      </c>
      <c r="P25">
        <f>IF($F25="s-curve",$D25+($E25-$D25)*$I$2/(1+EXP($I$3*(COUNT($H$7:P$7)+$I$4))),TREND($D25:$E25,$D$7:$E$7,P$7))</f>
        <v>0</v>
      </c>
      <c r="Q25">
        <f>IF($F25="s-curve",$D25+($E25-$D25)*$I$2/(1+EXP($I$3*(COUNT($H$7:Q$7)+$I$4))),TREND($D25:$E25,$D$7:$E$7,Q$7))</f>
        <v>0</v>
      </c>
      <c r="R25">
        <f>IF($F25="s-curve",$D25+($E25-$D25)*$I$2/(1+EXP($I$3*(COUNT($H$7:R$7)+$I$4))),TREND($D25:$E25,$D$7:$E$7,R$7))</f>
        <v>0</v>
      </c>
      <c r="S25">
        <f>IF($F25="s-curve",$D25+($E25-$D25)*$I$2/(1+EXP($I$3*(COUNT($H$7:S$7)+$I$4))),TREND($D25:$E25,$D$7:$E$7,S$7))</f>
        <v>0</v>
      </c>
      <c r="T25">
        <f>IF($F25="s-curve",$D25+($E25-$D25)*$I$2/(1+EXP($I$3*(COUNT($H$7:T$7)+$I$4))),TREND($D25:$E25,$D$7:$E$7,T$7))</f>
        <v>0</v>
      </c>
      <c r="U25">
        <f>IF($F25="s-curve",$D25+($E25-$D25)*$I$2/(1+EXP($I$3*(COUNT($H$7:U$7)+$I$4))),TREND($D25:$E25,$D$7:$E$7,U$7))</f>
        <v>0</v>
      </c>
      <c r="V25">
        <f>IF($F25="s-curve",$D25+($E25-$D25)*$I$2/(1+EXP($I$3*(COUNT($H$7:V$7)+$I$4))),TREND($D25:$E25,$D$7:$E$7,V$7))</f>
        <v>0</v>
      </c>
      <c r="W25">
        <f>IF($F25="s-curve",$D25+($E25-$D25)*$I$2/(1+EXP($I$3*(COUNT($H$7:W$7)+$I$4))),TREND($D25:$E25,$D$7:$E$7,W$7))</f>
        <v>0</v>
      </c>
      <c r="X25">
        <f>IF($F25="s-curve",$D25+($E25-$D25)*$I$2/(1+EXP($I$3*(COUNT($H$7:X$7)+$I$4))),TREND($D25:$E25,$D$7:$E$7,X$7))</f>
        <v>0</v>
      </c>
      <c r="Y25">
        <f>IF($F25="s-curve",$D25+($E25-$D25)*$I$2/(1+EXP($I$3*(COUNT($H$7:Y$7)+$I$4))),TREND($D25:$E25,$D$7:$E$7,Y$7))</f>
        <v>0</v>
      </c>
      <c r="Z25">
        <f>IF($F25="s-curve",$D25+($E25-$D25)*$I$2/(1+EXP($I$3*(COUNT($H$7:Z$7)+$I$4))),TREND($D25:$E25,$D$7:$E$7,Z$7))</f>
        <v>0</v>
      </c>
      <c r="AA25">
        <f>IF($F25="s-curve",$D25+($E25-$D25)*$I$2/(1+EXP($I$3*(COUNT($H$7:AA$7)+$I$4))),TREND($D25:$E25,$D$7:$E$7,AA$7))</f>
        <v>0</v>
      </c>
      <c r="AB25">
        <f>IF($F25="s-curve",$D25+($E25-$D25)*$I$2/(1+EXP($I$3*(COUNT($H$7:AB$7)+$I$4))),TREND($D25:$E25,$D$7:$E$7,AB$7))</f>
        <v>0</v>
      </c>
      <c r="AC25">
        <f>IF($F25="s-curve",$D25+($E25-$D25)*$I$2/(1+EXP($I$3*(COUNT($H$7:AC$7)+$I$4))),TREND($D25:$E25,$D$7:$E$7,AC$7))</f>
        <v>0</v>
      </c>
      <c r="AD25">
        <f>IF($F25="s-curve",$D25+($E25-$D25)*$I$2/(1+EXP($I$3*(COUNT($H$7:AD$7)+$I$4))),TREND($D25:$E25,$D$7:$E$7,AD$7))</f>
        <v>0</v>
      </c>
      <c r="AE25">
        <f>IF($F25="s-curve",$D25+($E25-$D25)*$I$2/(1+EXP($I$3*(COUNT($H$7:AE$7)+$I$4))),TREND($D25:$E25,$D$7:$E$7,AE$7))</f>
        <v>0</v>
      </c>
      <c r="AF25">
        <f>IF($F25="s-curve",$D25+($E25-$D25)*$I$2/(1+EXP($I$3*(COUNT($H$7:AF$7)+$I$4))),TREND($D25:$E25,$D$7:$E$7,AF$7))</f>
        <v>0</v>
      </c>
      <c r="AG25">
        <f>IF($F25="s-curve",$D25+($E25-$D25)*$I$2/(1+EXP($I$3*(COUNT($H$7:AG$7)+$I$4))),TREND($D25:$E25,$D$7:$E$7,AG$7))</f>
        <v>0</v>
      </c>
      <c r="AH25">
        <f>IF($F25="s-curve",$D25+($E25-$D25)*$I$2/(1+EXP($I$3*(COUNT($H$7:AH$7)+$I$4))),TREND($D25:$E25,$D$7:$E$7,AH$7))</f>
        <v>0</v>
      </c>
      <c r="AI25">
        <f>IF($F25="s-curve",$D25+($E25-$D25)*$I$2/(1+EXP($I$3*(COUNT($H$7:AI$7)+$I$4))),TREND($D25:$E25,$D$7:$E$7,AI$7))</f>
        <v>0</v>
      </c>
      <c r="AJ25">
        <f>IF($F25="s-curve",$D25+($E25-$D25)*$I$2/(1+EXP($I$3*(COUNT($H$7:AJ$7)+$I$4))),TREND($D25:$E25,$D$7:$E$7,AJ$7))</f>
        <v>0</v>
      </c>
      <c r="AK25">
        <f>IF($F25="s-curve",$D25+($E25-$D25)*$I$2/(1+EXP($I$3*(COUNT($H$7:AK$7)+$I$4))),TREND($D25:$E25,$D$7:$E$7,AK$7))</f>
        <v>0</v>
      </c>
      <c r="AL25">
        <f>IF($F25="s-curve",$D25+($E25-$D25)*$I$2/(1+EXP($I$3*(COUNT($H$7:AL$7)+$I$4))),TREND($D25:$E25,$D$7:$E$7,AL$7))</f>
        <v>0</v>
      </c>
      <c r="AM25">
        <f>IF($F25="s-curve",$D25+($E25-$D25)*$I$2/(1+EXP($I$3*(COUNT($H$7:AM$7)+$I$4))),TREND($D25:$E25,$D$7:$E$7,AM$7))</f>
        <v>0</v>
      </c>
      <c r="AN25">
        <f>IF($F25="s-curve",$D25+($E25-$D25)*$I$2/(1+EXP($I$3*(COUNT($H$7:AN$7)+$I$4))),TREND($D25:$E25,$D$7:$E$7,AN$7))</f>
        <v>0</v>
      </c>
      <c r="AO25">
        <f>IF($F25="s-curve",$D25+($E25-$D25)*$I$2/(1+EXP($I$3*(COUNT($H$7:AO$7)+$I$4))),TREND($D25:$E25,$D$7:$E$7,AO$7))</f>
        <v>0</v>
      </c>
      <c r="AP25">
        <f>IF($F25="s-curve",$D25+($E25-$D25)*$I$2/(1+EXP($I$3*(COUNT($H$7:AP$7)+$I$4))),TREND($D25:$E25,$D$7:$E$7,AP$7))</f>
        <v>0</v>
      </c>
    </row>
    <row r="26" spans="1:42" x14ac:dyDescent="0.25">
      <c r="A26" s="40" t="s">
        <v>15</v>
      </c>
      <c r="B26" t="s">
        <v>20</v>
      </c>
      <c r="C26" t="s">
        <v>2</v>
      </c>
      <c r="D26" s="19">
        <f>SUM('AEO 50'!C216,'AEO 50'!C227,'AEO 50'!C238)/'AEO 50'!C243</f>
        <v>0</v>
      </c>
      <c r="E26" s="19">
        <f>SUM('AEO 50'!AL216,'AEO 50'!AL227,'AEO 50'!AL238)*Assumptions!A2/'AEO 50'!AL243</f>
        <v>0.11079300918116385</v>
      </c>
      <c r="F26" s="42" t="str">
        <f t="shared" si="0"/>
        <v>s-curve</v>
      </c>
      <c r="H26" s="33">
        <f t="shared" si="2"/>
        <v>0</v>
      </c>
      <c r="I26">
        <f>IF($F26="s-curve",$D26+($E26-$D26)*$I$2/(1+EXP($I$3*(COUNT($H$7:I$7)+$I$4))),TREND($D26:$E26,$D$7:$E$7,I$7))</f>
        <v>1.2172764357442306E-3</v>
      </c>
      <c r="J26">
        <f>IF($F26="s-curve",$D26+($E26-$D26)*$I$2/(1+EXP($I$3*(COUNT($H$7:J$7)+$I$4))),TREND($D26:$E26,$D$7:$E$7,J$7))</f>
        <v>1.6368594290356072E-3</v>
      </c>
      <c r="K26">
        <f>IF($F26="s-curve",$D26+($E26-$D26)*$I$2/(1+EXP($I$3*(COUNT($H$7:K$7)+$I$4))),TREND($D26:$E26,$D$7:$E$7,K$7))</f>
        <v>2.1981671753527471E-3</v>
      </c>
      <c r="L26">
        <f>IF($F26="s-curve",$D26+($E26-$D26)*$I$2/(1+EXP($I$3*(COUNT($H$7:L$7)+$I$4))),TREND($D26:$E26,$D$7:$E$7,L$7))</f>
        <v>2.9467609535530556E-3</v>
      </c>
      <c r="M26">
        <f>IF($F26="s-curve",$D26+($E26-$D26)*$I$2/(1+EXP($I$3*(COUNT($H$7:M$7)+$I$4))),TREND($D26:$E26,$D$7:$E$7,M$7))</f>
        <v>3.941039099668097E-3</v>
      </c>
      <c r="N26">
        <f>IF($F26="s-curve",$D26+($E26-$D26)*$I$2/(1+EXP($I$3*(COUNT($H$7:N$7)+$I$4))),TREND($D26:$E26,$D$7:$E$7,N$7))</f>
        <v>5.2544552023868684E-3</v>
      </c>
      <c r="O26">
        <f>IF($F26="s-curve",$D26+($E26-$D26)*$I$2/(1+EXP($I$3*(COUNT($H$7:O$7)+$I$4))),TREND($D26:$E26,$D$7:$E$7,O$7))</f>
        <v>6.9770076157915136E-3</v>
      </c>
      <c r="P26">
        <f>IF($F26="s-curve",$D26+($E26-$D26)*$I$2/(1+EXP($I$3*(COUNT($H$7:P$7)+$I$4))),TREND($D26:$E26,$D$7:$E$7,P$7))</f>
        <v>9.2149533262732963E-3</v>
      </c>
      <c r="Q26">
        <f>IF($F26="s-curve",$D26+($E26-$D26)*$I$2/(1+EXP($I$3*(COUNT($H$7:Q$7)+$I$4))),TREND($D26:$E26,$D$7:$E$7,Q$7))</f>
        <v>1.2087165112361332E-2</v>
      </c>
      <c r="R26">
        <f>IF($F26="s-curve",$D26+($E26-$D26)*$I$2/(1+EXP($I$3*(COUNT($H$7:R$7)+$I$4))),TREND($D26:$E26,$D$7:$E$7,R$7))</f>
        <v>1.5716106335877614E-2</v>
      </c>
      <c r="S26">
        <f>IF($F26="s-curve",$D26+($E26-$D26)*$I$2/(1+EXP($I$3*(COUNT($H$7:S$7)+$I$4))),TREND($D26:$E26,$D$7:$E$7,S$7))</f>
        <v>2.0211472733956262E-2</v>
      </c>
      <c r="T26">
        <f>IF($F26="s-curve",$D26+($E26-$D26)*$I$2/(1+EXP($I$3*(COUNT($H$7:T$7)+$I$4))),TREND($D26:$E26,$D$7:$E$7,T$7))</f>
        <v>2.5645835787005227E-2</v>
      </c>
      <c r="U26">
        <f>IF($F26="s-curve",$D26+($E26-$D26)*$I$2/(1+EXP($I$3*(COUNT($H$7:U$7)+$I$4))),TREND($D26:$E26,$D$7:$E$7,U$7))</f>
        <v>3.2024774409487915E-2</v>
      </c>
      <c r="V26">
        <f>IF($F26="s-curve",$D26+($E26-$D26)*$I$2/(1+EXP($I$3*(COUNT($H$7:V$7)+$I$4))),TREND($D26:$E26,$D$7:$E$7,V$7))</f>
        <v>3.9258804117612955E-2</v>
      </c>
      <c r="W26">
        <f>IF($F26="s-curve",$D26+($E26-$D26)*$I$2/(1+EXP($I$3*(COUNT($H$7:W$7)+$I$4))),TREND($D26:$E26,$D$7:$E$7,W$7))</f>
        <v>4.7148794141998844E-2</v>
      </c>
      <c r="X26">
        <f>IF($F26="s-curve",$D26+($E26-$D26)*$I$2/(1+EXP($I$3*(COUNT($H$7:X$7)+$I$4))),TREND($D26:$E26,$D$7:$E$7,X$7))</f>
        <v>5.5396504590581923E-2</v>
      </c>
      <c r="Y26">
        <f>IF($F26="s-curve",$D26+($E26-$D26)*$I$2/(1+EXP($I$3*(COUNT($H$7:Y$7)+$I$4))),TREND($D26:$E26,$D$7:$E$7,Y$7))</f>
        <v>6.3644215039165009E-2</v>
      </c>
      <c r="Z26">
        <f>IF($F26="s-curve",$D26+($E26-$D26)*$I$2/(1+EXP($I$3*(COUNT($H$7:Z$7)+$I$4))),TREND($D26:$E26,$D$7:$E$7,Z$7))</f>
        <v>7.153420506355089E-2</v>
      </c>
      <c r="AA26">
        <f>IF($F26="s-curve",$D26+($E26-$D26)*$I$2/(1+EXP($I$3*(COUNT($H$7:AA$7)+$I$4))),TREND($D26:$E26,$D$7:$E$7,AA$7))</f>
        <v>7.8768234771675924E-2</v>
      </c>
      <c r="AB26">
        <f>IF($F26="s-curve",$D26+($E26-$D26)*$I$2/(1+EXP($I$3*(COUNT($H$7:AB$7)+$I$4))),TREND($D26:$E26,$D$7:$E$7,AB$7))</f>
        <v>8.5147173394158615E-2</v>
      </c>
      <c r="AC26">
        <f>IF($F26="s-curve",$D26+($E26-$D26)*$I$2/(1+EXP($I$3*(COUNT($H$7:AC$7)+$I$4))),TREND($D26:$E26,$D$7:$E$7,AC$7))</f>
        <v>9.0581536447207581E-2</v>
      </c>
      <c r="AD26">
        <f>IF($F26="s-curve",$D26+($E26-$D26)*$I$2/(1+EXP($I$3*(COUNT($H$7:AD$7)+$I$4))),TREND($D26:$E26,$D$7:$E$7,AD$7))</f>
        <v>9.5076902845286235E-2</v>
      </c>
      <c r="AE26">
        <f>IF($F26="s-curve",$D26+($E26-$D26)*$I$2/(1+EXP($I$3*(COUNT($H$7:AE$7)+$I$4))),TREND($D26:$E26,$D$7:$E$7,AE$7))</f>
        <v>9.870584406880252E-2</v>
      </c>
      <c r="AF26">
        <f>IF($F26="s-curve",$D26+($E26-$D26)*$I$2/(1+EXP($I$3*(COUNT($H$7:AF$7)+$I$4))),TREND($D26:$E26,$D$7:$E$7,AF$7))</f>
        <v>0.10157805585489056</v>
      </c>
      <c r="AG26">
        <f>IF($F26="s-curve",$D26+($E26-$D26)*$I$2/(1+EXP($I$3*(COUNT($H$7:AG$7)+$I$4))),TREND($D26:$E26,$D$7:$E$7,AG$7))</f>
        <v>0.10381600156537234</v>
      </c>
      <c r="AH26">
        <f>IF($F26="s-curve",$D26+($E26-$D26)*$I$2/(1+EXP($I$3*(COUNT($H$7:AH$7)+$I$4))),TREND($D26:$E26,$D$7:$E$7,AH$7))</f>
        <v>0.10553855397877698</v>
      </c>
      <c r="AI26">
        <f>IF($F26="s-curve",$D26+($E26-$D26)*$I$2/(1+EXP($I$3*(COUNT($H$7:AI$7)+$I$4))),TREND($D26:$E26,$D$7:$E$7,AI$7))</f>
        <v>0.10685197008149575</v>
      </c>
      <c r="AJ26">
        <f>IF($F26="s-curve",$D26+($E26-$D26)*$I$2/(1+EXP($I$3*(COUNT($H$7:AJ$7)+$I$4))),TREND($D26:$E26,$D$7:$E$7,AJ$7))</f>
        <v>0.10784624822761078</v>
      </c>
      <c r="AK26">
        <f>IF($F26="s-curve",$D26+($E26-$D26)*$I$2/(1+EXP($I$3*(COUNT($H$7:AK$7)+$I$4))),TREND($D26:$E26,$D$7:$E$7,AK$7))</f>
        <v>0.1085948420058111</v>
      </c>
      <c r="AL26">
        <f>IF($F26="s-curve",$D26+($E26-$D26)*$I$2/(1+EXP($I$3*(COUNT($H$7:AL$7)+$I$4))),TREND($D26:$E26,$D$7:$E$7,AL$7))</f>
        <v>0.10915614975212824</v>
      </c>
      <c r="AM26">
        <f>IF($F26="s-curve",$D26+($E26-$D26)*$I$2/(1+EXP($I$3*(COUNT($H$7:AM$7)+$I$4))),TREND($D26:$E26,$D$7:$E$7,AM$7))</f>
        <v>0.10957573274541962</v>
      </c>
      <c r="AN26">
        <f>IF($F26="s-curve",$D26+($E26-$D26)*$I$2/(1+EXP($I$3*(COUNT($H$7:AN$7)+$I$4))),TREND($D26:$E26,$D$7:$E$7,AN$7))</f>
        <v>0.10988865336044989</v>
      </c>
      <c r="AO26">
        <f>IF($F26="s-curve",$D26+($E26-$D26)*$I$2/(1+EXP($I$3*(COUNT($H$7:AO$7)+$I$4))),TREND($D26:$E26,$D$7:$E$7,AO$7))</f>
        <v>0.11012162553887073</v>
      </c>
      <c r="AP26">
        <f>IF($F26="s-curve",$D26+($E26-$D26)*$I$2/(1+EXP($I$3*(COUNT($H$7:AP$7)+$I$4))),TREND($D26:$E26,$D$7:$E$7,AP$7))</f>
        <v>0.11029485354756267</v>
      </c>
    </row>
    <row r="27" spans="1:42" x14ac:dyDescent="0.25">
      <c r="C27" t="s">
        <v>3</v>
      </c>
      <c r="D27" s="19">
        <f>SUM('AEO 50'!C214,'AEO 50'!C225,'AEO 50'!C236)/'AEO 50'!C243</f>
        <v>9.5389457052430116E-3</v>
      </c>
      <c r="E27" s="19">
        <f>SUM('AEO 50'!AL214,'AEO 50'!AL225,'AEO 50'!AL236)*Assumptions!A2/'AEO 50'!AL243</f>
        <v>0.11099368239484962</v>
      </c>
      <c r="F27" s="42" t="str">
        <f t="shared" si="0"/>
        <v>s-curve</v>
      </c>
      <c r="H27" s="33">
        <f t="shared" si="2"/>
        <v>9.5389457052430116E-3</v>
      </c>
      <c r="I27">
        <f>IF($F27="s-curve",$D27+($E27-$D27)*$I$2/(1+EXP($I$3*(COUNT($H$7:I$7)+$I$4))),TREND($D27:$E27,$D$7:$E$7,I$7))</f>
        <v>1.0653623076853656E-2</v>
      </c>
      <c r="J27">
        <f>IF($F27="s-curve",$D27+($E27-$D27)*$I$2/(1+EXP($I$3*(COUNT($H$7:J$7)+$I$4))),TREND($D27:$E27,$D$7:$E$7,J$7))</f>
        <v>1.1037841200527932E-2</v>
      </c>
      <c r="K27">
        <f>IF($F27="s-curve",$D27+($E27-$D27)*$I$2/(1+EXP($I$3*(COUNT($H$7:K$7)+$I$4))),TREND($D27:$E27,$D$7:$E$7,K$7))</f>
        <v>1.1551838699335137E-2</v>
      </c>
      <c r="L27">
        <f>IF($F27="s-curve",$D27+($E27-$D27)*$I$2/(1+EXP($I$3*(COUNT($H$7:L$7)+$I$4))),TREND($D27:$E27,$D$7:$E$7,L$7))</f>
        <v>1.2237336685319096E-2</v>
      </c>
      <c r="M27">
        <f>IF($F27="s-curve",$D27+($E27-$D27)*$I$2/(1+EXP($I$3*(COUNT($H$7:M$7)+$I$4))),TREND($D27:$E27,$D$7:$E$7,M$7))</f>
        <v>1.3147811346634473E-2</v>
      </c>
      <c r="N27">
        <f>IF($F27="s-curve",$D27+($E27-$D27)*$I$2/(1+EXP($I$3*(COUNT($H$7:N$7)+$I$4))),TREND($D27:$E27,$D$7:$E$7,N$7))</f>
        <v>1.4350525180747725E-2</v>
      </c>
      <c r="O27">
        <f>IF($F27="s-curve",$D27+($E27-$D27)*$I$2/(1+EXP($I$3*(COUNT($H$7:O$7)+$I$4))),TREND($D27:$E27,$D$7:$E$7,O$7))</f>
        <v>1.5927890962466437E-2</v>
      </c>
      <c r="P27">
        <f>IF($F27="s-curve",$D27+($E27-$D27)*$I$2/(1+EXP($I$3*(COUNT($H$7:P$7)+$I$4))),TREND($D27:$E27,$D$7:$E$7,P$7))</f>
        <v>1.7977209727798475E-2</v>
      </c>
      <c r="Q27">
        <f>IF($F27="s-curve",$D27+($E27-$D27)*$I$2/(1+EXP($I$3*(COUNT($H$7:Q$7)+$I$4))),TREND($D27:$E27,$D$7:$E$7,Q$7))</f>
        <v>2.0607334973317015E-2</v>
      </c>
      <c r="R27">
        <f>IF($F27="s-curve",$D27+($E27-$D27)*$I$2/(1+EXP($I$3*(COUNT($H$7:R$7)+$I$4))),TREND($D27:$E27,$D$7:$E$7,R$7))</f>
        <v>2.3930408143862301E-2</v>
      </c>
      <c r="S27">
        <f>IF($F27="s-curve",$D27+($E27-$D27)*$I$2/(1+EXP($I$3*(COUNT($H$7:S$7)+$I$4))),TREND($D27:$E27,$D$7:$E$7,S$7))</f>
        <v>2.8046879188480457E-2</v>
      </c>
      <c r="T27">
        <f>IF($F27="s-curve",$D27+($E27-$D27)*$I$2/(1+EXP($I$3*(COUNT($H$7:T$7)+$I$4))),TREND($D27:$E27,$D$7:$E$7,T$7))</f>
        <v>3.3023202845519864E-2</v>
      </c>
      <c r="U27">
        <f>IF($F27="s-curve",$D27+($E27-$D27)*$I$2/(1+EXP($I$3*(COUNT($H$7:U$7)+$I$4))),TREND($D27:$E27,$D$7:$E$7,U$7))</f>
        <v>3.8864487806423063E-2</v>
      </c>
      <c r="V27">
        <f>IF($F27="s-curve",$D27+($E27-$D27)*$I$2/(1+EXP($I$3*(COUNT($H$7:V$7)+$I$4))),TREND($D27:$E27,$D$7:$E$7,V$7))</f>
        <v>4.5488791854727526E-2</v>
      </c>
      <c r="W27">
        <f>IF($F27="s-curve",$D27+($E27-$D27)*$I$2/(1+EXP($I$3*(COUNT($H$7:W$7)+$I$4))),TREND($D27:$E27,$D$7:$E$7,W$7))</f>
        <v>5.2713768108407839E-2</v>
      </c>
      <c r="X27">
        <f>IF($F27="s-curve",$D27+($E27-$D27)*$I$2/(1+EXP($I$3*(COUNT($H$7:X$7)+$I$4))),TREND($D27:$E27,$D$7:$E$7,X$7))</f>
        <v>6.0266314050046316E-2</v>
      </c>
      <c r="Y27">
        <f>IF($F27="s-curve",$D27+($E27-$D27)*$I$2/(1+EXP($I$3*(COUNT($H$7:Y$7)+$I$4))),TREND($D27:$E27,$D$7:$E$7,Y$7))</f>
        <v>6.7818859991684799E-2</v>
      </c>
      <c r="Z27">
        <f>IF($F27="s-curve",$D27+($E27-$D27)*$I$2/(1+EXP($I$3*(COUNT($H$7:Z$7)+$I$4))),TREND($D27:$E27,$D$7:$E$7,Z$7))</f>
        <v>7.5043836245365092E-2</v>
      </c>
      <c r="AA27">
        <f>IF($F27="s-curve",$D27+($E27-$D27)*$I$2/(1+EXP($I$3*(COUNT($H$7:AA$7)+$I$4))),TREND($D27:$E27,$D$7:$E$7,AA$7))</f>
        <v>8.1668140293669561E-2</v>
      </c>
      <c r="AB27">
        <f>IF($F27="s-curve",$D27+($E27-$D27)*$I$2/(1+EXP($I$3*(COUNT($H$7:AB$7)+$I$4))),TREND($D27:$E27,$D$7:$E$7,AB$7))</f>
        <v>8.7509425254572767E-2</v>
      </c>
      <c r="AC27">
        <f>IF($F27="s-curve",$D27+($E27-$D27)*$I$2/(1+EXP($I$3*(COUNT($H$7:AC$7)+$I$4))),TREND($D27:$E27,$D$7:$E$7,AC$7))</f>
        <v>9.2485748911612167E-2</v>
      </c>
      <c r="AD27">
        <f>IF($F27="s-curve",$D27+($E27-$D27)*$I$2/(1+EXP($I$3*(COUNT($H$7:AD$7)+$I$4))),TREND($D27:$E27,$D$7:$E$7,AD$7))</f>
        <v>9.6602219956230348E-2</v>
      </c>
      <c r="AE27">
        <f>IF($F27="s-curve",$D27+($E27-$D27)*$I$2/(1+EXP($I$3*(COUNT($H$7:AE$7)+$I$4))),TREND($D27:$E27,$D$7:$E$7,AE$7))</f>
        <v>9.9925293126775616E-2</v>
      </c>
      <c r="AF27">
        <f>IF($F27="s-curve",$D27+($E27-$D27)*$I$2/(1+EXP($I$3*(COUNT($H$7:AF$7)+$I$4))),TREND($D27:$E27,$D$7:$E$7,AF$7))</f>
        <v>0.10255541837229416</v>
      </c>
      <c r="AG27">
        <f>IF($F27="s-curve",$D27+($E27-$D27)*$I$2/(1+EXP($I$3*(COUNT($H$7:AG$7)+$I$4))),TREND($D27:$E27,$D$7:$E$7,AG$7))</f>
        <v>0.10460473713762621</v>
      </c>
      <c r="AH27">
        <f>IF($F27="s-curve",$D27+($E27-$D27)*$I$2/(1+EXP($I$3*(COUNT($H$7:AH$7)+$I$4))),TREND($D27:$E27,$D$7:$E$7,AH$7))</f>
        <v>0.10618210291934492</v>
      </c>
      <c r="AI27">
        <f>IF($F27="s-curve",$D27+($E27-$D27)*$I$2/(1+EXP($I$3*(COUNT($H$7:AI$7)+$I$4))),TREND($D27:$E27,$D$7:$E$7,AI$7))</f>
        <v>0.10738481675345816</v>
      </c>
      <c r="AJ27">
        <f>IF($F27="s-curve",$D27+($E27-$D27)*$I$2/(1+EXP($I$3*(COUNT($H$7:AJ$7)+$I$4))),TREND($D27:$E27,$D$7:$E$7,AJ$7))</f>
        <v>0.10829529141477354</v>
      </c>
      <c r="AK27">
        <f>IF($F27="s-curve",$D27+($E27-$D27)*$I$2/(1+EXP($I$3*(COUNT($H$7:AK$7)+$I$4))),TREND($D27:$E27,$D$7:$E$7,AK$7))</f>
        <v>0.10898078940075751</v>
      </c>
      <c r="AL27">
        <f>IF($F27="s-curve",$D27+($E27-$D27)*$I$2/(1+EXP($I$3*(COUNT($H$7:AL$7)+$I$4))),TREND($D27:$E27,$D$7:$E$7,AL$7))</f>
        <v>0.1094947868995647</v>
      </c>
      <c r="AM27">
        <f>IF($F27="s-curve",$D27+($E27-$D27)*$I$2/(1+EXP($I$3*(COUNT($H$7:AM$7)+$I$4))),TREND($D27:$E27,$D$7:$E$7,AM$7))</f>
        <v>0.10987900502323898</v>
      </c>
      <c r="AN27">
        <f>IF($F27="s-curve",$D27+($E27-$D27)*$I$2/(1+EXP($I$3*(COUNT($H$7:AN$7)+$I$4))),TREND($D27:$E27,$D$7:$E$7,AN$7))</f>
        <v>0.1101655508877956</v>
      </c>
      <c r="AO27">
        <f>IF($F27="s-curve",$D27+($E27-$D27)*$I$2/(1+EXP($I$3*(COUNT($H$7:AO$7)+$I$4))),TREND($D27:$E27,$D$7:$E$7,AO$7))</f>
        <v>0.11037888683012965</v>
      </c>
      <c r="AP27">
        <f>IF($F27="s-curve",$D27+($E27-$D27)*$I$2/(1+EXP($I$3*(COUNT($H$7:AP$7)+$I$4))),TREND($D27:$E27,$D$7:$E$7,AP$7))</f>
        <v>0.11053751418522179</v>
      </c>
    </row>
    <row r="28" spans="1:42" x14ac:dyDescent="0.25">
      <c r="C28" t="s">
        <v>4</v>
      </c>
      <c r="D28" s="19">
        <f>SUM('AEO 50'!C212,'AEO 50'!C223,'AEO 50'!C234)/'AEO 50'!C243</f>
        <v>0.16969170313305035</v>
      </c>
      <c r="E28" s="19">
        <f>SUM('AEO 50'!AL212,'AEO 50'!AL223,'AEO 50'!AL234)/'AEO 50'!AL243</f>
        <v>0.11902205202127233</v>
      </c>
      <c r="F28" s="42" t="str">
        <f t="shared" si="0"/>
        <v>linear</v>
      </c>
      <c r="H28" s="33">
        <f t="shared" si="2"/>
        <v>0.16969170313305035</v>
      </c>
      <c r="I28">
        <f>IF($F28="s-curve",$D28+($E28-$D28)*$I$2/(1+EXP($I$3*(COUNT($H$7:I$7)+$I$4))),TREND($D28:$E28,$D$7:$E$7,I$7))</f>
        <v>0.16820141927682153</v>
      </c>
      <c r="J28">
        <f>IF($F28="s-curve",$D28+($E28-$D28)*$I$2/(1+EXP($I$3*(COUNT($H$7:J$7)+$I$4))),TREND($D28:$E28,$D$7:$E$7,J$7))</f>
        <v>0.16671113542059279</v>
      </c>
      <c r="K28">
        <f>IF($F28="s-curve",$D28+($E28-$D28)*$I$2/(1+EXP($I$3*(COUNT($H$7:K$7)+$I$4))),TREND($D28:$E28,$D$7:$E$7,K$7))</f>
        <v>0.16522085156436406</v>
      </c>
      <c r="L28">
        <f>IF($F28="s-curve",$D28+($E28-$D28)*$I$2/(1+EXP($I$3*(COUNT($H$7:L$7)+$I$4))),TREND($D28:$E28,$D$7:$E$7,L$7))</f>
        <v>0.16373056770813532</v>
      </c>
      <c r="M28">
        <f>IF($F28="s-curve",$D28+($E28-$D28)*$I$2/(1+EXP($I$3*(COUNT($H$7:M$7)+$I$4))),TREND($D28:$E28,$D$7:$E$7,M$7))</f>
        <v>0.16224028385190659</v>
      </c>
      <c r="N28">
        <f>IF($F28="s-curve",$D28+($E28-$D28)*$I$2/(1+EXP($I$3*(COUNT($H$7:N$7)+$I$4))),TREND($D28:$E28,$D$7:$E$7,N$7))</f>
        <v>0.16074999999567785</v>
      </c>
      <c r="O28">
        <f>IF($F28="s-curve",$D28+($E28-$D28)*$I$2/(1+EXP($I$3*(COUNT($H$7:O$7)+$I$4))),TREND($D28:$E28,$D$7:$E$7,O$7))</f>
        <v>0.15925971613944911</v>
      </c>
      <c r="P28">
        <f>IF($F28="s-curve",$D28+($E28-$D28)*$I$2/(1+EXP($I$3*(COUNT($H$7:P$7)+$I$4))),TREND($D28:$E28,$D$7:$E$7,P$7))</f>
        <v>0.15776943228322038</v>
      </c>
      <c r="Q28">
        <f>IF($F28="s-curve",$D28+($E28-$D28)*$I$2/(1+EXP($I$3*(COUNT($H$7:Q$7)+$I$4))),TREND($D28:$E28,$D$7:$E$7,Q$7))</f>
        <v>0.15627914842699164</v>
      </c>
      <c r="R28">
        <f>IF($F28="s-curve",$D28+($E28-$D28)*$I$2/(1+EXP($I$3*(COUNT($H$7:R$7)+$I$4))),TREND($D28:$E28,$D$7:$E$7,R$7))</f>
        <v>0.15478886457076246</v>
      </c>
      <c r="S28">
        <f>IF($F28="s-curve",$D28+($E28-$D28)*$I$2/(1+EXP($I$3*(COUNT($H$7:S$7)+$I$4))),TREND($D28:$E28,$D$7:$E$7,S$7))</f>
        <v>0.15329858071453373</v>
      </c>
      <c r="T28">
        <f>IF($F28="s-curve",$D28+($E28-$D28)*$I$2/(1+EXP($I$3*(COUNT($H$7:T$7)+$I$4))),TREND($D28:$E28,$D$7:$E$7,T$7))</f>
        <v>0.15180829685830499</v>
      </c>
      <c r="U28">
        <f>IF($F28="s-curve",$D28+($E28-$D28)*$I$2/(1+EXP($I$3*(COUNT($H$7:U$7)+$I$4))),TREND($D28:$E28,$D$7:$E$7,U$7))</f>
        <v>0.15031801300207626</v>
      </c>
      <c r="V28">
        <f>IF($F28="s-curve",$D28+($E28-$D28)*$I$2/(1+EXP($I$3*(COUNT($H$7:V$7)+$I$4))),TREND($D28:$E28,$D$7:$E$7,V$7))</f>
        <v>0.14882772914584752</v>
      </c>
      <c r="W28">
        <f>IF($F28="s-curve",$D28+($E28-$D28)*$I$2/(1+EXP($I$3*(COUNT($H$7:W$7)+$I$4))),TREND($D28:$E28,$D$7:$E$7,W$7))</f>
        <v>0.14733744528961878</v>
      </c>
      <c r="X28">
        <f>IF($F28="s-curve",$D28+($E28-$D28)*$I$2/(1+EXP($I$3*(COUNT($H$7:X$7)+$I$4))),TREND($D28:$E28,$D$7:$E$7,X$7))</f>
        <v>0.14584716143339005</v>
      </c>
      <c r="Y28">
        <f>IF($F28="s-curve",$D28+($E28-$D28)*$I$2/(1+EXP($I$3*(COUNT($H$7:Y$7)+$I$4))),TREND($D28:$E28,$D$7:$E$7,Y$7))</f>
        <v>0.14435687757716131</v>
      </c>
      <c r="Z28">
        <f>IF($F28="s-curve",$D28+($E28-$D28)*$I$2/(1+EXP($I$3*(COUNT($H$7:Z$7)+$I$4))),TREND($D28:$E28,$D$7:$E$7,Z$7))</f>
        <v>0.14286659372093258</v>
      </c>
      <c r="AA28">
        <f>IF($F28="s-curve",$D28+($E28-$D28)*$I$2/(1+EXP($I$3*(COUNT($H$7:AA$7)+$I$4))),TREND($D28:$E28,$D$7:$E$7,AA$7))</f>
        <v>0.14137630986470384</v>
      </c>
      <c r="AB28">
        <f>IF($F28="s-curve",$D28+($E28-$D28)*$I$2/(1+EXP($I$3*(COUNT($H$7:AB$7)+$I$4))),TREND($D28:$E28,$D$7:$E$7,AB$7))</f>
        <v>0.13988602600847511</v>
      </c>
      <c r="AC28">
        <f>IF($F28="s-curve",$D28+($E28-$D28)*$I$2/(1+EXP($I$3*(COUNT($H$7:AC$7)+$I$4))),TREND($D28:$E28,$D$7:$E$7,AC$7))</f>
        <v>0.13839574215224637</v>
      </c>
      <c r="AD28">
        <f>IF($F28="s-curve",$D28+($E28-$D28)*$I$2/(1+EXP($I$3*(COUNT($H$7:AD$7)+$I$4))),TREND($D28:$E28,$D$7:$E$7,AD$7))</f>
        <v>0.13690545829601763</v>
      </c>
      <c r="AE28">
        <f>IF($F28="s-curve",$D28+($E28-$D28)*$I$2/(1+EXP($I$3*(COUNT($H$7:AE$7)+$I$4))),TREND($D28:$E28,$D$7:$E$7,AE$7))</f>
        <v>0.1354151744397889</v>
      </c>
      <c r="AF28">
        <f>IF($F28="s-curve",$D28+($E28-$D28)*$I$2/(1+EXP($I$3*(COUNT($H$7:AF$7)+$I$4))),TREND($D28:$E28,$D$7:$E$7,AF$7))</f>
        <v>0.13392489058356016</v>
      </c>
      <c r="AG28">
        <f>IF($F28="s-curve",$D28+($E28-$D28)*$I$2/(1+EXP($I$3*(COUNT($H$7:AG$7)+$I$4))),TREND($D28:$E28,$D$7:$E$7,AG$7))</f>
        <v>0.13243460672733098</v>
      </c>
      <c r="AH28">
        <f>IF($F28="s-curve",$D28+($E28-$D28)*$I$2/(1+EXP($I$3*(COUNT($H$7:AH$7)+$I$4))),TREND($D28:$E28,$D$7:$E$7,AH$7))</f>
        <v>0.13094432287110225</v>
      </c>
      <c r="AI28">
        <f>IF($F28="s-curve",$D28+($E28-$D28)*$I$2/(1+EXP($I$3*(COUNT($H$7:AI$7)+$I$4))),TREND($D28:$E28,$D$7:$E$7,AI$7))</f>
        <v>0.12945403901487351</v>
      </c>
      <c r="AJ28">
        <f>IF($F28="s-curve",$D28+($E28-$D28)*$I$2/(1+EXP($I$3*(COUNT($H$7:AJ$7)+$I$4))),TREND($D28:$E28,$D$7:$E$7,AJ$7))</f>
        <v>0.12796375515864478</v>
      </c>
      <c r="AK28">
        <f>IF($F28="s-curve",$D28+($E28-$D28)*$I$2/(1+EXP($I$3*(COUNT($H$7:AK$7)+$I$4))),TREND($D28:$E28,$D$7:$E$7,AK$7))</f>
        <v>0.12647347130241604</v>
      </c>
      <c r="AL28">
        <f>IF($F28="s-curve",$D28+($E28-$D28)*$I$2/(1+EXP($I$3*(COUNT($H$7:AL$7)+$I$4))),TREND($D28:$E28,$D$7:$E$7,AL$7))</f>
        <v>0.1249831874461873</v>
      </c>
      <c r="AM28">
        <f>IF($F28="s-curve",$D28+($E28-$D28)*$I$2/(1+EXP($I$3*(COUNT($H$7:AM$7)+$I$4))),TREND($D28:$E28,$D$7:$E$7,AM$7))</f>
        <v>0.12349290358995857</v>
      </c>
      <c r="AN28">
        <f>IF($F28="s-curve",$D28+($E28-$D28)*$I$2/(1+EXP($I$3*(COUNT($H$7:AN$7)+$I$4))),TREND($D28:$E28,$D$7:$E$7,AN$7))</f>
        <v>0.12200261973372983</v>
      </c>
      <c r="AO28">
        <f>IF($F28="s-curve",$D28+($E28-$D28)*$I$2/(1+EXP($I$3*(COUNT($H$7:AO$7)+$I$4))),TREND($D28:$E28,$D$7:$E$7,AO$7))</f>
        <v>0.1205123358775011</v>
      </c>
      <c r="AP28">
        <f>IF($F28="s-curve",$D28+($E28-$D28)*$I$2/(1+EXP($I$3*(COUNT($H$7:AP$7)+$I$4))),TREND($D28:$E28,$D$7:$E$7,AP$7))</f>
        <v>0.11902205202127236</v>
      </c>
    </row>
    <row r="29" spans="1:42" x14ac:dyDescent="0.25">
      <c r="C29" t="s">
        <v>5</v>
      </c>
      <c r="D29">
        <v>1</v>
      </c>
      <c r="E29">
        <v>1</v>
      </c>
      <c r="F29" s="42" t="str">
        <f t="shared" si="0"/>
        <v>n/a</v>
      </c>
      <c r="H29" s="33">
        <f t="shared" si="2"/>
        <v>1</v>
      </c>
      <c r="I29">
        <f>IF($F29="s-curve",$D29+($E29-$D29)*$I$2/(1+EXP($I$3*(COUNT($H$7:I$7)+$I$4))),TREND($D29:$E29,$D$7:$E$7,I$7))</f>
        <v>1</v>
      </c>
      <c r="J29">
        <f>IF($F29="s-curve",$D29+($E29-$D29)*$I$2/(1+EXP($I$3*(COUNT($H$7:J$7)+$I$4))),TREND($D29:$E29,$D$7:$E$7,J$7))</f>
        <v>1</v>
      </c>
      <c r="K29">
        <f>IF($F29="s-curve",$D29+($E29-$D29)*$I$2/(1+EXP($I$3*(COUNT($H$7:K$7)+$I$4))),TREND($D29:$E29,$D$7:$E$7,K$7))</f>
        <v>1</v>
      </c>
      <c r="L29">
        <f>IF($F29="s-curve",$D29+($E29-$D29)*$I$2/(1+EXP($I$3*(COUNT($H$7:L$7)+$I$4))),TREND($D29:$E29,$D$7:$E$7,L$7))</f>
        <v>1</v>
      </c>
      <c r="M29">
        <f>IF($F29="s-curve",$D29+($E29-$D29)*$I$2/(1+EXP($I$3*(COUNT($H$7:M$7)+$I$4))),TREND($D29:$E29,$D$7:$E$7,M$7))</f>
        <v>1</v>
      </c>
      <c r="N29">
        <f>IF($F29="s-curve",$D29+($E29-$D29)*$I$2/(1+EXP($I$3*(COUNT($H$7:N$7)+$I$4))),TREND($D29:$E29,$D$7:$E$7,N$7))</f>
        <v>1</v>
      </c>
      <c r="O29">
        <f>IF($F29="s-curve",$D29+($E29-$D29)*$I$2/(1+EXP($I$3*(COUNT($H$7:O$7)+$I$4))),TREND($D29:$E29,$D$7:$E$7,O$7))</f>
        <v>1</v>
      </c>
      <c r="P29">
        <f>IF($F29="s-curve",$D29+($E29-$D29)*$I$2/(1+EXP($I$3*(COUNT($H$7:P$7)+$I$4))),TREND($D29:$E29,$D$7:$E$7,P$7))</f>
        <v>1</v>
      </c>
      <c r="Q29">
        <f>IF($F29="s-curve",$D29+($E29-$D29)*$I$2/(1+EXP($I$3*(COUNT($H$7:Q$7)+$I$4))),TREND($D29:$E29,$D$7:$E$7,Q$7))</f>
        <v>1</v>
      </c>
      <c r="R29">
        <f>IF($F29="s-curve",$D29+($E29-$D29)*$I$2/(1+EXP($I$3*(COUNT($H$7:R$7)+$I$4))),TREND($D29:$E29,$D$7:$E$7,R$7))</f>
        <v>1</v>
      </c>
      <c r="S29">
        <f>IF($F29="s-curve",$D29+($E29-$D29)*$I$2/(1+EXP($I$3*(COUNT($H$7:S$7)+$I$4))),TREND($D29:$E29,$D$7:$E$7,S$7))</f>
        <v>1</v>
      </c>
      <c r="T29">
        <f>IF($F29="s-curve",$D29+($E29-$D29)*$I$2/(1+EXP($I$3*(COUNT($H$7:T$7)+$I$4))),TREND($D29:$E29,$D$7:$E$7,T$7))</f>
        <v>1</v>
      </c>
      <c r="U29">
        <f>IF($F29="s-curve",$D29+($E29-$D29)*$I$2/(1+EXP($I$3*(COUNT($H$7:U$7)+$I$4))),TREND($D29:$E29,$D$7:$E$7,U$7))</f>
        <v>1</v>
      </c>
      <c r="V29">
        <f>IF($F29="s-curve",$D29+($E29-$D29)*$I$2/(1+EXP($I$3*(COUNT($H$7:V$7)+$I$4))),TREND($D29:$E29,$D$7:$E$7,V$7))</f>
        <v>1</v>
      </c>
      <c r="W29">
        <f>IF($F29="s-curve",$D29+($E29-$D29)*$I$2/(1+EXP($I$3*(COUNT($H$7:W$7)+$I$4))),TREND($D29:$E29,$D$7:$E$7,W$7))</f>
        <v>1</v>
      </c>
      <c r="X29">
        <f>IF($F29="s-curve",$D29+($E29-$D29)*$I$2/(1+EXP($I$3*(COUNT($H$7:X$7)+$I$4))),TREND($D29:$E29,$D$7:$E$7,X$7))</f>
        <v>1</v>
      </c>
      <c r="Y29">
        <f>IF($F29="s-curve",$D29+($E29-$D29)*$I$2/(1+EXP($I$3*(COUNT($H$7:Y$7)+$I$4))),TREND($D29:$E29,$D$7:$E$7,Y$7))</f>
        <v>1</v>
      </c>
      <c r="Z29">
        <f>IF($F29="s-curve",$D29+($E29-$D29)*$I$2/(1+EXP($I$3*(COUNT($H$7:Z$7)+$I$4))),TREND($D29:$E29,$D$7:$E$7,Z$7))</f>
        <v>1</v>
      </c>
      <c r="AA29">
        <f>IF($F29="s-curve",$D29+($E29-$D29)*$I$2/(1+EXP($I$3*(COUNT($H$7:AA$7)+$I$4))),TREND($D29:$E29,$D$7:$E$7,AA$7))</f>
        <v>1</v>
      </c>
      <c r="AB29">
        <f>IF($F29="s-curve",$D29+($E29-$D29)*$I$2/(1+EXP($I$3*(COUNT($H$7:AB$7)+$I$4))),TREND($D29:$E29,$D$7:$E$7,AB$7))</f>
        <v>1</v>
      </c>
      <c r="AC29">
        <f>IF($F29="s-curve",$D29+($E29-$D29)*$I$2/(1+EXP($I$3*(COUNT($H$7:AC$7)+$I$4))),TREND($D29:$E29,$D$7:$E$7,AC$7))</f>
        <v>1</v>
      </c>
      <c r="AD29">
        <f>IF($F29="s-curve",$D29+($E29-$D29)*$I$2/(1+EXP($I$3*(COUNT($H$7:AD$7)+$I$4))),TREND($D29:$E29,$D$7:$E$7,AD$7))</f>
        <v>1</v>
      </c>
      <c r="AE29">
        <f>IF($F29="s-curve",$D29+($E29-$D29)*$I$2/(1+EXP($I$3*(COUNT($H$7:AE$7)+$I$4))),TREND($D29:$E29,$D$7:$E$7,AE$7))</f>
        <v>1</v>
      </c>
      <c r="AF29">
        <f>IF($F29="s-curve",$D29+($E29-$D29)*$I$2/(1+EXP($I$3*(COUNT($H$7:AF$7)+$I$4))),TREND($D29:$E29,$D$7:$E$7,AF$7))</f>
        <v>1</v>
      </c>
      <c r="AG29">
        <f>IF($F29="s-curve",$D29+($E29-$D29)*$I$2/(1+EXP($I$3*(COUNT($H$7:AG$7)+$I$4))),TREND($D29:$E29,$D$7:$E$7,AG$7))</f>
        <v>1</v>
      </c>
      <c r="AH29">
        <f>IF($F29="s-curve",$D29+($E29-$D29)*$I$2/(1+EXP($I$3*(COUNT($H$7:AH$7)+$I$4))),TREND($D29:$E29,$D$7:$E$7,AH$7))</f>
        <v>1</v>
      </c>
      <c r="AI29">
        <f>IF($F29="s-curve",$D29+($E29-$D29)*$I$2/(1+EXP($I$3*(COUNT($H$7:AI$7)+$I$4))),TREND($D29:$E29,$D$7:$E$7,AI$7))</f>
        <v>1</v>
      </c>
      <c r="AJ29">
        <f>IF($F29="s-curve",$D29+($E29-$D29)*$I$2/(1+EXP($I$3*(COUNT($H$7:AJ$7)+$I$4))),TREND($D29:$E29,$D$7:$E$7,AJ$7))</f>
        <v>1</v>
      </c>
      <c r="AK29">
        <f>IF($F29="s-curve",$D29+($E29-$D29)*$I$2/(1+EXP($I$3*(COUNT($H$7:AK$7)+$I$4))),TREND($D29:$E29,$D$7:$E$7,AK$7))</f>
        <v>1</v>
      </c>
      <c r="AL29">
        <f>IF($F29="s-curve",$D29+($E29-$D29)*$I$2/(1+EXP($I$3*(COUNT($H$7:AL$7)+$I$4))),TREND($D29:$E29,$D$7:$E$7,AL$7))</f>
        <v>1</v>
      </c>
      <c r="AM29">
        <f>IF($F29="s-curve",$D29+($E29-$D29)*$I$2/(1+EXP($I$3*(COUNT($H$7:AM$7)+$I$4))),TREND($D29:$E29,$D$7:$E$7,AM$7))</f>
        <v>1</v>
      </c>
      <c r="AN29">
        <f>IF($F29="s-curve",$D29+($E29-$D29)*$I$2/(1+EXP($I$3*(COUNT($H$7:AN$7)+$I$4))),TREND($D29:$E29,$D$7:$E$7,AN$7))</f>
        <v>1</v>
      </c>
      <c r="AO29">
        <f>IF($F29="s-curve",$D29+($E29-$D29)*$I$2/(1+EXP($I$3*(COUNT($H$7:AO$7)+$I$4))),TREND($D29:$E29,$D$7:$E$7,AO$7))</f>
        <v>1</v>
      </c>
      <c r="AP29">
        <f>IF($F29="s-curve",$D29+($E29-$D29)*$I$2/(1+EXP($I$3*(COUNT($H$7:AP$7)+$I$4))),TREND($D29:$E29,$D$7:$E$7,AP$7))</f>
        <v>1</v>
      </c>
    </row>
    <row r="30" spans="1:42" x14ac:dyDescent="0.25">
      <c r="C30" t="s">
        <v>6</v>
      </c>
      <c r="D30" s="19">
        <f>SUM('AEO 50'!C217:C218,'AEO 50'!C228:C229,'AEO 50'!C239:C240)/'AEO 50'!C243</f>
        <v>0</v>
      </c>
      <c r="E30" s="19">
        <f>SUM('AEO 50'!AL217:AL218,'AEO 50'!AL228:AL229,'AEO 50'!AL239:AL240)*Assumptions!A2/'AEO 50'!AL243</f>
        <v>7.7222799216094845E-2</v>
      </c>
      <c r="F30" s="42" t="str">
        <f>IF(D30=E30,"n/a",IF(OR(C30="battery electric vehicle",C30="natural gas vehicle",C30="plugin hybrid vehicle"),"s-curve","linear"))</f>
        <v>s-curve</v>
      </c>
      <c r="H30" s="33">
        <f t="shared" si="2"/>
        <v>0</v>
      </c>
      <c r="I30">
        <f>IF($F30="s-curve",$D30+($E30-$D30)*$I$2/(1+EXP($I$3*(COUNT($H$7:I$7)+$I$4))),TREND($D30:$E30,$D$7:$E$7,I$7))</f>
        <v>8.484424647610501E-4</v>
      </c>
      <c r="J30">
        <f>IF($F30="s-curve",$D30+($E30-$D30)*$I$2/(1+EXP($I$3*(COUNT($H$7:J$7)+$I$4))),TREND($D30:$E30,$D$7:$E$7,J$7))</f>
        <v>1.1408920830618468E-3</v>
      </c>
      <c r="K30">
        <f>IF($F30="s-curve",$D30+($E30-$D30)*$I$2/(1+EXP($I$3*(COUNT($H$7:K$7)+$I$4))),TREND($D30:$E30,$D$7:$E$7,K$7))</f>
        <v>1.5321239460886027E-3</v>
      </c>
      <c r="L30">
        <f>IF($F30="s-curve",$D30+($E30-$D30)*$I$2/(1+EXP($I$3*(COUNT($H$7:L$7)+$I$4))),TREND($D30:$E30,$D$7:$E$7,L$7))</f>
        <v>2.0538942947380769E-3</v>
      </c>
      <c r="M30">
        <f>IF($F30="s-curve",$D30+($E30-$D30)*$I$2/(1+EXP($I$3*(COUNT($H$7:M$7)+$I$4))),TREND($D30:$E30,$D$7:$E$7,M$7))</f>
        <v>2.7469068070784903E-3</v>
      </c>
      <c r="N30">
        <f>IF($F30="s-curve",$D30+($E30-$D30)*$I$2/(1+EXP($I$3*(COUNT($H$7:N$7)+$I$4))),TREND($D30:$E30,$D$7:$E$7,N$7))</f>
        <v>3.6623586820392173E-3</v>
      </c>
      <c r="O30">
        <f>IF($F30="s-curve",$D30+($E30-$D30)*$I$2/(1+EXP($I$3*(COUNT($H$7:O$7)+$I$4))),TREND($D30:$E30,$D$7:$E$7,O$7))</f>
        <v>4.8629788307530918E-3</v>
      </c>
      <c r="P30">
        <f>IF($F30="s-curve",$D30+($E30-$D30)*$I$2/(1+EXP($I$3*(COUNT($H$7:P$7)+$I$4))),TREND($D30:$E30,$D$7:$E$7,P$7))</f>
        <v>6.4228284416113631E-3</v>
      </c>
      <c r="Q30">
        <f>IF($F30="s-curve",$D30+($E30-$D30)*$I$2/(1+EXP($I$3*(COUNT($H$7:Q$7)+$I$4))),TREND($D30:$E30,$D$7:$E$7,Q$7))</f>
        <v>8.4247619183030163E-3</v>
      </c>
      <c r="R30">
        <f>IF($F30="s-curve",$D30+($E30-$D30)*$I$2/(1+EXP($I$3*(COUNT($H$7:R$7)+$I$4))),TREND($D30:$E30,$D$7:$E$7,R$7))</f>
        <v>1.0954136303399609E-2</v>
      </c>
      <c r="S30">
        <f>IF($F30="s-curve",$D30+($E30-$D30)*$I$2/(1+EXP($I$3*(COUNT($H$7:S$7)+$I$4))),TREND($D30:$E30,$D$7:$E$7,S$7))</f>
        <v>1.4087409596789186E-2</v>
      </c>
      <c r="T30">
        <f>IF($F30="s-curve",$D30+($E30-$D30)*$I$2/(1+EXP($I$3*(COUNT($H$7:T$7)+$I$4))),TREND($D30:$E30,$D$7:$E$7,T$7))</f>
        <v>1.7875164167357446E-2</v>
      </c>
      <c r="U30">
        <f>IF($F30="s-curve",$D30+($E30-$D30)*$I$2/(1+EXP($I$3*(COUNT($H$7:U$7)+$I$4))),TREND($D30:$E30,$D$7:$E$7,U$7))</f>
        <v>2.2321288522101669E-2</v>
      </c>
      <c r="V30">
        <f>IF($F30="s-curve",$D30+($E30-$D30)*$I$2/(1+EXP($I$3*(COUNT($H$7:V$7)+$I$4))),TREND($D30:$E30,$D$7:$E$7,V$7))</f>
        <v>2.7363411917814794E-2</v>
      </c>
      <c r="W30">
        <f>IF($F30="s-curve",$D30+($E30-$D30)*$I$2/(1+EXP($I$3*(COUNT($H$7:W$7)+$I$4))),TREND($D30:$E30,$D$7:$E$7,W$7))</f>
        <v>3.2862740079159916E-2</v>
      </c>
      <c r="X30">
        <f>IF($F30="s-curve",$D30+($E30-$D30)*$I$2/(1+EXP($I$3*(COUNT($H$7:X$7)+$I$4))),TREND($D30:$E30,$D$7:$E$7,X$7))</f>
        <v>3.8611399608047423E-2</v>
      </c>
      <c r="Y30">
        <f>IF($F30="s-curve",$D30+($E30-$D30)*$I$2/(1+EXP($I$3*(COUNT($H$7:Y$7)+$I$4))),TREND($D30:$E30,$D$7:$E$7,Y$7))</f>
        <v>4.4360059136934929E-2</v>
      </c>
      <c r="Z30">
        <f>IF($F30="s-curve",$D30+($E30-$D30)*$I$2/(1+EXP($I$3*(COUNT($H$7:Z$7)+$I$4))),TREND($D30:$E30,$D$7:$E$7,Z$7))</f>
        <v>4.9859387298280052E-2</v>
      </c>
      <c r="AA30">
        <f>IF($F30="s-curve",$D30+($E30-$D30)*$I$2/(1+EXP($I$3*(COUNT($H$7:AA$7)+$I$4))),TREND($D30:$E30,$D$7:$E$7,AA$7))</f>
        <v>5.4901510693993169E-2</v>
      </c>
      <c r="AB30">
        <f>IF($F30="s-curve",$D30+($E30-$D30)*$I$2/(1+EXP($I$3*(COUNT($H$7:AB$7)+$I$4))),TREND($D30:$E30,$D$7:$E$7,AB$7))</f>
        <v>5.9347635048737399E-2</v>
      </c>
      <c r="AC30">
        <f>IF($F30="s-curve",$D30+($E30-$D30)*$I$2/(1+EXP($I$3*(COUNT($H$7:AC$7)+$I$4))),TREND($D30:$E30,$D$7:$E$7,AC$7))</f>
        <v>6.3135389619305649E-2</v>
      </c>
      <c r="AD30">
        <f>IF($F30="s-curve",$D30+($E30-$D30)*$I$2/(1+EXP($I$3*(COUNT($H$7:AD$7)+$I$4))),TREND($D30:$E30,$D$7:$E$7,AD$7))</f>
        <v>6.6268662912695245E-2</v>
      </c>
      <c r="AE30">
        <f>IF($F30="s-curve",$D30+($E30-$D30)*$I$2/(1+EXP($I$3*(COUNT($H$7:AE$7)+$I$4))),TREND($D30:$E30,$D$7:$E$7,AE$7))</f>
        <v>6.8798037297791825E-2</v>
      </c>
      <c r="AF30">
        <f>IF($F30="s-curve",$D30+($E30-$D30)*$I$2/(1+EXP($I$3*(COUNT($H$7:AF$7)+$I$4))),TREND($D30:$E30,$D$7:$E$7,AF$7))</f>
        <v>7.0799970774483481E-2</v>
      </c>
      <c r="AG30">
        <f>IF($F30="s-curve",$D30+($E30-$D30)*$I$2/(1+EXP($I$3*(COUNT($H$7:AG$7)+$I$4))),TREND($D30:$E30,$D$7:$E$7,AG$7))</f>
        <v>7.2359820385341764E-2</v>
      </c>
      <c r="AH30">
        <f>IF($F30="s-curve",$D30+($E30-$D30)*$I$2/(1+EXP($I$3*(COUNT($H$7:AH$7)+$I$4))),TREND($D30:$E30,$D$7:$E$7,AH$7))</f>
        <v>7.3560440534055638E-2</v>
      </c>
      <c r="AI30">
        <f>IF($F30="s-curve",$D30+($E30-$D30)*$I$2/(1+EXP($I$3*(COUNT($H$7:AI$7)+$I$4))),TREND($D30:$E30,$D$7:$E$7,AI$7))</f>
        <v>7.447589240901635E-2</v>
      </c>
      <c r="AJ30">
        <f>IF($F30="s-curve",$D30+($E30-$D30)*$I$2/(1+EXP($I$3*(COUNT($H$7:AJ$7)+$I$4))),TREND($D30:$E30,$D$7:$E$7,AJ$7))</f>
        <v>7.5168904921356763E-2</v>
      </c>
      <c r="AK30">
        <f>IF($F30="s-curve",$D30+($E30-$D30)*$I$2/(1+EXP($I$3*(COUNT($H$7:AK$7)+$I$4))),TREND($D30:$E30,$D$7:$E$7,AK$7))</f>
        <v>7.5690675270006252E-2</v>
      </c>
      <c r="AL30">
        <f>IF($F30="s-curve",$D30+($E30-$D30)*$I$2/(1+EXP($I$3*(COUNT($H$7:AL$7)+$I$4))),TREND($D30:$E30,$D$7:$E$7,AL$7))</f>
        <v>7.6081907133033005E-2</v>
      </c>
      <c r="AM30">
        <f>IF($F30="s-curve",$D30+($E30-$D30)*$I$2/(1+EXP($I$3*(COUNT($H$7:AM$7)+$I$4))),TREND($D30:$E30,$D$7:$E$7,AM$7))</f>
        <v>7.6374356751333791E-2</v>
      </c>
      <c r="AN30">
        <f>IF($F30="s-curve",$D30+($E30-$D30)*$I$2/(1+EXP($I$3*(COUNT($H$7:AN$7)+$I$4))),TREND($D30:$E30,$D$7:$E$7,AN$7))</f>
        <v>7.6592462622847288E-2</v>
      </c>
      <c r="AO30">
        <f>IF($F30="s-curve",$D30+($E30-$D30)*$I$2/(1+EXP($I$3*(COUNT($H$7:AO$7)+$I$4))),TREND($D30:$E30,$D$7:$E$7,AO$7))</f>
        <v>7.6754844382220841E-2</v>
      </c>
      <c r="AP30">
        <f>IF($F30="s-curve",$D30+($E30-$D30)*$I$2/(1+EXP($I$3*(COUNT($H$7:AP$7)+$I$4))),TREND($D30:$E30,$D$7:$E$7,AP$7))</f>
        <v>7.6875584416566764E-2</v>
      </c>
    </row>
    <row r="31" spans="1:42" ht="15.75" thickBot="1" x14ac:dyDescent="0.3">
      <c r="A31" s="21"/>
      <c r="B31" s="21"/>
      <c r="C31" s="21" t="s">
        <v>7</v>
      </c>
      <c r="D31" s="21">
        <v>0</v>
      </c>
      <c r="E31" s="21">
        <v>0</v>
      </c>
      <c r="F31" s="43" t="str">
        <f t="shared" si="0"/>
        <v>n/a</v>
      </c>
      <c r="H31" s="33">
        <f t="shared" si="2"/>
        <v>0</v>
      </c>
      <c r="I31">
        <f>IF($F31="s-curve",$D31+($E31-$D31)*$I$2/(1+EXP($I$3*(COUNT($H$7:I$7)+$I$4))),TREND($D31:$E31,$D$7:$E$7,I$7))</f>
        <v>0</v>
      </c>
      <c r="J31">
        <f>IF($F31="s-curve",$D31+($E31-$D31)*$I$2/(1+EXP($I$3*(COUNT($H$7:J$7)+$I$4))),TREND($D31:$E31,$D$7:$E$7,J$7))</f>
        <v>0</v>
      </c>
      <c r="K31">
        <f>IF($F31="s-curve",$D31+($E31-$D31)*$I$2/(1+EXP($I$3*(COUNT($H$7:K$7)+$I$4))),TREND($D31:$E31,$D$7:$E$7,K$7))</f>
        <v>0</v>
      </c>
      <c r="L31">
        <f>IF($F31="s-curve",$D31+($E31-$D31)*$I$2/(1+EXP($I$3*(COUNT($H$7:L$7)+$I$4))),TREND($D31:$E31,$D$7:$E$7,L$7))</f>
        <v>0</v>
      </c>
      <c r="M31">
        <f>IF($F31="s-curve",$D31+($E31-$D31)*$I$2/(1+EXP($I$3*(COUNT($H$7:M$7)+$I$4))),TREND($D31:$E31,$D$7:$E$7,M$7))</f>
        <v>0</v>
      </c>
      <c r="N31">
        <f>IF($F31="s-curve",$D31+($E31-$D31)*$I$2/(1+EXP($I$3*(COUNT($H$7:N$7)+$I$4))),TREND($D31:$E31,$D$7:$E$7,N$7))</f>
        <v>0</v>
      </c>
      <c r="O31">
        <f>IF($F31="s-curve",$D31+($E31-$D31)*$I$2/(1+EXP($I$3*(COUNT($H$7:O$7)+$I$4))),TREND($D31:$E31,$D$7:$E$7,O$7))</f>
        <v>0</v>
      </c>
      <c r="P31">
        <f>IF($F31="s-curve",$D31+($E31-$D31)*$I$2/(1+EXP($I$3*(COUNT($H$7:P$7)+$I$4))),TREND($D31:$E31,$D$7:$E$7,P$7))</f>
        <v>0</v>
      </c>
      <c r="Q31">
        <f>IF($F31="s-curve",$D31+($E31-$D31)*$I$2/(1+EXP($I$3*(COUNT($H$7:Q$7)+$I$4))),TREND($D31:$E31,$D$7:$E$7,Q$7))</f>
        <v>0</v>
      </c>
      <c r="R31">
        <f>IF($F31="s-curve",$D31+($E31-$D31)*$I$2/(1+EXP($I$3*(COUNT($H$7:R$7)+$I$4))),TREND($D31:$E31,$D$7:$E$7,R$7))</f>
        <v>0</v>
      </c>
      <c r="S31">
        <f>IF($F31="s-curve",$D31+($E31-$D31)*$I$2/(1+EXP($I$3*(COUNT($H$7:S$7)+$I$4))),TREND($D31:$E31,$D$7:$E$7,S$7))</f>
        <v>0</v>
      </c>
      <c r="T31">
        <f>IF($F31="s-curve",$D31+($E31-$D31)*$I$2/(1+EXP($I$3*(COUNT($H$7:T$7)+$I$4))),TREND($D31:$E31,$D$7:$E$7,T$7))</f>
        <v>0</v>
      </c>
      <c r="U31">
        <f>IF($F31="s-curve",$D31+($E31-$D31)*$I$2/(1+EXP($I$3*(COUNT($H$7:U$7)+$I$4))),TREND($D31:$E31,$D$7:$E$7,U$7))</f>
        <v>0</v>
      </c>
      <c r="V31">
        <f>IF($F31="s-curve",$D31+($E31-$D31)*$I$2/(1+EXP($I$3*(COUNT($H$7:V$7)+$I$4))),TREND($D31:$E31,$D$7:$E$7,V$7))</f>
        <v>0</v>
      </c>
      <c r="W31">
        <f>IF($F31="s-curve",$D31+($E31-$D31)*$I$2/(1+EXP($I$3*(COUNT($H$7:W$7)+$I$4))),TREND($D31:$E31,$D$7:$E$7,W$7))</f>
        <v>0</v>
      </c>
      <c r="X31">
        <f>IF($F31="s-curve",$D31+($E31-$D31)*$I$2/(1+EXP($I$3*(COUNT($H$7:X$7)+$I$4))),TREND($D31:$E31,$D$7:$E$7,X$7))</f>
        <v>0</v>
      </c>
      <c r="Y31">
        <f>IF($F31="s-curve",$D31+($E31-$D31)*$I$2/(1+EXP($I$3*(COUNT($H$7:Y$7)+$I$4))),TREND($D31:$E31,$D$7:$E$7,Y$7))</f>
        <v>0</v>
      </c>
      <c r="Z31">
        <f>IF($F31="s-curve",$D31+($E31-$D31)*$I$2/(1+EXP($I$3*(COUNT($H$7:Z$7)+$I$4))),TREND($D31:$E31,$D$7:$E$7,Z$7))</f>
        <v>0</v>
      </c>
      <c r="AA31">
        <f>IF($F31="s-curve",$D31+($E31-$D31)*$I$2/(1+EXP($I$3*(COUNT($H$7:AA$7)+$I$4))),TREND($D31:$E31,$D$7:$E$7,AA$7))</f>
        <v>0</v>
      </c>
      <c r="AB31">
        <f>IF($F31="s-curve",$D31+($E31-$D31)*$I$2/(1+EXP($I$3*(COUNT($H$7:AB$7)+$I$4))),TREND($D31:$E31,$D$7:$E$7,AB$7))</f>
        <v>0</v>
      </c>
      <c r="AC31">
        <f>IF($F31="s-curve",$D31+($E31-$D31)*$I$2/(1+EXP($I$3*(COUNT($H$7:AC$7)+$I$4))),TREND($D31:$E31,$D$7:$E$7,AC$7))</f>
        <v>0</v>
      </c>
      <c r="AD31">
        <f>IF($F31="s-curve",$D31+($E31-$D31)*$I$2/(1+EXP($I$3*(COUNT($H$7:AD$7)+$I$4))),TREND($D31:$E31,$D$7:$E$7,AD$7))</f>
        <v>0</v>
      </c>
      <c r="AE31">
        <f>IF($F31="s-curve",$D31+($E31-$D31)*$I$2/(1+EXP($I$3*(COUNT($H$7:AE$7)+$I$4))),TREND($D31:$E31,$D$7:$E$7,AE$7))</f>
        <v>0</v>
      </c>
      <c r="AF31">
        <f>IF($F31="s-curve",$D31+($E31-$D31)*$I$2/(1+EXP($I$3*(COUNT($H$7:AF$7)+$I$4))),TREND($D31:$E31,$D$7:$E$7,AF$7))</f>
        <v>0</v>
      </c>
      <c r="AG31">
        <f>IF($F31="s-curve",$D31+($E31-$D31)*$I$2/(1+EXP($I$3*(COUNT($H$7:AG$7)+$I$4))),TREND($D31:$E31,$D$7:$E$7,AG$7))</f>
        <v>0</v>
      </c>
      <c r="AH31">
        <f>IF($F31="s-curve",$D31+($E31-$D31)*$I$2/(1+EXP($I$3*(COUNT($H$7:AH$7)+$I$4))),TREND($D31:$E31,$D$7:$E$7,AH$7))</f>
        <v>0</v>
      </c>
      <c r="AI31">
        <f>IF($F31="s-curve",$D31+($E31-$D31)*$I$2/(1+EXP($I$3*(COUNT($H$7:AI$7)+$I$4))),TREND($D31:$E31,$D$7:$E$7,AI$7))</f>
        <v>0</v>
      </c>
      <c r="AJ31">
        <f>IF($F31="s-curve",$D31+($E31-$D31)*$I$2/(1+EXP($I$3*(COUNT($H$7:AJ$7)+$I$4))),TREND($D31:$E31,$D$7:$E$7,AJ$7))</f>
        <v>0</v>
      </c>
      <c r="AK31">
        <f>IF($F31="s-curve",$D31+($E31-$D31)*$I$2/(1+EXP($I$3*(COUNT($H$7:AK$7)+$I$4))),TREND($D31:$E31,$D$7:$E$7,AK$7))</f>
        <v>0</v>
      </c>
      <c r="AL31">
        <f>IF($F31="s-curve",$D31+($E31-$D31)*$I$2/(1+EXP($I$3*(COUNT($H$7:AL$7)+$I$4))),TREND($D31:$E31,$D$7:$E$7,AL$7))</f>
        <v>0</v>
      </c>
      <c r="AM31">
        <f>IF($F31="s-curve",$D31+($E31-$D31)*$I$2/(1+EXP($I$3*(COUNT($H$7:AM$7)+$I$4))),TREND($D31:$E31,$D$7:$E$7,AM$7))</f>
        <v>0</v>
      </c>
      <c r="AN31">
        <f>IF($F31="s-curve",$D31+($E31-$D31)*$I$2/(1+EXP($I$3*(COUNT($H$7:AN$7)+$I$4))),TREND($D31:$E31,$D$7:$E$7,AN$7))</f>
        <v>0</v>
      </c>
      <c r="AO31">
        <f>IF($F31="s-curve",$D31+($E31-$D31)*$I$2/(1+EXP($I$3*(COUNT($H$7:AO$7)+$I$4))),TREND($D31:$E31,$D$7:$E$7,AO$7))</f>
        <v>0</v>
      </c>
      <c r="AP31">
        <f>IF($F31="s-curve",$D31+($E31-$D31)*$I$2/(1+EXP($I$3*(COUNT($H$7:AP$7)+$I$4))),TREND($D31:$E31,$D$7:$E$7,AP$7))</f>
        <v>0</v>
      </c>
    </row>
    <row r="32" spans="1:42" x14ac:dyDescent="0.25">
      <c r="A32" t="s">
        <v>16</v>
      </c>
      <c r="B32" t="s">
        <v>21</v>
      </c>
      <c r="C32" t="s">
        <v>2</v>
      </c>
      <c r="D32">
        <v>0</v>
      </c>
      <c r="E32">
        <v>0</v>
      </c>
      <c r="F32" s="42" t="str">
        <f t="shared" si="0"/>
        <v>n/a</v>
      </c>
      <c r="H32" s="33">
        <f t="shared" si="2"/>
        <v>0</v>
      </c>
      <c r="I32">
        <f>IF($F32="s-curve",$D32+($E32-$D32)*$I$2/(1+EXP($I$3*(COUNT($H$7:I$7)+$I$4))),TREND($D32:$E32,$D$7:$E$7,I$7))</f>
        <v>0</v>
      </c>
      <c r="J32">
        <f>IF($F32="s-curve",$D32+($E32-$D32)*$I$2/(1+EXP($I$3*(COUNT($H$7:J$7)+$I$4))),TREND($D32:$E32,$D$7:$E$7,J$7))</f>
        <v>0</v>
      </c>
      <c r="K32">
        <f>IF($F32="s-curve",$D32+($E32-$D32)*$I$2/(1+EXP($I$3*(COUNT($H$7:K$7)+$I$4))),TREND($D32:$E32,$D$7:$E$7,K$7))</f>
        <v>0</v>
      </c>
      <c r="L32">
        <f>IF($F32="s-curve",$D32+($E32-$D32)*$I$2/(1+EXP($I$3*(COUNT($H$7:L$7)+$I$4))),TREND($D32:$E32,$D$7:$E$7,L$7))</f>
        <v>0</v>
      </c>
      <c r="M32">
        <f>IF($F32="s-curve",$D32+($E32-$D32)*$I$2/(1+EXP($I$3*(COUNT($H$7:M$7)+$I$4))),TREND($D32:$E32,$D$7:$E$7,M$7))</f>
        <v>0</v>
      </c>
      <c r="N32">
        <f>IF($F32="s-curve",$D32+($E32-$D32)*$I$2/(1+EXP($I$3*(COUNT($H$7:N$7)+$I$4))),TREND($D32:$E32,$D$7:$E$7,N$7))</f>
        <v>0</v>
      </c>
      <c r="O32">
        <f>IF($F32="s-curve",$D32+($E32-$D32)*$I$2/(1+EXP($I$3*(COUNT($H$7:O$7)+$I$4))),TREND($D32:$E32,$D$7:$E$7,O$7))</f>
        <v>0</v>
      </c>
      <c r="P32">
        <f>IF($F32="s-curve",$D32+($E32-$D32)*$I$2/(1+EXP($I$3*(COUNT($H$7:P$7)+$I$4))),TREND($D32:$E32,$D$7:$E$7,P$7))</f>
        <v>0</v>
      </c>
      <c r="Q32">
        <f>IF($F32="s-curve",$D32+($E32-$D32)*$I$2/(1+EXP($I$3*(COUNT($H$7:Q$7)+$I$4))),TREND($D32:$E32,$D$7:$E$7,Q$7))</f>
        <v>0</v>
      </c>
      <c r="R32">
        <f>IF($F32="s-curve",$D32+($E32-$D32)*$I$2/(1+EXP($I$3*(COUNT($H$7:R$7)+$I$4))),TREND($D32:$E32,$D$7:$E$7,R$7))</f>
        <v>0</v>
      </c>
      <c r="S32">
        <f>IF($F32="s-curve",$D32+($E32-$D32)*$I$2/(1+EXP($I$3*(COUNT($H$7:S$7)+$I$4))),TREND($D32:$E32,$D$7:$E$7,S$7))</f>
        <v>0</v>
      </c>
      <c r="T32">
        <f>IF($F32="s-curve",$D32+($E32-$D32)*$I$2/(1+EXP($I$3*(COUNT($H$7:T$7)+$I$4))),TREND($D32:$E32,$D$7:$E$7,T$7))</f>
        <v>0</v>
      </c>
      <c r="U32">
        <f>IF($F32="s-curve",$D32+($E32-$D32)*$I$2/(1+EXP($I$3*(COUNT($H$7:U$7)+$I$4))),TREND($D32:$E32,$D$7:$E$7,U$7))</f>
        <v>0</v>
      </c>
      <c r="V32">
        <f>IF($F32="s-curve",$D32+($E32-$D32)*$I$2/(1+EXP($I$3*(COUNT($H$7:V$7)+$I$4))),TREND($D32:$E32,$D$7:$E$7,V$7))</f>
        <v>0</v>
      </c>
      <c r="W32">
        <f>IF($F32="s-curve",$D32+($E32-$D32)*$I$2/(1+EXP($I$3*(COUNT($H$7:W$7)+$I$4))),TREND($D32:$E32,$D$7:$E$7,W$7))</f>
        <v>0</v>
      </c>
      <c r="X32">
        <f>IF($F32="s-curve",$D32+($E32-$D32)*$I$2/(1+EXP($I$3*(COUNT($H$7:X$7)+$I$4))),TREND($D32:$E32,$D$7:$E$7,X$7))</f>
        <v>0</v>
      </c>
      <c r="Y32">
        <f>IF($F32="s-curve",$D32+($E32-$D32)*$I$2/(1+EXP($I$3*(COUNT($H$7:Y$7)+$I$4))),TREND($D32:$E32,$D$7:$E$7,Y$7))</f>
        <v>0</v>
      </c>
      <c r="Z32">
        <f>IF($F32="s-curve",$D32+($E32-$D32)*$I$2/(1+EXP($I$3*(COUNT($H$7:Z$7)+$I$4))),TREND($D32:$E32,$D$7:$E$7,Z$7))</f>
        <v>0</v>
      </c>
      <c r="AA32">
        <f>IF($F32="s-curve",$D32+($E32-$D32)*$I$2/(1+EXP($I$3*(COUNT($H$7:AA$7)+$I$4))),TREND($D32:$E32,$D$7:$E$7,AA$7))</f>
        <v>0</v>
      </c>
      <c r="AB32">
        <f>IF($F32="s-curve",$D32+($E32-$D32)*$I$2/(1+EXP($I$3*(COUNT($H$7:AB$7)+$I$4))),TREND($D32:$E32,$D$7:$E$7,AB$7))</f>
        <v>0</v>
      </c>
      <c r="AC32">
        <f>IF($F32="s-curve",$D32+($E32-$D32)*$I$2/(1+EXP($I$3*(COUNT($H$7:AC$7)+$I$4))),TREND($D32:$E32,$D$7:$E$7,AC$7))</f>
        <v>0</v>
      </c>
      <c r="AD32">
        <f>IF($F32="s-curve",$D32+($E32-$D32)*$I$2/(1+EXP($I$3*(COUNT($H$7:AD$7)+$I$4))),TREND($D32:$E32,$D$7:$E$7,AD$7))</f>
        <v>0</v>
      </c>
      <c r="AE32">
        <f>IF($F32="s-curve",$D32+($E32-$D32)*$I$2/(1+EXP($I$3*(COUNT($H$7:AE$7)+$I$4))),TREND($D32:$E32,$D$7:$E$7,AE$7))</f>
        <v>0</v>
      </c>
      <c r="AF32">
        <f>IF($F32="s-curve",$D32+($E32-$D32)*$I$2/(1+EXP($I$3*(COUNT($H$7:AF$7)+$I$4))),TREND($D32:$E32,$D$7:$E$7,AF$7))</f>
        <v>0</v>
      </c>
      <c r="AG32">
        <f>IF($F32="s-curve",$D32+($E32-$D32)*$I$2/(1+EXP($I$3*(COUNT($H$7:AG$7)+$I$4))),TREND($D32:$E32,$D$7:$E$7,AG$7))</f>
        <v>0</v>
      </c>
      <c r="AH32">
        <f>IF($F32="s-curve",$D32+($E32-$D32)*$I$2/(1+EXP($I$3*(COUNT($H$7:AH$7)+$I$4))),TREND($D32:$E32,$D$7:$E$7,AH$7))</f>
        <v>0</v>
      </c>
      <c r="AI32">
        <f>IF($F32="s-curve",$D32+($E32-$D32)*$I$2/(1+EXP($I$3*(COUNT($H$7:AI$7)+$I$4))),TREND($D32:$E32,$D$7:$E$7,AI$7))</f>
        <v>0</v>
      </c>
      <c r="AJ32">
        <f>IF($F32="s-curve",$D32+($E32-$D32)*$I$2/(1+EXP($I$3*(COUNT($H$7:AJ$7)+$I$4))),TREND($D32:$E32,$D$7:$E$7,AJ$7))</f>
        <v>0</v>
      </c>
      <c r="AK32">
        <f>IF($F32="s-curve",$D32+($E32-$D32)*$I$2/(1+EXP($I$3*(COUNT($H$7:AK$7)+$I$4))),TREND($D32:$E32,$D$7:$E$7,AK$7))</f>
        <v>0</v>
      </c>
      <c r="AL32">
        <f>IF($F32="s-curve",$D32+($E32-$D32)*$I$2/(1+EXP($I$3*(COUNT($H$7:AL$7)+$I$4))),TREND($D32:$E32,$D$7:$E$7,AL$7))</f>
        <v>0</v>
      </c>
      <c r="AM32">
        <f>IF($F32="s-curve",$D32+($E32-$D32)*$I$2/(1+EXP($I$3*(COUNT($H$7:AM$7)+$I$4))),TREND($D32:$E32,$D$7:$E$7,AM$7))</f>
        <v>0</v>
      </c>
      <c r="AN32">
        <f>IF($F32="s-curve",$D32+($E32-$D32)*$I$2/(1+EXP($I$3*(COUNT($H$7:AN$7)+$I$4))),TREND($D32:$E32,$D$7:$E$7,AN$7))</f>
        <v>0</v>
      </c>
      <c r="AO32">
        <f>IF($F32="s-curve",$D32+($E32-$D32)*$I$2/(1+EXP($I$3*(COUNT($H$7:AO$7)+$I$4))),TREND($D32:$E32,$D$7:$E$7,AO$7))</f>
        <v>0</v>
      </c>
      <c r="AP32">
        <f>IF($F32="s-curve",$D32+($E32-$D32)*$I$2/(1+EXP($I$3*(COUNT($H$7:AP$7)+$I$4))),TREND($D32:$E32,$D$7:$E$7,AP$7))</f>
        <v>0</v>
      </c>
    </row>
    <row r="33" spans="1:42" x14ac:dyDescent="0.25">
      <c r="C33" t="s">
        <v>3</v>
      </c>
      <c r="D33">
        <v>0</v>
      </c>
      <c r="E33">
        <v>0</v>
      </c>
      <c r="F33" s="42" t="str">
        <f t="shared" si="0"/>
        <v>n/a</v>
      </c>
      <c r="H33" s="33">
        <f t="shared" si="2"/>
        <v>0</v>
      </c>
      <c r="I33">
        <f>IF($F33="s-curve",$D33+($E33-$D33)*$I$2/(1+EXP($I$3*(COUNT($H$7:I$7)+$I$4))),TREND($D33:$E33,$D$7:$E$7,I$7))</f>
        <v>0</v>
      </c>
      <c r="J33">
        <f>IF($F33="s-curve",$D33+($E33-$D33)*$I$2/(1+EXP($I$3*(COUNT($H$7:J$7)+$I$4))),TREND($D33:$E33,$D$7:$E$7,J$7))</f>
        <v>0</v>
      </c>
      <c r="K33">
        <f>IF($F33="s-curve",$D33+($E33-$D33)*$I$2/(1+EXP($I$3*(COUNT($H$7:K$7)+$I$4))),TREND($D33:$E33,$D$7:$E$7,K$7))</f>
        <v>0</v>
      </c>
      <c r="L33">
        <f>IF($F33="s-curve",$D33+($E33-$D33)*$I$2/(1+EXP($I$3*(COUNT($H$7:L$7)+$I$4))),TREND($D33:$E33,$D$7:$E$7,L$7))</f>
        <v>0</v>
      </c>
      <c r="M33">
        <f>IF($F33="s-curve",$D33+($E33-$D33)*$I$2/(1+EXP($I$3*(COUNT($H$7:M$7)+$I$4))),TREND($D33:$E33,$D$7:$E$7,M$7))</f>
        <v>0</v>
      </c>
      <c r="N33">
        <f>IF($F33="s-curve",$D33+($E33-$D33)*$I$2/(1+EXP($I$3*(COUNT($H$7:N$7)+$I$4))),TREND($D33:$E33,$D$7:$E$7,N$7))</f>
        <v>0</v>
      </c>
      <c r="O33">
        <f>IF($F33="s-curve",$D33+($E33-$D33)*$I$2/(1+EXP($I$3*(COUNT($H$7:O$7)+$I$4))),TREND($D33:$E33,$D$7:$E$7,O$7))</f>
        <v>0</v>
      </c>
      <c r="P33">
        <f>IF($F33="s-curve",$D33+($E33-$D33)*$I$2/(1+EXP($I$3*(COUNT($H$7:P$7)+$I$4))),TREND($D33:$E33,$D$7:$E$7,P$7))</f>
        <v>0</v>
      </c>
      <c r="Q33">
        <f>IF($F33="s-curve",$D33+($E33-$D33)*$I$2/(1+EXP($I$3*(COUNT($H$7:Q$7)+$I$4))),TREND($D33:$E33,$D$7:$E$7,Q$7))</f>
        <v>0</v>
      </c>
      <c r="R33">
        <f>IF($F33="s-curve",$D33+($E33-$D33)*$I$2/(1+EXP($I$3*(COUNT($H$7:R$7)+$I$4))),TREND($D33:$E33,$D$7:$E$7,R$7))</f>
        <v>0</v>
      </c>
      <c r="S33">
        <f>IF($F33="s-curve",$D33+($E33-$D33)*$I$2/(1+EXP($I$3*(COUNT($H$7:S$7)+$I$4))),TREND($D33:$E33,$D$7:$E$7,S$7))</f>
        <v>0</v>
      </c>
      <c r="T33">
        <f>IF($F33="s-curve",$D33+($E33-$D33)*$I$2/(1+EXP($I$3*(COUNT($H$7:T$7)+$I$4))),TREND($D33:$E33,$D$7:$E$7,T$7))</f>
        <v>0</v>
      </c>
      <c r="U33">
        <f>IF($F33="s-curve",$D33+($E33-$D33)*$I$2/(1+EXP($I$3*(COUNT($H$7:U$7)+$I$4))),TREND($D33:$E33,$D$7:$E$7,U$7))</f>
        <v>0</v>
      </c>
      <c r="V33">
        <f>IF($F33="s-curve",$D33+($E33-$D33)*$I$2/(1+EXP($I$3*(COUNT($H$7:V$7)+$I$4))),TREND($D33:$E33,$D$7:$E$7,V$7))</f>
        <v>0</v>
      </c>
      <c r="W33">
        <f>IF($F33="s-curve",$D33+($E33-$D33)*$I$2/(1+EXP($I$3*(COUNT($H$7:W$7)+$I$4))),TREND($D33:$E33,$D$7:$E$7,W$7))</f>
        <v>0</v>
      </c>
      <c r="X33">
        <f>IF($F33="s-curve",$D33+($E33-$D33)*$I$2/(1+EXP($I$3*(COUNT($H$7:X$7)+$I$4))),TREND($D33:$E33,$D$7:$E$7,X$7))</f>
        <v>0</v>
      </c>
      <c r="Y33">
        <f>IF($F33="s-curve",$D33+($E33-$D33)*$I$2/(1+EXP($I$3*(COUNT($H$7:Y$7)+$I$4))),TREND($D33:$E33,$D$7:$E$7,Y$7))</f>
        <v>0</v>
      </c>
      <c r="Z33">
        <f>IF($F33="s-curve",$D33+($E33-$D33)*$I$2/(1+EXP($I$3*(COUNT($H$7:Z$7)+$I$4))),TREND($D33:$E33,$D$7:$E$7,Z$7))</f>
        <v>0</v>
      </c>
      <c r="AA33">
        <f>IF($F33="s-curve",$D33+($E33-$D33)*$I$2/(1+EXP($I$3*(COUNT($H$7:AA$7)+$I$4))),TREND($D33:$E33,$D$7:$E$7,AA$7))</f>
        <v>0</v>
      </c>
      <c r="AB33">
        <f>IF($F33="s-curve",$D33+($E33-$D33)*$I$2/(1+EXP($I$3*(COUNT($H$7:AB$7)+$I$4))),TREND($D33:$E33,$D$7:$E$7,AB$7))</f>
        <v>0</v>
      </c>
      <c r="AC33">
        <f>IF($F33="s-curve",$D33+($E33-$D33)*$I$2/(1+EXP($I$3*(COUNT($H$7:AC$7)+$I$4))),TREND($D33:$E33,$D$7:$E$7,AC$7))</f>
        <v>0</v>
      </c>
      <c r="AD33">
        <f>IF($F33="s-curve",$D33+($E33-$D33)*$I$2/(1+EXP($I$3*(COUNT($H$7:AD$7)+$I$4))),TREND($D33:$E33,$D$7:$E$7,AD$7))</f>
        <v>0</v>
      </c>
      <c r="AE33">
        <f>IF($F33="s-curve",$D33+($E33-$D33)*$I$2/(1+EXP($I$3*(COUNT($H$7:AE$7)+$I$4))),TREND($D33:$E33,$D$7:$E$7,AE$7))</f>
        <v>0</v>
      </c>
      <c r="AF33">
        <f>IF($F33="s-curve",$D33+($E33-$D33)*$I$2/(1+EXP($I$3*(COUNT($H$7:AF$7)+$I$4))),TREND($D33:$E33,$D$7:$E$7,AF$7))</f>
        <v>0</v>
      </c>
      <c r="AG33">
        <f>IF($F33="s-curve",$D33+($E33-$D33)*$I$2/(1+EXP($I$3*(COUNT($H$7:AG$7)+$I$4))),TREND($D33:$E33,$D$7:$E$7,AG$7))</f>
        <v>0</v>
      </c>
      <c r="AH33">
        <f>IF($F33="s-curve",$D33+($E33-$D33)*$I$2/(1+EXP($I$3*(COUNT($H$7:AH$7)+$I$4))),TREND($D33:$E33,$D$7:$E$7,AH$7))</f>
        <v>0</v>
      </c>
      <c r="AI33">
        <f>IF($F33="s-curve",$D33+($E33-$D33)*$I$2/(1+EXP($I$3*(COUNT($H$7:AI$7)+$I$4))),TREND($D33:$E33,$D$7:$E$7,AI$7))</f>
        <v>0</v>
      </c>
      <c r="AJ33">
        <f>IF($F33="s-curve",$D33+($E33-$D33)*$I$2/(1+EXP($I$3*(COUNT($H$7:AJ$7)+$I$4))),TREND($D33:$E33,$D$7:$E$7,AJ$7))</f>
        <v>0</v>
      </c>
      <c r="AK33">
        <f>IF($F33="s-curve",$D33+($E33-$D33)*$I$2/(1+EXP($I$3*(COUNT($H$7:AK$7)+$I$4))),TREND($D33:$E33,$D$7:$E$7,AK$7))</f>
        <v>0</v>
      </c>
      <c r="AL33">
        <f>IF($F33="s-curve",$D33+($E33-$D33)*$I$2/(1+EXP($I$3*(COUNT($H$7:AL$7)+$I$4))),TREND($D33:$E33,$D$7:$E$7,AL$7))</f>
        <v>0</v>
      </c>
      <c r="AM33">
        <f>IF($F33="s-curve",$D33+($E33-$D33)*$I$2/(1+EXP($I$3*(COUNT($H$7:AM$7)+$I$4))),TREND($D33:$E33,$D$7:$E$7,AM$7))</f>
        <v>0</v>
      </c>
      <c r="AN33">
        <f>IF($F33="s-curve",$D33+($E33-$D33)*$I$2/(1+EXP($I$3*(COUNT($H$7:AN$7)+$I$4))),TREND($D33:$E33,$D$7:$E$7,AN$7))</f>
        <v>0</v>
      </c>
      <c r="AO33">
        <f>IF($F33="s-curve",$D33+($E33-$D33)*$I$2/(1+EXP($I$3*(COUNT($H$7:AO$7)+$I$4))),TREND($D33:$E33,$D$7:$E$7,AO$7))</f>
        <v>0</v>
      </c>
      <c r="AP33">
        <f>IF($F33="s-curve",$D33+($E33-$D33)*$I$2/(1+EXP($I$3*(COUNT($H$7:AP$7)+$I$4))),TREND($D33:$E33,$D$7:$E$7,AP$7))</f>
        <v>0</v>
      </c>
    </row>
    <row r="34" spans="1:42" x14ac:dyDescent="0.25">
      <c r="C34" t="s">
        <v>4</v>
      </c>
      <c r="D34">
        <v>0</v>
      </c>
      <c r="E34">
        <v>0</v>
      </c>
      <c r="F34" s="42" t="str">
        <f t="shared" si="0"/>
        <v>n/a</v>
      </c>
      <c r="H34" s="33">
        <f t="shared" si="2"/>
        <v>0</v>
      </c>
      <c r="I34">
        <f>IF($F34="s-curve",$D34+($E34-$D34)*$I$2/(1+EXP($I$3*(COUNT($H$7:I$7)+$I$4))),TREND($D34:$E34,$D$7:$E$7,I$7))</f>
        <v>0</v>
      </c>
      <c r="J34">
        <f>IF($F34="s-curve",$D34+($E34-$D34)*$I$2/(1+EXP($I$3*(COUNT($H$7:J$7)+$I$4))),TREND($D34:$E34,$D$7:$E$7,J$7))</f>
        <v>0</v>
      </c>
      <c r="K34">
        <f>IF($F34="s-curve",$D34+($E34-$D34)*$I$2/(1+EXP($I$3*(COUNT($H$7:K$7)+$I$4))),TREND($D34:$E34,$D$7:$E$7,K$7))</f>
        <v>0</v>
      </c>
      <c r="L34">
        <f>IF($F34="s-curve",$D34+($E34-$D34)*$I$2/(1+EXP($I$3*(COUNT($H$7:L$7)+$I$4))),TREND($D34:$E34,$D$7:$E$7,L$7))</f>
        <v>0</v>
      </c>
      <c r="M34">
        <f>IF($F34="s-curve",$D34+($E34-$D34)*$I$2/(1+EXP($I$3*(COUNT($H$7:M$7)+$I$4))),TREND($D34:$E34,$D$7:$E$7,M$7))</f>
        <v>0</v>
      </c>
      <c r="N34">
        <f>IF($F34="s-curve",$D34+($E34-$D34)*$I$2/(1+EXP($I$3*(COUNT($H$7:N$7)+$I$4))),TREND($D34:$E34,$D$7:$E$7,N$7))</f>
        <v>0</v>
      </c>
      <c r="O34">
        <f>IF($F34="s-curve",$D34+($E34-$D34)*$I$2/(1+EXP($I$3*(COUNT($H$7:O$7)+$I$4))),TREND($D34:$E34,$D$7:$E$7,O$7))</f>
        <v>0</v>
      </c>
      <c r="P34">
        <f>IF($F34="s-curve",$D34+($E34-$D34)*$I$2/(1+EXP($I$3*(COUNT($H$7:P$7)+$I$4))),TREND($D34:$E34,$D$7:$E$7,P$7))</f>
        <v>0</v>
      </c>
      <c r="Q34">
        <f>IF($F34="s-curve",$D34+($E34-$D34)*$I$2/(1+EXP($I$3*(COUNT($H$7:Q$7)+$I$4))),TREND($D34:$E34,$D$7:$E$7,Q$7))</f>
        <v>0</v>
      </c>
      <c r="R34">
        <f>IF($F34="s-curve",$D34+($E34-$D34)*$I$2/(1+EXP($I$3*(COUNT($H$7:R$7)+$I$4))),TREND($D34:$E34,$D$7:$E$7,R$7))</f>
        <v>0</v>
      </c>
      <c r="S34">
        <f>IF($F34="s-curve",$D34+($E34-$D34)*$I$2/(1+EXP($I$3*(COUNT($H$7:S$7)+$I$4))),TREND($D34:$E34,$D$7:$E$7,S$7))</f>
        <v>0</v>
      </c>
      <c r="T34">
        <f>IF($F34="s-curve",$D34+($E34-$D34)*$I$2/(1+EXP($I$3*(COUNT($H$7:T$7)+$I$4))),TREND($D34:$E34,$D$7:$E$7,T$7))</f>
        <v>0</v>
      </c>
      <c r="U34">
        <f>IF($F34="s-curve",$D34+($E34-$D34)*$I$2/(1+EXP($I$3*(COUNT($H$7:U$7)+$I$4))),TREND($D34:$E34,$D$7:$E$7,U$7))</f>
        <v>0</v>
      </c>
      <c r="V34">
        <f>IF($F34="s-curve",$D34+($E34-$D34)*$I$2/(1+EXP($I$3*(COUNT($H$7:V$7)+$I$4))),TREND($D34:$E34,$D$7:$E$7,V$7))</f>
        <v>0</v>
      </c>
      <c r="W34">
        <f>IF($F34="s-curve",$D34+($E34-$D34)*$I$2/(1+EXP($I$3*(COUNT($H$7:W$7)+$I$4))),TREND($D34:$E34,$D$7:$E$7,W$7))</f>
        <v>0</v>
      </c>
      <c r="X34">
        <f>IF($F34="s-curve",$D34+($E34-$D34)*$I$2/(1+EXP($I$3*(COUNT($H$7:X$7)+$I$4))),TREND($D34:$E34,$D$7:$E$7,X$7))</f>
        <v>0</v>
      </c>
      <c r="Y34">
        <f>IF($F34="s-curve",$D34+($E34-$D34)*$I$2/(1+EXP($I$3*(COUNT($H$7:Y$7)+$I$4))),TREND($D34:$E34,$D$7:$E$7,Y$7))</f>
        <v>0</v>
      </c>
      <c r="Z34">
        <f>IF($F34="s-curve",$D34+($E34-$D34)*$I$2/(1+EXP($I$3*(COUNT($H$7:Z$7)+$I$4))),TREND($D34:$E34,$D$7:$E$7,Z$7))</f>
        <v>0</v>
      </c>
      <c r="AA34">
        <f>IF($F34="s-curve",$D34+($E34-$D34)*$I$2/(1+EXP($I$3*(COUNT($H$7:AA$7)+$I$4))),TREND($D34:$E34,$D$7:$E$7,AA$7))</f>
        <v>0</v>
      </c>
      <c r="AB34">
        <f>IF($F34="s-curve",$D34+($E34-$D34)*$I$2/(1+EXP($I$3*(COUNT($H$7:AB$7)+$I$4))),TREND($D34:$E34,$D$7:$E$7,AB$7))</f>
        <v>0</v>
      </c>
      <c r="AC34">
        <f>IF($F34="s-curve",$D34+($E34-$D34)*$I$2/(1+EXP($I$3*(COUNT($H$7:AC$7)+$I$4))),TREND($D34:$E34,$D$7:$E$7,AC$7))</f>
        <v>0</v>
      </c>
      <c r="AD34">
        <f>IF($F34="s-curve",$D34+($E34-$D34)*$I$2/(1+EXP($I$3*(COUNT($H$7:AD$7)+$I$4))),TREND($D34:$E34,$D$7:$E$7,AD$7))</f>
        <v>0</v>
      </c>
      <c r="AE34">
        <f>IF($F34="s-curve",$D34+($E34-$D34)*$I$2/(1+EXP($I$3*(COUNT($H$7:AE$7)+$I$4))),TREND($D34:$E34,$D$7:$E$7,AE$7))</f>
        <v>0</v>
      </c>
      <c r="AF34">
        <f>IF($F34="s-curve",$D34+($E34-$D34)*$I$2/(1+EXP($I$3*(COUNT($H$7:AF$7)+$I$4))),TREND($D34:$E34,$D$7:$E$7,AF$7))</f>
        <v>0</v>
      </c>
      <c r="AG34">
        <f>IF($F34="s-curve",$D34+($E34-$D34)*$I$2/(1+EXP($I$3*(COUNT($H$7:AG$7)+$I$4))),TREND($D34:$E34,$D$7:$E$7,AG$7))</f>
        <v>0</v>
      </c>
      <c r="AH34">
        <f>IF($F34="s-curve",$D34+($E34-$D34)*$I$2/(1+EXP($I$3*(COUNT($H$7:AH$7)+$I$4))),TREND($D34:$E34,$D$7:$E$7,AH$7))</f>
        <v>0</v>
      </c>
      <c r="AI34">
        <f>IF($F34="s-curve",$D34+($E34-$D34)*$I$2/(1+EXP($I$3*(COUNT($H$7:AI$7)+$I$4))),TREND($D34:$E34,$D$7:$E$7,AI$7))</f>
        <v>0</v>
      </c>
      <c r="AJ34">
        <f>IF($F34="s-curve",$D34+($E34-$D34)*$I$2/(1+EXP($I$3*(COUNT($H$7:AJ$7)+$I$4))),TREND($D34:$E34,$D$7:$E$7,AJ$7))</f>
        <v>0</v>
      </c>
      <c r="AK34">
        <f>IF($F34="s-curve",$D34+($E34-$D34)*$I$2/(1+EXP($I$3*(COUNT($H$7:AK$7)+$I$4))),TREND($D34:$E34,$D$7:$E$7,AK$7))</f>
        <v>0</v>
      </c>
      <c r="AL34">
        <f>IF($F34="s-curve",$D34+($E34-$D34)*$I$2/(1+EXP($I$3*(COUNT($H$7:AL$7)+$I$4))),TREND($D34:$E34,$D$7:$E$7,AL$7))</f>
        <v>0</v>
      </c>
      <c r="AM34">
        <f>IF($F34="s-curve",$D34+($E34-$D34)*$I$2/(1+EXP($I$3*(COUNT($H$7:AM$7)+$I$4))),TREND($D34:$E34,$D$7:$E$7,AM$7))</f>
        <v>0</v>
      </c>
      <c r="AN34">
        <f>IF($F34="s-curve",$D34+($E34-$D34)*$I$2/(1+EXP($I$3*(COUNT($H$7:AN$7)+$I$4))),TREND($D34:$E34,$D$7:$E$7,AN$7))</f>
        <v>0</v>
      </c>
      <c r="AO34">
        <f>IF($F34="s-curve",$D34+($E34-$D34)*$I$2/(1+EXP($I$3*(COUNT($H$7:AO$7)+$I$4))),TREND($D34:$E34,$D$7:$E$7,AO$7))</f>
        <v>0</v>
      </c>
      <c r="AP34">
        <f>IF($F34="s-curve",$D34+($E34-$D34)*$I$2/(1+EXP($I$3*(COUNT($H$7:AP$7)+$I$4))),TREND($D34:$E34,$D$7:$E$7,AP$7))</f>
        <v>0</v>
      </c>
    </row>
    <row r="35" spans="1:42" x14ac:dyDescent="0.25">
      <c r="A35" s="40"/>
      <c r="C35" t="s">
        <v>5</v>
      </c>
      <c r="D35">
        <v>0</v>
      </c>
      <c r="E35">
        <v>0</v>
      </c>
      <c r="F35" s="42" t="str">
        <f t="shared" si="0"/>
        <v>n/a</v>
      </c>
      <c r="H35" s="33">
        <f t="shared" si="2"/>
        <v>0</v>
      </c>
      <c r="I35">
        <f>IF($F35="s-curve",$D35+($E35-$D35)*$I$2/(1+EXP($I$3*(COUNT($H$7:I$7)+$I$4))),TREND($D35:$E35,$D$7:$E$7,I$7))</f>
        <v>0</v>
      </c>
      <c r="J35">
        <f>IF($F35="s-curve",$D35+($E35-$D35)*$I$2/(1+EXP($I$3*(COUNT($H$7:J$7)+$I$4))),TREND($D35:$E35,$D$7:$E$7,J$7))</f>
        <v>0</v>
      </c>
      <c r="K35">
        <f>IF($F35="s-curve",$D35+($E35-$D35)*$I$2/(1+EXP($I$3*(COUNT($H$7:K$7)+$I$4))),TREND($D35:$E35,$D$7:$E$7,K$7))</f>
        <v>0</v>
      </c>
      <c r="L35">
        <f>IF($F35="s-curve",$D35+($E35-$D35)*$I$2/(1+EXP($I$3*(COUNT($H$7:L$7)+$I$4))),TREND($D35:$E35,$D$7:$E$7,L$7))</f>
        <v>0</v>
      </c>
      <c r="M35">
        <f>IF($F35="s-curve",$D35+($E35-$D35)*$I$2/(1+EXP($I$3*(COUNT($H$7:M$7)+$I$4))),TREND($D35:$E35,$D$7:$E$7,M$7))</f>
        <v>0</v>
      </c>
      <c r="N35">
        <f>IF($F35="s-curve",$D35+($E35-$D35)*$I$2/(1+EXP($I$3*(COUNT($H$7:N$7)+$I$4))),TREND($D35:$E35,$D$7:$E$7,N$7))</f>
        <v>0</v>
      </c>
      <c r="O35">
        <f>IF($F35="s-curve",$D35+($E35-$D35)*$I$2/(1+EXP($I$3*(COUNT($H$7:O$7)+$I$4))),TREND($D35:$E35,$D$7:$E$7,O$7))</f>
        <v>0</v>
      </c>
      <c r="P35">
        <f>IF($F35="s-curve",$D35+($E35-$D35)*$I$2/(1+EXP($I$3*(COUNT($H$7:P$7)+$I$4))),TREND($D35:$E35,$D$7:$E$7,P$7))</f>
        <v>0</v>
      </c>
      <c r="Q35">
        <f>IF($F35="s-curve",$D35+($E35-$D35)*$I$2/(1+EXP($I$3*(COUNT($H$7:Q$7)+$I$4))),TREND($D35:$E35,$D$7:$E$7,Q$7))</f>
        <v>0</v>
      </c>
      <c r="R35">
        <f>IF($F35="s-curve",$D35+($E35-$D35)*$I$2/(1+EXP($I$3*(COUNT($H$7:R$7)+$I$4))),TREND($D35:$E35,$D$7:$E$7,R$7))</f>
        <v>0</v>
      </c>
      <c r="S35">
        <f>IF($F35="s-curve",$D35+($E35-$D35)*$I$2/(1+EXP($I$3*(COUNT($H$7:S$7)+$I$4))),TREND($D35:$E35,$D$7:$E$7,S$7))</f>
        <v>0</v>
      </c>
      <c r="T35">
        <f>IF($F35="s-curve",$D35+($E35-$D35)*$I$2/(1+EXP($I$3*(COUNT($H$7:T$7)+$I$4))),TREND($D35:$E35,$D$7:$E$7,T$7))</f>
        <v>0</v>
      </c>
      <c r="U35">
        <f>IF($F35="s-curve",$D35+($E35-$D35)*$I$2/(1+EXP($I$3*(COUNT($H$7:U$7)+$I$4))),TREND($D35:$E35,$D$7:$E$7,U$7))</f>
        <v>0</v>
      </c>
      <c r="V35">
        <f>IF($F35="s-curve",$D35+($E35-$D35)*$I$2/(1+EXP($I$3*(COUNT($H$7:V$7)+$I$4))),TREND($D35:$E35,$D$7:$E$7,V$7))</f>
        <v>0</v>
      </c>
      <c r="W35">
        <f>IF($F35="s-curve",$D35+($E35-$D35)*$I$2/(1+EXP($I$3*(COUNT($H$7:W$7)+$I$4))),TREND($D35:$E35,$D$7:$E$7,W$7))</f>
        <v>0</v>
      </c>
      <c r="X35">
        <f>IF($F35="s-curve",$D35+($E35-$D35)*$I$2/(1+EXP($I$3*(COUNT($H$7:X$7)+$I$4))),TREND($D35:$E35,$D$7:$E$7,X$7))</f>
        <v>0</v>
      </c>
      <c r="Y35">
        <f>IF($F35="s-curve",$D35+($E35-$D35)*$I$2/(1+EXP($I$3*(COUNT($H$7:Y$7)+$I$4))),TREND($D35:$E35,$D$7:$E$7,Y$7))</f>
        <v>0</v>
      </c>
      <c r="Z35">
        <f>IF($F35="s-curve",$D35+($E35-$D35)*$I$2/(1+EXP($I$3*(COUNT($H$7:Z$7)+$I$4))),TREND($D35:$E35,$D$7:$E$7,Z$7))</f>
        <v>0</v>
      </c>
      <c r="AA35">
        <f>IF($F35="s-curve",$D35+($E35-$D35)*$I$2/(1+EXP($I$3*(COUNT($H$7:AA$7)+$I$4))),TREND($D35:$E35,$D$7:$E$7,AA$7))</f>
        <v>0</v>
      </c>
      <c r="AB35">
        <f>IF($F35="s-curve",$D35+($E35-$D35)*$I$2/(1+EXP($I$3*(COUNT($H$7:AB$7)+$I$4))),TREND($D35:$E35,$D$7:$E$7,AB$7))</f>
        <v>0</v>
      </c>
      <c r="AC35">
        <f>IF($F35="s-curve",$D35+($E35-$D35)*$I$2/(1+EXP($I$3*(COUNT($H$7:AC$7)+$I$4))),TREND($D35:$E35,$D$7:$E$7,AC$7))</f>
        <v>0</v>
      </c>
      <c r="AD35">
        <f>IF($F35="s-curve",$D35+($E35-$D35)*$I$2/(1+EXP($I$3*(COUNT($H$7:AD$7)+$I$4))),TREND($D35:$E35,$D$7:$E$7,AD$7))</f>
        <v>0</v>
      </c>
      <c r="AE35">
        <f>IF($F35="s-curve",$D35+($E35-$D35)*$I$2/(1+EXP($I$3*(COUNT($H$7:AE$7)+$I$4))),TREND($D35:$E35,$D$7:$E$7,AE$7))</f>
        <v>0</v>
      </c>
      <c r="AF35">
        <f>IF($F35="s-curve",$D35+($E35-$D35)*$I$2/(1+EXP($I$3*(COUNT($H$7:AF$7)+$I$4))),TREND($D35:$E35,$D$7:$E$7,AF$7))</f>
        <v>0</v>
      </c>
      <c r="AG35">
        <f>IF($F35="s-curve",$D35+($E35-$D35)*$I$2/(1+EXP($I$3*(COUNT($H$7:AG$7)+$I$4))),TREND($D35:$E35,$D$7:$E$7,AG$7))</f>
        <v>0</v>
      </c>
      <c r="AH35">
        <f>IF($F35="s-curve",$D35+($E35-$D35)*$I$2/(1+EXP($I$3*(COUNT($H$7:AH$7)+$I$4))),TREND($D35:$E35,$D$7:$E$7,AH$7))</f>
        <v>0</v>
      </c>
      <c r="AI35">
        <f>IF($F35="s-curve",$D35+($E35-$D35)*$I$2/(1+EXP($I$3*(COUNT($H$7:AI$7)+$I$4))),TREND($D35:$E35,$D$7:$E$7,AI$7))</f>
        <v>0</v>
      </c>
      <c r="AJ35">
        <f>IF($F35="s-curve",$D35+($E35-$D35)*$I$2/(1+EXP($I$3*(COUNT($H$7:AJ$7)+$I$4))),TREND($D35:$E35,$D$7:$E$7,AJ$7))</f>
        <v>0</v>
      </c>
      <c r="AK35">
        <f>IF($F35="s-curve",$D35+($E35-$D35)*$I$2/(1+EXP($I$3*(COUNT($H$7:AK$7)+$I$4))),TREND($D35:$E35,$D$7:$E$7,AK$7))</f>
        <v>0</v>
      </c>
      <c r="AL35">
        <f>IF($F35="s-curve",$D35+($E35-$D35)*$I$2/(1+EXP($I$3*(COUNT($H$7:AL$7)+$I$4))),TREND($D35:$E35,$D$7:$E$7,AL$7))</f>
        <v>0</v>
      </c>
      <c r="AM35">
        <f>IF($F35="s-curve",$D35+($E35-$D35)*$I$2/(1+EXP($I$3*(COUNT($H$7:AM$7)+$I$4))),TREND($D35:$E35,$D$7:$E$7,AM$7))</f>
        <v>0</v>
      </c>
      <c r="AN35">
        <f>IF($F35="s-curve",$D35+($E35-$D35)*$I$2/(1+EXP($I$3*(COUNT($H$7:AN$7)+$I$4))),TREND($D35:$E35,$D$7:$E$7,AN$7))</f>
        <v>0</v>
      </c>
      <c r="AO35">
        <f>IF($F35="s-curve",$D35+($E35-$D35)*$I$2/(1+EXP($I$3*(COUNT($H$7:AO$7)+$I$4))),TREND($D35:$E35,$D$7:$E$7,AO$7))</f>
        <v>0</v>
      </c>
      <c r="AP35">
        <f>IF($F35="s-curve",$D35+($E35-$D35)*$I$2/(1+EXP($I$3*(COUNT($H$7:AP$7)+$I$4))),TREND($D35:$E35,$D$7:$E$7,AP$7))</f>
        <v>0</v>
      </c>
    </row>
    <row r="36" spans="1:42" x14ac:dyDescent="0.25">
      <c r="A36" s="40"/>
      <c r="C36" t="s">
        <v>6</v>
      </c>
      <c r="D36">
        <v>0</v>
      </c>
      <c r="E36">
        <v>0</v>
      </c>
      <c r="F36" s="42" t="str">
        <f t="shared" si="0"/>
        <v>n/a</v>
      </c>
      <c r="H36" s="33">
        <f t="shared" si="2"/>
        <v>0</v>
      </c>
      <c r="I36">
        <f>IF($F36="s-curve",$D36+($E36-$D36)*$I$2/(1+EXP($I$3*(COUNT($H$7:I$7)+$I$4))),TREND($D36:$E36,$D$7:$E$7,I$7))</f>
        <v>0</v>
      </c>
      <c r="J36">
        <f>IF($F36="s-curve",$D36+($E36-$D36)*$I$2/(1+EXP($I$3*(COUNT($H$7:J$7)+$I$4))),TREND($D36:$E36,$D$7:$E$7,J$7))</f>
        <v>0</v>
      </c>
      <c r="K36">
        <f>IF($F36="s-curve",$D36+($E36-$D36)*$I$2/(1+EXP($I$3*(COUNT($H$7:K$7)+$I$4))),TREND($D36:$E36,$D$7:$E$7,K$7))</f>
        <v>0</v>
      </c>
      <c r="L36">
        <f>IF($F36="s-curve",$D36+($E36-$D36)*$I$2/(1+EXP($I$3*(COUNT($H$7:L$7)+$I$4))),TREND($D36:$E36,$D$7:$E$7,L$7))</f>
        <v>0</v>
      </c>
      <c r="M36">
        <f>IF($F36="s-curve",$D36+($E36-$D36)*$I$2/(1+EXP($I$3*(COUNT($H$7:M$7)+$I$4))),TREND($D36:$E36,$D$7:$E$7,M$7))</f>
        <v>0</v>
      </c>
      <c r="N36">
        <f>IF($F36="s-curve",$D36+($E36-$D36)*$I$2/(1+EXP($I$3*(COUNT($H$7:N$7)+$I$4))),TREND($D36:$E36,$D$7:$E$7,N$7))</f>
        <v>0</v>
      </c>
      <c r="O36">
        <f>IF($F36="s-curve",$D36+($E36-$D36)*$I$2/(1+EXP($I$3*(COUNT($H$7:O$7)+$I$4))),TREND($D36:$E36,$D$7:$E$7,O$7))</f>
        <v>0</v>
      </c>
      <c r="P36">
        <f>IF($F36="s-curve",$D36+($E36-$D36)*$I$2/(1+EXP($I$3*(COUNT($H$7:P$7)+$I$4))),TREND($D36:$E36,$D$7:$E$7,P$7))</f>
        <v>0</v>
      </c>
      <c r="Q36">
        <f>IF($F36="s-curve",$D36+($E36-$D36)*$I$2/(1+EXP($I$3*(COUNT($H$7:Q$7)+$I$4))),TREND($D36:$E36,$D$7:$E$7,Q$7))</f>
        <v>0</v>
      </c>
      <c r="R36">
        <f>IF($F36="s-curve",$D36+($E36-$D36)*$I$2/(1+EXP($I$3*(COUNT($H$7:R$7)+$I$4))),TREND($D36:$E36,$D$7:$E$7,R$7))</f>
        <v>0</v>
      </c>
      <c r="S36">
        <f>IF($F36="s-curve",$D36+($E36-$D36)*$I$2/(1+EXP($I$3*(COUNT($H$7:S$7)+$I$4))),TREND($D36:$E36,$D$7:$E$7,S$7))</f>
        <v>0</v>
      </c>
      <c r="T36">
        <f>IF($F36="s-curve",$D36+($E36-$D36)*$I$2/(1+EXP($I$3*(COUNT($H$7:T$7)+$I$4))),TREND($D36:$E36,$D$7:$E$7,T$7))</f>
        <v>0</v>
      </c>
      <c r="U36">
        <f>IF($F36="s-curve",$D36+($E36-$D36)*$I$2/(1+EXP($I$3*(COUNT($H$7:U$7)+$I$4))),TREND($D36:$E36,$D$7:$E$7,U$7))</f>
        <v>0</v>
      </c>
      <c r="V36">
        <f>IF($F36="s-curve",$D36+($E36-$D36)*$I$2/(1+EXP($I$3*(COUNT($H$7:V$7)+$I$4))),TREND($D36:$E36,$D$7:$E$7,V$7))</f>
        <v>0</v>
      </c>
      <c r="W36">
        <f>IF($F36="s-curve",$D36+($E36-$D36)*$I$2/(1+EXP($I$3*(COUNT($H$7:W$7)+$I$4))),TREND($D36:$E36,$D$7:$E$7,W$7))</f>
        <v>0</v>
      </c>
      <c r="X36">
        <f>IF($F36="s-curve",$D36+($E36-$D36)*$I$2/(1+EXP($I$3*(COUNT($H$7:X$7)+$I$4))),TREND($D36:$E36,$D$7:$E$7,X$7))</f>
        <v>0</v>
      </c>
      <c r="Y36">
        <f>IF($F36="s-curve",$D36+($E36-$D36)*$I$2/(1+EXP($I$3*(COUNT($H$7:Y$7)+$I$4))),TREND($D36:$E36,$D$7:$E$7,Y$7))</f>
        <v>0</v>
      </c>
      <c r="Z36">
        <f>IF($F36="s-curve",$D36+($E36-$D36)*$I$2/(1+EXP($I$3*(COUNT($H$7:Z$7)+$I$4))),TREND($D36:$E36,$D$7:$E$7,Z$7))</f>
        <v>0</v>
      </c>
      <c r="AA36">
        <f>IF($F36="s-curve",$D36+($E36-$D36)*$I$2/(1+EXP($I$3*(COUNT($H$7:AA$7)+$I$4))),TREND($D36:$E36,$D$7:$E$7,AA$7))</f>
        <v>0</v>
      </c>
      <c r="AB36">
        <f>IF($F36="s-curve",$D36+($E36-$D36)*$I$2/(1+EXP($I$3*(COUNT($H$7:AB$7)+$I$4))),TREND($D36:$E36,$D$7:$E$7,AB$7))</f>
        <v>0</v>
      </c>
      <c r="AC36">
        <f>IF($F36="s-curve",$D36+($E36-$D36)*$I$2/(1+EXP($I$3*(COUNT($H$7:AC$7)+$I$4))),TREND($D36:$E36,$D$7:$E$7,AC$7))</f>
        <v>0</v>
      </c>
      <c r="AD36">
        <f>IF($F36="s-curve",$D36+($E36-$D36)*$I$2/(1+EXP($I$3*(COUNT($H$7:AD$7)+$I$4))),TREND($D36:$E36,$D$7:$E$7,AD$7))</f>
        <v>0</v>
      </c>
      <c r="AE36">
        <f>IF($F36="s-curve",$D36+($E36-$D36)*$I$2/(1+EXP($I$3*(COUNT($H$7:AE$7)+$I$4))),TREND($D36:$E36,$D$7:$E$7,AE$7))</f>
        <v>0</v>
      </c>
      <c r="AF36">
        <f>IF($F36="s-curve",$D36+($E36-$D36)*$I$2/(1+EXP($I$3*(COUNT($H$7:AF$7)+$I$4))),TREND($D36:$E36,$D$7:$E$7,AF$7))</f>
        <v>0</v>
      </c>
      <c r="AG36">
        <f>IF($F36="s-curve",$D36+($E36-$D36)*$I$2/(1+EXP($I$3*(COUNT($H$7:AG$7)+$I$4))),TREND($D36:$E36,$D$7:$E$7,AG$7))</f>
        <v>0</v>
      </c>
      <c r="AH36">
        <f>IF($F36="s-curve",$D36+($E36-$D36)*$I$2/(1+EXP($I$3*(COUNT($H$7:AH$7)+$I$4))),TREND($D36:$E36,$D$7:$E$7,AH$7))</f>
        <v>0</v>
      </c>
      <c r="AI36">
        <f>IF($F36="s-curve",$D36+($E36-$D36)*$I$2/(1+EXP($I$3*(COUNT($H$7:AI$7)+$I$4))),TREND($D36:$E36,$D$7:$E$7,AI$7))</f>
        <v>0</v>
      </c>
      <c r="AJ36">
        <f>IF($F36="s-curve",$D36+($E36-$D36)*$I$2/(1+EXP($I$3*(COUNT($H$7:AJ$7)+$I$4))),TREND($D36:$E36,$D$7:$E$7,AJ$7))</f>
        <v>0</v>
      </c>
      <c r="AK36">
        <f>IF($F36="s-curve",$D36+($E36-$D36)*$I$2/(1+EXP($I$3*(COUNT($H$7:AK$7)+$I$4))),TREND($D36:$E36,$D$7:$E$7,AK$7))</f>
        <v>0</v>
      </c>
      <c r="AL36">
        <f>IF($F36="s-curve",$D36+($E36-$D36)*$I$2/(1+EXP($I$3*(COUNT($H$7:AL$7)+$I$4))),TREND($D36:$E36,$D$7:$E$7,AL$7))</f>
        <v>0</v>
      </c>
      <c r="AM36">
        <f>IF($F36="s-curve",$D36+($E36-$D36)*$I$2/(1+EXP($I$3*(COUNT($H$7:AM$7)+$I$4))),TREND($D36:$E36,$D$7:$E$7,AM$7))</f>
        <v>0</v>
      </c>
      <c r="AN36">
        <f>IF($F36="s-curve",$D36+($E36-$D36)*$I$2/(1+EXP($I$3*(COUNT($H$7:AN$7)+$I$4))),TREND($D36:$E36,$D$7:$E$7,AN$7))</f>
        <v>0</v>
      </c>
      <c r="AO36">
        <f>IF($F36="s-curve",$D36+($E36-$D36)*$I$2/(1+EXP($I$3*(COUNT($H$7:AO$7)+$I$4))),TREND($D36:$E36,$D$7:$E$7,AO$7))</f>
        <v>0</v>
      </c>
      <c r="AP36">
        <f>IF($F36="s-curve",$D36+($E36-$D36)*$I$2/(1+EXP($I$3*(COUNT($H$7:AP$7)+$I$4))),TREND($D36:$E36,$D$7:$E$7,AP$7))</f>
        <v>0</v>
      </c>
    </row>
    <row r="37" spans="1:42" ht="15.75" thickBot="1" x14ac:dyDescent="0.3">
      <c r="A37" s="40"/>
      <c r="B37" s="21"/>
      <c r="C37" s="21" t="s">
        <v>7</v>
      </c>
      <c r="D37" s="21">
        <v>1</v>
      </c>
      <c r="E37" s="21">
        <v>1</v>
      </c>
      <c r="F37" s="43" t="str">
        <f t="shared" si="0"/>
        <v>n/a</v>
      </c>
      <c r="H37" s="33">
        <f t="shared" si="2"/>
        <v>1</v>
      </c>
      <c r="I37">
        <f>IF($F37="s-curve",$D37+($E37-$D37)*$I$2/(1+EXP($I$3*(COUNT($H$7:I$7)+$I$4))),TREND($D37:$E37,$D$7:$E$7,I$7))</f>
        <v>1</v>
      </c>
      <c r="J37">
        <f>IF($F37="s-curve",$D37+($E37-$D37)*$I$2/(1+EXP($I$3*(COUNT($H$7:J$7)+$I$4))),TREND($D37:$E37,$D$7:$E$7,J$7))</f>
        <v>1</v>
      </c>
      <c r="K37">
        <f>IF($F37="s-curve",$D37+($E37-$D37)*$I$2/(1+EXP($I$3*(COUNT($H$7:K$7)+$I$4))),TREND($D37:$E37,$D$7:$E$7,K$7))</f>
        <v>1</v>
      </c>
      <c r="L37">
        <f>IF($F37="s-curve",$D37+($E37-$D37)*$I$2/(1+EXP($I$3*(COUNT($H$7:L$7)+$I$4))),TREND($D37:$E37,$D$7:$E$7,L$7))</f>
        <v>1</v>
      </c>
      <c r="M37">
        <f>IF($F37="s-curve",$D37+($E37-$D37)*$I$2/(1+EXP($I$3*(COUNT($H$7:M$7)+$I$4))),TREND($D37:$E37,$D$7:$E$7,M$7))</f>
        <v>1</v>
      </c>
      <c r="N37">
        <f>IF($F37="s-curve",$D37+($E37-$D37)*$I$2/(1+EXP($I$3*(COUNT($H$7:N$7)+$I$4))),TREND($D37:$E37,$D$7:$E$7,N$7))</f>
        <v>1</v>
      </c>
      <c r="O37">
        <f>IF($F37="s-curve",$D37+($E37-$D37)*$I$2/(1+EXP($I$3*(COUNT($H$7:O$7)+$I$4))),TREND($D37:$E37,$D$7:$E$7,O$7))</f>
        <v>1</v>
      </c>
      <c r="P37">
        <f>IF($F37="s-curve",$D37+($E37-$D37)*$I$2/(1+EXP($I$3*(COUNT($H$7:P$7)+$I$4))),TREND($D37:$E37,$D$7:$E$7,P$7))</f>
        <v>1</v>
      </c>
      <c r="Q37">
        <f>IF($F37="s-curve",$D37+($E37-$D37)*$I$2/(1+EXP($I$3*(COUNT($H$7:Q$7)+$I$4))),TREND($D37:$E37,$D$7:$E$7,Q$7))</f>
        <v>1</v>
      </c>
      <c r="R37">
        <f>IF($F37="s-curve",$D37+($E37-$D37)*$I$2/(1+EXP($I$3*(COUNT($H$7:R$7)+$I$4))),TREND($D37:$E37,$D$7:$E$7,R$7))</f>
        <v>1</v>
      </c>
      <c r="S37">
        <f>IF($F37="s-curve",$D37+($E37-$D37)*$I$2/(1+EXP($I$3*(COUNT($H$7:S$7)+$I$4))),TREND($D37:$E37,$D$7:$E$7,S$7))</f>
        <v>1</v>
      </c>
      <c r="T37">
        <f>IF($F37="s-curve",$D37+($E37-$D37)*$I$2/(1+EXP($I$3*(COUNT($H$7:T$7)+$I$4))),TREND($D37:$E37,$D$7:$E$7,T$7))</f>
        <v>1</v>
      </c>
      <c r="U37">
        <f>IF($F37="s-curve",$D37+($E37-$D37)*$I$2/(1+EXP($I$3*(COUNT($H$7:U$7)+$I$4))),TREND($D37:$E37,$D$7:$E$7,U$7))</f>
        <v>1</v>
      </c>
      <c r="V37">
        <f>IF($F37="s-curve",$D37+($E37-$D37)*$I$2/(1+EXP($I$3*(COUNT($H$7:V$7)+$I$4))),TREND($D37:$E37,$D$7:$E$7,V$7))</f>
        <v>1</v>
      </c>
      <c r="W37">
        <f>IF($F37="s-curve",$D37+($E37-$D37)*$I$2/(1+EXP($I$3*(COUNT($H$7:W$7)+$I$4))),TREND($D37:$E37,$D$7:$E$7,W$7))</f>
        <v>1</v>
      </c>
      <c r="X37">
        <f>IF($F37="s-curve",$D37+($E37-$D37)*$I$2/(1+EXP($I$3*(COUNT($H$7:X$7)+$I$4))),TREND($D37:$E37,$D$7:$E$7,X$7))</f>
        <v>1</v>
      </c>
      <c r="Y37">
        <f>IF($F37="s-curve",$D37+($E37-$D37)*$I$2/(1+EXP($I$3*(COUNT($H$7:Y$7)+$I$4))),TREND($D37:$E37,$D$7:$E$7,Y$7))</f>
        <v>1</v>
      </c>
      <c r="Z37">
        <f>IF($F37="s-curve",$D37+($E37-$D37)*$I$2/(1+EXP($I$3*(COUNT($H$7:Z$7)+$I$4))),TREND($D37:$E37,$D$7:$E$7,Z$7))</f>
        <v>1</v>
      </c>
      <c r="AA37">
        <f>IF($F37="s-curve",$D37+($E37-$D37)*$I$2/(1+EXP($I$3*(COUNT($H$7:AA$7)+$I$4))),TREND($D37:$E37,$D$7:$E$7,AA$7))</f>
        <v>1</v>
      </c>
      <c r="AB37">
        <f>IF($F37="s-curve",$D37+($E37-$D37)*$I$2/(1+EXP($I$3*(COUNT($H$7:AB$7)+$I$4))),TREND($D37:$E37,$D$7:$E$7,AB$7))</f>
        <v>1</v>
      </c>
      <c r="AC37">
        <f>IF($F37="s-curve",$D37+($E37-$D37)*$I$2/(1+EXP($I$3*(COUNT($H$7:AC$7)+$I$4))),TREND($D37:$E37,$D$7:$E$7,AC$7))</f>
        <v>1</v>
      </c>
      <c r="AD37">
        <f>IF($F37="s-curve",$D37+($E37-$D37)*$I$2/(1+EXP($I$3*(COUNT($H$7:AD$7)+$I$4))),TREND($D37:$E37,$D$7:$E$7,AD$7))</f>
        <v>1</v>
      </c>
      <c r="AE37">
        <f>IF($F37="s-curve",$D37+($E37-$D37)*$I$2/(1+EXP($I$3*(COUNT($H$7:AE$7)+$I$4))),TREND($D37:$E37,$D$7:$E$7,AE$7))</f>
        <v>1</v>
      </c>
      <c r="AF37">
        <f>IF($F37="s-curve",$D37+($E37-$D37)*$I$2/(1+EXP($I$3*(COUNT($H$7:AF$7)+$I$4))),TREND($D37:$E37,$D$7:$E$7,AF$7))</f>
        <v>1</v>
      </c>
      <c r="AG37">
        <f>IF($F37="s-curve",$D37+($E37-$D37)*$I$2/(1+EXP($I$3*(COUNT($H$7:AG$7)+$I$4))),TREND($D37:$E37,$D$7:$E$7,AG$7))</f>
        <v>1</v>
      </c>
      <c r="AH37">
        <f>IF($F37="s-curve",$D37+($E37-$D37)*$I$2/(1+EXP($I$3*(COUNT($H$7:AH$7)+$I$4))),TREND($D37:$E37,$D$7:$E$7,AH$7))</f>
        <v>1</v>
      </c>
      <c r="AI37">
        <f>IF($F37="s-curve",$D37+($E37-$D37)*$I$2/(1+EXP($I$3*(COUNT($H$7:AI$7)+$I$4))),TREND($D37:$E37,$D$7:$E$7,AI$7))</f>
        <v>1</v>
      </c>
      <c r="AJ37">
        <f>IF($F37="s-curve",$D37+($E37-$D37)*$I$2/(1+EXP($I$3*(COUNT($H$7:AJ$7)+$I$4))),TREND($D37:$E37,$D$7:$E$7,AJ$7))</f>
        <v>1</v>
      </c>
      <c r="AK37">
        <f>IF($F37="s-curve",$D37+($E37-$D37)*$I$2/(1+EXP($I$3*(COUNT($H$7:AK$7)+$I$4))),TREND($D37:$E37,$D$7:$E$7,AK$7))</f>
        <v>1</v>
      </c>
      <c r="AL37">
        <f>IF($F37="s-curve",$D37+($E37-$D37)*$I$2/(1+EXP($I$3*(COUNT($H$7:AL$7)+$I$4))),TREND($D37:$E37,$D$7:$E$7,AL$7))</f>
        <v>1</v>
      </c>
      <c r="AM37">
        <f>IF($F37="s-curve",$D37+($E37-$D37)*$I$2/(1+EXP($I$3*(COUNT($H$7:AM$7)+$I$4))),TREND($D37:$E37,$D$7:$E$7,AM$7))</f>
        <v>1</v>
      </c>
      <c r="AN37">
        <f>IF($F37="s-curve",$D37+($E37-$D37)*$I$2/(1+EXP($I$3*(COUNT($H$7:AN$7)+$I$4))),TREND($D37:$E37,$D$7:$E$7,AN$7))</f>
        <v>1</v>
      </c>
      <c r="AO37">
        <f>IF($F37="s-curve",$D37+($E37-$D37)*$I$2/(1+EXP($I$3*(COUNT($H$7:AO$7)+$I$4))),TREND($D37:$E37,$D$7:$E$7,AO$7))</f>
        <v>1</v>
      </c>
      <c r="AP37">
        <f>IF($F37="s-curve",$D37+($E37-$D37)*$I$2/(1+EXP($I$3*(COUNT($H$7:AP$7)+$I$4))),TREND($D37:$E37,$D$7:$E$7,AP$7))</f>
        <v>1</v>
      </c>
    </row>
    <row r="38" spans="1:42" x14ac:dyDescent="0.25">
      <c r="A38" s="40" t="s">
        <v>16</v>
      </c>
      <c r="B38" t="s">
        <v>20</v>
      </c>
      <c r="C38" t="s">
        <v>2</v>
      </c>
      <c r="D38">
        <v>0</v>
      </c>
      <c r="E38">
        <v>0</v>
      </c>
      <c r="F38" s="42" t="str">
        <f t="shared" si="0"/>
        <v>n/a</v>
      </c>
      <c r="H38" s="33">
        <f t="shared" si="2"/>
        <v>0</v>
      </c>
      <c r="I38">
        <f>IF($F38="s-curve",$D38+($E38-$D38)*$I$2/(1+EXP($I$3*(COUNT($H$7:I$7)+$I$4))),TREND($D38:$E38,$D$7:$E$7,I$7))</f>
        <v>0</v>
      </c>
      <c r="J38">
        <f>IF($F38="s-curve",$D38+($E38-$D38)*$I$2/(1+EXP($I$3*(COUNT($H$7:J$7)+$I$4))),TREND($D38:$E38,$D$7:$E$7,J$7))</f>
        <v>0</v>
      </c>
      <c r="K38">
        <f>IF($F38="s-curve",$D38+($E38-$D38)*$I$2/(1+EXP($I$3*(COUNT($H$7:K$7)+$I$4))),TREND($D38:$E38,$D$7:$E$7,K$7))</f>
        <v>0</v>
      </c>
      <c r="L38">
        <f>IF($F38="s-curve",$D38+($E38-$D38)*$I$2/(1+EXP($I$3*(COUNT($H$7:L$7)+$I$4))),TREND($D38:$E38,$D$7:$E$7,L$7))</f>
        <v>0</v>
      </c>
      <c r="M38">
        <f>IF($F38="s-curve",$D38+($E38-$D38)*$I$2/(1+EXP($I$3*(COUNT($H$7:M$7)+$I$4))),TREND($D38:$E38,$D$7:$E$7,M$7))</f>
        <v>0</v>
      </c>
      <c r="N38">
        <f>IF($F38="s-curve",$D38+($E38-$D38)*$I$2/(1+EXP($I$3*(COUNT($H$7:N$7)+$I$4))),TREND($D38:$E38,$D$7:$E$7,N$7))</f>
        <v>0</v>
      </c>
      <c r="O38">
        <f>IF($F38="s-curve",$D38+($E38-$D38)*$I$2/(1+EXP($I$3*(COUNT($H$7:O$7)+$I$4))),TREND($D38:$E38,$D$7:$E$7,O$7))</f>
        <v>0</v>
      </c>
      <c r="P38">
        <f>IF($F38="s-curve",$D38+($E38-$D38)*$I$2/(1+EXP($I$3*(COUNT($H$7:P$7)+$I$4))),TREND($D38:$E38,$D$7:$E$7,P$7))</f>
        <v>0</v>
      </c>
      <c r="Q38">
        <f>IF($F38="s-curve",$D38+($E38-$D38)*$I$2/(1+EXP($I$3*(COUNT($H$7:Q$7)+$I$4))),TREND($D38:$E38,$D$7:$E$7,Q$7))</f>
        <v>0</v>
      </c>
      <c r="R38">
        <f>IF($F38="s-curve",$D38+($E38-$D38)*$I$2/(1+EXP($I$3*(COUNT($H$7:R$7)+$I$4))),TREND($D38:$E38,$D$7:$E$7,R$7))</f>
        <v>0</v>
      </c>
      <c r="S38">
        <f>IF($F38="s-curve",$D38+($E38-$D38)*$I$2/(1+EXP($I$3*(COUNT($H$7:S$7)+$I$4))),TREND($D38:$E38,$D$7:$E$7,S$7))</f>
        <v>0</v>
      </c>
      <c r="T38">
        <f>IF($F38="s-curve",$D38+($E38-$D38)*$I$2/(1+EXP($I$3*(COUNT($H$7:T$7)+$I$4))),TREND($D38:$E38,$D$7:$E$7,T$7))</f>
        <v>0</v>
      </c>
      <c r="U38">
        <f>IF($F38="s-curve",$D38+($E38-$D38)*$I$2/(1+EXP($I$3*(COUNT($H$7:U$7)+$I$4))),TREND($D38:$E38,$D$7:$E$7,U$7))</f>
        <v>0</v>
      </c>
      <c r="V38">
        <f>IF($F38="s-curve",$D38+($E38-$D38)*$I$2/(1+EXP($I$3*(COUNT($H$7:V$7)+$I$4))),TREND($D38:$E38,$D$7:$E$7,V$7))</f>
        <v>0</v>
      </c>
      <c r="W38">
        <f>IF($F38="s-curve",$D38+($E38-$D38)*$I$2/(1+EXP($I$3*(COUNT($H$7:W$7)+$I$4))),TREND($D38:$E38,$D$7:$E$7,W$7))</f>
        <v>0</v>
      </c>
      <c r="X38">
        <f>IF($F38="s-curve",$D38+($E38-$D38)*$I$2/(1+EXP($I$3*(COUNT($H$7:X$7)+$I$4))),TREND($D38:$E38,$D$7:$E$7,X$7))</f>
        <v>0</v>
      </c>
      <c r="Y38">
        <f>IF($F38="s-curve",$D38+($E38-$D38)*$I$2/(1+EXP($I$3*(COUNT($H$7:Y$7)+$I$4))),TREND($D38:$E38,$D$7:$E$7,Y$7))</f>
        <v>0</v>
      </c>
      <c r="Z38">
        <f>IF($F38="s-curve",$D38+($E38-$D38)*$I$2/(1+EXP($I$3*(COUNT($H$7:Z$7)+$I$4))),TREND($D38:$E38,$D$7:$E$7,Z$7))</f>
        <v>0</v>
      </c>
      <c r="AA38">
        <f>IF($F38="s-curve",$D38+($E38-$D38)*$I$2/(1+EXP($I$3*(COUNT($H$7:AA$7)+$I$4))),TREND($D38:$E38,$D$7:$E$7,AA$7))</f>
        <v>0</v>
      </c>
      <c r="AB38">
        <f>IF($F38="s-curve",$D38+($E38-$D38)*$I$2/(1+EXP($I$3*(COUNT($H$7:AB$7)+$I$4))),TREND($D38:$E38,$D$7:$E$7,AB$7))</f>
        <v>0</v>
      </c>
      <c r="AC38">
        <f>IF($F38="s-curve",$D38+($E38-$D38)*$I$2/(1+EXP($I$3*(COUNT($H$7:AC$7)+$I$4))),TREND($D38:$E38,$D$7:$E$7,AC$7))</f>
        <v>0</v>
      </c>
      <c r="AD38">
        <f>IF($F38="s-curve",$D38+($E38-$D38)*$I$2/(1+EXP($I$3*(COUNT($H$7:AD$7)+$I$4))),TREND($D38:$E38,$D$7:$E$7,AD$7))</f>
        <v>0</v>
      </c>
      <c r="AE38">
        <f>IF($F38="s-curve",$D38+($E38-$D38)*$I$2/(1+EXP($I$3*(COUNT($H$7:AE$7)+$I$4))),TREND($D38:$E38,$D$7:$E$7,AE$7))</f>
        <v>0</v>
      </c>
      <c r="AF38">
        <f>IF($F38="s-curve",$D38+($E38-$D38)*$I$2/(1+EXP($I$3*(COUNT($H$7:AF$7)+$I$4))),TREND($D38:$E38,$D$7:$E$7,AF$7))</f>
        <v>0</v>
      </c>
      <c r="AG38">
        <f>IF($F38="s-curve",$D38+($E38-$D38)*$I$2/(1+EXP($I$3*(COUNT($H$7:AG$7)+$I$4))),TREND($D38:$E38,$D$7:$E$7,AG$7))</f>
        <v>0</v>
      </c>
      <c r="AH38">
        <f>IF($F38="s-curve",$D38+($E38-$D38)*$I$2/(1+EXP($I$3*(COUNT($H$7:AH$7)+$I$4))),TREND($D38:$E38,$D$7:$E$7,AH$7))</f>
        <v>0</v>
      </c>
      <c r="AI38">
        <f>IF($F38="s-curve",$D38+($E38-$D38)*$I$2/(1+EXP($I$3*(COUNT($H$7:AI$7)+$I$4))),TREND($D38:$E38,$D$7:$E$7,AI$7))</f>
        <v>0</v>
      </c>
      <c r="AJ38">
        <f>IF($F38="s-curve",$D38+($E38-$D38)*$I$2/(1+EXP($I$3*(COUNT($H$7:AJ$7)+$I$4))),TREND($D38:$E38,$D$7:$E$7,AJ$7))</f>
        <v>0</v>
      </c>
      <c r="AK38">
        <f>IF($F38="s-curve",$D38+($E38-$D38)*$I$2/(1+EXP($I$3*(COUNT($H$7:AK$7)+$I$4))),TREND($D38:$E38,$D$7:$E$7,AK$7))</f>
        <v>0</v>
      </c>
      <c r="AL38">
        <f>IF($F38="s-curve",$D38+($E38-$D38)*$I$2/(1+EXP($I$3*(COUNT($H$7:AL$7)+$I$4))),TREND($D38:$E38,$D$7:$E$7,AL$7))</f>
        <v>0</v>
      </c>
      <c r="AM38">
        <f>IF($F38="s-curve",$D38+($E38-$D38)*$I$2/(1+EXP($I$3*(COUNT($H$7:AM$7)+$I$4))),TREND($D38:$E38,$D$7:$E$7,AM$7))</f>
        <v>0</v>
      </c>
      <c r="AN38">
        <f>IF($F38="s-curve",$D38+($E38-$D38)*$I$2/(1+EXP($I$3*(COUNT($H$7:AN$7)+$I$4))),TREND($D38:$E38,$D$7:$E$7,AN$7))</f>
        <v>0</v>
      </c>
      <c r="AO38">
        <f>IF($F38="s-curve",$D38+($E38-$D38)*$I$2/(1+EXP($I$3*(COUNT($H$7:AO$7)+$I$4))),TREND($D38:$E38,$D$7:$E$7,AO$7))</f>
        <v>0</v>
      </c>
      <c r="AP38">
        <f>IF($F38="s-curve",$D38+($E38-$D38)*$I$2/(1+EXP($I$3*(COUNT($H$7:AP$7)+$I$4))),TREND($D38:$E38,$D$7:$E$7,AP$7))</f>
        <v>0</v>
      </c>
    </row>
    <row r="39" spans="1:42" x14ac:dyDescent="0.25">
      <c r="C39" t="s">
        <v>3</v>
      </c>
      <c r="D39">
        <v>0</v>
      </c>
      <c r="E39">
        <v>0</v>
      </c>
      <c r="F39" s="42" t="str">
        <f t="shared" si="0"/>
        <v>n/a</v>
      </c>
      <c r="H39" s="33">
        <f t="shared" si="2"/>
        <v>0</v>
      </c>
      <c r="I39">
        <f>IF($F39="s-curve",$D39+($E39-$D39)*$I$2/(1+EXP($I$3*(COUNT($H$7:I$7)+$I$4))),TREND($D39:$E39,$D$7:$E$7,I$7))</f>
        <v>0</v>
      </c>
      <c r="J39">
        <f>IF($F39="s-curve",$D39+($E39-$D39)*$I$2/(1+EXP($I$3*(COUNT($H$7:J$7)+$I$4))),TREND($D39:$E39,$D$7:$E$7,J$7))</f>
        <v>0</v>
      </c>
      <c r="K39">
        <f>IF($F39="s-curve",$D39+($E39-$D39)*$I$2/(1+EXP($I$3*(COUNT($H$7:K$7)+$I$4))),TREND($D39:$E39,$D$7:$E$7,K$7))</f>
        <v>0</v>
      </c>
      <c r="L39">
        <f>IF($F39="s-curve",$D39+($E39-$D39)*$I$2/(1+EXP($I$3*(COUNT($H$7:L$7)+$I$4))),TREND($D39:$E39,$D$7:$E$7,L$7))</f>
        <v>0</v>
      </c>
      <c r="M39">
        <f>IF($F39="s-curve",$D39+($E39-$D39)*$I$2/(1+EXP($I$3*(COUNT($H$7:M$7)+$I$4))),TREND($D39:$E39,$D$7:$E$7,M$7))</f>
        <v>0</v>
      </c>
      <c r="N39">
        <f>IF($F39="s-curve",$D39+($E39-$D39)*$I$2/(1+EXP($I$3*(COUNT($H$7:N$7)+$I$4))),TREND($D39:$E39,$D$7:$E$7,N$7))</f>
        <v>0</v>
      </c>
      <c r="O39">
        <f>IF($F39="s-curve",$D39+($E39-$D39)*$I$2/(1+EXP($I$3*(COUNT($H$7:O$7)+$I$4))),TREND($D39:$E39,$D$7:$E$7,O$7))</f>
        <v>0</v>
      </c>
      <c r="P39">
        <f>IF($F39="s-curve",$D39+($E39-$D39)*$I$2/(1+EXP($I$3*(COUNT($H$7:P$7)+$I$4))),TREND($D39:$E39,$D$7:$E$7,P$7))</f>
        <v>0</v>
      </c>
      <c r="Q39">
        <f>IF($F39="s-curve",$D39+($E39-$D39)*$I$2/(1+EXP($I$3*(COUNT($H$7:Q$7)+$I$4))),TREND($D39:$E39,$D$7:$E$7,Q$7))</f>
        <v>0</v>
      </c>
      <c r="R39">
        <f>IF($F39="s-curve",$D39+($E39-$D39)*$I$2/(1+EXP($I$3*(COUNT($H$7:R$7)+$I$4))),TREND($D39:$E39,$D$7:$E$7,R$7))</f>
        <v>0</v>
      </c>
      <c r="S39">
        <f>IF($F39="s-curve",$D39+($E39-$D39)*$I$2/(1+EXP($I$3*(COUNT($H$7:S$7)+$I$4))),TREND($D39:$E39,$D$7:$E$7,S$7))</f>
        <v>0</v>
      </c>
      <c r="T39">
        <f>IF($F39="s-curve",$D39+($E39-$D39)*$I$2/(1+EXP($I$3*(COUNT($H$7:T$7)+$I$4))),TREND($D39:$E39,$D$7:$E$7,T$7))</f>
        <v>0</v>
      </c>
      <c r="U39">
        <f>IF($F39="s-curve",$D39+($E39-$D39)*$I$2/(1+EXP($I$3*(COUNT($H$7:U$7)+$I$4))),TREND($D39:$E39,$D$7:$E$7,U$7))</f>
        <v>0</v>
      </c>
      <c r="V39">
        <f>IF($F39="s-curve",$D39+($E39-$D39)*$I$2/(1+EXP($I$3*(COUNT($H$7:V$7)+$I$4))),TREND($D39:$E39,$D$7:$E$7,V$7))</f>
        <v>0</v>
      </c>
      <c r="W39">
        <f>IF($F39="s-curve",$D39+($E39-$D39)*$I$2/(1+EXP($I$3*(COUNT($H$7:W$7)+$I$4))),TREND($D39:$E39,$D$7:$E$7,W$7))</f>
        <v>0</v>
      </c>
      <c r="X39">
        <f>IF($F39="s-curve",$D39+($E39-$D39)*$I$2/(1+EXP($I$3*(COUNT($H$7:X$7)+$I$4))),TREND($D39:$E39,$D$7:$E$7,X$7))</f>
        <v>0</v>
      </c>
      <c r="Y39">
        <f>IF($F39="s-curve",$D39+($E39-$D39)*$I$2/(1+EXP($I$3*(COUNT($H$7:Y$7)+$I$4))),TREND($D39:$E39,$D$7:$E$7,Y$7))</f>
        <v>0</v>
      </c>
      <c r="Z39">
        <f>IF($F39="s-curve",$D39+($E39-$D39)*$I$2/(1+EXP($I$3*(COUNT($H$7:Z$7)+$I$4))),TREND($D39:$E39,$D$7:$E$7,Z$7))</f>
        <v>0</v>
      </c>
      <c r="AA39">
        <f>IF($F39="s-curve",$D39+($E39-$D39)*$I$2/(1+EXP($I$3*(COUNT($H$7:AA$7)+$I$4))),TREND($D39:$E39,$D$7:$E$7,AA$7))</f>
        <v>0</v>
      </c>
      <c r="AB39">
        <f>IF($F39="s-curve",$D39+($E39-$D39)*$I$2/(1+EXP($I$3*(COUNT($H$7:AB$7)+$I$4))),TREND($D39:$E39,$D$7:$E$7,AB$7))</f>
        <v>0</v>
      </c>
      <c r="AC39">
        <f>IF($F39="s-curve",$D39+($E39-$D39)*$I$2/(1+EXP($I$3*(COUNT($H$7:AC$7)+$I$4))),TREND($D39:$E39,$D$7:$E$7,AC$7))</f>
        <v>0</v>
      </c>
      <c r="AD39">
        <f>IF($F39="s-curve",$D39+($E39-$D39)*$I$2/(1+EXP($I$3*(COUNT($H$7:AD$7)+$I$4))),TREND($D39:$E39,$D$7:$E$7,AD$7))</f>
        <v>0</v>
      </c>
      <c r="AE39">
        <f>IF($F39="s-curve",$D39+($E39-$D39)*$I$2/(1+EXP($I$3*(COUNT($H$7:AE$7)+$I$4))),TREND($D39:$E39,$D$7:$E$7,AE$7))</f>
        <v>0</v>
      </c>
      <c r="AF39">
        <f>IF($F39="s-curve",$D39+($E39-$D39)*$I$2/(1+EXP($I$3*(COUNT($H$7:AF$7)+$I$4))),TREND($D39:$E39,$D$7:$E$7,AF$7))</f>
        <v>0</v>
      </c>
      <c r="AG39">
        <f>IF($F39="s-curve",$D39+($E39-$D39)*$I$2/(1+EXP($I$3*(COUNT($H$7:AG$7)+$I$4))),TREND($D39:$E39,$D$7:$E$7,AG$7))</f>
        <v>0</v>
      </c>
      <c r="AH39">
        <f>IF($F39="s-curve",$D39+($E39-$D39)*$I$2/(1+EXP($I$3*(COUNT($H$7:AH$7)+$I$4))),TREND($D39:$E39,$D$7:$E$7,AH$7))</f>
        <v>0</v>
      </c>
      <c r="AI39">
        <f>IF($F39="s-curve",$D39+($E39-$D39)*$I$2/(1+EXP($I$3*(COUNT($H$7:AI$7)+$I$4))),TREND($D39:$E39,$D$7:$E$7,AI$7))</f>
        <v>0</v>
      </c>
      <c r="AJ39">
        <f>IF($F39="s-curve",$D39+($E39-$D39)*$I$2/(1+EXP($I$3*(COUNT($H$7:AJ$7)+$I$4))),TREND($D39:$E39,$D$7:$E$7,AJ$7))</f>
        <v>0</v>
      </c>
      <c r="AK39">
        <f>IF($F39="s-curve",$D39+($E39-$D39)*$I$2/(1+EXP($I$3*(COUNT($H$7:AK$7)+$I$4))),TREND($D39:$E39,$D$7:$E$7,AK$7))</f>
        <v>0</v>
      </c>
      <c r="AL39">
        <f>IF($F39="s-curve",$D39+($E39-$D39)*$I$2/(1+EXP($I$3*(COUNT($H$7:AL$7)+$I$4))),TREND($D39:$E39,$D$7:$E$7,AL$7))</f>
        <v>0</v>
      </c>
      <c r="AM39">
        <f>IF($F39="s-curve",$D39+($E39-$D39)*$I$2/(1+EXP($I$3*(COUNT($H$7:AM$7)+$I$4))),TREND($D39:$E39,$D$7:$E$7,AM$7))</f>
        <v>0</v>
      </c>
      <c r="AN39">
        <f>IF($F39="s-curve",$D39+($E39-$D39)*$I$2/(1+EXP($I$3*(COUNT($H$7:AN$7)+$I$4))),TREND($D39:$E39,$D$7:$E$7,AN$7))</f>
        <v>0</v>
      </c>
      <c r="AO39">
        <f>IF($F39="s-curve",$D39+($E39-$D39)*$I$2/(1+EXP($I$3*(COUNT($H$7:AO$7)+$I$4))),TREND($D39:$E39,$D$7:$E$7,AO$7))</f>
        <v>0</v>
      </c>
      <c r="AP39">
        <f>IF($F39="s-curve",$D39+($E39-$D39)*$I$2/(1+EXP($I$3*(COUNT($H$7:AP$7)+$I$4))),TREND($D39:$E39,$D$7:$E$7,AP$7))</f>
        <v>0</v>
      </c>
    </row>
    <row r="40" spans="1:42" x14ac:dyDescent="0.25">
      <c r="C40" t="s">
        <v>4</v>
      </c>
      <c r="D40">
        <v>0</v>
      </c>
      <c r="E40">
        <v>0</v>
      </c>
      <c r="F40" s="42" t="str">
        <f t="shared" si="0"/>
        <v>n/a</v>
      </c>
      <c r="H40" s="33">
        <f t="shared" si="2"/>
        <v>0</v>
      </c>
      <c r="I40">
        <f>IF($F40="s-curve",$D40+($E40-$D40)*$I$2/(1+EXP($I$3*(COUNT($H$7:I$7)+$I$4))),TREND($D40:$E40,$D$7:$E$7,I$7))</f>
        <v>0</v>
      </c>
      <c r="J40">
        <f>IF($F40="s-curve",$D40+($E40-$D40)*$I$2/(1+EXP($I$3*(COUNT($H$7:J$7)+$I$4))),TREND($D40:$E40,$D$7:$E$7,J$7))</f>
        <v>0</v>
      </c>
      <c r="K40">
        <f>IF($F40="s-curve",$D40+($E40-$D40)*$I$2/(1+EXP($I$3*(COUNT($H$7:K$7)+$I$4))),TREND($D40:$E40,$D$7:$E$7,K$7))</f>
        <v>0</v>
      </c>
      <c r="L40">
        <f>IF($F40="s-curve",$D40+($E40-$D40)*$I$2/(1+EXP($I$3*(COUNT($H$7:L$7)+$I$4))),TREND($D40:$E40,$D$7:$E$7,L$7))</f>
        <v>0</v>
      </c>
      <c r="M40">
        <f>IF($F40="s-curve",$D40+($E40-$D40)*$I$2/(1+EXP($I$3*(COUNT($H$7:M$7)+$I$4))),TREND($D40:$E40,$D$7:$E$7,M$7))</f>
        <v>0</v>
      </c>
      <c r="N40">
        <f>IF($F40="s-curve",$D40+($E40-$D40)*$I$2/(1+EXP($I$3*(COUNT($H$7:N$7)+$I$4))),TREND($D40:$E40,$D$7:$E$7,N$7))</f>
        <v>0</v>
      </c>
      <c r="O40">
        <f>IF($F40="s-curve",$D40+($E40-$D40)*$I$2/(1+EXP($I$3*(COUNT($H$7:O$7)+$I$4))),TREND($D40:$E40,$D$7:$E$7,O$7))</f>
        <v>0</v>
      </c>
      <c r="P40">
        <f>IF($F40="s-curve",$D40+($E40-$D40)*$I$2/(1+EXP($I$3*(COUNT($H$7:P$7)+$I$4))),TREND($D40:$E40,$D$7:$E$7,P$7))</f>
        <v>0</v>
      </c>
      <c r="Q40">
        <f>IF($F40="s-curve",$D40+($E40-$D40)*$I$2/(1+EXP($I$3*(COUNT($H$7:Q$7)+$I$4))),TREND($D40:$E40,$D$7:$E$7,Q$7))</f>
        <v>0</v>
      </c>
      <c r="R40">
        <f>IF($F40="s-curve",$D40+($E40-$D40)*$I$2/(1+EXP($I$3*(COUNT($H$7:R$7)+$I$4))),TREND($D40:$E40,$D$7:$E$7,R$7))</f>
        <v>0</v>
      </c>
      <c r="S40">
        <f>IF($F40="s-curve",$D40+($E40-$D40)*$I$2/(1+EXP($I$3*(COUNT($H$7:S$7)+$I$4))),TREND($D40:$E40,$D$7:$E$7,S$7))</f>
        <v>0</v>
      </c>
      <c r="T40">
        <f>IF($F40="s-curve",$D40+($E40-$D40)*$I$2/(1+EXP($I$3*(COUNT($H$7:T$7)+$I$4))),TREND($D40:$E40,$D$7:$E$7,T$7))</f>
        <v>0</v>
      </c>
      <c r="U40">
        <f>IF($F40="s-curve",$D40+($E40-$D40)*$I$2/(1+EXP($I$3*(COUNT($H$7:U$7)+$I$4))),TREND($D40:$E40,$D$7:$E$7,U$7))</f>
        <v>0</v>
      </c>
      <c r="V40">
        <f>IF($F40="s-curve",$D40+($E40-$D40)*$I$2/(1+EXP($I$3*(COUNT($H$7:V$7)+$I$4))),TREND($D40:$E40,$D$7:$E$7,V$7))</f>
        <v>0</v>
      </c>
      <c r="W40">
        <f>IF($F40="s-curve",$D40+($E40-$D40)*$I$2/(1+EXP($I$3*(COUNT($H$7:W$7)+$I$4))),TREND($D40:$E40,$D$7:$E$7,W$7))</f>
        <v>0</v>
      </c>
      <c r="X40">
        <f>IF($F40="s-curve",$D40+($E40-$D40)*$I$2/(1+EXP($I$3*(COUNT($H$7:X$7)+$I$4))),TREND($D40:$E40,$D$7:$E$7,X$7))</f>
        <v>0</v>
      </c>
      <c r="Y40">
        <f>IF($F40="s-curve",$D40+($E40-$D40)*$I$2/(1+EXP($I$3*(COUNT($H$7:Y$7)+$I$4))),TREND($D40:$E40,$D$7:$E$7,Y$7))</f>
        <v>0</v>
      </c>
      <c r="Z40">
        <f>IF($F40="s-curve",$D40+($E40-$D40)*$I$2/(1+EXP($I$3*(COUNT($H$7:Z$7)+$I$4))),TREND($D40:$E40,$D$7:$E$7,Z$7))</f>
        <v>0</v>
      </c>
      <c r="AA40">
        <f>IF($F40="s-curve",$D40+($E40-$D40)*$I$2/(1+EXP($I$3*(COUNT($H$7:AA$7)+$I$4))),TREND($D40:$E40,$D$7:$E$7,AA$7))</f>
        <v>0</v>
      </c>
      <c r="AB40">
        <f>IF($F40="s-curve",$D40+($E40-$D40)*$I$2/(1+EXP($I$3*(COUNT($H$7:AB$7)+$I$4))),TREND($D40:$E40,$D$7:$E$7,AB$7))</f>
        <v>0</v>
      </c>
      <c r="AC40">
        <f>IF($F40="s-curve",$D40+($E40-$D40)*$I$2/(1+EXP($I$3*(COUNT($H$7:AC$7)+$I$4))),TREND($D40:$E40,$D$7:$E$7,AC$7))</f>
        <v>0</v>
      </c>
      <c r="AD40">
        <f>IF($F40="s-curve",$D40+($E40-$D40)*$I$2/(1+EXP($I$3*(COUNT($H$7:AD$7)+$I$4))),TREND($D40:$E40,$D$7:$E$7,AD$7))</f>
        <v>0</v>
      </c>
      <c r="AE40">
        <f>IF($F40="s-curve",$D40+($E40-$D40)*$I$2/(1+EXP($I$3*(COUNT($H$7:AE$7)+$I$4))),TREND($D40:$E40,$D$7:$E$7,AE$7))</f>
        <v>0</v>
      </c>
      <c r="AF40">
        <f>IF($F40="s-curve",$D40+($E40-$D40)*$I$2/(1+EXP($I$3*(COUNT($H$7:AF$7)+$I$4))),TREND($D40:$E40,$D$7:$E$7,AF$7))</f>
        <v>0</v>
      </c>
      <c r="AG40">
        <f>IF($F40="s-curve",$D40+($E40-$D40)*$I$2/(1+EXP($I$3*(COUNT($H$7:AG$7)+$I$4))),TREND($D40:$E40,$D$7:$E$7,AG$7))</f>
        <v>0</v>
      </c>
      <c r="AH40">
        <f>IF($F40="s-curve",$D40+($E40-$D40)*$I$2/(1+EXP($I$3*(COUNT($H$7:AH$7)+$I$4))),TREND($D40:$E40,$D$7:$E$7,AH$7))</f>
        <v>0</v>
      </c>
      <c r="AI40">
        <f>IF($F40="s-curve",$D40+($E40-$D40)*$I$2/(1+EXP($I$3*(COUNT($H$7:AI$7)+$I$4))),TREND($D40:$E40,$D$7:$E$7,AI$7))</f>
        <v>0</v>
      </c>
      <c r="AJ40">
        <f>IF($F40="s-curve",$D40+($E40-$D40)*$I$2/(1+EXP($I$3*(COUNT($H$7:AJ$7)+$I$4))),TREND($D40:$E40,$D$7:$E$7,AJ$7))</f>
        <v>0</v>
      </c>
      <c r="AK40">
        <f>IF($F40="s-curve",$D40+($E40-$D40)*$I$2/(1+EXP($I$3*(COUNT($H$7:AK$7)+$I$4))),TREND($D40:$E40,$D$7:$E$7,AK$7))</f>
        <v>0</v>
      </c>
      <c r="AL40">
        <f>IF($F40="s-curve",$D40+($E40-$D40)*$I$2/(1+EXP($I$3*(COUNT($H$7:AL$7)+$I$4))),TREND($D40:$E40,$D$7:$E$7,AL$7))</f>
        <v>0</v>
      </c>
      <c r="AM40">
        <f>IF($F40="s-curve",$D40+($E40-$D40)*$I$2/(1+EXP($I$3*(COUNT($H$7:AM$7)+$I$4))),TREND($D40:$E40,$D$7:$E$7,AM$7))</f>
        <v>0</v>
      </c>
      <c r="AN40">
        <f>IF($F40="s-curve",$D40+($E40-$D40)*$I$2/(1+EXP($I$3*(COUNT($H$7:AN$7)+$I$4))),TREND($D40:$E40,$D$7:$E$7,AN$7))</f>
        <v>0</v>
      </c>
      <c r="AO40">
        <f>IF($F40="s-curve",$D40+($E40-$D40)*$I$2/(1+EXP($I$3*(COUNT($H$7:AO$7)+$I$4))),TREND($D40:$E40,$D$7:$E$7,AO$7))</f>
        <v>0</v>
      </c>
      <c r="AP40">
        <f>IF($F40="s-curve",$D40+($E40-$D40)*$I$2/(1+EXP($I$3*(COUNT($H$7:AP$7)+$I$4))),TREND($D40:$E40,$D$7:$E$7,AP$7))</f>
        <v>0</v>
      </c>
    </row>
    <row r="41" spans="1:42" x14ac:dyDescent="0.25">
      <c r="C41" t="s">
        <v>5</v>
      </c>
      <c r="D41">
        <v>0</v>
      </c>
      <c r="E41">
        <v>0</v>
      </c>
      <c r="F41" s="42" t="str">
        <f t="shared" si="0"/>
        <v>n/a</v>
      </c>
      <c r="H41" s="33">
        <f t="shared" si="2"/>
        <v>0</v>
      </c>
      <c r="I41">
        <f>IF($F41="s-curve",$D41+($E41-$D41)*$I$2/(1+EXP($I$3*(COUNT($H$7:I$7)+$I$4))),TREND($D41:$E41,$D$7:$E$7,I$7))</f>
        <v>0</v>
      </c>
      <c r="J41">
        <f>IF($F41="s-curve",$D41+($E41-$D41)*$I$2/(1+EXP($I$3*(COUNT($H$7:J$7)+$I$4))),TREND($D41:$E41,$D$7:$E$7,J$7))</f>
        <v>0</v>
      </c>
      <c r="K41">
        <f>IF($F41="s-curve",$D41+($E41-$D41)*$I$2/(1+EXP($I$3*(COUNT($H$7:K$7)+$I$4))),TREND($D41:$E41,$D$7:$E$7,K$7))</f>
        <v>0</v>
      </c>
      <c r="L41">
        <f>IF($F41="s-curve",$D41+($E41-$D41)*$I$2/(1+EXP($I$3*(COUNT($H$7:L$7)+$I$4))),TREND($D41:$E41,$D$7:$E$7,L$7))</f>
        <v>0</v>
      </c>
      <c r="M41">
        <f>IF($F41="s-curve",$D41+($E41-$D41)*$I$2/(1+EXP($I$3*(COUNT($H$7:M$7)+$I$4))),TREND($D41:$E41,$D$7:$E$7,M$7))</f>
        <v>0</v>
      </c>
      <c r="N41">
        <f>IF($F41="s-curve",$D41+($E41-$D41)*$I$2/(1+EXP($I$3*(COUNT($H$7:N$7)+$I$4))),TREND($D41:$E41,$D$7:$E$7,N$7))</f>
        <v>0</v>
      </c>
      <c r="O41">
        <f>IF($F41="s-curve",$D41+($E41-$D41)*$I$2/(1+EXP($I$3*(COUNT($H$7:O$7)+$I$4))),TREND($D41:$E41,$D$7:$E$7,O$7))</f>
        <v>0</v>
      </c>
      <c r="P41">
        <f>IF($F41="s-curve",$D41+($E41-$D41)*$I$2/(1+EXP($I$3*(COUNT($H$7:P$7)+$I$4))),TREND($D41:$E41,$D$7:$E$7,P$7))</f>
        <v>0</v>
      </c>
      <c r="Q41">
        <f>IF($F41="s-curve",$D41+($E41-$D41)*$I$2/(1+EXP($I$3*(COUNT($H$7:Q$7)+$I$4))),TREND($D41:$E41,$D$7:$E$7,Q$7))</f>
        <v>0</v>
      </c>
      <c r="R41">
        <f>IF($F41="s-curve",$D41+($E41-$D41)*$I$2/(1+EXP($I$3*(COUNT($H$7:R$7)+$I$4))),TREND($D41:$E41,$D$7:$E$7,R$7))</f>
        <v>0</v>
      </c>
      <c r="S41">
        <f>IF($F41="s-curve",$D41+($E41-$D41)*$I$2/(1+EXP($I$3*(COUNT($H$7:S$7)+$I$4))),TREND($D41:$E41,$D$7:$E$7,S$7))</f>
        <v>0</v>
      </c>
      <c r="T41">
        <f>IF($F41="s-curve",$D41+($E41-$D41)*$I$2/(1+EXP($I$3*(COUNT($H$7:T$7)+$I$4))),TREND($D41:$E41,$D$7:$E$7,T$7))</f>
        <v>0</v>
      </c>
      <c r="U41">
        <f>IF($F41="s-curve",$D41+($E41-$D41)*$I$2/(1+EXP($I$3*(COUNT($H$7:U$7)+$I$4))),TREND($D41:$E41,$D$7:$E$7,U$7))</f>
        <v>0</v>
      </c>
      <c r="V41">
        <f>IF($F41="s-curve",$D41+($E41-$D41)*$I$2/(1+EXP($I$3*(COUNT($H$7:V$7)+$I$4))),TREND($D41:$E41,$D$7:$E$7,V$7))</f>
        <v>0</v>
      </c>
      <c r="W41">
        <f>IF($F41="s-curve",$D41+($E41-$D41)*$I$2/(1+EXP($I$3*(COUNT($H$7:W$7)+$I$4))),TREND($D41:$E41,$D$7:$E$7,W$7))</f>
        <v>0</v>
      </c>
      <c r="X41">
        <f>IF($F41="s-curve",$D41+($E41-$D41)*$I$2/(1+EXP($I$3*(COUNT($H$7:X$7)+$I$4))),TREND($D41:$E41,$D$7:$E$7,X$7))</f>
        <v>0</v>
      </c>
      <c r="Y41">
        <f>IF($F41="s-curve",$D41+($E41-$D41)*$I$2/(1+EXP($I$3*(COUNT($H$7:Y$7)+$I$4))),TREND($D41:$E41,$D$7:$E$7,Y$7))</f>
        <v>0</v>
      </c>
      <c r="Z41">
        <f>IF($F41="s-curve",$D41+($E41-$D41)*$I$2/(1+EXP($I$3*(COUNT($H$7:Z$7)+$I$4))),TREND($D41:$E41,$D$7:$E$7,Z$7))</f>
        <v>0</v>
      </c>
      <c r="AA41">
        <f>IF($F41="s-curve",$D41+($E41-$D41)*$I$2/(1+EXP($I$3*(COUNT($H$7:AA$7)+$I$4))),TREND($D41:$E41,$D$7:$E$7,AA$7))</f>
        <v>0</v>
      </c>
      <c r="AB41">
        <f>IF($F41="s-curve",$D41+($E41-$D41)*$I$2/(1+EXP($I$3*(COUNT($H$7:AB$7)+$I$4))),TREND($D41:$E41,$D$7:$E$7,AB$7))</f>
        <v>0</v>
      </c>
      <c r="AC41">
        <f>IF($F41="s-curve",$D41+($E41-$D41)*$I$2/(1+EXP($I$3*(COUNT($H$7:AC$7)+$I$4))),TREND($D41:$E41,$D$7:$E$7,AC$7))</f>
        <v>0</v>
      </c>
      <c r="AD41">
        <f>IF($F41="s-curve",$D41+($E41-$D41)*$I$2/(1+EXP($I$3*(COUNT($H$7:AD$7)+$I$4))),TREND($D41:$E41,$D$7:$E$7,AD$7))</f>
        <v>0</v>
      </c>
      <c r="AE41">
        <f>IF($F41="s-curve",$D41+($E41-$D41)*$I$2/(1+EXP($I$3*(COUNT($H$7:AE$7)+$I$4))),TREND($D41:$E41,$D$7:$E$7,AE$7))</f>
        <v>0</v>
      </c>
      <c r="AF41">
        <f>IF($F41="s-curve",$D41+($E41-$D41)*$I$2/(1+EXP($I$3*(COUNT($H$7:AF$7)+$I$4))),TREND($D41:$E41,$D$7:$E$7,AF$7))</f>
        <v>0</v>
      </c>
      <c r="AG41">
        <f>IF($F41="s-curve",$D41+($E41-$D41)*$I$2/(1+EXP($I$3*(COUNT($H$7:AG$7)+$I$4))),TREND($D41:$E41,$D$7:$E$7,AG$7))</f>
        <v>0</v>
      </c>
      <c r="AH41">
        <f>IF($F41="s-curve",$D41+($E41-$D41)*$I$2/(1+EXP($I$3*(COUNT($H$7:AH$7)+$I$4))),TREND($D41:$E41,$D$7:$E$7,AH$7))</f>
        <v>0</v>
      </c>
      <c r="AI41">
        <f>IF($F41="s-curve",$D41+($E41-$D41)*$I$2/(1+EXP($I$3*(COUNT($H$7:AI$7)+$I$4))),TREND($D41:$E41,$D$7:$E$7,AI$7))</f>
        <v>0</v>
      </c>
      <c r="AJ41">
        <f>IF($F41="s-curve",$D41+($E41-$D41)*$I$2/(1+EXP($I$3*(COUNT($H$7:AJ$7)+$I$4))),TREND($D41:$E41,$D$7:$E$7,AJ$7))</f>
        <v>0</v>
      </c>
      <c r="AK41">
        <f>IF($F41="s-curve",$D41+($E41-$D41)*$I$2/(1+EXP($I$3*(COUNT($H$7:AK$7)+$I$4))),TREND($D41:$E41,$D$7:$E$7,AK$7))</f>
        <v>0</v>
      </c>
      <c r="AL41">
        <f>IF($F41="s-curve",$D41+($E41-$D41)*$I$2/(1+EXP($I$3*(COUNT($H$7:AL$7)+$I$4))),TREND($D41:$E41,$D$7:$E$7,AL$7))</f>
        <v>0</v>
      </c>
      <c r="AM41">
        <f>IF($F41="s-curve",$D41+($E41-$D41)*$I$2/(1+EXP($I$3*(COUNT($H$7:AM$7)+$I$4))),TREND($D41:$E41,$D$7:$E$7,AM$7))</f>
        <v>0</v>
      </c>
      <c r="AN41">
        <f>IF($F41="s-curve",$D41+($E41-$D41)*$I$2/(1+EXP($I$3*(COUNT($H$7:AN$7)+$I$4))),TREND($D41:$E41,$D$7:$E$7,AN$7))</f>
        <v>0</v>
      </c>
      <c r="AO41">
        <f>IF($F41="s-curve",$D41+($E41-$D41)*$I$2/(1+EXP($I$3*(COUNT($H$7:AO$7)+$I$4))),TREND($D41:$E41,$D$7:$E$7,AO$7))</f>
        <v>0</v>
      </c>
      <c r="AP41">
        <f>IF($F41="s-curve",$D41+($E41-$D41)*$I$2/(1+EXP($I$3*(COUNT($H$7:AP$7)+$I$4))),TREND($D41:$E41,$D$7:$E$7,AP$7))</f>
        <v>0</v>
      </c>
    </row>
    <row r="42" spans="1:42" x14ac:dyDescent="0.25">
      <c r="C42" t="s">
        <v>6</v>
      </c>
      <c r="D42">
        <v>0</v>
      </c>
      <c r="E42">
        <v>0</v>
      </c>
      <c r="F42" s="42" t="str">
        <f t="shared" si="0"/>
        <v>n/a</v>
      </c>
      <c r="H42" s="33">
        <f t="shared" si="2"/>
        <v>0</v>
      </c>
      <c r="I42">
        <f>IF($F42="s-curve",$D42+($E42-$D42)*$I$2/(1+EXP($I$3*(COUNT($H$7:I$7)+$I$4))),TREND($D42:$E42,$D$7:$E$7,I$7))</f>
        <v>0</v>
      </c>
      <c r="J42">
        <f>IF($F42="s-curve",$D42+($E42-$D42)*$I$2/(1+EXP($I$3*(COUNT($H$7:J$7)+$I$4))),TREND($D42:$E42,$D$7:$E$7,J$7))</f>
        <v>0</v>
      </c>
      <c r="K42">
        <f>IF($F42="s-curve",$D42+($E42-$D42)*$I$2/(1+EXP($I$3*(COUNT($H$7:K$7)+$I$4))),TREND($D42:$E42,$D$7:$E$7,K$7))</f>
        <v>0</v>
      </c>
      <c r="L42">
        <f>IF($F42="s-curve",$D42+($E42-$D42)*$I$2/(1+EXP($I$3*(COUNT($H$7:L$7)+$I$4))),TREND($D42:$E42,$D$7:$E$7,L$7))</f>
        <v>0</v>
      </c>
      <c r="M42">
        <f>IF($F42="s-curve",$D42+($E42-$D42)*$I$2/(1+EXP($I$3*(COUNT($H$7:M$7)+$I$4))),TREND($D42:$E42,$D$7:$E$7,M$7))</f>
        <v>0</v>
      </c>
      <c r="N42">
        <f>IF($F42="s-curve",$D42+($E42-$D42)*$I$2/(1+EXP($I$3*(COUNT($H$7:N$7)+$I$4))),TREND($D42:$E42,$D$7:$E$7,N$7))</f>
        <v>0</v>
      </c>
      <c r="O42">
        <f>IF($F42="s-curve",$D42+($E42-$D42)*$I$2/(1+EXP($I$3*(COUNT($H$7:O$7)+$I$4))),TREND($D42:$E42,$D$7:$E$7,O$7))</f>
        <v>0</v>
      </c>
      <c r="P42">
        <f>IF($F42="s-curve",$D42+($E42-$D42)*$I$2/(1+EXP($I$3*(COUNT($H$7:P$7)+$I$4))),TREND($D42:$E42,$D$7:$E$7,P$7))</f>
        <v>0</v>
      </c>
      <c r="Q42">
        <f>IF($F42="s-curve",$D42+($E42-$D42)*$I$2/(1+EXP($I$3*(COUNT($H$7:Q$7)+$I$4))),TREND($D42:$E42,$D$7:$E$7,Q$7))</f>
        <v>0</v>
      </c>
      <c r="R42">
        <f>IF($F42="s-curve",$D42+($E42-$D42)*$I$2/(1+EXP($I$3*(COUNT($H$7:R$7)+$I$4))),TREND($D42:$E42,$D$7:$E$7,R$7))</f>
        <v>0</v>
      </c>
      <c r="S42">
        <f>IF($F42="s-curve",$D42+($E42-$D42)*$I$2/(1+EXP($I$3*(COUNT($H$7:S$7)+$I$4))),TREND($D42:$E42,$D$7:$E$7,S$7))</f>
        <v>0</v>
      </c>
      <c r="T42">
        <f>IF($F42="s-curve",$D42+($E42-$D42)*$I$2/(1+EXP($I$3*(COUNT($H$7:T$7)+$I$4))),TREND($D42:$E42,$D$7:$E$7,T$7))</f>
        <v>0</v>
      </c>
      <c r="U42">
        <f>IF($F42="s-curve",$D42+($E42-$D42)*$I$2/(1+EXP($I$3*(COUNT($H$7:U$7)+$I$4))),TREND($D42:$E42,$D$7:$E$7,U$7))</f>
        <v>0</v>
      </c>
      <c r="V42">
        <f>IF($F42="s-curve",$D42+($E42-$D42)*$I$2/(1+EXP($I$3*(COUNT($H$7:V$7)+$I$4))),TREND($D42:$E42,$D$7:$E$7,V$7))</f>
        <v>0</v>
      </c>
      <c r="W42">
        <f>IF($F42="s-curve",$D42+($E42-$D42)*$I$2/(1+EXP($I$3*(COUNT($H$7:W$7)+$I$4))),TREND($D42:$E42,$D$7:$E$7,W$7))</f>
        <v>0</v>
      </c>
      <c r="X42">
        <f>IF($F42="s-curve",$D42+($E42-$D42)*$I$2/(1+EXP($I$3*(COUNT($H$7:X$7)+$I$4))),TREND($D42:$E42,$D$7:$E$7,X$7))</f>
        <v>0</v>
      </c>
      <c r="Y42">
        <f>IF($F42="s-curve",$D42+($E42-$D42)*$I$2/(1+EXP($I$3*(COUNT($H$7:Y$7)+$I$4))),TREND($D42:$E42,$D$7:$E$7,Y$7))</f>
        <v>0</v>
      </c>
      <c r="Z42">
        <f>IF($F42="s-curve",$D42+($E42-$D42)*$I$2/(1+EXP($I$3*(COUNT($H$7:Z$7)+$I$4))),TREND($D42:$E42,$D$7:$E$7,Z$7))</f>
        <v>0</v>
      </c>
      <c r="AA42">
        <f>IF($F42="s-curve",$D42+($E42-$D42)*$I$2/(1+EXP($I$3*(COUNT($H$7:AA$7)+$I$4))),TREND($D42:$E42,$D$7:$E$7,AA$7))</f>
        <v>0</v>
      </c>
      <c r="AB42">
        <f>IF($F42="s-curve",$D42+($E42-$D42)*$I$2/(1+EXP($I$3*(COUNT($H$7:AB$7)+$I$4))),TREND($D42:$E42,$D$7:$E$7,AB$7))</f>
        <v>0</v>
      </c>
      <c r="AC42">
        <f>IF($F42="s-curve",$D42+($E42-$D42)*$I$2/(1+EXP($I$3*(COUNT($H$7:AC$7)+$I$4))),TREND($D42:$E42,$D$7:$E$7,AC$7))</f>
        <v>0</v>
      </c>
      <c r="AD42">
        <f>IF($F42="s-curve",$D42+($E42-$D42)*$I$2/(1+EXP($I$3*(COUNT($H$7:AD$7)+$I$4))),TREND($D42:$E42,$D$7:$E$7,AD$7))</f>
        <v>0</v>
      </c>
      <c r="AE42">
        <f>IF($F42="s-curve",$D42+($E42-$D42)*$I$2/(1+EXP($I$3*(COUNT($H$7:AE$7)+$I$4))),TREND($D42:$E42,$D$7:$E$7,AE$7))</f>
        <v>0</v>
      </c>
      <c r="AF42">
        <f>IF($F42="s-curve",$D42+($E42-$D42)*$I$2/(1+EXP($I$3*(COUNT($H$7:AF$7)+$I$4))),TREND($D42:$E42,$D$7:$E$7,AF$7))</f>
        <v>0</v>
      </c>
      <c r="AG42">
        <f>IF($F42="s-curve",$D42+($E42-$D42)*$I$2/(1+EXP($I$3*(COUNT($H$7:AG$7)+$I$4))),TREND($D42:$E42,$D$7:$E$7,AG$7))</f>
        <v>0</v>
      </c>
      <c r="AH42">
        <f>IF($F42="s-curve",$D42+($E42-$D42)*$I$2/(1+EXP($I$3*(COUNT($H$7:AH$7)+$I$4))),TREND($D42:$E42,$D$7:$E$7,AH$7))</f>
        <v>0</v>
      </c>
      <c r="AI42">
        <f>IF($F42="s-curve",$D42+($E42-$D42)*$I$2/(1+EXP($I$3*(COUNT($H$7:AI$7)+$I$4))),TREND($D42:$E42,$D$7:$E$7,AI$7))</f>
        <v>0</v>
      </c>
      <c r="AJ42">
        <f>IF($F42="s-curve",$D42+($E42-$D42)*$I$2/(1+EXP($I$3*(COUNT($H$7:AJ$7)+$I$4))),TREND($D42:$E42,$D$7:$E$7,AJ$7))</f>
        <v>0</v>
      </c>
      <c r="AK42">
        <f>IF($F42="s-curve",$D42+($E42-$D42)*$I$2/(1+EXP($I$3*(COUNT($H$7:AK$7)+$I$4))),TREND($D42:$E42,$D$7:$E$7,AK$7))</f>
        <v>0</v>
      </c>
      <c r="AL42">
        <f>IF($F42="s-curve",$D42+($E42-$D42)*$I$2/(1+EXP($I$3*(COUNT($H$7:AL$7)+$I$4))),TREND($D42:$E42,$D$7:$E$7,AL$7))</f>
        <v>0</v>
      </c>
      <c r="AM42">
        <f>IF($F42="s-curve",$D42+($E42-$D42)*$I$2/(1+EXP($I$3*(COUNT($H$7:AM$7)+$I$4))),TREND($D42:$E42,$D$7:$E$7,AM$7))</f>
        <v>0</v>
      </c>
      <c r="AN42">
        <f>IF($F42="s-curve",$D42+($E42-$D42)*$I$2/(1+EXP($I$3*(COUNT($H$7:AN$7)+$I$4))),TREND($D42:$E42,$D$7:$E$7,AN$7))</f>
        <v>0</v>
      </c>
      <c r="AO42">
        <f>IF($F42="s-curve",$D42+($E42-$D42)*$I$2/(1+EXP($I$3*(COUNT($H$7:AO$7)+$I$4))),TREND($D42:$E42,$D$7:$E$7,AO$7))</f>
        <v>0</v>
      </c>
      <c r="AP42">
        <f>IF($F42="s-curve",$D42+($E42-$D42)*$I$2/(1+EXP($I$3*(COUNT($H$7:AP$7)+$I$4))),TREND($D42:$E42,$D$7:$E$7,AP$7))</f>
        <v>0</v>
      </c>
    </row>
    <row r="43" spans="1:42" ht="15.75" thickBot="1" x14ac:dyDescent="0.3">
      <c r="A43" s="21"/>
      <c r="B43" s="21"/>
      <c r="C43" s="21" t="s">
        <v>7</v>
      </c>
      <c r="D43" s="21">
        <v>1</v>
      </c>
      <c r="E43" s="21">
        <v>1</v>
      </c>
      <c r="F43" s="43" t="str">
        <f t="shared" si="0"/>
        <v>n/a</v>
      </c>
      <c r="H43" s="33">
        <f t="shared" si="2"/>
        <v>1</v>
      </c>
      <c r="I43">
        <f>IF($F43="s-curve",$D43+($E43-$D43)*$I$2/(1+EXP($I$3*(COUNT($H$7:I$7)+$I$4))),TREND($D43:$E43,$D$7:$E$7,I$7))</f>
        <v>1</v>
      </c>
      <c r="J43">
        <f>IF($F43="s-curve",$D43+($E43-$D43)*$I$2/(1+EXP($I$3*(COUNT($H$7:J$7)+$I$4))),TREND($D43:$E43,$D$7:$E$7,J$7))</f>
        <v>1</v>
      </c>
      <c r="K43">
        <f>IF($F43="s-curve",$D43+($E43-$D43)*$I$2/(1+EXP($I$3*(COUNT($H$7:K$7)+$I$4))),TREND($D43:$E43,$D$7:$E$7,K$7))</f>
        <v>1</v>
      </c>
      <c r="L43">
        <f>IF($F43="s-curve",$D43+($E43-$D43)*$I$2/(1+EXP($I$3*(COUNT($H$7:L$7)+$I$4))),TREND($D43:$E43,$D$7:$E$7,L$7))</f>
        <v>1</v>
      </c>
      <c r="M43">
        <f>IF($F43="s-curve",$D43+($E43-$D43)*$I$2/(1+EXP($I$3*(COUNT($H$7:M$7)+$I$4))),TREND($D43:$E43,$D$7:$E$7,M$7))</f>
        <v>1</v>
      </c>
      <c r="N43">
        <f>IF($F43="s-curve",$D43+($E43-$D43)*$I$2/(1+EXP($I$3*(COUNT($H$7:N$7)+$I$4))),TREND($D43:$E43,$D$7:$E$7,N$7))</f>
        <v>1</v>
      </c>
      <c r="O43">
        <f>IF($F43="s-curve",$D43+($E43-$D43)*$I$2/(1+EXP($I$3*(COUNT($H$7:O$7)+$I$4))),TREND($D43:$E43,$D$7:$E$7,O$7))</f>
        <v>1</v>
      </c>
      <c r="P43">
        <f>IF($F43="s-curve",$D43+($E43-$D43)*$I$2/(1+EXP($I$3*(COUNT($H$7:P$7)+$I$4))),TREND($D43:$E43,$D$7:$E$7,P$7))</f>
        <v>1</v>
      </c>
      <c r="Q43">
        <f>IF($F43="s-curve",$D43+($E43-$D43)*$I$2/(1+EXP($I$3*(COUNT($H$7:Q$7)+$I$4))),TREND($D43:$E43,$D$7:$E$7,Q$7))</f>
        <v>1</v>
      </c>
      <c r="R43">
        <f>IF($F43="s-curve",$D43+($E43-$D43)*$I$2/(1+EXP($I$3*(COUNT($H$7:R$7)+$I$4))),TREND($D43:$E43,$D$7:$E$7,R$7))</f>
        <v>1</v>
      </c>
      <c r="S43">
        <f>IF($F43="s-curve",$D43+($E43-$D43)*$I$2/(1+EXP($I$3*(COUNT($H$7:S$7)+$I$4))),TREND($D43:$E43,$D$7:$E$7,S$7))</f>
        <v>1</v>
      </c>
      <c r="T43">
        <f>IF($F43="s-curve",$D43+($E43-$D43)*$I$2/(1+EXP($I$3*(COUNT($H$7:T$7)+$I$4))),TREND($D43:$E43,$D$7:$E$7,T$7))</f>
        <v>1</v>
      </c>
      <c r="U43">
        <f>IF($F43="s-curve",$D43+($E43-$D43)*$I$2/(1+EXP($I$3*(COUNT($H$7:U$7)+$I$4))),TREND($D43:$E43,$D$7:$E$7,U$7))</f>
        <v>1</v>
      </c>
      <c r="V43">
        <f>IF($F43="s-curve",$D43+($E43-$D43)*$I$2/(1+EXP($I$3*(COUNT($H$7:V$7)+$I$4))),TREND($D43:$E43,$D$7:$E$7,V$7))</f>
        <v>1</v>
      </c>
      <c r="W43">
        <f>IF($F43="s-curve",$D43+($E43-$D43)*$I$2/(1+EXP($I$3*(COUNT($H$7:W$7)+$I$4))),TREND($D43:$E43,$D$7:$E$7,W$7))</f>
        <v>1</v>
      </c>
      <c r="X43">
        <f>IF($F43="s-curve",$D43+($E43-$D43)*$I$2/(1+EXP($I$3*(COUNT($H$7:X$7)+$I$4))),TREND($D43:$E43,$D$7:$E$7,X$7))</f>
        <v>1</v>
      </c>
      <c r="Y43">
        <f>IF($F43="s-curve",$D43+($E43-$D43)*$I$2/(1+EXP($I$3*(COUNT($H$7:Y$7)+$I$4))),TREND($D43:$E43,$D$7:$E$7,Y$7))</f>
        <v>1</v>
      </c>
      <c r="Z43">
        <f>IF($F43="s-curve",$D43+($E43-$D43)*$I$2/(1+EXP($I$3*(COUNT($H$7:Z$7)+$I$4))),TREND($D43:$E43,$D$7:$E$7,Z$7))</f>
        <v>1</v>
      </c>
      <c r="AA43">
        <f>IF($F43="s-curve",$D43+($E43-$D43)*$I$2/(1+EXP($I$3*(COUNT($H$7:AA$7)+$I$4))),TREND($D43:$E43,$D$7:$E$7,AA$7))</f>
        <v>1</v>
      </c>
      <c r="AB43">
        <f>IF($F43="s-curve",$D43+($E43-$D43)*$I$2/(1+EXP($I$3*(COUNT($H$7:AB$7)+$I$4))),TREND($D43:$E43,$D$7:$E$7,AB$7))</f>
        <v>1</v>
      </c>
      <c r="AC43">
        <f>IF($F43="s-curve",$D43+($E43-$D43)*$I$2/(1+EXP($I$3*(COUNT($H$7:AC$7)+$I$4))),TREND($D43:$E43,$D$7:$E$7,AC$7))</f>
        <v>1</v>
      </c>
      <c r="AD43">
        <f>IF($F43="s-curve",$D43+($E43-$D43)*$I$2/(1+EXP($I$3*(COUNT($H$7:AD$7)+$I$4))),TREND($D43:$E43,$D$7:$E$7,AD$7))</f>
        <v>1</v>
      </c>
      <c r="AE43">
        <f>IF($F43="s-curve",$D43+($E43-$D43)*$I$2/(1+EXP($I$3*(COUNT($H$7:AE$7)+$I$4))),TREND($D43:$E43,$D$7:$E$7,AE$7))</f>
        <v>1</v>
      </c>
      <c r="AF43">
        <f>IF($F43="s-curve",$D43+($E43-$D43)*$I$2/(1+EXP($I$3*(COUNT($H$7:AF$7)+$I$4))),TREND($D43:$E43,$D$7:$E$7,AF$7))</f>
        <v>1</v>
      </c>
      <c r="AG43">
        <f>IF($F43="s-curve",$D43+($E43-$D43)*$I$2/(1+EXP($I$3*(COUNT($H$7:AG$7)+$I$4))),TREND($D43:$E43,$D$7:$E$7,AG$7))</f>
        <v>1</v>
      </c>
      <c r="AH43">
        <f>IF($F43="s-curve",$D43+($E43-$D43)*$I$2/(1+EXP($I$3*(COUNT($H$7:AH$7)+$I$4))),TREND($D43:$E43,$D$7:$E$7,AH$7))</f>
        <v>1</v>
      </c>
      <c r="AI43">
        <f>IF($F43="s-curve",$D43+($E43-$D43)*$I$2/(1+EXP($I$3*(COUNT($H$7:AI$7)+$I$4))),TREND($D43:$E43,$D$7:$E$7,AI$7))</f>
        <v>1</v>
      </c>
      <c r="AJ43">
        <f>IF($F43="s-curve",$D43+($E43-$D43)*$I$2/(1+EXP($I$3*(COUNT($H$7:AJ$7)+$I$4))),TREND($D43:$E43,$D$7:$E$7,AJ$7))</f>
        <v>1</v>
      </c>
      <c r="AK43">
        <f>IF($F43="s-curve",$D43+($E43-$D43)*$I$2/(1+EXP($I$3*(COUNT($H$7:AK$7)+$I$4))),TREND($D43:$E43,$D$7:$E$7,AK$7))</f>
        <v>1</v>
      </c>
      <c r="AL43">
        <f>IF($F43="s-curve",$D43+($E43-$D43)*$I$2/(1+EXP($I$3*(COUNT($H$7:AL$7)+$I$4))),TREND($D43:$E43,$D$7:$E$7,AL$7))</f>
        <v>1</v>
      </c>
      <c r="AM43">
        <f>IF($F43="s-curve",$D43+($E43-$D43)*$I$2/(1+EXP($I$3*(COUNT($H$7:AM$7)+$I$4))),TREND($D43:$E43,$D$7:$E$7,AM$7))</f>
        <v>1</v>
      </c>
      <c r="AN43">
        <f>IF($F43="s-curve",$D43+($E43-$D43)*$I$2/(1+EXP($I$3*(COUNT($H$7:AN$7)+$I$4))),TREND($D43:$E43,$D$7:$E$7,AN$7))</f>
        <v>1</v>
      </c>
      <c r="AO43">
        <f>IF($F43="s-curve",$D43+($E43-$D43)*$I$2/(1+EXP($I$3*(COUNT($H$7:AO$7)+$I$4))),TREND($D43:$E43,$D$7:$E$7,AO$7))</f>
        <v>1</v>
      </c>
      <c r="AP43">
        <f>IF($F43="s-curve",$D43+($E43-$D43)*$I$2/(1+EXP($I$3*(COUNT($H$7:AP$7)+$I$4))),TREND($D43:$E43,$D$7:$E$7,AP$7))</f>
        <v>1</v>
      </c>
    </row>
    <row r="44" spans="1:42" x14ac:dyDescent="0.25">
      <c r="A44" t="s">
        <v>17</v>
      </c>
      <c r="B44" t="s">
        <v>21</v>
      </c>
      <c r="C44" t="s">
        <v>2</v>
      </c>
      <c r="D44">
        <v>0</v>
      </c>
      <c r="E44">
        <v>0</v>
      </c>
      <c r="F44" s="42" t="str">
        <f t="shared" si="0"/>
        <v>n/a</v>
      </c>
      <c r="H44" s="33">
        <f t="shared" si="2"/>
        <v>0</v>
      </c>
      <c r="I44">
        <f>IF($F44="s-curve",$D44+($E44-$D44)*$I$2/(1+EXP($I$3*(COUNT($H$7:I$7)+$I$4))),TREND($D44:$E44,$D$7:$E$7,I$7))</f>
        <v>0</v>
      </c>
      <c r="J44">
        <f>IF($F44="s-curve",$D44+($E44-$D44)*$I$2/(1+EXP($I$3*(COUNT($H$7:J$7)+$I$4))),TREND($D44:$E44,$D$7:$E$7,J$7))</f>
        <v>0</v>
      </c>
      <c r="K44">
        <f>IF($F44="s-curve",$D44+($E44-$D44)*$I$2/(1+EXP($I$3*(COUNT($H$7:K$7)+$I$4))),TREND($D44:$E44,$D$7:$E$7,K$7))</f>
        <v>0</v>
      </c>
      <c r="L44">
        <f>IF($F44="s-curve",$D44+($E44-$D44)*$I$2/(1+EXP($I$3*(COUNT($H$7:L$7)+$I$4))),TREND($D44:$E44,$D$7:$E$7,L$7))</f>
        <v>0</v>
      </c>
      <c r="M44">
        <f>IF($F44="s-curve",$D44+($E44-$D44)*$I$2/(1+EXP($I$3*(COUNT($H$7:M$7)+$I$4))),TREND($D44:$E44,$D$7:$E$7,M$7))</f>
        <v>0</v>
      </c>
      <c r="N44">
        <f>IF($F44="s-curve",$D44+($E44-$D44)*$I$2/(1+EXP($I$3*(COUNT($H$7:N$7)+$I$4))),TREND($D44:$E44,$D$7:$E$7,N$7))</f>
        <v>0</v>
      </c>
      <c r="O44">
        <f>IF($F44="s-curve",$D44+($E44-$D44)*$I$2/(1+EXP($I$3*(COUNT($H$7:O$7)+$I$4))),TREND($D44:$E44,$D$7:$E$7,O$7))</f>
        <v>0</v>
      </c>
      <c r="P44">
        <f>IF($F44="s-curve",$D44+($E44-$D44)*$I$2/(1+EXP($I$3*(COUNT($H$7:P$7)+$I$4))),TREND($D44:$E44,$D$7:$E$7,P$7))</f>
        <v>0</v>
      </c>
      <c r="Q44">
        <f>IF($F44="s-curve",$D44+($E44-$D44)*$I$2/(1+EXP($I$3*(COUNT($H$7:Q$7)+$I$4))),TREND($D44:$E44,$D$7:$E$7,Q$7))</f>
        <v>0</v>
      </c>
      <c r="R44">
        <f>IF($F44="s-curve",$D44+($E44-$D44)*$I$2/(1+EXP($I$3*(COUNT($H$7:R$7)+$I$4))),TREND($D44:$E44,$D$7:$E$7,R$7))</f>
        <v>0</v>
      </c>
      <c r="S44">
        <f>IF($F44="s-curve",$D44+($E44-$D44)*$I$2/(1+EXP($I$3*(COUNT($H$7:S$7)+$I$4))),TREND($D44:$E44,$D$7:$E$7,S$7))</f>
        <v>0</v>
      </c>
      <c r="T44">
        <f>IF($F44="s-curve",$D44+($E44-$D44)*$I$2/(1+EXP($I$3*(COUNT($H$7:T$7)+$I$4))),TREND($D44:$E44,$D$7:$E$7,T$7))</f>
        <v>0</v>
      </c>
      <c r="U44">
        <f>IF($F44="s-curve",$D44+($E44-$D44)*$I$2/(1+EXP($I$3*(COUNT($H$7:U$7)+$I$4))),TREND($D44:$E44,$D$7:$E$7,U$7))</f>
        <v>0</v>
      </c>
      <c r="V44">
        <f>IF($F44="s-curve",$D44+($E44-$D44)*$I$2/(1+EXP($I$3*(COUNT($H$7:V$7)+$I$4))),TREND($D44:$E44,$D$7:$E$7,V$7))</f>
        <v>0</v>
      </c>
      <c r="W44">
        <f>IF($F44="s-curve",$D44+($E44-$D44)*$I$2/(1+EXP($I$3*(COUNT($H$7:W$7)+$I$4))),TREND($D44:$E44,$D$7:$E$7,W$7))</f>
        <v>0</v>
      </c>
      <c r="X44">
        <f>IF($F44="s-curve",$D44+($E44-$D44)*$I$2/(1+EXP($I$3*(COUNT($H$7:X$7)+$I$4))),TREND($D44:$E44,$D$7:$E$7,X$7))</f>
        <v>0</v>
      </c>
      <c r="Y44">
        <f>IF($F44="s-curve",$D44+($E44-$D44)*$I$2/(1+EXP($I$3*(COUNT($H$7:Y$7)+$I$4))),TREND($D44:$E44,$D$7:$E$7,Y$7))</f>
        <v>0</v>
      </c>
      <c r="Z44">
        <f>IF($F44="s-curve",$D44+($E44-$D44)*$I$2/(1+EXP($I$3*(COUNT($H$7:Z$7)+$I$4))),TREND($D44:$E44,$D$7:$E$7,Z$7))</f>
        <v>0</v>
      </c>
      <c r="AA44">
        <f>IF($F44="s-curve",$D44+($E44-$D44)*$I$2/(1+EXP($I$3*(COUNT($H$7:AA$7)+$I$4))),TREND($D44:$E44,$D$7:$E$7,AA$7))</f>
        <v>0</v>
      </c>
      <c r="AB44">
        <f>IF($F44="s-curve",$D44+($E44-$D44)*$I$2/(1+EXP($I$3*(COUNT($H$7:AB$7)+$I$4))),TREND($D44:$E44,$D$7:$E$7,AB$7))</f>
        <v>0</v>
      </c>
      <c r="AC44">
        <f>IF($F44="s-curve",$D44+($E44-$D44)*$I$2/(1+EXP($I$3*(COUNT($H$7:AC$7)+$I$4))),TREND($D44:$E44,$D$7:$E$7,AC$7))</f>
        <v>0</v>
      </c>
      <c r="AD44">
        <f>IF($F44="s-curve",$D44+($E44-$D44)*$I$2/(1+EXP($I$3*(COUNT($H$7:AD$7)+$I$4))),TREND($D44:$E44,$D$7:$E$7,AD$7))</f>
        <v>0</v>
      </c>
      <c r="AE44">
        <f>IF($F44="s-curve",$D44+($E44-$D44)*$I$2/(1+EXP($I$3*(COUNT($H$7:AE$7)+$I$4))),TREND($D44:$E44,$D$7:$E$7,AE$7))</f>
        <v>0</v>
      </c>
      <c r="AF44">
        <f>IF($F44="s-curve",$D44+($E44-$D44)*$I$2/(1+EXP($I$3*(COUNT($H$7:AF$7)+$I$4))),TREND($D44:$E44,$D$7:$E$7,AF$7))</f>
        <v>0</v>
      </c>
      <c r="AG44">
        <f>IF($F44="s-curve",$D44+($E44-$D44)*$I$2/(1+EXP($I$3*(COUNT($H$7:AG$7)+$I$4))),TREND($D44:$E44,$D$7:$E$7,AG$7))</f>
        <v>0</v>
      </c>
      <c r="AH44">
        <f>IF($F44="s-curve",$D44+($E44-$D44)*$I$2/(1+EXP($I$3*(COUNT($H$7:AH$7)+$I$4))),TREND($D44:$E44,$D$7:$E$7,AH$7))</f>
        <v>0</v>
      </c>
      <c r="AI44">
        <f>IF($F44="s-curve",$D44+($E44-$D44)*$I$2/(1+EXP($I$3*(COUNT($H$7:AI$7)+$I$4))),TREND($D44:$E44,$D$7:$E$7,AI$7))</f>
        <v>0</v>
      </c>
      <c r="AJ44">
        <f>IF($F44="s-curve",$D44+($E44-$D44)*$I$2/(1+EXP($I$3*(COUNT($H$7:AJ$7)+$I$4))),TREND($D44:$E44,$D$7:$E$7,AJ$7))</f>
        <v>0</v>
      </c>
      <c r="AK44">
        <f>IF($F44="s-curve",$D44+($E44-$D44)*$I$2/(1+EXP($I$3*(COUNT($H$7:AK$7)+$I$4))),TREND($D44:$E44,$D$7:$E$7,AK$7))</f>
        <v>0</v>
      </c>
      <c r="AL44">
        <f>IF($F44="s-curve",$D44+($E44-$D44)*$I$2/(1+EXP($I$3*(COUNT($H$7:AL$7)+$I$4))),TREND($D44:$E44,$D$7:$E$7,AL$7))</f>
        <v>0</v>
      </c>
      <c r="AM44">
        <f>IF($F44="s-curve",$D44+($E44-$D44)*$I$2/(1+EXP($I$3*(COUNT($H$7:AM$7)+$I$4))),TREND($D44:$E44,$D$7:$E$7,AM$7))</f>
        <v>0</v>
      </c>
      <c r="AN44">
        <f>IF($F44="s-curve",$D44+($E44-$D44)*$I$2/(1+EXP($I$3*(COUNT($H$7:AN$7)+$I$4))),TREND($D44:$E44,$D$7:$E$7,AN$7))</f>
        <v>0</v>
      </c>
      <c r="AO44">
        <f>IF($F44="s-curve",$D44+($E44-$D44)*$I$2/(1+EXP($I$3*(COUNT($H$7:AO$7)+$I$4))),TREND($D44:$E44,$D$7:$E$7,AO$7))</f>
        <v>0</v>
      </c>
      <c r="AP44">
        <f>IF($F44="s-curve",$D44+($E44-$D44)*$I$2/(1+EXP($I$3*(COUNT($H$7:AP$7)+$I$4))),TREND($D44:$E44,$D$7:$E$7,AP$7))</f>
        <v>0</v>
      </c>
    </row>
    <row r="45" spans="1:42" x14ac:dyDescent="0.25">
      <c r="C45" t="s">
        <v>3</v>
      </c>
      <c r="D45">
        <v>0</v>
      </c>
      <c r="E45">
        <v>0</v>
      </c>
      <c r="F45" s="42" t="str">
        <f>IF(D45=E45,"n/a",IF(OR(C45="battery electric vehicle",C45="natural gas vehicle",C45="plugin hybrid vehicle"),"s-curve","linear"))</f>
        <v>n/a</v>
      </c>
      <c r="H45" s="33">
        <f t="shared" si="2"/>
        <v>0</v>
      </c>
      <c r="I45">
        <f>IF($F45="s-curve",$D45+($E45-$D45)*$I$2/(1+EXP($I$3*(COUNT($H$7:I$7)+$I$4))),TREND($D45:$E45,$D$7:$E$7,I$7))</f>
        <v>0</v>
      </c>
      <c r="J45">
        <f>IF($F45="s-curve",$D45+($E45-$D45)*$I$2/(1+EXP($I$3*(COUNT($H$7:J$7)+$I$4))),TREND($D45:$E45,$D$7:$E$7,J$7))</f>
        <v>0</v>
      </c>
      <c r="K45">
        <f>IF($F45="s-curve",$D45+($E45-$D45)*$I$2/(1+EXP($I$3*(COUNT($H$7:K$7)+$I$4))),TREND($D45:$E45,$D$7:$E$7,K$7))</f>
        <v>0</v>
      </c>
      <c r="L45">
        <f>IF($F45="s-curve",$D45+($E45-$D45)*$I$2/(1+EXP($I$3*(COUNT($H$7:L$7)+$I$4))),TREND($D45:$E45,$D$7:$E$7,L$7))</f>
        <v>0</v>
      </c>
      <c r="M45">
        <f>IF($F45="s-curve",$D45+($E45-$D45)*$I$2/(1+EXP($I$3*(COUNT($H$7:M$7)+$I$4))),TREND($D45:$E45,$D$7:$E$7,M$7))</f>
        <v>0</v>
      </c>
      <c r="N45">
        <f>IF($F45="s-curve",$D45+($E45-$D45)*$I$2/(1+EXP($I$3*(COUNT($H$7:N$7)+$I$4))),TREND($D45:$E45,$D$7:$E$7,N$7))</f>
        <v>0</v>
      </c>
      <c r="O45">
        <f>IF($F45="s-curve",$D45+($E45-$D45)*$I$2/(1+EXP($I$3*(COUNT($H$7:O$7)+$I$4))),TREND($D45:$E45,$D$7:$E$7,O$7))</f>
        <v>0</v>
      </c>
      <c r="P45">
        <f>IF($F45="s-curve",$D45+($E45-$D45)*$I$2/(1+EXP($I$3*(COUNT($H$7:P$7)+$I$4))),TREND($D45:$E45,$D$7:$E$7,P$7))</f>
        <v>0</v>
      </c>
      <c r="Q45">
        <f>IF($F45="s-curve",$D45+($E45-$D45)*$I$2/(1+EXP($I$3*(COUNT($H$7:Q$7)+$I$4))),TREND($D45:$E45,$D$7:$E$7,Q$7))</f>
        <v>0</v>
      </c>
      <c r="R45">
        <f>IF($F45="s-curve",$D45+($E45-$D45)*$I$2/(1+EXP($I$3*(COUNT($H$7:R$7)+$I$4))),TREND($D45:$E45,$D$7:$E$7,R$7))</f>
        <v>0</v>
      </c>
      <c r="S45">
        <f>IF($F45="s-curve",$D45+($E45-$D45)*$I$2/(1+EXP($I$3*(COUNT($H$7:S$7)+$I$4))),TREND($D45:$E45,$D$7:$E$7,S$7))</f>
        <v>0</v>
      </c>
      <c r="T45">
        <f>IF($F45="s-curve",$D45+($E45-$D45)*$I$2/(1+EXP($I$3*(COUNT($H$7:T$7)+$I$4))),TREND($D45:$E45,$D$7:$E$7,T$7))</f>
        <v>0</v>
      </c>
      <c r="U45">
        <f>IF($F45="s-curve",$D45+($E45-$D45)*$I$2/(1+EXP($I$3*(COUNT($H$7:U$7)+$I$4))),TREND($D45:$E45,$D$7:$E$7,U$7))</f>
        <v>0</v>
      </c>
      <c r="V45">
        <f>IF($F45="s-curve",$D45+($E45-$D45)*$I$2/(1+EXP($I$3*(COUNT($H$7:V$7)+$I$4))),TREND($D45:$E45,$D$7:$E$7,V$7))</f>
        <v>0</v>
      </c>
      <c r="W45">
        <f>IF($F45="s-curve",$D45+($E45-$D45)*$I$2/(1+EXP($I$3*(COUNT($H$7:W$7)+$I$4))),TREND($D45:$E45,$D$7:$E$7,W$7))</f>
        <v>0</v>
      </c>
      <c r="X45">
        <f>IF($F45="s-curve",$D45+($E45-$D45)*$I$2/(1+EXP($I$3*(COUNT($H$7:X$7)+$I$4))),TREND($D45:$E45,$D$7:$E$7,X$7))</f>
        <v>0</v>
      </c>
      <c r="Y45">
        <f>IF($F45="s-curve",$D45+($E45-$D45)*$I$2/(1+EXP($I$3*(COUNT($H$7:Y$7)+$I$4))),TREND($D45:$E45,$D$7:$E$7,Y$7))</f>
        <v>0</v>
      </c>
      <c r="Z45">
        <f>IF($F45="s-curve",$D45+($E45-$D45)*$I$2/(1+EXP($I$3*(COUNT($H$7:Z$7)+$I$4))),TREND($D45:$E45,$D$7:$E$7,Z$7))</f>
        <v>0</v>
      </c>
      <c r="AA45">
        <f>IF($F45="s-curve",$D45+($E45-$D45)*$I$2/(1+EXP($I$3*(COUNT($H$7:AA$7)+$I$4))),TREND($D45:$E45,$D$7:$E$7,AA$7))</f>
        <v>0</v>
      </c>
      <c r="AB45">
        <f>IF($F45="s-curve",$D45+($E45-$D45)*$I$2/(1+EXP($I$3*(COUNT($H$7:AB$7)+$I$4))),TREND($D45:$E45,$D$7:$E$7,AB$7))</f>
        <v>0</v>
      </c>
      <c r="AC45">
        <f>IF($F45="s-curve",$D45+($E45-$D45)*$I$2/(1+EXP($I$3*(COUNT($H$7:AC$7)+$I$4))),TREND($D45:$E45,$D$7:$E$7,AC$7))</f>
        <v>0</v>
      </c>
      <c r="AD45">
        <f>IF($F45="s-curve",$D45+($E45-$D45)*$I$2/(1+EXP($I$3*(COUNT($H$7:AD$7)+$I$4))),TREND($D45:$E45,$D$7:$E$7,AD$7))</f>
        <v>0</v>
      </c>
      <c r="AE45">
        <f>IF($F45="s-curve",$D45+($E45-$D45)*$I$2/(1+EXP($I$3*(COUNT($H$7:AE$7)+$I$4))),TREND($D45:$E45,$D$7:$E$7,AE$7))</f>
        <v>0</v>
      </c>
      <c r="AF45">
        <f>IF($F45="s-curve",$D45+($E45-$D45)*$I$2/(1+EXP($I$3*(COUNT($H$7:AF$7)+$I$4))),TREND($D45:$E45,$D$7:$E$7,AF$7))</f>
        <v>0</v>
      </c>
      <c r="AG45">
        <f>IF($F45="s-curve",$D45+($E45-$D45)*$I$2/(1+EXP($I$3*(COUNT($H$7:AG$7)+$I$4))),TREND($D45:$E45,$D$7:$E$7,AG$7))</f>
        <v>0</v>
      </c>
      <c r="AH45">
        <f>IF($F45="s-curve",$D45+($E45-$D45)*$I$2/(1+EXP($I$3*(COUNT($H$7:AH$7)+$I$4))),TREND($D45:$E45,$D$7:$E$7,AH$7))</f>
        <v>0</v>
      </c>
      <c r="AI45">
        <f>IF($F45="s-curve",$D45+($E45-$D45)*$I$2/(1+EXP($I$3*(COUNT($H$7:AI$7)+$I$4))),TREND($D45:$E45,$D$7:$E$7,AI$7))</f>
        <v>0</v>
      </c>
      <c r="AJ45">
        <f>IF($F45="s-curve",$D45+($E45-$D45)*$I$2/(1+EXP($I$3*(COUNT($H$7:AJ$7)+$I$4))),TREND($D45:$E45,$D$7:$E$7,AJ$7))</f>
        <v>0</v>
      </c>
      <c r="AK45">
        <f>IF($F45="s-curve",$D45+($E45-$D45)*$I$2/(1+EXP($I$3*(COUNT($H$7:AK$7)+$I$4))),TREND($D45:$E45,$D$7:$E$7,AK$7))</f>
        <v>0</v>
      </c>
      <c r="AL45">
        <f>IF($F45="s-curve",$D45+($E45-$D45)*$I$2/(1+EXP($I$3*(COUNT($H$7:AL$7)+$I$4))),TREND($D45:$E45,$D$7:$E$7,AL$7))</f>
        <v>0</v>
      </c>
      <c r="AM45">
        <f>IF($F45="s-curve",$D45+($E45-$D45)*$I$2/(1+EXP($I$3*(COUNT($H$7:AM$7)+$I$4))),TREND($D45:$E45,$D$7:$E$7,AM$7))</f>
        <v>0</v>
      </c>
      <c r="AN45">
        <f>IF($F45="s-curve",$D45+($E45-$D45)*$I$2/(1+EXP($I$3*(COUNT($H$7:AN$7)+$I$4))),TREND($D45:$E45,$D$7:$E$7,AN$7))</f>
        <v>0</v>
      </c>
      <c r="AO45">
        <f>IF($F45="s-curve",$D45+($E45-$D45)*$I$2/(1+EXP($I$3*(COUNT($H$7:AO$7)+$I$4))),TREND($D45:$E45,$D$7:$E$7,AO$7))</f>
        <v>0</v>
      </c>
      <c r="AP45">
        <f>IF($F45="s-curve",$D45+($E45-$D45)*$I$2/(1+EXP($I$3*(COUNT($H$7:AP$7)+$I$4))),TREND($D45:$E45,$D$7:$E$7,AP$7))</f>
        <v>0</v>
      </c>
    </row>
    <row r="46" spans="1:42" x14ac:dyDescent="0.25">
      <c r="C46" t="s">
        <v>4</v>
      </c>
      <c r="D46">
        <v>0</v>
      </c>
      <c r="E46">
        <v>0</v>
      </c>
      <c r="F46" s="42" t="str">
        <f t="shared" si="0"/>
        <v>n/a</v>
      </c>
      <c r="H46" s="33">
        <f t="shared" si="2"/>
        <v>0</v>
      </c>
      <c r="I46">
        <f>IF($F46="s-curve",$D46+($E46-$D46)*$I$2/(1+EXP($I$3*(COUNT($H$7:I$7)+$I$4))),TREND($D46:$E46,$D$7:$E$7,I$7))</f>
        <v>0</v>
      </c>
      <c r="J46">
        <f>IF($F46="s-curve",$D46+($E46-$D46)*$I$2/(1+EXP($I$3*(COUNT($H$7:J$7)+$I$4))),TREND($D46:$E46,$D$7:$E$7,J$7))</f>
        <v>0</v>
      </c>
      <c r="K46">
        <f>IF($F46="s-curve",$D46+($E46-$D46)*$I$2/(1+EXP($I$3*(COUNT($H$7:K$7)+$I$4))),TREND($D46:$E46,$D$7:$E$7,K$7))</f>
        <v>0</v>
      </c>
      <c r="L46">
        <f>IF($F46="s-curve",$D46+($E46-$D46)*$I$2/(1+EXP($I$3*(COUNT($H$7:L$7)+$I$4))),TREND($D46:$E46,$D$7:$E$7,L$7))</f>
        <v>0</v>
      </c>
      <c r="M46">
        <f>IF($F46="s-curve",$D46+($E46-$D46)*$I$2/(1+EXP($I$3*(COUNT($H$7:M$7)+$I$4))),TREND($D46:$E46,$D$7:$E$7,M$7))</f>
        <v>0</v>
      </c>
      <c r="N46">
        <f>IF($F46="s-curve",$D46+($E46-$D46)*$I$2/(1+EXP($I$3*(COUNT($H$7:N$7)+$I$4))),TREND($D46:$E46,$D$7:$E$7,N$7))</f>
        <v>0</v>
      </c>
      <c r="O46">
        <f>IF($F46="s-curve",$D46+($E46-$D46)*$I$2/(1+EXP($I$3*(COUNT($H$7:O$7)+$I$4))),TREND($D46:$E46,$D$7:$E$7,O$7))</f>
        <v>0</v>
      </c>
      <c r="P46">
        <f>IF($F46="s-curve",$D46+($E46-$D46)*$I$2/(1+EXP($I$3*(COUNT($H$7:P$7)+$I$4))),TREND($D46:$E46,$D$7:$E$7,P$7))</f>
        <v>0</v>
      </c>
      <c r="Q46">
        <f>IF($F46="s-curve",$D46+($E46-$D46)*$I$2/(1+EXP($I$3*(COUNT($H$7:Q$7)+$I$4))),TREND($D46:$E46,$D$7:$E$7,Q$7))</f>
        <v>0</v>
      </c>
      <c r="R46">
        <f>IF($F46="s-curve",$D46+($E46-$D46)*$I$2/(1+EXP($I$3*(COUNT($H$7:R$7)+$I$4))),TREND($D46:$E46,$D$7:$E$7,R$7))</f>
        <v>0</v>
      </c>
      <c r="S46">
        <f>IF($F46="s-curve",$D46+($E46-$D46)*$I$2/(1+EXP($I$3*(COUNT($H$7:S$7)+$I$4))),TREND($D46:$E46,$D$7:$E$7,S$7))</f>
        <v>0</v>
      </c>
      <c r="T46">
        <f>IF($F46="s-curve",$D46+($E46-$D46)*$I$2/(1+EXP($I$3*(COUNT($H$7:T$7)+$I$4))),TREND($D46:$E46,$D$7:$E$7,T$7))</f>
        <v>0</v>
      </c>
      <c r="U46">
        <f>IF($F46="s-curve",$D46+($E46-$D46)*$I$2/(1+EXP($I$3*(COUNT($H$7:U$7)+$I$4))),TREND($D46:$E46,$D$7:$E$7,U$7))</f>
        <v>0</v>
      </c>
      <c r="V46">
        <f>IF($F46="s-curve",$D46+($E46-$D46)*$I$2/(1+EXP($I$3*(COUNT($H$7:V$7)+$I$4))),TREND($D46:$E46,$D$7:$E$7,V$7))</f>
        <v>0</v>
      </c>
      <c r="W46">
        <f>IF($F46="s-curve",$D46+($E46-$D46)*$I$2/(1+EXP($I$3*(COUNT($H$7:W$7)+$I$4))),TREND($D46:$E46,$D$7:$E$7,W$7))</f>
        <v>0</v>
      </c>
      <c r="X46">
        <f>IF($F46="s-curve",$D46+($E46-$D46)*$I$2/(1+EXP($I$3*(COUNT($H$7:X$7)+$I$4))),TREND($D46:$E46,$D$7:$E$7,X$7))</f>
        <v>0</v>
      </c>
      <c r="Y46">
        <f>IF($F46="s-curve",$D46+($E46-$D46)*$I$2/(1+EXP($I$3*(COUNT($H$7:Y$7)+$I$4))),TREND($D46:$E46,$D$7:$E$7,Y$7))</f>
        <v>0</v>
      </c>
      <c r="Z46">
        <f>IF($F46="s-curve",$D46+($E46-$D46)*$I$2/(1+EXP($I$3*(COUNT($H$7:Z$7)+$I$4))),TREND($D46:$E46,$D$7:$E$7,Z$7))</f>
        <v>0</v>
      </c>
      <c r="AA46">
        <f>IF($F46="s-curve",$D46+($E46-$D46)*$I$2/(1+EXP($I$3*(COUNT($H$7:AA$7)+$I$4))),TREND($D46:$E46,$D$7:$E$7,AA$7))</f>
        <v>0</v>
      </c>
      <c r="AB46">
        <f>IF($F46="s-curve",$D46+($E46-$D46)*$I$2/(1+EXP($I$3*(COUNT($H$7:AB$7)+$I$4))),TREND($D46:$E46,$D$7:$E$7,AB$7))</f>
        <v>0</v>
      </c>
      <c r="AC46">
        <f>IF($F46="s-curve",$D46+($E46-$D46)*$I$2/(1+EXP($I$3*(COUNT($H$7:AC$7)+$I$4))),TREND($D46:$E46,$D$7:$E$7,AC$7))</f>
        <v>0</v>
      </c>
      <c r="AD46">
        <f>IF($F46="s-curve",$D46+($E46-$D46)*$I$2/(1+EXP($I$3*(COUNT($H$7:AD$7)+$I$4))),TREND($D46:$E46,$D$7:$E$7,AD$7))</f>
        <v>0</v>
      </c>
      <c r="AE46">
        <f>IF($F46="s-curve",$D46+($E46-$D46)*$I$2/(1+EXP($I$3*(COUNT($H$7:AE$7)+$I$4))),TREND($D46:$E46,$D$7:$E$7,AE$7))</f>
        <v>0</v>
      </c>
      <c r="AF46">
        <f>IF($F46="s-curve",$D46+($E46-$D46)*$I$2/(1+EXP($I$3*(COUNT($H$7:AF$7)+$I$4))),TREND($D46:$E46,$D$7:$E$7,AF$7))</f>
        <v>0</v>
      </c>
      <c r="AG46">
        <f>IF($F46="s-curve",$D46+($E46-$D46)*$I$2/(1+EXP($I$3*(COUNT($H$7:AG$7)+$I$4))),TREND($D46:$E46,$D$7:$E$7,AG$7))</f>
        <v>0</v>
      </c>
      <c r="AH46">
        <f>IF($F46="s-curve",$D46+($E46-$D46)*$I$2/(1+EXP($I$3*(COUNT($H$7:AH$7)+$I$4))),TREND($D46:$E46,$D$7:$E$7,AH$7))</f>
        <v>0</v>
      </c>
      <c r="AI46">
        <f>IF($F46="s-curve",$D46+($E46-$D46)*$I$2/(1+EXP($I$3*(COUNT($H$7:AI$7)+$I$4))),TREND($D46:$E46,$D$7:$E$7,AI$7))</f>
        <v>0</v>
      </c>
      <c r="AJ46">
        <f>IF($F46="s-curve",$D46+($E46-$D46)*$I$2/(1+EXP($I$3*(COUNT($H$7:AJ$7)+$I$4))),TREND($D46:$E46,$D$7:$E$7,AJ$7))</f>
        <v>0</v>
      </c>
      <c r="AK46">
        <f>IF($F46="s-curve",$D46+($E46-$D46)*$I$2/(1+EXP($I$3*(COUNT($H$7:AK$7)+$I$4))),TREND($D46:$E46,$D$7:$E$7,AK$7))</f>
        <v>0</v>
      </c>
      <c r="AL46">
        <f>IF($F46="s-curve",$D46+($E46-$D46)*$I$2/(1+EXP($I$3*(COUNT($H$7:AL$7)+$I$4))),TREND($D46:$E46,$D$7:$E$7,AL$7))</f>
        <v>0</v>
      </c>
      <c r="AM46">
        <f>IF($F46="s-curve",$D46+($E46-$D46)*$I$2/(1+EXP($I$3*(COUNT($H$7:AM$7)+$I$4))),TREND($D46:$E46,$D$7:$E$7,AM$7))</f>
        <v>0</v>
      </c>
      <c r="AN46">
        <f>IF($F46="s-curve",$D46+($E46-$D46)*$I$2/(1+EXP($I$3*(COUNT($H$7:AN$7)+$I$4))),TREND($D46:$E46,$D$7:$E$7,AN$7))</f>
        <v>0</v>
      </c>
      <c r="AO46">
        <f>IF($F46="s-curve",$D46+($E46-$D46)*$I$2/(1+EXP($I$3*(COUNT($H$7:AO$7)+$I$4))),TREND($D46:$E46,$D$7:$E$7,AO$7))</f>
        <v>0</v>
      </c>
      <c r="AP46">
        <f>IF($F46="s-curve",$D46+($E46-$D46)*$I$2/(1+EXP($I$3*(COUNT($H$7:AP$7)+$I$4))),TREND($D46:$E46,$D$7:$E$7,AP$7))</f>
        <v>0</v>
      </c>
    </row>
    <row r="47" spans="1:42" x14ac:dyDescent="0.25">
      <c r="C47" t="s">
        <v>5</v>
      </c>
      <c r="D47">
        <v>0</v>
      </c>
      <c r="E47">
        <v>0</v>
      </c>
      <c r="F47" s="42" t="str">
        <f t="shared" si="0"/>
        <v>n/a</v>
      </c>
      <c r="H47" s="33">
        <f t="shared" si="2"/>
        <v>0</v>
      </c>
      <c r="I47">
        <f>IF($F47="s-curve",$D47+($E47-$D47)*$I$2/(1+EXP($I$3*(COUNT($H$7:I$7)+$I$4))),TREND($D47:$E47,$D$7:$E$7,I$7))</f>
        <v>0</v>
      </c>
      <c r="J47">
        <f>IF($F47="s-curve",$D47+($E47-$D47)*$I$2/(1+EXP($I$3*(COUNT($H$7:J$7)+$I$4))),TREND($D47:$E47,$D$7:$E$7,J$7))</f>
        <v>0</v>
      </c>
      <c r="K47">
        <f>IF($F47="s-curve",$D47+($E47-$D47)*$I$2/(1+EXP($I$3*(COUNT($H$7:K$7)+$I$4))),TREND($D47:$E47,$D$7:$E$7,K$7))</f>
        <v>0</v>
      </c>
      <c r="L47">
        <f>IF($F47="s-curve",$D47+($E47-$D47)*$I$2/(1+EXP($I$3*(COUNT($H$7:L$7)+$I$4))),TREND($D47:$E47,$D$7:$E$7,L$7))</f>
        <v>0</v>
      </c>
      <c r="M47">
        <f>IF($F47="s-curve",$D47+($E47-$D47)*$I$2/(1+EXP($I$3*(COUNT($H$7:M$7)+$I$4))),TREND($D47:$E47,$D$7:$E$7,M$7))</f>
        <v>0</v>
      </c>
      <c r="N47">
        <f>IF($F47="s-curve",$D47+($E47-$D47)*$I$2/(1+EXP($I$3*(COUNT($H$7:N$7)+$I$4))),TREND($D47:$E47,$D$7:$E$7,N$7))</f>
        <v>0</v>
      </c>
      <c r="O47">
        <f>IF($F47="s-curve",$D47+($E47-$D47)*$I$2/(1+EXP($I$3*(COUNT($H$7:O$7)+$I$4))),TREND($D47:$E47,$D$7:$E$7,O$7))</f>
        <v>0</v>
      </c>
      <c r="P47">
        <f>IF($F47="s-curve",$D47+($E47-$D47)*$I$2/(1+EXP($I$3*(COUNT($H$7:P$7)+$I$4))),TREND($D47:$E47,$D$7:$E$7,P$7))</f>
        <v>0</v>
      </c>
      <c r="Q47">
        <f>IF($F47="s-curve",$D47+($E47-$D47)*$I$2/(1+EXP($I$3*(COUNT($H$7:Q$7)+$I$4))),TREND($D47:$E47,$D$7:$E$7,Q$7))</f>
        <v>0</v>
      </c>
      <c r="R47">
        <f>IF($F47="s-curve",$D47+($E47-$D47)*$I$2/(1+EXP($I$3*(COUNT($H$7:R$7)+$I$4))),TREND($D47:$E47,$D$7:$E$7,R$7))</f>
        <v>0</v>
      </c>
      <c r="S47">
        <f>IF($F47="s-curve",$D47+($E47-$D47)*$I$2/(1+EXP($I$3*(COUNT($H$7:S$7)+$I$4))),TREND($D47:$E47,$D$7:$E$7,S$7))</f>
        <v>0</v>
      </c>
      <c r="T47">
        <f>IF($F47="s-curve",$D47+($E47-$D47)*$I$2/(1+EXP($I$3*(COUNT($H$7:T$7)+$I$4))),TREND($D47:$E47,$D$7:$E$7,T$7))</f>
        <v>0</v>
      </c>
      <c r="U47">
        <f>IF($F47="s-curve",$D47+($E47-$D47)*$I$2/(1+EXP($I$3*(COUNT($H$7:U$7)+$I$4))),TREND($D47:$E47,$D$7:$E$7,U$7))</f>
        <v>0</v>
      </c>
      <c r="V47">
        <f>IF($F47="s-curve",$D47+($E47-$D47)*$I$2/(1+EXP($I$3*(COUNT($H$7:V$7)+$I$4))),TREND($D47:$E47,$D$7:$E$7,V$7))</f>
        <v>0</v>
      </c>
      <c r="W47">
        <f>IF($F47="s-curve",$D47+($E47-$D47)*$I$2/(1+EXP($I$3*(COUNT($H$7:W$7)+$I$4))),TREND($D47:$E47,$D$7:$E$7,W$7))</f>
        <v>0</v>
      </c>
      <c r="X47">
        <f>IF($F47="s-curve",$D47+($E47-$D47)*$I$2/(1+EXP($I$3*(COUNT($H$7:X$7)+$I$4))),TREND($D47:$E47,$D$7:$E$7,X$7))</f>
        <v>0</v>
      </c>
      <c r="Y47">
        <f>IF($F47="s-curve",$D47+($E47-$D47)*$I$2/(1+EXP($I$3*(COUNT($H$7:Y$7)+$I$4))),TREND($D47:$E47,$D$7:$E$7,Y$7))</f>
        <v>0</v>
      </c>
      <c r="Z47">
        <f>IF($F47="s-curve",$D47+($E47-$D47)*$I$2/(1+EXP($I$3*(COUNT($H$7:Z$7)+$I$4))),TREND($D47:$E47,$D$7:$E$7,Z$7))</f>
        <v>0</v>
      </c>
      <c r="AA47">
        <f>IF($F47="s-curve",$D47+($E47-$D47)*$I$2/(1+EXP($I$3*(COUNT($H$7:AA$7)+$I$4))),TREND($D47:$E47,$D$7:$E$7,AA$7))</f>
        <v>0</v>
      </c>
      <c r="AB47">
        <f>IF($F47="s-curve",$D47+($E47-$D47)*$I$2/(1+EXP($I$3*(COUNT($H$7:AB$7)+$I$4))),TREND($D47:$E47,$D$7:$E$7,AB$7))</f>
        <v>0</v>
      </c>
      <c r="AC47">
        <f>IF($F47="s-curve",$D47+($E47-$D47)*$I$2/(1+EXP($I$3*(COUNT($H$7:AC$7)+$I$4))),TREND($D47:$E47,$D$7:$E$7,AC$7))</f>
        <v>0</v>
      </c>
      <c r="AD47">
        <f>IF($F47="s-curve",$D47+($E47-$D47)*$I$2/(1+EXP($I$3*(COUNT($H$7:AD$7)+$I$4))),TREND($D47:$E47,$D$7:$E$7,AD$7))</f>
        <v>0</v>
      </c>
      <c r="AE47">
        <f>IF($F47="s-curve",$D47+($E47-$D47)*$I$2/(1+EXP($I$3*(COUNT($H$7:AE$7)+$I$4))),TREND($D47:$E47,$D$7:$E$7,AE$7))</f>
        <v>0</v>
      </c>
      <c r="AF47">
        <f>IF($F47="s-curve",$D47+($E47-$D47)*$I$2/(1+EXP($I$3*(COUNT($H$7:AF$7)+$I$4))),TREND($D47:$E47,$D$7:$E$7,AF$7))</f>
        <v>0</v>
      </c>
      <c r="AG47">
        <f>IF($F47="s-curve",$D47+($E47-$D47)*$I$2/(1+EXP($I$3*(COUNT($H$7:AG$7)+$I$4))),TREND($D47:$E47,$D$7:$E$7,AG$7))</f>
        <v>0</v>
      </c>
      <c r="AH47">
        <f>IF($F47="s-curve",$D47+($E47-$D47)*$I$2/(1+EXP($I$3*(COUNT($H$7:AH$7)+$I$4))),TREND($D47:$E47,$D$7:$E$7,AH$7))</f>
        <v>0</v>
      </c>
      <c r="AI47">
        <f>IF($F47="s-curve",$D47+($E47-$D47)*$I$2/(1+EXP($I$3*(COUNT($H$7:AI$7)+$I$4))),TREND($D47:$E47,$D$7:$E$7,AI$7))</f>
        <v>0</v>
      </c>
      <c r="AJ47">
        <f>IF($F47="s-curve",$D47+($E47-$D47)*$I$2/(1+EXP($I$3*(COUNT($H$7:AJ$7)+$I$4))),TREND($D47:$E47,$D$7:$E$7,AJ$7))</f>
        <v>0</v>
      </c>
      <c r="AK47">
        <f>IF($F47="s-curve",$D47+($E47-$D47)*$I$2/(1+EXP($I$3*(COUNT($H$7:AK$7)+$I$4))),TREND($D47:$E47,$D$7:$E$7,AK$7))</f>
        <v>0</v>
      </c>
      <c r="AL47">
        <f>IF($F47="s-curve",$D47+($E47-$D47)*$I$2/(1+EXP($I$3*(COUNT($H$7:AL$7)+$I$4))),TREND($D47:$E47,$D$7:$E$7,AL$7))</f>
        <v>0</v>
      </c>
      <c r="AM47">
        <f>IF($F47="s-curve",$D47+($E47-$D47)*$I$2/(1+EXP($I$3*(COUNT($H$7:AM$7)+$I$4))),TREND($D47:$E47,$D$7:$E$7,AM$7))</f>
        <v>0</v>
      </c>
      <c r="AN47">
        <f>IF($F47="s-curve",$D47+($E47-$D47)*$I$2/(1+EXP($I$3*(COUNT($H$7:AN$7)+$I$4))),TREND($D47:$E47,$D$7:$E$7,AN$7))</f>
        <v>0</v>
      </c>
      <c r="AO47">
        <f>IF($F47="s-curve",$D47+($E47-$D47)*$I$2/(1+EXP($I$3*(COUNT($H$7:AO$7)+$I$4))),TREND($D47:$E47,$D$7:$E$7,AO$7))</f>
        <v>0</v>
      </c>
      <c r="AP47">
        <f>IF($F47="s-curve",$D47+($E47-$D47)*$I$2/(1+EXP($I$3*(COUNT($H$7:AP$7)+$I$4))),TREND($D47:$E47,$D$7:$E$7,AP$7))</f>
        <v>0</v>
      </c>
    </row>
    <row r="48" spans="1:42" x14ac:dyDescent="0.25">
      <c r="A48" s="40"/>
      <c r="C48" t="s">
        <v>6</v>
      </c>
      <c r="D48">
        <v>0</v>
      </c>
      <c r="E48">
        <v>0</v>
      </c>
      <c r="F48" s="42" t="str">
        <f t="shared" si="0"/>
        <v>n/a</v>
      </c>
      <c r="H48" s="33">
        <f t="shared" si="2"/>
        <v>0</v>
      </c>
      <c r="I48">
        <f>IF($F48="s-curve",$D48+($E48-$D48)*$I$2/(1+EXP($I$3*(COUNT($H$7:I$7)+$I$4))),TREND($D48:$E48,$D$7:$E$7,I$7))</f>
        <v>0</v>
      </c>
      <c r="J48">
        <f>IF($F48="s-curve",$D48+($E48-$D48)*$I$2/(1+EXP($I$3*(COUNT($H$7:J$7)+$I$4))),TREND($D48:$E48,$D$7:$E$7,J$7))</f>
        <v>0</v>
      </c>
      <c r="K48">
        <f>IF($F48="s-curve",$D48+($E48-$D48)*$I$2/(1+EXP($I$3*(COUNT($H$7:K$7)+$I$4))),TREND($D48:$E48,$D$7:$E$7,K$7))</f>
        <v>0</v>
      </c>
      <c r="L48">
        <f>IF($F48="s-curve",$D48+($E48-$D48)*$I$2/(1+EXP($I$3*(COUNT($H$7:L$7)+$I$4))),TREND($D48:$E48,$D$7:$E$7,L$7))</f>
        <v>0</v>
      </c>
      <c r="M48">
        <f>IF($F48="s-curve",$D48+($E48-$D48)*$I$2/(1+EXP($I$3*(COUNT($H$7:M$7)+$I$4))),TREND($D48:$E48,$D$7:$E$7,M$7))</f>
        <v>0</v>
      </c>
      <c r="N48">
        <f>IF($F48="s-curve",$D48+($E48-$D48)*$I$2/(1+EXP($I$3*(COUNT($H$7:N$7)+$I$4))),TREND($D48:$E48,$D$7:$E$7,N$7))</f>
        <v>0</v>
      </c>
      <c r="O48">
        <f>IF($F48="s-curve",$D48+($E48-$D48)*$I$2/(1+EXP($I$3*(COUNT($H$7:O$7)+$I$4))),TREND($D48:$E48,$D$7:$E$7,O$7))</f>
        <v>0</v>
      </c>
      <c r="P48">
        <f>IF($F48="s-curve",$D48+($E48-$D48)*$I$2/(1+EXP($I$3*(COUNT($H$7:P$7)+$I$4))),TREND($D48:$E48,$D$7:$E$7,P$7))</f>
        <v>0</v>
      </c>
      <c r="Q48">
        <f>IF($F48="s-curve",$D48+($E48-$D48)*$I$2/(1+EXP($I$3*(COUNT($H$7:Q$7)+$I$4))),TREND($D48:$E48,$D$7:$E$7,Q$7))</f>
        <v>0</v>
      </c>
      <c r="R48">
        <f>IF($F48="s-curve",$D48+($E48-$D48)*$I$2/(1+EXP($I$3*(COUNT($H$7:R$7)+$I$4))),TREND($D48:$E48,$D$7:$E$7,R$7))</f>
        <v>0</v>
      </c>
      <c r="S48">
        <f>IF($F48="s-curve",$D48+($E48-$D48)*$I$2/(1+EXP($I$3*(COUNT($H$7:S$7)+$I$4))),TREND($D48:$E48,$D$7:$E$7,S$7))</f>
        <v>0</v>
      </c>
      <c r="T48">
        <f>IF($F48="s-curve",$D48+($E48-$D48)*$I$2/(1+EXP($I$3*(COUNT($H$7:T$7)+$I$4))),TREND($D48:$E48,$D$7:$E$7,T$7))</f>
        <v>0</v>
      </c>
      <c r="U48">
        <f>IF($F48="s-curve",$D48+($E48-$D48)*$I$2/(1+EXP($I$3*(COUNT($H$7:U$7)+$I$4))),TREND($D48:$E48,$D$7:$E$7,U$7))</f>
        <v>0</v>
      </c>
      <c r="V48">
        <f>IF($F48="s-curve",$D48+($E48-$D48)*$I$2/(1+EXP($I$3*(COUNT($H$7:V$7)+$I$4))),TREND($D48:$E48,$D$7:$E$7,V$7))</f>
        <v>0</v>
      </c>
      <c r="W48">
        <f>IF($F48="s-curve",$D48+($E48-$D48)*$I$2/(1+EXP($I$3*(COUNT($H$7:W$7)+$I$4))),TREND($D48:$E48,$D$7:$E$7,W$7))</f>
        <v>0</v>
      </c>
      <c r="X48">
        <f>IF($F48="s-curve",$D48+($E48-$D48)*$I$2/(1+EXP($I$3*(COUNT($H$7:X$7)+$I$4))),TREND($D48:$E48,$D$7:$E$7,X$7))</f>
        <v>0</v>
      </c>
      <c r="Y48">
        <f>IF($F48="s-curve",$D48+($E48-$D48)*$I$2/(1+EXP($I$3*(COUNT($H$7:Y$7)+$I$4))),TREND($D48:$E48,$D$7:$E$7,Y$7))</f>
        <v>0</v>
      </c>
      <c r="Z48">
        <f>IF($F48="s-curve",$D48+($E48-$D48)*$I$2/(1+EXP($I$3*(COUNT($H$7:Z$7)+$I$4))),TREND($D48:$E48,$D$7:$E$7,Z$7))</f>
        <v>0</v>
      </c>
      <c r="AA48">
        <f>IF($F48="s-curve",$D48+($E48-$D48)*$I$2/(1+EXP($I$3*(COUNT($H$7:AA$7)+$I$4))),TREND($D48:$E48,$D$7:$E$7,AA$7))</f>
        <v>0</v>
      </c>
      <c r="AB48">
        <f>IF($F48="s-curve",$D48+($E48-$D48)*$I$2/(1+EXP($I$3*(COUNT($H$7:AB$7)+$I$4))),TREND($D48:$E48,$D$7:$E$7,AB$7))</f>
        <v>0</v>
      </c>
      <c r="AC48">
        <f>IF($F48="s-curve",$D48+($E48-$D48)*$I$2/(1+EXP($I$3*(COUNT($H$7:AC$7)+$I$4))),TREND($D48:$E48,$D$7:$E$7,AC$7))</f>
        <v>0</v>
      </c>
      <c r="AD48">
        <f>IF($F48="s-curve",$D48+($E48-$D48)*$I$2/(1+EXP($I$3*(COUNT($H$7:AD$7)+$I$4))),TREND($D48:$E48,$D$7:$E$7,AD$7))</f>
        <v>0</v>
      </c>
      <c r="AE48">
        <f>IF($F48="s-curve",$D48+($E48-$D48)*$I$2/(1+EXP($I$3*(COUNT($H$7:AE$7)+$I$4))),TREND($D48:$E48,$D$7:$E$7,AE$7))</f>
        <v>0</v>
      </c>
      <c r="AF48">
        <f>IF($F48="s-curve",$D48+($E48-$D48)*$I$2/(1+EXP($I$3*(COUNT($H$7:AF$7)+$I$4))),TREND($D48:$E48,$D$7:$E$7,AF$7))</f>
        <v>0</v>
      </c>
      <c r="AG48">
        <f>IF($F48="s-curve",$D48+($E48-$D48)*$I$2/(1+EXP($I$3*(COUNT($H$7:AG$7)+$I$4))),TREND($D48:$E48,$D$7:$E$7,AG$7))</f>
        <v>0</v>
      </c>
      <c r="AH48">
        <f>IF($F48="s-curve",$D48+($E48-$D48)*$I$2/(1+EXP($I$3*(COUNT($H$7:AH$7)+$I$4))),TREND($D48:$E48,$D$7:$E$7,AH$7))</f>
        <v>0</v>
      </c>
      <c r="AI48">
        <f>IF($F48="s-curve",$D48+($E48-$D48)*$I$2/(1+EXP($I$3*(COUNT($H$7:AI$7)+$I$4))),TREND($D48:$E48,$D$7:$E$7,AI$7))</f>
        <v>0</v>
      </c>
      <c r="AJ48">
        <f>IF($F48="s-curve",$D48+($E48-$D48)*$I$2/(1+EXP($I$3*(COUNT($H$7:AJ$7)+$I$4))),TREND($D48:$E48,$D$7:$E$7,AJ$7))</f>
        <v>0</v>
      </c>
      <c r="AK48">
        <f>IF($F48="s-curve",$D48+($E48-$D48)*$I$2/(1+EXP($I$3*(COUNT($H$7:AK$7)+$I$4))),TREND($D48:$E48,$D$7:$E$7,AK$7))</f>
        <v>0</v>
      </c>
      <c r="AL48">
        <f>IF($F48="s-curve",$D48+($E48-$D48)*$I$2/(1+EXP($I$3*(COUNT($H$7:AL$7)+$I$4))),TREND($D48:$E48,$D$7:$E$7,AL$7))</f>
        <v>0</v>
      </c>
      <c r="AM48">
        <f>IF($F48="s-curve",$D48+($E48-$D48)*$I$2/(1+EXP($I$3*(COUNT($H$7:AM$7)+$I$4))),TREND($D48:$E48,$D$7:$E$7,AM$7))</f>
        <v>0</v>
      </c>
      <c r="AN48">
        <f>IF($F48="s-curve",$D48+($E48-$D48)*$I$2/(1+EXP($I$3*(COUNT($H$7:AN$7)+$I$4))),TREND($D48:$E48,$D$7:$E$7,AN$7))</f>
        <v>0</v>
      </c>
      <c r="AO48">
        <f>IF($F48="s-curve",$D48+($E48-$D48)*$I$2/(1+EXP($I$3*(COUNT($H$7:AO$7)+$I$4))),TREND($D48:$E48,$D$7:$E$7,AO$7))</f>
        <v>0</v>
      </c>
      <c r="AP48">
        <f>IF($F48="s-curve",$D48+($E48-$D48)*$I$2/(1+EXP($I$3*(COUNT($H$7:AP$7)+$I$4))),TREND($D48:$E48,$D$7:$E$7,AP$7))</f>
        <v>0</v>
      </c>
    </row>
    <row r="49" spans="1:42" ht="15.75" thickBot="1" x14ac:dyDescent="0.3">
      <c r="A49" s="40"/>
      <c r="B49" s="21"/>
      <c r="C49" s="21" t="s">
        <v>7</v>
      </c>
      <c r="D49" s="21">
        <v>1</v>
      </c>
      <c r="E49" s="21">
        <v>1</v>
      </c>
      <c r="F49" s="43" t="str">
        <f t="shared" si="0"/>
        <v>n/a</v>
      </c>
      <c r="H49" s="33">
        <f t="shared" si="2"/>
        <v>1</v>
      </c>
      <c r="I49">
        <f>IF($F49="s-curve",$D49+($E49-$D49)*$I$2/(1+EXP($I$3*(COUNT($H$7:I$7)+$I$4))),TREND($D49:$E49,$D$7:$E$7,I$7))</f>
        <v>1</v>
      </c>
      <c r="J49">
        <f>IF($F49="s-curve",$D49+($E49-$D49)*$I$2/(1+EXP($I$3*(COUNT($H$7:J$7)+$I$4))),TREND($D49:$E49,$D$7:$E$7,J$7))</f>
        <v>1</v>
      </c>
      <c r="K49">
        <f>IF($F49="s-curve",$D49+($E49-$D49)*$I$2/(1+EXP($I$3*(COUNT($H$7:K$7)+$I$4))),TREND($D49:$E49,$D$7:$E$7,K$7))</f>
        <v>1</v>
      </c>
      <c r="L49">
        <f>IF($F49="s-curve",$D49+($E49-$D49)*$I$2/(1+EXP($I$3*(COUNT($H$7:L$7)+$I$4))),TREND($D49:$E49,$D$7:$E$7,L$7))</f>
        <v>1</v>
      </c>
      <c r="M49">
        <f>IF($F49="s-curve",$D49+($E49-$D49)*$I$2/(1+EXP($I$3*(COUNT($H$7:M$7)+$I$4))),TREND($D49:$E49,$D$7:$E$7,M$7))</f>
        <v>1</v>
      </c>
      <c r="N49">
        <f>IF($F49="s-curve",$D49+($E49-$D49)*$I$2/(1+EXP($I$3*(COUNT($H$7:N$7)+$I$4))),TREND($D49:$E49,$D$7:$E$7,N$7))</f>
        <v>1</v>
      </c>
      <c r="O49">
        <f>IF($F49="s-curve",$D49+($E49-$D49)*$I$2/(1+EXP($I$3*(COUNT($H$7:O$7)+$I$4))),TREND($D49:$E49,$D$7:$E$7,O$7))</f>
        <v>1</v>
      </c>
      <c r="P49">
        <f>IF($F49="s-curve",$D49+($E49-$D49)*$I$2/(1+EXP($I$3*(COUNT($H$7:P$7)+$I$4))),TREND($D49:$E49,$D$7:$E$7,P$7))</f>
        <v>1</v>
      </c>
      <c r="Q49">
        <f>IF($F49="s-curve",$D49+($E49-$D49)*$I$2/(1+EXP($I$3*(COUNT($H$7:Q$7)+$I$4))),TREND($D49:$E49,$D$7:$E$7,Q$7))</f>
        <v>1</v>
      </c>
      <c r="R49">
        <f>IF($F49="s-curve",$D49+($E49-$D49)*$I$2/(1+EXP($I$3*(COUNT($H$7:R$7)+$I$4))),TREND($D49:$E49,$D$7:$E$7,R$7))</f>
        <v>1</v>
      </c>
      <c r="S49">
        <f>IF($F49="s-curve",$D49+($E49-$D49)*$I$2/(1+EXP($I$3*(COUNT($H$7:S$7)+$I$4))),TREND($D49:$E49,$D$7:$E$7,S$7))</f>
        <v>1</v>
      </c>
      <c r="T49">
        <f>IF($F49="s-curve",$D49+($E49-$D49)*$I$2/(1+EXP($I$3*(COUNT($H$7:T$7)+$I$4))),TREND($D49:$E49,$D$7:$E$7,T$7))</f>
        <v>1</v>
      </c>
      <c r="U49">
        <f>IF($F49="s-curve",$D49+($E49-$D49)*$I$2/(1+EXP($I$3*(COUNT($H$7:U$7)+$I$4))),TREND($D49:$E49,$D$7:$E$7,U$7))</f>
        <v>1</v>
      </c>
      <c r="V49">
        <f>IF($F49="s-curve",$D49+($E49-$D49)*$I$2/(1+EXP($I$3*(COUNT($H$7:V$7)+$I$4))),TREND($D49:$E49,$D$7:$E$7,V$7))</f>
        <v>1</v>
      </c>
      <c r="W49">
        <f>IF($F49="s-curve",$D49+($E49-$D49)*$I$2/(1+EXP($I$3*(COUNT($H$7:W$7)+$I$4))),TREND($D49:$E49,$D$7:$E$7,W$7))</f>
        <v>1</v>
      </c>
      <c r="X49">
        <f>IF($F49="s-curve",$D49+($E49-$D49)*$I$2/(1+EXP($I$3*(COUNT($H$7:X$7)+$I$4))),TREND($D49:$E49,$D$7:$E$7,X$7))</f>
        <v>1</v>
      </c>
      <c r="Y49">
        <f>IF($F49="s-curve",$D49+($E49-$D49)*$I$2/(1+EXP($I$3*(COUNT($H$7:Y$7)+$I$4))),TREND($D49:$E49,$D$7:$E$7,Y$7))</f>
        <v>1</v>
      </c>
      <c r="Z49">
        <f>IF($F49="s-curve",$D49+($E49-$D49)*$I$2/(1+EXP($I$3*(COUNT($H$7:Z$7)+$I$4))),TREND($D49:$E49,$D$7:$E$7,Z$7))</f>
        <v>1</v>
      </c>
      <c r="AA49">
        <f>IF($F49="s-curve",$D49+($E49-$D49)*$I$2/(1+EXP($I$3*(COUNT($H$7:AA$7)+$I$4))),TREND($D49:$E49,$D$7:$E$7,AA$7))</f>
        <v>1</v>
      </c>
      <c r="AB49">
        <f>IF($F49="s-curve",$D49+($E49-$D49)*$I$2/(1+EXP($I$3*(COUNT($H$7:AB$7)+$I$4))),TREND($D49:$E49,$D$7:$E$7,AB$7))</f>
        <v>1</v>
      </c>
      <c r="AC49">
        <f>IF($F49="s-curve",$D49+($E49-$D49)*$I$2/(1+EXP($I$3*(COUNT($H$7:AC$7)+$I$4))),TREND($D49:$E49,$D$7:$E$7,AC$7))</f>
        <v>1</v>
      </c>
      <c r="AD49">
        <f>IF($F49="s-curve",$D49+($E49-$D49)*$I$2/(1+EXP($I$3*(COUNT($H$7:AD$7)+$I$4))),TREND($D49:$E49,$D$7:$E$7,AD$7))</f>
        <v>1</v>
      </c>
      <c r="AE49">
        <f>IF($F49="s-curve",$D49+($E49-$D49)*$I$2/(1+EXP($I$3*(COUNT($H$7:AE$7)+$I$4))),TREND($D49:$E49,$D$7:$E$7,AE$7))</f>
        <v>1</v>
      </c>
      <c r="AF49">
        <f>IF($F49="s-curve",$D49+($E49-$D49)*$I$2/(1+EXP($I$3*(COUNT($H$7:AF$7)+$I$4))),TREND($D49:$E49,$D$7:$E$7,AF$7))</f>
        <v>1</v>
      </c>
      <c r="AG49">
        <f>IF($F49="s-curve",$D49+($E49-$D49)*$I$2/(1+EXP($I$3*(COUNT($H$7:AG$7)+$I$4))),TREND($D49:$E49,$D$7:$E$7,AG$7))</f>
        <v>1</v>
      </c>
      <c r="AH49">
        <f>IF($F49="s-curve",$D49+($E49-$D49)*$I$2/(1+EXP($I$3*(COUNT($H$7:AH$7)+$I$4))),TREND($D49:$E49,$D$7:$E$7,AH$7))</f>
        <v>1</v>
      </c>
      <c r="AI49">
        <f>IF($F49="s-curve",$D49+($E49-$D49)*$I$2/(1+EXP($I$3*(COUNT($H$7:AI$7)+$I$4))),TREND($D49:$E49,$D$7:$E$7,AI$7))</f>
        <v>1</v>
      </c>
      <c r="AJ49">
        <f>IF($F49="s-curve",$D49+($E49-$D49)*$I$2/(1+EXP($I$3*(COUNT($H$7:AJ$7)+$I$4))),TREND($D49:$E49,$D$7:$E$7,AJ$7))</f>
        <v>1</v>
      </c>
      <c r="AK49">
        <f>IF($F49="s-curve",$D49+($E49-$D49)*$I$2/(1+EXP($I$3*(COUNT($H$7:AK$7)+$I$4))),TREND($D49:$E49,$D$7:$E$7,AK$7))</f>
        <v>1</v>
      </c>
      <c r="AL49">
        <f>IF($F49="s-curve",$D49+($E49-$D49)*$I$2/(1+EXP($I$3*(COUNT($H$7:AL$7)+$I$4))),TREND($D49:$E49,$D$7:$E$7,AL$7))</f>
        <v>1</v>
      </c>
      <c r="AM49">
        <f>IF($F49="s-curve",$D49+($E49-$D49)*$I$2/(1+EXP($I$3*(COUNT($H$7:AM$7)+$I$4))),TREND($D49:$E49,$D$7:$E$7,AM$7))</f>
        <v>1</v>
      </c>
      <c r="AN49">
        <f>IF($F49="s-curve",$D49+($E49-$D49)*$I$2/(1+EXP($I$3*(COUNT($H$7:AN$7)+$I$4))),TREND($D49:$E49,$D$7:$E$7,AN$7))</f>
        <v>1</v>
      </c>
      <c r="AO49">
        <f>IF($F49="s-curve",$D49+($E49-$D49)*$I$2/(1+EXP($I$3*(COUNT($H$7:AO$7)+$I$4))),TREND($D49:$E49,$D$7:$E$7,AO$7))</f>
        <v>1</v>
      </c>
      <c r="AP49">
        <f>IF($F49="s-curve",$D49+($E49-$D49)*$I$2/(1+EXP($I$3*(COUNT($H$7:AP$7)+$I$4))),TREND($D49:$E49,$D$7:$E$7,AP$7))</f>
        <v>1</v>
      </c>
    </row>
    <row r="50" spans="1:42" x14ac:dyDescent="0.25">
      <c r="A50" s="40" t="s">
        <v>17</v>
      </c>
      <c r="B50" t="s">
        <v>20</v>
      </c>
      <c r="C50" t="s">
        <v>2</v>
      </c>
      <c r="D50">
        <v>0</v>
      </c>
      <c r="E50">
        <v>0</v>
      </c>
      <c r="F50" s="42" t="str">
        <f t="shared" si="0"/>
        <v>n/a</v>
      </c>
      <c r="H50" s="33">
        <f t="shared" si="2"/>
        <v>0</v>
      </c>
      <c r="I50">
        <f>IF($F50="s-curve",$D50+($E50-$D50)*$I$2/(1+EXP($I$3*(COUNT($H$7:I$7)+$I$4))),TREND($D50:$E50,$D$7:$E$7,I$7))</f>
        <v>0</v>
      </c>
      <c r="J50">
        <f>IF($F50="s-curve",$D50+($E50-$D50)*$I$2/(1+EXP($I$3*(COUNT($H$7:J$7)+$I$4))),TREND($D50:$E50,$D$7:$E$7,J$7))</f>
        <v>0</v>
      </c>
      <c r="K50">
        <f>IF($F50="s-curve",$D50+($E50-$D50)*$I$2/(1+EXP($I$3*(COUNT($H$7:K$7)+$I$4))),TREND($D50:$E50,$D$7:$E$7,K$7))</f>
        <v>0</v>
      </c>
      <c r="L50">
        <f>IF($F50="s-curve",$D50+($E50-$D50)*$I$2/(1+EXP($I$3*(COUNT($H$7:L$7)+$I$4))),TREND($D50:$E50,$D$7:$E$7,L$7))</f>
        <v>0</v>
      </c>
      <c r="M50">
        <f>IF($F50="s-curve",$D50+($E50-$D50)*$I$2/(1+EXP($I$3*(COUNT($H$7:M$7)+$I$4))),TREND($D50:$E50,$D$7:$E$7,M$7))</f>
        <v>0</v>
      </c>
      <c r="N50">
        <f>IF($F50="s-curve",$D50+($E50-$D50)*$I$2/(1+EXP($I$3*(COUNT($H$7:N$7)+$I$4))),TREND($D50:$E50,$D$7:$E$7,N$7))</f>
        <v>0</v>
      </c>
      <c r="O50">
        <f>IF($F50="s-curve",$D50+($E50-$D50)*$I$2/(1+EXP($I$3*(COUNT($H$7:O$7)+$I$4))),TREND($D50:$E50,$D$7:$E$7,O$7))</f>
        <v>0</v>
      </c>
      <c r="P50">
        <f>IF($F50="s-curve",$D50+($E50-$D50)*$I$2/(1+EXP($I$3*(COUNT($H$7:P$7)+$I$4))),TREND($D50:$E50,$D$7:$E$7,P$7))</f>
        <v>0</v>
      </c>
      <c r="Q50">
        <f>IF($F50="s-curve",$D50+($E50-$D50)*$I$2/(1+EXP($I$3*(COUNT($H$7:Q$7)+$I$4))),TREND($D50:$E50,$D$7:$E$7,Q$7))</f>
        <v>0</v>
      </c>
      <c r="R50">
        <f>IF($F50="s-curve",$D50+($E50-$D50)*$I$2/(1+EXP($I$3*(COUNT($H$7:R$7)+$I$4))),TREND($D50:$E50,$D$7:$E$7,R$7))</f>
        <v>0</v>
      </c>
      <c r="S50">
        <f>IF($F50="s-curve",$D50+($E50-$D50)*$I$2/(1+EXP($I$3*(COUNT($H$7:S$7)+$I$4))),TREND($D50:$E50,$D$7:$E$7,S$7))</f>
        <v>0</v>
      </c>
      <c r="T50">
        <f>IF($F50="s-curve",$D50+($E50-$D50)*$I$2/(1+EXP($I$3*(COUNT($H$7:T$7)+$I$4))),TREND($D50:$E50,$D$7:$E$7,T$7))</f>
        <v>0</v>
      </c>
      <c r="U50">
        <f>IF($F50="s-curve",$D50+($E50-$D50)*$I$2/(1+EXP($I$3*(COUNT($H$7:U$7)+$I$4))),TREND($D50:$E50,$D$7:$E$7,U$7))</f>
        <v>0</v>
      </c>
      <c r="V50">
        <f>IF($F50="s-curve",$D50+($E50-$D50)*$I$2/(1+EXP($I$3*(COUNT($H$7:V$7)+$I$4))),TREND($D50:$E50,$D$7:$E$7,V$7))</f>
        <v>0</v>
      </c>
      <c r="W50">
        <f>IF($F50="s-curve",$D50+($E50-$D50)*$I$2/(1+EXP($I$3*(COUNT($H$7:W$7)+$I$4))),TREND($D50:$E50,$D$7:$E$7,W$7))</f>
        <v>0</v>
      </c>
      <c r="X50">
        <f>IF($F50="s-curve",$D50+($E50-$D50)*$I$2/(1+EXP($I$3*(COUNT($H$7:X$7)+$I$4))),TREND($D50:$E50,$D$7:$E$7,X$7))</f>
        <v>0</v>
      </c>
      <c r="Y50">
        <f>IF($F50="s-curve",$D50+($E50-$D50)*$I$2/(1+EXP($I$3*(COUNT($H$7:Y$7)+$I$4))),TREND($D50:$E50,$D$7:$E$7,Y$7))</f>
        <v>0</v>
      </c>
      <c r="Z50">
        <f>IF($F50="s-curve",$D50+($E50-$D50)*$I$2/(1+EXP($I$3*(COUNT($H$7:Z$7)+$I$4))),TREND($D50:$E50,$D$7:$E$7,Z$7))</f>
        <v>0</v>
      </c>
      <c r="AA50">
        <f>IF($F50="s-curve",$D50+($E50-$D50)*$I$2/(1+EXP($I$3*(COUNT($H$7:AA$7)+$I$4))),TREND($D50:$E50,$D$7:$E$7,AA$7))</f>
        <v>0</v>
      </c>
      <c r="AB50">
        <f>IF($F50="s-curve",$D50+($E50-$D50)*$I$2/(1+EXP($I$3*(COUNT($H$7:AB$7)+$I$4))),TREND($D50:$E50,$D$7:$E$7,AB$7))</f>
        <v>0</v>
      </c>
      <c r="AC50">
        <f>IF($F50="s-curve",$D50+($E50-$D50)*$I$2/(1+EXP($I$3*(COUNT($H$7:AC$7)+$I$4))),TREND($D50:$E50,$D$7:$E$7,AC$7))</f>
        <v>0</v>
      </c>
      <c r="AD50">
        <f>IF($F50="s-curve",$D50+($E50-$D50)*$I$2/(1+EXP($I$3*(COUNT($H$7:AD$7)+$I$4))),TREND($D50:$E50,$D$7:$E$7,AD$7))</f>
        <v>0</v>
      </c>
      <c r="AE50">
        <f>IF($F50="s-curve",$D50+($E50-$D50)*$I$2/(1+EXP($I$3*(COUNT($H$7:AE$7)+$I$4))),TREND($D50:$E50,$D$7:$E$7,AE$7))</f>
        <v>0</v>
      </c>
      <c r="AF50">
        <f>IF($F50="s-curve",$D50+($E50-$D50)*$I$2/(1+EXP($I$3*(COUNT($H$7:AF$7)+$I$4))),TREND($D50:$E50,$D$7:$E$7,AF$7))</f>
        <v>0</v>
      </c>
      <c r="AG50">
        <f>IF($F50="s-curve",$D50+($E50-$D50)*$I$2/(1+EXP($I$3*(COUNT($H$7:AG$7)+$I$4))),TREND($D50:$E50,$D$7:$E$7,AG$7))</f>
        <v>0</v>
      </c>
      <c r="AH50">
        <f>IF($F50="s-curve",$D50+($E50-$D50)*$I$2/(1+EXP($I$3*(COUNT($H$7:AH$7)+$I$4))),TREND($D50:$E50,$D$7:$E$7,AH$7))</f>
        <v>0</v>
      </c>
      <c r="AI50">
        <f>IF($F50="s-curve",$D50+($E50-$D50)*$I$2/(1+EXP($I$3*(COUNT($H$7:AI$7)+$I$4))),TREND($D50:$E50,$D$7:$E$7,AI$7))</f>
        <v>0</v>
      </c>
      <c r="AJ50">
        <f>IF($F50="s-curve",$D50+($E50-$D50)*$I$2/(1+EXP($I$3*(COUNT($H$7:AJ$7)+$I$4))),TREND($D50:$E50,$D$7:$E$7,AJ$7))</f>
        <v>0</v>
      </c>
      <c r="AK50">
        <f>IF($F50="s-curve",$D50+($E50-$D50)*$I$2/(1+EXP($I$3*(COUNT($H$7:AK$7)+$I$4))),TREND($D50:$E50,$D$7:$E$7,AK$7))</f>
        <v>0</v>
      </c>
      <c r="AL50">
        <f>IF($F50="s-curve",$D50+($E50-$D50)*$I$2/(1+EXP($I$3*(COUNT($H$7:AL$7)+$I$4))),TREND($D50:$E50,$D$7:$E$7,AL$7))</f>
        <v>0</v>
      </c>
      <c r="AM50">
        <f>IF($F50="s-curve",$D50+($E50-$D50)*$I$2/(1+EXP($I$3*(COUNT($H$7:AM$7)+$I$4))),TREND($D50:$E50,$D$7:$E$7,AM$7))</f>
        <v>0</v>
      </c>
      <c r="AN50">
        <f>IF($F50="s-curve",$D50+($E50-$D50)*$I$2/(1+EXP($I$3*(COUNT($H$7:AN$7)+$I$4))),TREND($D50:$E50,$D$7:$E$7,AN$7))</f>
        <v>0</v>
      </c>
      <c r="AO50">
        <f>IF($F50="s-curve",$D50+($E50-$D50)*$I$2/(1+EXP($I$3*(COUNT($H$7:AO$7)+$I$4))),TREND($D50:$E50,$D$7:$E$7,AO$7))</f>
        <v>0</v>
      </c>
      <c r="AP50">
        <f>IF($F50="s-curve",$D50+($E50-$D50)*$I$2/(1+EXP($I$3*(COUNT($H$7:AP$7)+$I$4))),TREND($D50:$E50,$D$7:$E$7,AP$7))</f>
        <v>0</v>
      </c>
    </row>
    <row r="51" spans="1:42" x14ac:dyDescent="0.25">
      <c r="A51" s="40"/>
      <c r="C51" t="s">
        <v>3</v>
      </c>
      <c r="D51">
        <v>0</v>
      </c>
      <c r="E51">
        <v>0</v>
      </c>
      <c r="F51" s="42" t="str">
        <f t="shared" si="0"/>
        <v>n/a</v>
      </c>
      <c r="H51" s="33">
        <f t="shared" si="2"/>
        <v>0</v>
      </c>
      <c r="I51">
        <f>IF($F51="s-curve",$D51+($E51-$D51)*$I$2/(1+EXP($I$3*(COUNT($H$7:I$7)+$I$4))),TREND($D51:$E51,$D$7:$E$7,I$7))</f>
        <v>0</v>
      </c>
      <c r="J51">
        <f>IF($F51="s-curve",$D51+($E51-$D51)*$I$2/(1+EXP($I$3*(COUNT($H$7:J$7)+$I$4))),TREND($D51:$E51,$D$7:$E$7,J$7))</f>
        <v>0</v>
      </c>
      <c r="K51">
        <f>IF($F51="s-curve",$D51+($E51-$D51)*$I$2/(1+EXP($I$3*(COUNT($H$7:K$7)+$I$4))),TREND($D51:$E51,$D$7:$E$7,K$7))</f>
        <v>0</v>
      </c>
      <c r="L51">
        <f>IF($F51="s-curve",$D51+($E51-$D51)*$I$2/(1+EXP($I$3*(COUNT($H$7:L$7)+$I$4))),TREND($D51:$E51,$D$7:$E$7,L$7))</f>
        <v>0</v>
      </c>
      <c r="M51">
        <f>IF($F51="s-curve",$D51+($E51-$D51)*$I$2/(1+EXP($I$3*(COUNT($H$7:M$7)+$I$4))),TREND($D51:$E51,$D$7:$E$7,M$7))</f>
        <v>0</v>
      </c>
      <c r="N51">
        <f>IF($F51="s-curve",$D51+($E51-$D51)*$I$2/(1+EXP($I$3*(COUNT($H$7:N$7)+$I$4))),TREND($D51:$E51,$D$7:$E$7,N$7))</f>
        <v>0</v>
      </c>
      <c r="O51">
        <f>IF($F51="s-curve",$D51+($E51-$D51)*$I$2/(1+EXP($I$3*(COUNT($H$7:O$7)+$I$4))),TREND($D51:$E51,$D$7:$E$7,O$7))</f>
        <v>0</v>
      </c>
      <c r="P51">
        <f>IF($F51="s-curve",$D51+($E51-$D51)*$I$2/(1+EXP($I$3*(COUNT($H$7:P$7)+$I$4))),TREND($D51:$E51,$D$7:$E$7,P$7))</f>
        <v>0</v>
      </c>
      <c r="Q51">
        <f>IF($F51="s-curve",$D51+($E51-$D51)*$I$2/(1+EXP($I$3*(COUNT($H$7:Q$7)+$I$4))),TREND($D51:$E51,$D$7:$E$7,Q$7))</f>
        <v>0</v>
      </c>
      <c r="R51">
        <f>IF($F51="s-curve",$D51+($E51-$D51)*$I$2/(1+EXP($I$3*(COUNT($H$7:R$7)+$I$4))),TREND($D51:$E51,$D$7:$E$7,R$7))</f>
        <v>0</v>
      </c>
      <c r="S51">
        <f>IF($F51="s-curve",$D51+($E51-$D51)*$I$2/(1+EXP($I$3*(COUNT($H$7:S$7)+$I$4))),TREND($D51:$E51,$D$7:$E$7,S$7))</f>
        <v>0</v>
      </c>
      <c r="T51">
        <f>IF($F51="s-curve",$D51+($E51-$D51)*$I$2/(1+EXP($I$3*(COUNT($H$7:T$7)+$I$4))),TREND($D51:$E51,$D$7:$E$7,T$7))</f>
        <v>0</v>
      </c>
      <c r="U51">
        <f>IF($F51="s-curve",$D51+($E51-$D51)*$I$2/(1+EXP($I$3*(COUNT($H$7:U$7)+$I$4))),TREND($D51:$E51,$D$7:$E$7,U$7))</f>
        <v>0</v>
      </c>
      <c r="V51">
        <f>IF($F51="s-curve",$D51+($E51-$D51)*$I$2/(1+EXP($I$3*(COUNT($H$7:V$7)+$I$4))),TREND($D51:$E51,$D$7:$E$7,V$7))</f>
        <v>0</v>
      </c>
      <c r="W51">
        <f>IF($F51="s-curve",$D51+($E51-$D51)*$I$2/(1+EXP($I$3*(COUNT($H$7:W$7)+$I$4))),TREND($D51:$E51,$D$7:$E$7,W$7))</f>
        <v>0</v>
      </c>
      <c r="X51">
        <f>IF($F51="s-curve",$D51+($E51-$D51)*$I$2/(1+EXP($I$3*(COUNT($H$7:X$7)+$I$4))),TREND($D51:$E51,$D$7:$E$7,X$7))</f>
        <v>0</v>
      </c>
      <c r="Y51">
        <f>IF($F51="s-curve",$D51+($E51-$D51)*$I$2/(1+EXP($I$3*(COUNT($H$7:Y$7)+$I$4))),TREND($D51:$E51,$D$7:$E$7,Y$7))</f>
        <v>0</v>
      </c>
      <c r="Z51">
        <f>IF($F51="s-curve",$D51+($E51-$D51)*$I$2/(1+EXP($I$3*(COUNT($H$7:Z$7)+$I$4))),TREND($D51:$E51,$D$7:$E$7,Z$7))</f>
        <v>0</v>
      </c>
      <c r="AA51">
        <f>IF($F51="s-curve",$D51+($E51-$D51)*$I$2/(1+EXP($I$3*(COUNT($H$7:AA$7)+$I$4))),TREND($D51:$E51,$D$7:$E$7,AA$7))</f>
        <v>0</v>
      </c>
      <c r="AB51">
        <f>IF($F51="s-curve",$D51+($E51-$D51)*$I$2/(1+EXP($I$3*(COUNT($H$7:AB$7)+$I$4))),TREND($D51:$E51,$D$7:$E$7,AB$7))</f>
        <v>0</v>
      </c>
      <c r="AC51">
        <f>IF($F51="s-curve",$D51+($E51-$D51)*$I$2/(1+EXP($I$3*(COUNT($H$7:AC$7)+$I$4))),TREND($D51:$E51,$D$7:$E$7,AC$7))</f>
        <v>0</v>
      </c>
      <c r="AD51">
        <f>IF($F51="s-curve",$D51+($E51-$D51)*$I$2/(1+EXP($I$3*(COUNT($H$7:AD$7)+$I$4))),TREND($D51:$E51,$D$7:$E$7,AD$7))</f>
        <v>0</v>
      </c>
      <c r="AE51">
        <f>IF($F51="s-curve",$D51+($E51-$D51)*$I$2/(1+EXP($I$3*(COUNT($H$7:AE$7)+$I$4))),TREND($D51:$E51,$D$7:$E$7,AE$7))</f>
        <v>0</v>
      </c>
      <c r="AF51">
        <f>IF($F51="s-curve",$D51+($E51-$D51)*$I$2/(1+EXP($I$3*(COUNT($H$7:AF$7)+$I$4))),TREND($D51:$E51,$D$7:$E$7,AF$7))</f>
        <v>0</v>
      </c>
      <c r="AG51">
        <f>IF($F51="s-curve",$D51+($E51-$D51)*$I$2/(1+EXP($I$3*(COUNT($H$7:AG$7)+$I$4))),TREND($D51:$E51,$D$7:$E$7,AG$7))</f>
        <v>0</v>
      </c>
      <c r="AH51">
        <f>IF($F51="s-curve",$D51+($E51-$D51)*$I$2/(1+EXP($I$3*(COUNT($H$7:AH$7)+$I$4))),TREND($D51:$E51,$D$7:$E$7,AH$7))</f>
        <v>0</v>
      </c>
      <c r="AI51">
        <f>IF($F51="s-curve",$D51+($E51-$D51)*$I$2/(1+EXP($I$3*(COUNT($H$7:AI$7)+$I$4))),TREND($D51:$E51,$D$7:$E$7,AI$7))</f>
        <v>0</v>
      </c>
      <c r="AJ51">
        <f>IF($F51="s-curve",$D51+($E51-$D51)*$I$2/(1+EXP($I$3*(COUNT($H$7:AJ$7)+$I$4))),TREND($D51:$E51,$D$7:$E$7,AJ$7))</f>
        <v>0</v>
      </c>
      <c r="AK51">
        <f>IF($F51="s-curve",$D51+($E51-$D51)*$I$2/(1+EXP($I$3*(COUNT($H$7:AK$7)+$I$4))),TREND($D51:$E51,$D$7:$E$7,AK$7))</f>
        <v>0</v>
      </c>
      <c r="AL51">
        <f>IF($F51="s-curve",$D51+($E51-$D51)*$I$2/(1+EXP($I$3*(COUNT($H$7:AL$7)+$I$4))),TREND($D51:$E51,$D$7:$E$7,AL$7))</f>
        <v>0</v>
      </c>
      <c r="AM51">
        <f>IF($F51="s-curve",$D51+($E51-$D51)*$I$2/(1+EXP($I$3*(COUNT($H$7:AM$7)+$I$4))),TREND($D51:$E51,$D$7:$E$7,AM$7))</f>
        <v>0</v>
      </c>
      <c r="AN51">
        <f>IF($F51="s-curve",$D51+($E51-$D51)*$I$2/(1+EXP($I$3*(COUNT($H$7:AN$7)+$I$4))),TREND($D51:$E51,$D$7:$E$7,AN$7))</f>
        <v>0</v>
      </c>
      <c r="AO51">
        <f>IF($F51="s-curve",$D51+($E51-$D51)*$I$2/(1+EXP($I$3*(COUNT($H$7:AO$7)+$I$4))),TREND($D51:$E51,$D$7:$E$7,AO$7))</f>
        <v>0</v>
      </c>
      <c r="AP51">
        <f>IF($F51="s-curve",$D51+($E51-$D51)*$I$2/(1+EXP($I$3*(COUNT($H$7:AP$7)+$I$4))),TREND($D51:$E51,$D$7:$E$7,AP$7))</f>
        <v>0</v>
      </c>
    </row>
    <row r="52" spans="1:42" x14ac:dyDescent="0.25">
      <c r="A52" s="40"/>
      <c r="C52" t="s">
        <v>4</v>
      </c>
      <c r="D52">
        <v>0</v>
      </c>
      <c r="E52">
        <v>0</v>
      </c>
      <c r="F52" s="42" t="str">
        <f t="shared" si="0"/>
        <v>n/a</v>
      </c>
      <c r="H52" s="33">
        <f t="shared" si="2"/>
        <v>0</v>
      </c>
      <c r="I52">
        <f>IF($F52="s-curve",$D52+($E52-$D52)*$I$2/(1+EXP($I$3*(COUNT($H$7:I$7)+$I$4))),TREND($D52:$E52,$D$7:$E$7,I$7))</f>
        <v>0</v>
      </c>
      <c r="J52">
        <f>IF($F52="s-curve",$D52+($E52-$D52)*$I$2/(1+EXP($I$3*(COUNT($H$7:J$7)+$I$4))),TREND($D52:$E52,$D$7:$E$7,J$7))</f>
        <v>0</v>
      </c>
      <c r="K52">
        <f>IF($F52="s-curve",$D52+($E52-$D52)*$I$2/(1+EXP($I$3*(COUNT($H$7:K$7)+$I$4))),TREND($D52:$E52,$D$7:$E$7,K$7))</f>
        <v>0</v>
      </c>
      <c r="L52">
        <f>IF($F52="s-curve",$D52+($E52-$D52)*$I$2/(1+EXP($I$3*(COUNT($H$7:L$7)+$I$4))),TREND($D52:$E52,$D$7:$E$7,L$7))</f>
        <v>0</v>
      </c>
      <c r="M52">
        <f>IF($F52="s-curve",$D52+($E52-$D52)*$I$2/(1+EXP($I$3*(COUNT($H$7:M$7)+$I$4))),TREND($D52:$E52,$D$7:$E$7,M$7))</f>
        <v>0</v>
      </c>
      <c r="N52">
        <f>IF($F52="s-curve",$D52+($E52-$D52)*$I$2/(1+EXP($I$3*(COUNT($H$7:N$7)+$I$4))),TREND($D52:$E52,$D$7:$E$7,N$7))</f>
        <v>0</v>
      </c>
      <c r="O52">
        <f>IF($F52="s-curve",$D52+($E52-$D52)*$I$2/(1+EXP($I$3*(COUNT($H$7:O$7)+$I$4))),TREND($D52:$E52,$D$7:$E$7,O$7))</f>
        <v>0</v>
      </c>
      <c r="P52">
        <f>IF($F52="s-curve",$D52+($E52-$D52)*$I$2/(1+EXP($I$3*(COUNT($H$7:P$7)+$I$4))),TREND($D52:$E52,$D$7:$E$7,P$7))</f>
        <v>0</v>
      </c>
      <c r="Q52">
        <f>IF($F52="s-curve",$D52+($E52-$D52)*$I$2/(1+EXP($I$3*(COUNT($H$7:Q$7)+$I$4))),TREND($D52:$E52,$D$7:$E$7,Q$7))</f>
        <v>0</v>
      </c>
      <c r="R52">
        <f>IF($F52="s-curve",$D52+($E52-$D52)*$I$2/(1+EXP($I$3*(COUNT($H$7:R$7)+$I$4))),TREND($D52:$E52,$D$7:$E$7,R$7))</f>
        <v>0</v>
      </c>
      <c r="S52">
        <f>IF($F52="s-curve",$D52+($E52-$D52)*$I$2/(1+EXP($I$3*(COUNT($H$7:S$7)+$I$4))),TREND($D52:$E52,$D$7:$E$7,S$7))</f>
        <v>0</v>
      </c>
      <c r="T52">
        <f>IF($F52="s-curve",$D52+($E52-$D52)*$I$2/(1+EXP($I$3*(COUNT($H$7:T$7)+$I$4))),TREND($D52:$E52,$D$7:$E$7,T$7))</f>
        <v>0</v>
      </c>
      <c r="U52">
        <f>IF($F52="s-curve",$D52+($E52-$D52)*$I$2/(1+EXP($I$3*(COUNT($H$7:U$7)+$I$4))),TREND($D52:$E52,$D$7:$E$7,U$7))</f>
        <v>0</v>
      </c>
      <c r="V52">
        <f>IF($F52="s-curve",$D52+($E52-$D52)*$I$2/(1+EXP($I$3*(COUNT($H$7:V$7)+$I$4))),TREND($D52:$E52,$D$7:$E$7,V$7))</f>
        <v>0</v>
      </c>
      <c r="W52">
        <f>IF($F52="s-curve",$D52+($E52-$D52)*$I$2/(1+EXP($I$3*(COUNT($H$7:W$7)+$I$4))),TREND($D52:$E52,$D$7:$E$7,W$7))</f>
        <v>0</v>
      </c>
      <c r="X52">
        <f>IF($F52="s-curve",$D52+($E52-$D52)*$I$2/(1+EXP($I$3*(COUNT($H$7:X$7)+$I$4))),TREND($D52:$E52,$D$7:$E$7,X$7))</f>
        <v>0</v>
      </c>
      <c r="Y52">
        <f>IF($F52="s-curve",$D52+($E52-$D52)*$I$2/(1+EXP($I$3*(COUNT($H$7:Y$7)+$I$4))),TREND($D52:$E52,$D$7:$E$7,Y$7))</f>
        <v>0</v>
      </c>
      <c r="Z52">
        <f>IF($F52="s-curve",$D52+($E52-$D52)*$I$2/(1+EXP($I$3*(COUNT($H$7:Z$7)+$I$4))),TREND($D52:$E52,$D$7:$E$7,Z$7))</f>
        <v>0</v>
      </c>
      <c r="AA52">
        <f>IF($F52="s-curve",$D52+($E52-$D52)*$I$2/(1+EXP($I$3*(COUNT($H$7:AA$7)+$I$4))),TREND($D52:$E52,$D$7:$E$7,AA$7))</f>
        <v>0</v>
      </c>
      <c r="AB52">
        <f>IF($F52="s-curve",$D52+($E52-$D52)*$I$2/(1+EXP($I$3*(COUNT($H$7:AB$7)+$I$4))),TREND($D52:$E52,$D$7:$E$7,AB$7))</f>
        <v>0</v>
      </c>
      <c r="AC52">
        <f>IF($F52="s-curve",$D52+($E52-$D52)*$I$2/(1+EXP($I$3*(COUNT($H$7:AC$7)+$I$4))),TREND($D52:$E52,$D$7:$E$7,AC$7))</f>
        <v>0</v>
      </c>
      <c r="AD52">
        <f>IF($F52="s-curve",$D52+($E52-$D52)*$I$2/(1+EXP($I$3*(COUNT($H$7:AD$7)+$I$4))),TREND($D52:$E52,$D$7:$E$7,AD$7))</f>
        <v>0</v>
      </c>
      <c r="AE52">
        <f>IF($F52="s-curve",$D52+($E52-$D52)*$I$2/(1+EXP($I$3*(COUNT($H$7:AE$7)+$I$4))),TREND($D52:$E52,$D$7:$E$7,AE$7))</f>
        <v>0</v>
      </c>
      <c r="AF52">
        <f>IF($F52="s-curve",$D52+($E52-$D52)*$I$2/(1+EXP($I$3*(COUNT($H$7:AF$7)+$I$4))),TREND($D52:$E52,$D$7:$E$7,AF$7))</f>
        <v>0</v>
      </c>
      <c r="AG52">
        <f>IF($F52="s-curve",$D52+($E52-$D52)*$I$2/(1+EXP($I$3*(COUNT($H$7:AG$7)+$I$4))),TREND($D52:$E52,$D$7:$E$7,AG$7))</f>
        <v>0</v>
      </c>
      <c r="AH52">
        <f>IF($F52="s-curve",$D52+($E52-$D52)*$I$2/(1+EXP($I$3*(COUNT($H$7:AH$7)+$I$4))),TREND($D52:$E52,$D$7:$E$7,AH$7))</f>
        <v>0</v>
      </c>
      <c r="AI52">
        <f>IF($F52="s-curve",$D52+($E52-$D52)*$I$2/(1+EXP($I$3*(COUNT($H$7:AI$7)+$I$4))),TREND($D52:$E52,$D$7:$E$7,AI$7))</f>
        <v>0</v>
      </c>
      <c r="AJ52">
        <f>IF($F52="s-curve",$D52+($E52-$D52)*$I$2/(1+EXP($I$3*(COUNT($H$7:AJ$7)+$I$4))),TREND($D52:$E52,$D$7:$E$7,AJ$7))</f>
        <v>0</v>
      </c>
      <c r="AK52">
        <f>IF($F52="s-curve",$D52+($E52-$D52)*$I$2/(1+EXP($I$3*(COUNT($H$7:AK$7)+$I$4))),TREND($D52:$E52,$D$7:$E$7,AK$7))</f>
        <v>0</v>
      </c>
      <c r="AL52">
        <f>IF($F52="s-curve",$D52+($E52-$D52)*$I$2/(1+EXP($I$3*(COUNT($H$7:AL$7)+$I$4))),TREND($D52:$E52,$D$7:$E$7,AL$7))</f>
        <v>0</v>
      </c>
      <c r="AM52">
        <f>IF($F52="s-curve",$D52+($E52-$D52)*$I$2/(1+EXP($I$3*(COUNT($H$7:AM$7)+$I$4))),TREND($D52:$E52,$D$7:$E$7,AM$7))</f>
        <v>0</v>
      </c>
      <c r="AN52">
        <f>IF($F52="s-curve",$D52+($E52-$D52)*$I$2/(1+EXP($I$3*(COUNT($H$7:AN$7)+$I$4))),TREND($D52:$E52,$D$7:$E$7,AN$7))</f>
        <v>0</v>
      </c>
      <c r="AO52">
        <f>IF($F52="s-curve",$D52+($E52-$D52)*$I$2/(1+EXP($I$3*(COUNT($H$7:AO$7)+$I$4))),TREND($D52:$E52,$D$7:$E$7,AO$7))</f>
        <v>0</v>
      </c>
      <c r="AP52">
        <f>IF($F52="s-curve",$D52+($E52-$D52)*$I$2/(1+EXP($I$3*(COUNT($H$7:AP$7)+$I$4))),TREND($D52:$E52,$D$7:$E$7,AP$7))</f>
        <v>0</v>
      </c>
    </row>
    <row r="53" spans="1:42" x14ac:dyDescent="0.25">
      <c r="C53" t="s">
        <v>5</v>
      </c>
      <c r="D53">
        <v>0</v>
      </c>
      <c r="E53">
        <v>0</v>
      </c>
      <c r="F53" s="42" t="str">
        <f t="shared" si="0"/>
        <v>n/a</v>
      </c>
      <c r="H53" s="33">
        <f t="shared" si="2"/>
        <v>0</v>
      </c>
      <c r="I53">
        <f>IF($F53="s-curve",$D53+($E53-$D53)*$I$2/(1+EXP($I$3*(COUNT($H$7:I$7)+$I$4))),TREND($D53:$E53,$D$7:$E$7,I$7))</f>
        <v>0</v>
      </c>
      <c r="J53">
        <f>IF($F53="s-curve",$D53+($E53-$D53)*$I$2/(1+EXP($I$3*(COUNT($H$7:J$7)+$I$4))),TREND($D53:$E53,$D$7:$E$7,J$7))</f>
        <v>0</v>
      </c>
      <c r="K53">
        <f>IF($F53="s-curve",$D53+($E53-$D53)*$I$2/(1+EXP($I$3*(COUNT($H$7:K$7)+$I$4))),TREND($D53:$E53,$D$7:$E$7,K$7))</f>
        <v>0</v>
      </c>
      <c r="L53">
        <f>IF($F53="s-curve",$D53+($E53-$D53)*$I$2/(1+EXP($I$3*(COUNT($H$7:L$7)+$I$4))),TREND($D53:$E53,$D$7:$E$7,L$7))</f>
        <v>0</v>
      </c>
      <c r="M53">
        <f>IF($F53="s-curve",$D53+($E53-$D53)*$I$2/(1+EXP($I$3*(COUNT($H$7:M$7)+$I$4))),TREND($D53:$E53,$D$7:$E$7,M$7))</f>
        <v>0</v>
      </c>
      <c r="N53">
        <f>IF($F53="s-curve",$D53+($E53-$D53)*$I$2/(1+EXP($I$3*(COUNT($H$7:N$7)+$I$4))),TREND($D53:$E53,$D$7:$E$7,N$7))</f>
        <v>0</v>
      </c>
      <c r="O53">
        <f>IF($F53="s-curve",$D53+($E53-$D53)*$I$2/(1+EXP($I$3*(COUNT($H$7:O$7)+$I$4))),TREND($D53:$E53,$D$7:$E$7,O$7))</f>
        <v>0</v>
      </c>
      <c r="P53">
        <f>IF($F53="s-curve",$D53+($E53-$D53)*$I$2/(1+EXP($I$3*(COUNT($H$7:P$7)+$I$4))),TREND($D53:$E53,$D$7:$E$7,P$7))</f>
        <v>0</v>
      </c>
      <c r="Q53">
        <f>IF($F53="s-curve",$D53+($E53-$D53)*$I$2/(1+EXP($I$3*(COUNT($H$7:Q$7)+$I$4))),TREND($D53:$E53,$D$7:$E$7,Q$7))</f>
        <v>0</v>
      </c>
      <c r="R53">
        <f>IF($F53="s-curve",$D53+($E53-$D53)*$I$2/(1+EXP($I$3*(COUNT($H$7:R$7)+$I$4))),TREND($D53:$E53,$D$7:$E$7,R$7))</f>
        <v>0</v>
      </c>
      <c r="S53">
        <f>IF($F53="s-curve",$D53+($E53-$D53)*$I$2/(1+EXP($I$3*(COUNT($H$7:S$7)+$I$4))),TREND($D53:$E53,$D$7:$E$7,S$7))</f>
        <v>0</v>
      </c>
      <c r="T53">
        <f>IF($F53="s-curve",$D53+($E53-$D53)*$I$2/(1+EXP($I$3*(COUNT($H$7:T$7)+$I$4))),TREND($D53:$E53,$D$7:$E$7,T$7))</f>
        <v>0</v>
      </c>
      <c r="U53">
        <f>IF($F53="s-curve",$D53+($E53-$D53)*$I$2/(1+EXP($I$3*(COUNT($H$7:U$7)+$I$4))),TREND($D53:$E53,$D$7:$E$7,U$7))</f>
        <v>0</v>
      </c>
      <c r="V53">
        <f>IF($F53="s-curve",$D53+($E53-$D53)*$I$2/(1+EXP($I$3*(COUNT($H$7:V$7)+$I$4))),TREND($D53:$E53,$D$7:$E$7,V$7))</f>
        <v>0</v>
      </c>
      <c r="W53">
        <f>IF($F53="s-curve",$D53+($E53-$D53)*$I$2/(1+EXP($I$3*(COUNT($H$7:W$7)+$I$4))),TREND($D53:$E53,$D$7:$E$7,W$7))</f>
        <v>0</v>
      </c>
      <c r="X53">
        <f>IF($F53="s-curve",$D53+($E53-$D53)*$I$2/(1+EXP($I$3*(COUNT($H$7:X$7)+$I$4))),TREND($D53:$E53,$D$7:$E$7,X$7))</f>
        <v>0</v>
      </c>
      <c r="Y53">
        <f>IF($F53="s-curve",$D53+($E53-$D53)*$I$2/(1+EXP($I$3*(COUNT($H$7:Y$7)+$I$4))),TREND($D53:$E53,$D$7:$E$7,Y$7))</f>
        <v>0</v>
      </c>
      <c r="Z53">
        <f>IF($F53="s-curve",$D53+($E53-$D53)*$I$2/(1+EXP($I$3*(COUNT($H$7:Z$7)+$I$4))),TREND($D53:$E53,$D$7:$E$7,Z$7))</f>
        <v>0</v>
      </c>
      <c r="AA53">
        <f>IF($F53="s-curve",$D53+($E53-$D53)*$I$2/(1+EXP($I$3*(COUNT($H$7:AA$7)+$I$4))),TREND($D53:$E53,$D$7:$E$7,AA$7))</f>
        <v>0</v>
      </c>
      <c r="AB53">
        <f>IF($F53="s-curve",$D53+($E53-$D53)*$I$2/(1+EXP($I$3*(COUNT($H$7:AB$7)+$I$4))),TREND($D53:$E53,$D$7:$E$7,AB$7))</f>
        <v>0</v>
      </c>
      <c r="AC53">
        <f>IF($F53="s-curve",$D53+($E53-$D53)*$I$2/(1+EXP($I$3*(COUNT($H$7:AC$7)+$I$4))),TREND($D53:$E53,$D$7:$E$7,AC$7))</f>
        <v>0</v>
      </c>
      <c r="AD53">
        <f>IF($F53="s-curve",$D53+($E53-$D53)*$I$2/(1+EXP($I$3*(COUNT($H$7:AD$7)+$I$4))),TREND($D53:$E53,$D$7:$E$7,AD$7))</f>
        <v>0</v>
      </c>
      <c r="AE53">
        <f>IF($F53="s-curve",$D53+($E53-$D53)*$I$2/(1+EXP($I$3*(COUNT($H$7:AE$7)+$I$4))),TREND($D53:$E53,$D$7:$E$7,AE$7))</f>
        <v>0</v>
      </c>
      <c r="AF53">
        <f>IF($F53="s-curve",$D53+($E53-$D53)*$I$2/(1+EXP($I$3*(COUNT($H$7:AF$7)+$I$4))),TREND($D53:$E53,$D$7:$E$7,AF$7))</f>
        <v>0</v>
      </c>
      <c r="AG53">
        <f>IF($F53="s-curve",$D53+($E53-$D53)*$I$2/(1+EXP($I$3*(COUNT($H$7:AG$7)+$I$4))),TREND($D53:$E53,$D$7:$E$7,AG$7))</f>
        <v>0</v>
      </c>
      <c r="AH53">
        <f>IF($F53="s-curve",$D53+($E53-$D53)*$I$2/(1+EXP($I$3*(COUNT($H$7:AH$7)+$I$4))),TREND($D53:$E53,$D$7:$E$7,AH$7))</f>
        <v>0</v>
      </c>
      <c r="AI53">
        <f>IF($F53="s-curve",$D53+($E53-$D53)*$I$2/(1+EXP($I$3*(COUNT($H$7:AI$7)+$I$4))),TREND($D53:$E53,$D$7:$E$7,AI$7))</f>
        <v>0</v>
      </c>
      <c r="AJ53">
        <f>IF($F53="s-curve",$D53+($E53-$D53)*$I$2/(1+EXP($I$3*(COUNT($H$7:AJ$7)+$I$4))),TREND($D53:$E53,$D$7:$E$7,AJ$7))</f>
        <v>0</v>
      </c>
      <c r="AK53">
        <f>IF($F53="s-curve",$D53+($E53-$D53)*$I$2/(1+EXP($I$3*(COUNT($H$7:AK$7)+$I$4))),TREND($D53:$E53,$D$7:$E$7,AK$7))</f>
        <v>0</v>
      </c>
      <c r="AL53">
        <f>IF($F53="s-curve",$D53+($E53-$D53)*$I$2/(1+EXP($I$3*(COUNT($H$7:AL$7)+$I$4))),TREND($D53:$E53,$D$7:$E$7,AL$7))</f>
        <v>0</v>
      </c>
      <c r="AM53">
        <f>IF($F53="s-curve",$D53+($E53-$D53)*$I$2/(1+EXP($I$3*(COUNT($H$7:AM$7)+$I$4))),TREND($D53:$E53,$D$7:$E$7,AM$7))</f>
        <v>0</v>
      </c>
      <c r="AN53">
        <f>IF($F53="s-curve",$D53+($E53-$D53)*$I$2/(1+EXP($I$3*(COUNT($H$7:AN$7)+$I$4))),TREND($D53:$E53,$D$7:$E$7,AN$7))</f>
        <v>0</v>
      </c>
      <c r="AO53">
        <f>IF($F53="s-curve",$D53+($E53-$D53)*$I$2/(1+EXP($I$3*(COUNT($H$7:AO$7)+$I$4))),TREND($D53:$E53,$D$7:$E$7,AO$7))</f>
        <v>0</v>
      </c>
      <c r="AP53">
        <f>IF($F53="s-curve",$D53+($E53-$D53)*$I$2/(1+EXP($I$3*(COUNT($H$7:AP$7)+$I$4))),TREND($D53:$E53,$D$7:$E$7,AP$7))</f>
        <v>0</v>
      </c>
    </row>
    <row r="54" spans="1:42" x14ac:dyDescent="0.25">
      <c r="C54" t="s">
        <v>6</v>
      </c>
      <c r="D54">
        <v>0</v>
      </c>
      <c r="E54">
        <v>0</v>
      </c>
      <c r="F54" s="42" t="str">
        <f t="shared" si="0"/>
        <v>n/a</v>
      </c>
      <c r="H54" s="33">
        <f t="shared" si="2"/>
        <v>0</v>
      </c>
      <c r="I54">
        <f>IF($F54="s-curve",$D54+($E54-$D54)*$I$2/(1+EXP($I$3*(COUNT($H$7:I$7)+$I$4))),TREND($D54:$E54,$D$7:$E$7,I$7))</f>
        <v>0</v>
      </c>
      <c r="J54">
        <f>IF($F54="s-curve",$D54+($E54-$D54)*$I$2/(1+EXP($I$3*(COUNT($H$7:J$7)+$I$4))),TREND($D54:$E54,$D$7:$E$7,J$7))</f>
        <v>0</v>
      </c>
      <c r="K54">
        <f>IF($F54="s-curve",$D54+($E54-$D54)*$I$2/(1+EXP($I$3*(COUNT($H$7:K$7)+$I$4))),TREND($D54:$E54,$D$7:$E$7,K$7))</f>
        <v>0</v>
      </c>
      <c r="L54">
        <f>IF($F54="s-curve",$D54+($E54-$D54)*$I$2/(1+EXP($I$3*(COUNT($H$7:L$7)+$I$4))),TREND($D54:$E54,$D$7:$E$7,L$7))</f>
        <v>0</v>
      </c>
      <c r="M54">
        <f>IF($F54="s-curve",$D54+($E54-$D54)*$I$2/(1+EXP($I$3*(COUNT($H$7:M$7)+$I$4))),TREND($D54:$E54,$D$7:$E$7,M$7))</f>
        <v>0</v>
      </c>
      <c r="N54">
        <f>IF($F54="s-curve",$D54+($E54-$D54)*$I$2/(1+EXP($I$3*(COUNT($H$7:N$7)+$I$4))),TREND($D54:$E54,$D$7:$E$7,N$7))</f>
        <v>0</v>
      </c>
      <c r="O54">
        <f>IF($F54="s-curve",$D54+($E54-$D54)*$I$2/(1+EXP($I$3*(COUNT($H$7:O$7)+$I$4))),TREND($D54:$E54,$D$7:$E$7,O$7))</f>
        <v>0</v>
      </c>
      <c r="P54">
        <f>IF($F54="s-curve",$D54+($E54-$D54)*$I$2/(1+EXP($I$3*(COUNT($H$7:P$7)+$I$4))),TREND($D54:$E54,$D$7:$E$7,P$7))</f>
        <v>0</v>
      </c>
      <c r="Q54">
        <f>IF($F54="s-curve",$D54+($E54-$D54)*$I$2/(1+EXP($I$3*(COUNT($H$7:Q$7)+$I$4))),TREND($D54:$E54,$D$7:$E$7,Q$7))</f>
        <v>0</v>
      </c>
      <c r="R54">
        <f>IF($F54="s-curve",$D54+($E54-$D54)*$I$2/(1+EXP($I$3*(COUNT($H$7:R$7)+$I$4))),TREND($D54:$E54,$D$7:$E$7,R$7))</f>
        <v>0</v>
      </c>
      <c r="S54">
        <f>IF($F54="s-curve",$D54+($E54-$D54)*$I$2/(1+EXP($I$3*(COUNT($H$7:S$7)+$I$4))),TREND($D54:$E54,$D$7:$E$7,S$7))</f>
        <v>0</v>
      </c>
      <c r="T54">
        <f>IF($F54="s-curve",$D54+($E54-$D54)*$I$2/(1+EXP($I$3*(COUNT($H$7:T$7)+$I$4))),TREND($D54:$E54,$D$7:$E$7,T$7))</f>
        <v>0</v>
      </c>
      <c r="U54">
        <f>IF($F54="s-curve",$D54+($E54-$D54)*$I$2/(1+EXP($I$3*(COUNT($H$7:U$7)+$I$4))),TREND($D54:$E54,$D$7:$E$7,U$7))</f>
        <v>0</v>
      </c>
      <c r="V54">
        <f>IF($F54="s-curve",$D54+($E54-$D54)*$I$2/(1+EXP($I$3*(COUNT($H$7:V$7)+$I$4))),TREND($D54:$E54,$D$7:$E$7,V$7))</f>
        <v>0</v>
      </c>
      <c r="W54">
        <f>IF($F54="s-curve",$D54+($E54-$D54)*$I$2/(1+EXP($I$3*(COUNT($H$7:W$7)+$I$4))),TREND($D54:$E54,$D$7:$E$7,W$7))</f>
        <v>0</v>
      </c>
      <c r="X54">
        <f>IF($F54="s-curve",$D54+($E54-$D54)*$I$2/(1+EXP($I$3*(COUNT($H$7:X$7)+$I$4))),TREND($D54:$E54,$D$7:$E$7,X$7))</f>
        <v>0</v>
      </c>
      <c r="Y54">
        <f>IF($F54="s-curve",$D54+($E54-$D54)*$I$2/(1+EXP($I$3*(COUNT($H$7:Y$7)+$I$4))),TREND($D54:$E54,$D$7:$E$7,Y$7))</f>
        <v>0</v>
      </c>
      <c r="Z54">
        <f>IF($F54="s-curve",$D54+($E54-$D54)*$I$2/(1+EXP($I$3*(COUNT($H$7:Z$7)+$I$4))),TREND($D54:$E54,$D$7:$E$7,Z$7))</f>
        <v>0</v>
      </c>
      <c r="AA54">
        <f>IF($F54="s-curve",$D54+($E54-$D54)*$I$2/(1+EXP($I$3*(COUNT($H$7:AA$7)+$I$4))),TREND($D54:$E54,$D$7:$E$7,AA$7))</f>
        <v>0</v>
      </c>
      <c r="AB54">
        <f>IF($F54="s-curve",$D54+($E54-$D54)*$I$2/(1+EXP($I$3*(COUNT($H$7:AB$7)+$I$4))),TREND($D54:$E54,$D$7:$E$7,AB$7))</f>
        <v>0</v>
      </c>
      <c r="AC54">
        <f>IF($F54="s-curve",$D54+($E54-$D54)*$I$2/(1+EXP($I$3*(COUNT($H$7:AC$7)+$I$4))),TREND($D54:$E54,$D$7:$E$7,AC$7))</f>
        <v>0</v>
      </c>
      <c r="AD54">
        <f>IF($F54="s-curve",$D54+($E54-$D54)*$I$2/(1+EXP($I$3*(COUNT($H$7:AD$7)+$I$4))),TREND($D54:$E54,$D$7:$E$7,AD$7))</f>
        <v>0</v>
      </c>
      <c r="AE54">
        <f>IF($F54="s-curve",$D54+($E54-$D54)*$I$2/(1+EXP($I$3*(COUNT($H$7:AE$7)+$I$4))),TREND($D54:$E54,$D$7:$E$7,AE$7))</f>
        <v>0</v>
      </c>
      <c r="AF54">
        <f>IF($F54="s-curve",$D54+($E54-$D54)*$I$2/(1+EXP($I$3*(COUNT($H$7:AF$7)+$I$4))),TREND($D54:$E54,$D$7:$E$7,AF$7))</f>
        <v>0</v>
      </c>
      <c r="AG54">
        <f>IF($F54="s-curve",$D54+($E54-$D54)*$I$2/(1+EXP($I$3*(COUNT($H$7:AG$7)+$I$4))),TREND($D54:$E54,$D$7:$E$7,AG$7))</f>
        <v>0</v>
      </c>
      <c r="AH54">
        <f>IF($F54="s-curve",$D54+($E54-$D54)*$I$2/(1+EXP($I$3*(COUNT($H$7:AH$7)+$I$4))),TREND($D54:$E54,$D$7:$E$7,AH$7))</f>
        <v>0</v>
      </c>
      <c r="AI54">
        <f>IF($F54="s-curve",$D54+($E54-$D54)*$I$2/(1+EXP($I$3*(COUNT($H$7:AI$7)+$I$4))),TREND($D54:$E54,$D$7:$E$7,AI$7))</f>
        <v>0</v>
      </c>
      <c r="AJ54">
        <f>IF($F54="s-curve",$D54+($E54-$D54)*$I$2/(1+EXP($I$3*(COUNT($H$7:AJ$7)+$I$4))),TREND($D54:$E54,$D$7:$E$7,AJ$7))</f>
        <v>0</v>
      </c>
      <c r="AK54">
        <f>IF($F54="s-curve",$D54+($E54-$D54)*$I$2/(1+EXP($I$3*(COUNT($H$7:AK$7)+$I$4))),TREND($D54:$E54,$D$7:$E$7,AK$7))</f>
        <v>0</v>
      </c>
      <c r="AL54">
        <f>IF($F54="s-curve",$D54+($E54-$D54)*$I$2/(1+EXP($I$3*(COUNT($H$7:AL$7)+$I$4))),TREND($D54:$E54,$D$7:$E$7,AL$7))</f>
        <v>0</v>
      </c>
      <c r="AM54">
        <f>IF($F54="s-curve",$D54+($E54-$D54)*$I$2/(1+EXP($I$3*(COUNT($H$7:AM$7)+$I$4))),TREND($D54:$E54,$D$7:$E$7,AM$7))</f>
        <v>0</v>
      </c>
      <c r="AN54">
        <f>IF($F54="s-curve",$D54+($E54-$D54)*$I$2/(1+EXP($I$3*(COUNT($H$7:AN$7)+$I$4))),TREND($D54:$E54,$D$7:$E$7,AN$7))</f>
        <v>0</v>
      </c>
      <c r="AO54">
        <f>IF($F54="s-curve",$D54+($E54-$D54)*$I$2/(1+EXP($I$3*(COUNT($H$7:AO$7)+$I$4))),TREND($D54:$E54,$D$7:$E$7,AO$7))</f>
        <v>0</v>
      </c>
      <c r="AP54">
        <f>IF($F54="s-curve",$D54+($E54-$D54)*$I$2/(1+EXP($I$3*(COUNT($H$7:AP$7)+$I$4))),TREND($D54:$E54,$D$7:$E$7,AP$7))</f>
        <v>0</v>
      </c>
    </row>
    <row r="55" spans="1:42" ht="15.75" thickBot="1" x14ac:dyDescent="0.3">
      <c r="A55" s="21"/>
      <c r="B55" s="21"/>
      <c r="C55" s="21" t="s">
        <v>7</v>
      </c>
      <c r="D55" s="21">
        <v>1</v>
      </c>
      <c r="E55" s="21">
        <v>1</v>
      </c>
      <c r="F55" s="43" t="str">
        <f t="shared" si="0"/>
        <v>n/a</v>
      </c>
      <c r="H55" s="33">
        <f t="shared" si="2"/>
        <v>1</v>
      </c>
      <c r="I55">
        <f>IF($F55="s-curve",$D55+($E55-$D55)*$I$2/(1+EXP($I$3*(COUNT($H$7:I$7)+$I$4))),TREND($D55:$E55,$D$7:$E$7,I$7))</f>
        <v>1</v>
      </c>
      <c r="J55">
        <f>IF($F55="s-curve",$D55+($E55-$D55)*$I$2/(1+EXP($I$3*(COUNT($H$7:J$7)+$I$4))),TREND($D55:$E55,$D$7:$E$7,J$7))</f>
        <v>1</v>
      </c>
      <c r="K55">
        <f>IF($F55="s-curve",$D55+($E55-$D55)*$I$2/(1+EXP($I$3*(COUNT($H$7:K$7)+$I$4))),TREND($D55:$E55,$D$7:$E$7,K$7))</f>
        <v>1</v>
      </c>
      <c r="L55">
        <f>IF($F55="s-curve",$D55+($E55-$D55)*$I$2/(1+EXP($I$3*(COUNT($H$7:L$7)+$I$4))),TREND($D55:$E55,$D$7:$E$7,L$7))</f>
        <v>1</v>
      </c>
      <c r="M55">
        <f>IF($F55="s-curve",$D55+($E55-$D55)*$I$2/(1+EXP($I$3*(COUNT($H$7:M$7)+$I$4))),TREND($D55:$E55,$D$7:$E$7,M$7))</f>
        <v>1</v>
      </c>
      <c r="N55">
        <f>IF($F55="s-curve",$D55+($E55-$D55)*$I$2/(1+EXP($I$3*(COUNT($H$7:N$7)+$I$4))),TREND($D55:$E55,$D$7:$E$7,N$7))</f>
        <v>1</v>
      </c>
      <c r="O55">
        <f>IF($F55="s-curve",$D55+($E55-$D55)*$I$2/(1+EXP($I$3*(COUNT($H$7:O$7)+$I$4))),TREND($D55:$E55,$D$7:$E$7,O$7))</f>
        <v>1</v>
      </c>
      <c r="P55">
        <f>IF($F55="s-curve",$D55+($E55-$D55)*$I$2/(1+EXP($I$3*(COUNT($H$7:P$7)+$I$4))),TREND($D55:$E55,$D$7:$E$7,P$7))</f>
        <v>1</v>
      </c>
      <c r="Q55">
        <f>IF($F55="s-curve",$D55+($E55-$D55)*$I$2/(1+EXP($I$3*(COUNT($H$7:Q$7)+$I$4))),TREND($D55:$E55,$D$7:$E$7,Q$7))</f>
        <v>1</v>
      </c>
      <c r="R55">
        <f>IF($F55="s-curve",$D55+($E55-$D55)*$I$2/(1+EXP($I$3*(COUNT($H$7:R$7)+$I$4))),TREND($D55:$E55,$D$7:$E$7,R$7))</f>
        <v>1</v>
      </c>
      <c r="S55">
        <f>IF($F55="s-curve",$D55+($E55-$D55)*$I$2/(1+EXP($I$3*(COUNT($H$7:S$7)+$I$4))),TREND($D55:$E55,$D$7:$E$7,S$7))</f>
        <v>1</v>
      </c>
      <c r="T55">
        <f>IF($F55="s-curve",$D55+($E55-$D55)*$I$2/(1+EXP($I$3*(COUNT($H$7:T$7)+$I$4))),TREND($D55:$E55,$D$7:$E$7,T$7))</f>
        <v>1</v>
      </c>
      <c r="U55">
        <f>IF($F55="s-curve",$D55+($E55-$D55)*$I$2/(1+EXP($I$3*(COUNT($H$7:U$7)+$I$4))),TREND($D55:$E55,$D$7:$E$7,U$7))</f>
        <v>1</v>
      </c>
      <c r="V55">
        <f>IF($F55="s-curve",$D55+($E55-$D55)*$I$2/(1+EXP($I$3*(COUNT($H$7:V$7)+$I$4))),TREND($D55:$E55,$D$7:$E$7,V$7))</f>
        <v>1</v>
      </c>
      <c r="W55">
        <f>IF($F55="s-curve",$D55+($E55-$D55)*$I$2/(1+EXP($I$3*(COUNT($H$7:W$7)+$I$4))),TREND($D55:$E55,$D$7:$E$7,W$7))</f>
        <v>1</v>
      </c>
      <c r="X55">
        <f>IF($F55="s-curve",$D55+($E55-$D55)*$I$2/(1+EXP($I$3*(COUNT($H$7:X$7)+$I$4))),TREND($D55:$E55,$D$7:$E$7,X$7))</f>
        <v>1</v>
      </c>
      <c r="Y55">
        <f>IF($F55="s-curve",$D55+($E55-$D55)*$I$2/(1+EXP($I$3*(COUNT($H$7:Y$7)+$I$4))),TREND($D55:$E55,$D$7:$E$7,Y$7))</f>
        <v>1</v>
      </c>
      <c r="Z55">
        <f>IF($F55="s-curve",$D55+($E55-$D55)*$I$2/(1+EXP($I$3*(COUNT($H$7:Z$7)+$I$4))),TREND($D55:$E55,$D$7:$E$7,Z$7))</f>
        <v>1</v>
      </c>
      <c r="AA55">
        <f>IF($F55="s-curve",$D55+($E55-$D55)*$I$2/(1+EXP($I$3*(COUNT($H$7:AA$7)+$I$4))),TREND($D55:$E55,$D$7:$E$7,AA$7))</f>
        <v>1</v>
      </c>
      <c r="AB55">
        <f>IF($F55="s-curve",$D55+($E55-$D55)*$I$2/(1+EXP($I$3*(COUNT($H$7:AB$7)+$I$4))),TREND($D55:$E55,$D$7:$E$7,AB$7))</f>
        <v>1</v>
      </c>
      <c r="AC55">
        <f>IF($F55="s-curve",$D55+($E55-$D55)*$I$2/(1+EXP($I$3*(COUNT($H$7:AC$7)+$I$4))),TREND($D55:$E55,$D$7:$E$7,AC$7))</f>
        <v>1</v>
      </c>
      <c r="AD55">
        <f>IF($F55="s-curve",$D55+($E55-$D55)*$I$2/(1+EXP($I$3*(COUNT($H$7:AD$7)+$I$4))),TREND($D55:$E55,$D$7:$E$7,AD$7))</f>
        <v>1</v>
      </c>
      <c r="AE55">
        <f>IF($F55="s-curve",$D55+($E55-$D55)*$I$2/(1+EXP($I$3*(COUNT($H$7:AE$7)+$I$4))),TREND($D55:$E55,$D$7:$E$7,AE$7))</f>
        <v>1</v>
      </c>
      <c r="AF55">
        <f>IF($F55="s-curve",$D55+($E55-$D55)*$I$2/(1+EXP($I$3*(COUNT($H$7:AF$7)+$I$4))),TREND($D55:$E55,$D$7:$E$7,AF$7))</f>
        <v>1</v>
      </c>
      <c r="AG55">
        <f>IF($F55="s-curve",$D55+($E55-$D55)*$I$2/(1+EXP($I$3*(COUNT($H$7:AG$7)+$I$4))),TREND($D55:$E55,$D$7:$E$7,AG$7))</f>
        <v>1</v>
      </c>
      <c r="AH55">
        <f>IF($F55="s-curve",$D55+($E55-$D55)*$I$2/(1+EXP($I$3*(COUNT($H$7:AH$7)+$I$4))),TREND($D55:$E55,$D$7:$E$7,AH$7))</f>
        <v>1</v>
      </c>
      <c r="AI55">
        <f>IF($F55="s-curve",$D55+($E55-$D55)*$I$2/(1+EXP($I$3*(COUNT($H$7:AI$7)+$I$4))),TREND($D55:$E55,$D$7:$E$7,AI$7))</f>
        <v>1</v>
      </c>
      <c r="AJ55">
        <f>IF($F55="s-curve",$D55+($E55-$D55)*$I$2/(1+EXP($I$3*(COUNT($H$7:AJ$7)+$I$4))),TREND($D55:$E55,$D$7:$E$7,AJ$7))</f>
        <v>1</v>
      </c>
      <c r="AK55">
        <f>IF($F55="s-curve",$D55+($E55-$D55)*$I$2/(1+EXP($I$3*(COUNT($H$7:AK$7)+$I$4))),TREND($D55:$E55,$D$7:$E$7,AK$7))</f>
        <v>1</v>
      </c>
      <c r="AL55">
        <f>IF($F55="s-curve",$D55+($E55-$D55)*$I$2/(1+EXP($I$3*(COUNT($H$7:AL$7)+$I$4))),TREND($D55:$E55,$D$7:$E$7,AL$7))</f>
        <v>1</v>
      </c>
      <c r="AM55">
        <f>IF($F55="s-curve",$D55+($E55-$D55)*$I$2/(1+EXP($I$3*(COUNT($H$7:AM$7)+$I$4))),TREND($D55:$E55,$D$7:$E$7,AM$7))</f>
        <v>1</v>
      </c>
      <c r="AN55">
        <f>IF($F55="s-curve",$D55+($E55-$D55)*$I$2/(1+EXP($I$3*(COUNT($H$7:AN$7)+$I$4))),TREND($D55:$E55,$D$7:$E$7,AN$7))</f>
        <v>1</v>
      </c>
      <c r="AO55">
        <f>IF($F55="s-curve",$D55+($E55-$D55)*$I$2/(1+EXP($I$3*(COUNT($H$7:AO$7)+$I$4))),TREND($D55:$E55,$D$7:$E$7,AO$7))</f>
        <v>1</v>
      </c>
      <c r="AP55">
        <f>IF($F55="s-curve",$D55+($E55-$D55)*$I$2/(1+EXP($I$3*(COUNT($H$7:AP$7)+$I$4))),TREND($D55:$E55,$D$7:$E$7,AP$7))</f>
        <v>1</v>
      </c>
    </row>
    <row r="56" spans="1:42" x14ac:dyDescent="0.25">
      <c r="A56" t="s">
        <v>18</v>
      </c>
      <c r="B56" t="s">
        <v>21</v>
      </c>
      <c r="C56" t="s">
        <v>2</v>
      </c>
      <c r="D56">
        <v>0</v>
      </c>
      <c r="E56">
        <v>0</v>
      </c>
      <c r="F56" s="42" t="str">
        <f t="shared" si="0"/>
        <v>n/a</v>
      </c>
      <c r="H56" s="33">
        <f t="shared" si="2"/>
        <v>0</v>
      </c>
      <c r="I56">
        <f>IF($F56="s-curve",$D56+($E56-$D56)*$I$2/(1+EXP($I$3*(COUNT($H$7:I$7)+$I$4))),TREND($D56:$E56,$D$7:$E$7,I$7))</f>
        <v>0</v>
      </c>
      <c r="J56">
        <f>IF($F56="s-curve",$D56+($E56-$D56)*$I$2/(1+EXP($I$3*(COUNT($H$7:J$7)+$I$4))),TREND($D56:$E56,$D$7:$E$7,J$7))</f>
        <v>0</v>
      </c>
      <c r="K56">
        <f>IF($F56="s-curve",$D56+($E56-$D56)*$I$2/(1+EXP($I$3*(COUNT($H$7:K$7)+$I$4))),TREND($D56:$E56,$D$7:$E$7,K$7))</f>
        <v>0</v>
      </c>
      <c r="L56">
        <f>IF($F56="s-curve",$D56+($E56-$D56)*$I$2/(1+EXP($I$3*(COUNT($H$7:L$7)+$I$4))),TREND($D56:$E56,$D$7:$E$7,L$7))</f>
        <v>0</v>
      </c>
      <c r="M56">
        <f>IF($F56="s-curve",$D56+($E56-$D56)*$I$2/(1+EXP($I$3*(COUNT($H$7:M$7)+$I$4))),TREND($D56:$E56,$D$7:$E$7,M$7))</f>
        <v>0</v>
      </c>
      <c r="N56">
        <f>IF($F56="s-curve",$D56+($E56-$D56)*$I$2/(1+EXP($I$3*(COUNT($H$7:N$7)+$I$4))),TREND($D56:$E56,$D$7:$E$7,N$7))</f>
        <v>0</v>
      </c>
      <c r="O56">
        <f>IF($F56="s-curve",$D56+($E56-$D56)*$I$2/(1+EXP($I$3*(COUNT($H$7:O$7)+$I$4))),TREND($D56:$E56,$D$7:$E$7,O$7))</f>
        <v>0</v>
      </c>
      <c r="P56">
        <f>IF($F56="s-curve",$D56+($E56-$D56)*$I$2/(1+EXP($I$3*(COUNT($H$7:P$7)+$I$4))),TREND($D56:$E56,$D$7:$E$7,P$7))</f>
        <v>0</v>
      </c>
      <c r="Q56">
        <f>IF($F56="s-curve",$D56+($E56-$D56)*$I$2/(1+EXP($I$3*(COUNT($H$7:Q$7)+$I$4))),TREND($D56:$E56,$D$7:$E$7,Q$7))</f>
        <v>0</v>
      </c>
      <c r="R56">
        <f>IF($F56="s-curve",$D56+($E56-$D56)*$I$2/(1+EXP($I$3*(COUNT($H$7:R$7)+$I$4))),TREND($D56:$E56,$D$7:$E$7,R$7))</f>
        <v>0</v>
      </c>
      <c r="S56">
        <f>IF($F56="s-curve",$D56+($E56-$D56)*$I$2/(1+EXP($I$3*(COUNT($H$7:S$7)+$I$4))),TREND($D56:$E56,$D$7:$E$7,S$7))</f>
        <v>0</v>
      </c>
      <c r="T56">
        <f>IF($F56="s-curve",$D56+($E56-$D56)*$I$2/(1+EXP($I$3*(COUNT($H$7:T$7)+$I$4))),TREND($D56:$E56,$D$7:$E$7,T$7))</f>
        <v>0</v>
      </c>
      <c r="U56">
        <f>IF($F56="s-curve",$D56+($E56-$D56)*$I$2/(1+EXP($I$3*(COUNT($H$7:U$7)+$I$4))),TREND($D56:$E56,$D$7:$E$7,U$7))</f>
        <v>0</v>
      </c>
      <c r="V56">
        <f>IF($F56="s-curve",$D56+($E56-$D56)*$I$2/(1+EXP($I$3*(COUNT($H$7:V$7)+$I$4))),TREND($D56:$E56,$D$7:$E$7,V$7))</f>
        <v>0</v>
      </c>
      <c r="W56">
        <f>IF($F56="s-curve",$D56+($E56-$D56)*$I$2/(1+EXP($I$3*(COUNT($H$7:W$7)+$I$4))),TREND($D56:$E56,$D$7:$E$7,W$7))</f>
        <v>0</v>
      </c>
      <c r="X56">
        <f>IF($F56="s-curve",$D56+($E56-$D56)*$I$2/(1+EXP($I$3*(COUNT($H$7:X$7)+$I$4))),TREND($D56:$E56,$D$7:$E$7,X$7))</f>
        <v>0</v>
      </c>
      <c r="Y56">
        <f>IF($F56="s-curve",$D56+($E56-$D56)*$I$2/(1+EXP($I$3*(COUNT($H$7:Y$7)+$I$4))),TREND($D56:$E56,$D$7:$E$7,Y$7))</f>
        <v>0</v>
      </c>
      <c r="Z56">
        <f>IF($F56="s-curve",$D56+($E56-$D56)*$I$2/(1+EXP($I$3*(COUNT($H$7:Z$7)+$I$4))),TREND($D56:$E56,$D$7:$E$7,Z$7))</f>
        <v>0</v>
      </c>
      <c r="AA56">
        <f>IF($F56="s-curve",$D56+($E56-$D56)*$I$2/(1+EXP($I$3*(COUNT($H$7:AA$7)+$I$4))),TREND($D56:$E56,$D$7:$E$7,AA$7))</f>
        <v>0</v>
      </c>
      <c r="AB56">
        <f>IF($F56="s-curve",$D56+($E56-$D56)*$I$2/(1+EXP($I$3*(COUNT($H$7:AB$7)+$I$4))),TREND($D56:$E56,$D$7:$E$7,AB$7))</f>
        <v>0</v>
      </c>
      <c r="AC56">
        <f>IF($F56="s-curve",$D56+($E56-$D56)*$I$2/(1+EXP($I$3*(COUNT($H$7:AC$7)+$I$4))),TREND($D56:$E56,$D$7:$E$7,AC$7))</f>
        <v>0</v>
      </c>
      <c r="AD56">
        <f>IF($F56="s-curve",$D56+($E56-$D56)*$I$2/(1+EXP($I$3*(COUNT($H$7:AD$7)+$I$4))),TREND($D56:$E56,$D$7:$E$7,AD$7))</f>
        <v>0</v>
      </c>
      <c r="AE56">
        <f>IF($F56="s-curve",$D56+($E56-$D56)*$I$2/(1+EXP($I$3*(COUNT($H$7:AE$7)+$I$4))),TREND($D56:$E56,$D$7:$E$7,AE$7))</f>
        <v>0</v>
      </c>
      <c r="AF56">
        <f>IF($F56="s-curve",$D56+($E56-$D56)*$I$2/(1+EXP($I$3*(COUNT($H$7:AF$7)+$I$4))),TREND($D56:$E56,$D$7:$E$7,AF$7))</f>
        <v>0</v>
      </c>
      <c r="AG56">
        <f>IF($F56="s-curve",$D56+($E56-$D56)*$I$2/(1+EXP($I$3*(COUNT($H$7:AG$7)+$I$4))),TREND($D56:$E56,$D$7:$E$7,AG$7))</f>
        <v>0</v>
      </c>
      <c r="AH56">
        <f>IF($F56="s-curve",$D56+($E56-$D56)*$I$2/(1+EXP($I$3*(COUNT($H$7:AH$7)+$I$4))),TREND($D56:$E56,$D$7:$E$7,AH$7))</f>
        <v>0</v>
      </c>
      <c r="AI56">
        <f>IF($F56="s-curve",$D56+($E56-$D56)*$I$2/(1+EXP($I$3*(COUNT($H$7:AI$7)+$I$4))),TREND($D56:$E56,$D$7:$E$7,AI$7))</f>
        <v>0</v>
      </c>
      <c r="AJ56">
        <f>IF($F56="s-curve",$D56+($E56-$D56)*$I$2/(1+EXP($I$3*(COUNT($H$7:AJ$7)+$I$4))),TREND($D56:$E56,$D$7:$E$7,AJ$7))</f>
        <v>0</v>
      </c>
      <c r="AK56">
        <f>IF($F56="s-curve",$D56+($E56-$D56)*$I$2/(1+EXP($I$3*(COUNT($H$7:AK$7)+$I$4))),TREND($D56:$E56,$D$7:$E$7,AK$7))</f>
        <v>0</v>
      </c>
      <c r="AL56">
        <f>IF($F56="s-curve",$D56+($E56-$D56)*$I$2/(1+EXP($I$3*(COUNT($H$7:AL$7)+$I$4))),TREND($D56:$E56,$D$7:$E$7,AL$7))</f>
        <v>0</v>
      </c>
      <c r="AM56">
        <f>IF($F56="s-curve",$D56+($E56-$D56)*$I$2/(1+EXP($I$3*(COUNT($H$7:AM$7)+$I$4))),TREND($D56:$E56,$D$7:$E$7,AM$7))</f>
        <v>0</v>
      </c>
      <c r="AN56">
        <f>IF($F56="s-curve",$D56+($E56-$D56)*$I$2/(1+EXP($I$3*(COUNT($H$7:AN$7)+$I$4))),TREND($D56:$E56,$D$7:$E$7,AN$7))</f>
        <v>0</v>
      </c>
      <c r="AO56">
        <f>IF($F56="s-curve",$D56+($E56-$D56)*$I$2/(1+EXP($I$3*(COUNT($H$7:AO$7)+$I$4))),TREND($D56:$E56,$D$7:$E$7,AO$7))</f>
        <v>0</v>
      </c>
      <c r="AP56">
        <f>IF($F56="s-curve",$D56+($E56-$D56)*$I$2/(1+EXP($I$3*(COUNT($H$7:AP$7)+$I$4))),TREND($D56:$E56,$D$7:$E$7,AP$7))</f>
        <v>0</v>
      </c>
    </row>
    <row r="57" spans="1:42" x14ac:dyDescent="0.25">
      <c r="C57" t="s">
        <v>3</v>
      </c>
      <c r="D57">
        <v>0</v>
      </c>
      <c r="E57">
        <v>0</v>
      </c>
      <c r="F57" s="42" t="str">
        <f t="shared" si="0"/>
        <v>n/a</v>
      </c>
      <c r="H57" s="33">
        <f t="shared" si="2"/>
        <v>0</v>
      </c>
      <c r="I57">
        <f>IF($F57="s-curve",$D57+($E57-$D57)*$I$2/(1+EXP($I$3*(COUNT($H$7:I$7)+$I$4))),TREND($D57:$E57,$D$7:$E$7,I$7))</f>
        <v>0</v>
      </c>
      <c r="J57">
        <f>IF($F57="s-curve",$D57+($E57-$D57)*$I$2/(1+EXP($I$3*(COUNT($H$7:J$7)+$I$4))),TREND($D57:$E57,$D$7:$E$7,J$7))</f>
        <v>0</v>
      </c>
      <c r="K57">
        <f>IF($F57="s-curve",$D57+($E57-$D57)*$I$2/(1+EXP($I$3*(COUNT($H$7:K$7)+$I$4))),TREND($D57:$E57,$D$7:$E$7,K$7))</f>
        <v>0</v>
      </c>
      <c r="L57">
        <f>IF($F57="s-curve",$D57+($E57-$D57)*$I$2/(1+EXP($I$3*(COUNT($H$7:L$7)+$I$4))),TREND($D57:$E57,$D$7:$E$7,L$7))</f>
        <v>0</v>
      </c>
      <c r="M57">
        <f>IF($F57="s-curve",$D57+($E57-$D57)*$I$2/(1+EXP($I$3*(COUNT($H$7:M$7)+$I$4))),TREND($D57:$E57,$D$7:$E$7,M$7))</f>
        <v>0</v>
      </c>
      <c r="N57">
        <f>IF($F57="s-curve",$D57+($E57-$D57)*$I$2/(1+EXP($I$3*(COUNT($H$7:N$7)+$I$4))),TREND($D57:$E57,$D$7:$E$7,N$7))</f>
        <v>0</v>
      </c>
      <c r="O57">
        <f>IF($F57="s-curve",$D57+($E57-$D57)*$I$2/(1+EXP($I$3*(COUNT($H$7:O$7)+$I$4))),TREND($D57:$E57,$D$7:$E$7,O$7))</f>
        <v>0</v>
      </c>
      <c r="P57">
        <f>IF($F57="s-curve",$D57+($E57-$D57)*$I$2/(1+EXP($I$3*(COUNT($H$7:P$7)+$I$4))),TREND($D57:$E57,$D$7:$E$7,P$7))</f>
        <v>0</v>
      </c>
      <c r="Q57">
        <f>IF($F57="s-curve",$D57+($E57-$D57)*$I$2/(1+EXP($I$3*(COUNT($H$7:Q$7)+$I$4))),TREND($D57:$E57,$D$7:$E$7,Q$7))</f>
        <v>0</v>
      </c>
      <c r="R57">
        <f>IF($F57="s-curve",$D57+($E57-$D57)*$I$2/(1+EXP($I$3*(COUNT($H$7:R$7)+$I$4))),TREND($D57:$E57,$D$7:$E$7,R$7))</f>
        <v>0</v>
      </c>
      <c r="S57">
        <f>IF($F57="s-curve",$D57+($E57-$D57)*$I$2/(1+EXP($I$3*(COUNT($H$7:S$7)+$I$4))),TREND($D57:$E57,$D$7:$E$7,S$7))</f>
        <v>0</v>
      </c>
      <c r="T57">
        <f>IF($F57="s-curve",$D57+($E57-$D57)*$I$2/(1+EXP($I$3*(COUNT($H$7:T$7)+$I$4))),TREND($D57:$E57,$D$7:$E$7,T$7))</f>
        <v>0</v>
      </c>
      <c r="U57">
        <f>IF($F57="s-curve",$D57+($E57-$D57)*$I$2/(1+EXP($I$3*(COUNT($H$7:U$7)+$I$4))),TREND($D57:$E57,$D$7:$E$7,U$7))</f>
        <v>0</v>
      </c>
      <c r="V57">
        <f>IF($F57="s-curve",$D57+($E57-$D57)*$I$2/(1+EXP($I$3*(COUNT($H$7:V$7)+$I$4))),TREND($D57:$E57,$D$7:$E$7,V$7))</f>
        <v>0</v>
      </c>
      <c r="W57">
        <f>IF($F57="s-curve",$D57+($E57-$D57)*$I$2/(1+EXP($I$3*(COUNT($H$7:W$7)+$I$4))),TREND($D57:$E57,$D$7:$E$7,W$7))</f>
        <v>0</v>
      </c>
      <c r="X57">
        <f>IF($F57="s-curve",$D57+($E57-$D57)*$I$2/(1+EXP($I$3*(COUNT($H$7:X$7)+$I$4))),TREND($D57:$E57,$D$7:$E$7,X$7))</f>
        <v>0</v>
      </c>
      <c r="Y57">
        <f>IF($F57="s-curve",$D57+($E57-$D57)*$I$2/(1+EXP($I$3*(COUNT($H$7:Y$7)+$I$4))),TREND($D57:$E57,$D$7:$E$7,Y$7))</f>
        <v>0</v>
      </c>
      <c r="Z57">
        <f>IF($F57="s-curve",$D57+($E57-$D57)*$I$2/(1+EXP($I$3*(COUNT($H$7:Z$7)+$I$4))),TREND($D57:$E57,$D$7:$E$7,Z$7))</f>
        <v>0</v>
      </c>
      <c r="AA57">
        <f>IF($F57="s-curve",$D57+($E57-$D57)*$I$2/(1+EXP($I$3*(COUNT($H$7:AA$7)+$I$4))),TREND($D57:$E57,$D$7:$E$7,AA$7))</f>
        <v>0</v>
      </c>
      <c r="AB57">
        <f>IF($F57="s-curve",$D57+($E57-$D57)*$I$2/(1+EXP($I$3*(COUNT($H$7:AB$7)+$I$4))),TREND($D57:$E57,$D$7:$E$7,AB$7))</f>
        <v>0</v>
      </c>
      <c r="AC57">
        <f>IF($F57="s-curve",$D57+($E57-$D57)*$I$2/(1+EXP($I$3*(COUNT($H$7:AC$7)+$I$4))),TREND($D57:$E57,$D$7:$E$7,AC$7))</f>
        <v>0</v>
      </c>
      <c r="AD57">
        <f>IF($F57="s-curve",$D57+($E57-$D57)*$I$2/(1+EXP($I$3*(COUNT($H$7:AD$7)+$I$4))),TREND($D57:$E57,$D$7:$E$7,AD$7))</f>
        <v>0</v>
      </c>
      <c r="AE57">
        <f>IF($F57="s-curve",$D57+($E57-$D57)*$I$2/(1+EXP($I$3*(COUNT($H$7:AE$7)+$I$4))),TREND($D57:$E57,$D$7:$E$7,AE$7))</f>
        <v>0</v>
      </c>
      <c r="AF57">
        <f>IF($F57="s-curve",$D57+($E57-$D57)*$I$2/(1+EXP($I$3*(COUNT($H$7:AF$7)+$I$4))),TREND($D57:$E57,$D$7:$E$7,AF$7))</f>
        <v>0</v>
      </c>
      <c r="AG57">
        <f>IF($F57="s-curve",$D57+($E57-$D57)*$I$2/(1+EXP($I$3*(COUNT($H$7:AG$7)+$I$4))),TREND($D57:$E57,$D$7:$E$7,AG$7))</f>
        <v>0</v>
      </c>
      <c r="AH57">
        <f>IF($F57="s-curve",$D57+($E57-$D57)*$I$2/(1+EXP($I$3*(COUNT($H$7:AH$7)+$I$4))),TREND($D57:$E57,$D$7:$E$7,AH$7))</f>
        <v>0</v>
      </c>
      <c r="AI57">
        <f>IF($F57="s-curve",$D57+($E57-$D57)*$I$2/(1+EXP($I$3*(COUNT($H$7:AI$7)+$I$4))),TREND($D57:$E57,$D$7:$E$7,AI$7))</f>
        <v>0</v>
      </c>
      <c r="AJ57">
        <f>IF($F57="s-curve",$D57+($E57-$D57)*$I$2/(1+EXP($I$3*(COUNT($H$7:AJ$7)+$I$4))),TREND($D57:$E57,$D$7:$E$7,AJ$7))</f>
        <v>0</v>
      </c>
      <c r="AK57">
        <f>IF($F57="s-curve",$D57+($E57-$D57)*$I$2/(1+EXP($I$3*(COUNT($H$7:AK$7)+$I$4))),TREND($D57:$E57,$D$7:$E$7,AK$7))</f>
        <v>0</v>
      </c>
      <c r="AL57">
        <f>IF($F57="s-curve",$D57+($E57-$D57)*$I$2/(1+EXP($I$3*(COUNT($H$7:AL$7)+$I$4))),TREND($D57:$E57,$D$7:$E$7,AL$7))</f>
        <v>0</v>
      </c>
      <c r="AM57">
        <f>IF($F57="s-curve",$D57+($E57-$D57)*$I$2/(1+EXP($I$3*(COUNT($H$7:AM$7)+$I$4))),TREND($D57:$E57,$D$7:$E$7,AM$7))</f>
        <v>0</v>
      </c>
      <c r="AN57">
        <f>IF($F57="s-curve",$D57+($E57-$D57)*$I$2/(1+EXP($I$3*(COUNT($H$7:AN$7)+$I$4))),TREND($D57:$E57,$D$7:$E$7,AN$7))</f>
        <v>0</v>
      </c>
      <c r="AO57">
        <f>IF($F57="s-curve",$D57+($E57-$D57)*$I$2/(1+EXP($I$3*(COUNT($H$7:AO$7)+$I$4))),TREND($D57:$E57,$D$7:$E$7,AO$7))</f>
        <v>0</v>
      </c>
      <c r="AP57">
        <f>IF($F57="s-curve",$D57+($E57-$D57)*$I$2/(1+EXP($I$3*(COUNT($H$7:AP$7)+$I$4))),TREND($D57:$E57,$D$7:$E$7,AP$7))</f>
        <v>0</v>
      </c>
    </row>
    <row r="58" spans="1:42" x14ac:dyDescent="0.25">
      <c r="C58" t="s">
        <v>4</v>
      </c>
      <c r="D58">
        <v>0</v>
      </c>
      <c r="E58">
        <v>0</v>
      </c>
      <c r="F58" s="42" t="str">
        <f t="shared" si="0"/>
        <v>n/a</v>
      </c>
      <c r="H58" s="33">
        <f t="shared" si="2"/>
        <v>0</v>
      </c>
      <c r="I58">
        <f>IF($F58="s-curve",$D58+($E58-$D58)*$I$2/(1+EXP($I$3*(COUNT($H$7:I$7)+$I$4))),TREND($D58:$E58,$D$7:$E$7,I$7))</f>
        <v>0</v>
      </c>
      <c r="J58">
        <f>IF($F58="s-curve",$D58+($E58-$D58)*$I$2/(1+EXP($I$3*(COUNT($H$7:J$7)+$I$4))),TREND($D58:$E58,$D$7:$E$7,J$7))</f>
        <v>0</v>
      </c>
      <c r="K58">
        <f>IF($F58="s-curve",$D58+($E58-$D58)*$I$2/(1+EXP($I$3*(COUNT($H$7:K$7)+$I$4))),TREND($D58:$E58,$D$7:$E$7,K$7))</f>
        <v>0</v>
      </c>
      <c r="L58">
        <f>IF($F58="s-curve",$D58+($E58-$D58)*$I$2/(1+EXP($I$3*(COUNT($H$7:L$7)+$I$4))),TREND($D58:$E58,$D$7:$E$7,L$7))</f>
        <v>0</v>
      </c>
      <c r="M58">
        <f>IF($F58="s-curve",$D58+($E58-$D58)*$I$2/(1+EXP($I$3*(COUNT($H$7:M$7)+$I$4))),TREND($D58:$E58,$D$7:$E$7,M$7))</f>
        <v>0</v>
      </c>
      <c r="N58">
        <f>IF($F58="s-curve",$D58+($E58-$D58)*$I$2/(1+EXP($I$3*(COUNT($H$7:N$7)+$I$4))),TREND($D58:$E58,$D$7:$E$7,N$7))</f>
        <v>0</v>
      </c>
      <c r="O58">
        <f>IF($F58="s-curve",$D58+($E58-$D58)*$I$2/(1+EXP($I$3*(COUNT($H$7:O$7)+$I$4))),TREND($D58:$E58,$D$7:$E$7,O$7))</f>
        <v>0</v>
      </c>
      <c r="P58">
        <f>IF($F58="s-curve",$D58+($E58-$D58)*$I$2/(1+EXP($I$3*(COUNT($H$7:P$7)+$I$4))),TREND($D58:$E58,$D$7:$E$7,P$7))</f>
        <v>0</v>
      </c>
      <c r="Q58">
        <f>IF($F58="s-curve",$D58+($E58-$D58)*$I$2/(1+EXP($I$3*(COUNT($H$7:Q$7)+$I$4))),TREND($D58:$E58,$D$7:$E$7,Q$7))</f>
        <v>0</v>
      </c>
      <c r="R58">
        <f>IF($F58="s-curve",$D58+($E58-$D58)*$I$2/(1+EXP($I$3*(COUNT($H$7:R$7)+$I$4))),TREND($D58:$E58,$D$7:$E$7,R$7))</f>
        <v>0</v>
      </c>
      <c r="S58">
        <f>IF($F58="s-curve",$D58+($E58-$D58)*$I$2/(1+EXP($I$3*(COUNT($H$7:S$7)+$I$4))),TREND($D58:$E58,$D$7:$E$7,S$7))</f>
        <v>0</v>
      </c>
      <c r="T58">
        <f>IF($F58="s-curve",$D58+($E58-$D58)*$I$2/(1+EXP($I$3*(COUNT($H$7:T$7)+$I$4))),TREND($D58:$E58,$D$7:$E$7,T$7))</f>
        <v>0</v>
      </c>
      <c r="U58">
        <f>IF($F58="s-curve",$D58+($E58-$D58)*$I$2/(1+EXP($I$3*(COUNT($H$7:U$7)+$I$4))),TREND($D58:$E58,$D$7:$E$7,U$7))</f>
        <v>0</v>
      </c>
      <c r="V58">
        <f>IF($F58="s-curve",$D58+($E58-$D58)*$I$2/(1+EXP($I$3*(COUNT($H$7:V$7)+$I$4))),TREND($D58:$E58,$D$7:$E$7,V$7))</f>
        <v>0</v>
      </c>
      <c r="W58">
        <f>IF($F58="s-curve",$D58+($E58-$D58)*$I$2/(1+EXP($I$3*(COUNT($H$7:W$7)+$I$4))),TREND($D58:$E58,$D$7:$E$7,W$7))</f>
        <v>0</v>
      </c>
      <c r="X58">
        <f>IF($F58="s-curve",$D58+($E58-$D58)*$I$2/(1+EXP($I$3*(COUNT($H$7:X$7)+$I$4))),TREND($D58:$E58,$D$7:$E$7,X$7))</f>
        <v>0</v>
      </c>
      <c r="Y58">
        <f>IF($F58="s-curve",$D58+($E58-$D58)*$I$2/(1+EXP($I$3*(COUNT($H$7:Y$7)+$I$4))),TREND($D58:$E58,$D$7:$E$7,Y$7))</f>
        <v>0</v>
      </c>
      <c r="Z58">
        <f>IF($F58="s-curve",$D58+($E58-$D58)*$I$2/(1+EXP($I$3*(COUNT($H$7:Z$7)+$I$4))),TREND($D58:$E58,$D$7:$E$7,Z$7))</f>
        <v>0</v>
      </c>
      <c r="AA58">
        <f>IF($F58="s-curve",$D58+($E58-$D58)*$I$2/(1+EXP($I$3*(COUNT($H$7:AA$7)+$I$4))),TREND($D58:$E58,$D$7:$E$7,AA$7))</f>
        <v>0</v>
      </c>
      <c r="AB58">
        <f>IF($F58="s-curve",$D58+($E58-$D58)*$I$2/(1+EXP($I$3*(COUNT($H$7:AB$7)+$I$4))),TREND($D58:$E58,$D$7:$E$7,AB$7))</f>
        <v>0</v>
      </c>
      <c r="AC58">
        <f>IF($F58="s-curve",$D58+($E58-$D58)*$I$2/(1+EXP($I$3*(COUNT($H$7:AC$7)+$I$4))),TREND($D58:$E58,$D$7:$E$7,AC$7))</f>
        <v>0</v>
      </c>
      <c r="AD58">
        <f>IF($F58="s-curve",$D58+($E58-$D58)*$I$2/(1+EXP($I$3*(COUNT($H$7:AD$7)+$I$4))),TREND($D58:$E58,$D$7:$E$7,AD$7))</f>
        <v>0</v>
      </c>
      <c r="AE58">
        <f>IF($F58="s-curve",$D58+($E58-$D58)*$I$2/(1+EXP($I$3*(COUNT($H$7:AE$7)+$I$4))),TREND($D58:$E58,$D$7:$E$7,AE$7))</f>
        <v>0</v>
      </c>
      <c r="AF58">
        <f>IF($F58="s-curve",$D58+($E58-$D58)*$I$2/(1+EXP($I$3*(COUNT($H$7:AF$7)+$I$4))),TREND($D58:$E58,$D$7:$E$7,AF$7))</f>
        <v>0</v>
      </c>
      <c r="AG58">
        <f>IF($F58="s-curve",$D58+($E58-$D58)*$I$2/(1+EXP($I$3*(COUNT($H$7:AG$7)+$I$4))),TREND($D58:$E58,$D$7:$E$7,AG$7))</f>
        <v>0</v>
      </c>
      <c r="AH58">
        <f>IF($F58="s-curve",$D58+($E58-$D58)*$I$2/(1+EXP($I$3*(COUNT($H$7:AH$7)+$I$4))),TREND($D58:$E58,$D$7:$E$7,AH$7))</f>
        <v>0</v>
      </c>
      <c r="AI58">
        <f>IF($F58="s-curve",$D58+($E58-$D58)*$I$2/(1+EXP($I$3*(COUNT($H$7:AI$7)+$I$4))),TREND($D58:$E58,$D$7:$E$7,AI$7))</f>
        <v>0</v>
      </c>
      <c r="AJ58">
        <f>IF($F58="s-curve",$D58+($E58-$D58)*$I$2/(1+EXP($I$3*(COUNT($H$7:AJ$7)+$I$4))),TREND($D58:$E58,$D$7:$E$7,AJ$7))</f>
        <v>0</v>
      </c>
      <c r="AK58">
        <f>IF($F58="s-curve",$D58+($E58-$D58)*$I$2/(1+EXP($I$3*(COUNT($H$7:AK$7)+$I$4))),TREND($D58:$E58,$D$7:$E$7,AK$7))</f>
        <v>0</v>
      </c>
      <c r="AL58">
        <f>IF($F58="s-curve",$D58+($E58-$D58)*$I$2/(1+EXP($I$3*(COUNT($H$7:AL$7)+$I$4))),TREND($D58:$E58,$D$7:$E$7,AL$7))</f>
        <v>0</v>
      </c>
      <c r="AM58">
        <f>IF($F58="s-curve",$D58+($E58-$D58)*$I$2/(1+EXP($I$3*(COUNT($H$7:AM$7)+$I$4))),TREND($D58:$E58,$D$7:$E$7,AM$7))</f>
        <v>0</v>
      </c>
      <c r="AN58">
        <f>IF($F58="s-curve",$D58+($E58-$D58)*$I$2/(1+EXP($I$3*(COUNT($H$7:AN$7)+$I$4))),TREND($D58:$E58,$D$7:$E$7,AN$7))</f>
        <v>0</v>
      </c>
      <c r="AO58">
        <f>IF($F58="s-curve",$D58+($E58-$D58)*$I$2/(1+EXP($I$3*(COUNT($H$7:AO$7)+$I$4))),TREND($D58:$E58,$D$7:$E$7,AO$7))</f>
        <v>0</v>
      </c>
      <c r="AP58">
        <f>IF($F58="s-curve",$D58+($E58-$D58)*$I$2/(1+EXP($I$3*(COUNT($H$7:AP$7)+$I$4))),TREND($D58:$E58,$D$7:$E$7,AP$7))</f>
        <v>0</v>
      </c>
    </row>
    <row r="59" spans="1:42" x14ac:dyDescent="0.25">
      <c r="C59" t="s">
        <v>5</v>
      </c>
      <c r="D59">
        <v>0</v>
      </c>
      <c r="E59">
        <v>0</v>
      </c>
      <c r="F59" s="42" t="str">
        <f t="shared" si="0"/>
        <v>n/a</v>
      </c>
      <c r="H59" s="33">
        <f t="shared" si="2"/>
        <v>0</v>
      </c>
      <c r="I59">
        <f>IF($F59="s-curve",$D59+($E59-$D59)*$I$2/(1+EXP($I$3*(COUNT($H$7:I$7)+$I$4))),TREND($D59:$E59,$D$7:$E$7,I$7))</f>
        <v>0</v>
      </c>
      <c r="J59">
        <f>IF($F59="s-curve",$D59+($E59-$D59)*$I$2/(1+EXP($I$3*(COUNT($H$7:J$7)+$I$4))),TREND($D59:$E59,$D$7:$E$7,J$7))</f>
        <v>0</v>
      </c>
      <c r="K59">
        <f>IF($F59="s-curve",$D59+($E59-$D59)*$I$2/(1+EXP($I$3*(COUNT($H$7:K$7)+$I$4))),TREND($D59:$E59,$D$7:$E$7,K$7))</f>
        <v>0</v>
      </c>
      <c r="L59">
        <f>IF($F59="s-curve",$D59+($E59-$D59)*$I$2/(1+EXP($I$3*(COUNT($H$7:L$7)+$I$4))),TREND($D59:$E59,$D$7:$E$7,L$7))</f>
        <v>0</v>
      </c>
      <c r="M59">
        <f>IF($F59="s-curve",$D59+($E59-$D59)*$I$2/(1+EXP($I$3*(COUNT($H$7:M$7)+$I$4))),TREND($D59:$E59,$D$7:$E$7,M$7))</f>
        <v>0</v>
      </c>
      <c r="N59">
        <f>IF($F59="s-curve",$D59+($E59-$D59)*$I$2/(1+EXP($I$3*(COUNT($H$7:N$7)+$I$4))),TREND($D59:$E59,$D$7:$E$7,N$7))</f>
        <v>0</v>
      </c>
      <c r="O59">
        <f>IF($F59="s-curve",$D59+($E59-$D59)*$I$2/(1+EXP($I$3*(COUNT($H$7:O$7)+$I$4))),TREND($D59:$E59,$D$7:$E$7,O$7))</f>
        <v>0</v>
      </c>
      <c r="P59">
        <f>IF($F59="s-curve",$D59+($E59-$D59)*$I$2/(1+EXP($I$3*(COUNT($H$7:P$7)+$I$4))),TREND($D59:$E59,$D$7:$E$7,P$7))</f>
        <v>0</v>
      </c>
      <c r="Q59">
        <f>IF($F59="s-curve",$D59+($E59-$D59)*$I$2/(1+EXP($I$3*(COUNT($H$7:Q$7)+$I$4))),TREND($D59:$E59,$D$7:$E$7,Q$7))</f>
        <v>0</v>
      </c>
      <c r="R59">
        <f>IF($F59="s-curve",$D59+($E59-$D59)*$I$2/(1+EXP($I$3*(COUNT($H$7:R$7)+$I$4))),TREND($D59:$E59,$D$7:$E$7,R$7))</f>
        <v>0</v>
      </c>
      <c r="S59">
        <f>IF($F59="s-curve",$D59+($E59-$D59)*$I$2/(1+EXP($I$3*(COUNT($H$7:S$7)+$I$4))),TREND($D59:$E59,$D$7:$E$7,S$7))</f>
        <v>0</v>
      </c>
      <c r="T59">
        <f>IF($F59="s-curve",$D59+($E59-$D59)*$I$2/(1+EXP($I$3*(COUNT($H$7:T$7)+$I$4))),TREND($D59:$E59,$D$7:$E$7,T$7))</f>
        <v>0</v>
      </c>
      <c r="U59">
        <f>IF($F59="s-curve",$D59+($E59-$D59)*$I$2/(1+EXP($I$3*(COUNT($H$7:U$7)+$I$4))),TREND($D59:$E59,$D$7:$E$7,U$7))</f>
        <v>0</v>
      </c>
      <c r="V59">
        <f>IF($F59="s-curve",$D59+($E59-$D59)*$I$2/(1+EXP($I$3*(COUNT($H$7:V$7)+$I$4))),TREND($D59:$E59,$D$7:$E$7,V$7))</f>
        <v>0</v>
      </c>
      <c r="W59">
        <f>IF($F59="s-curve",$D59+($E59-$D59)*$I$2/(1+EXP($I$3*(COUNT($H$7:W$7)+$I$4))),TREND($D59:$E59,$D$7:$E$7,W$7))</f>
        <v>0</v>
      </c>
      <c r="X59">
        <f>IF($F59="s-curve",$D59+($E59-$D59)*$I$2/(1+EXP($I$3*(COUNT($H$7:X$7)+$I$4))),TREND($D59:$E59,$D$7:$E$7,X$7))</f>
        <v>0</v>
      </c>
      <c r="Y59">
        <f>IF($F59="s-curve",$D59+($E59-$D59)*$I$2/(1+EXP($I$3*(COUNT($H$7:Y$7)+$I$4))),TREND($D59:$E59,$D$7:$E$7,Y$7))</f>
        <v>0</v>
      </c>
      <c r="Z59">
        <f>IF($F59="s-curve",$D59+($E59-$D59)*$I$2/(1+EXP($I$3*(COUNT($H$7:Z$7)+$I$4))),TREND($D59:$E59,$D$7:$E$7,Z$7))</f>
        <v>0</v>
      </c>
      <c r="AA59">
        <f>IF($F59="s-curve",$D59+($E59-$D59)*$I$2/(1+EXP($I$3*(COUNT($H$7:AA$7)+$I$4))),TREND($D59:$E59,$D$7:$E$7,AA$7))</f>
        <v>0</v>
      </c>
      <c r="AB59">
        <f>IF($F59="s-curve",$D59+($E59-$D59)*$I$2/(1+EXP($I$3*(COUNT($H$7:AB$7)+$I$4))),TREND($D59:$E59,$D$7:$E$7,AB$7))</f>
        <v>0</v>
      </c>
      <c r="AC59">
        <f>IF($F59="s-curve",$D59+($E59-$D59)*$I$2/(1+EXP($I$3*(COUNT($H$7:AC$7)+$I$4))),TREND($D59:$E59,$D$7:$E$7,AC$7))</f>
        <v>0</v>
      </c>
      <c r="AD59">
        <f>IF($F59="s-curve",$D59+($E59-$D59)*$I$2/(1+EXP($I$3*(COUNT($H$7:AD$7)+$I$4))),TREND($D59:$E59,$D$7:$E$7,AD$7))</f>
        <v>0</v>
      </c>
      <c r="AE59">
        <f>IF($F59="s-curve",$D59+($E59-$D59)*$I$2/(1+EXP($I$3*(COUNT($H$7:AE$7)+$I$4))),TREND($D59:$E59,$D$7:$E$7,AE$7))</f>
        <v>0</v>
      </c>
      <c r="AF59">
        <f>IF($F59="s-curve",$D59+($E59-$D59)*$I$2/(1+EXP($I$3*(COUNT($H$7:AF$7)+$I$4))),TREND($D59:$E59,$D$7:$E$7,AF$7))</f>
        <v>0</v>
      </c>
      <c r="AG59">
        <f>IF($F59="s-curve",$D59+($E59-$D59)*$I$2/(1+EXP($I$3*(COUNT($H$7:AG$7)+$I$4))),TREND($D59:$E59,$D$7:$E$7,AG$7))</f>
        <v>0</v>
      </c>
      <c r="AH59">
        <f>IF($F59="s-curve",$D59+($E59-$D59)*$I$2/(1+EXP($I$3*(COUNT($H$7:AH$7)+$I$4))),TREND($D59:$E59,$D$7:$E$7,AH$7))</f>
        <v>0</v>
      </c>
      <c r="AI59">
        <f>IF($F59="s-curve",$D59+($E59-$D59)*$I$2/(1+EXP($I$3*(COUNT($H$7:AI$7)+$I$4))),TREND($D59:$E59,$D$7:$E$7,AI$7))</f>
        <v>0</v>
      </c>
      <c r="AJ59">
        <f>IF($F59="s-curve",$D59+($E59-$D59)*$I$2/(1+EXP($I$3*(COUNT($H$7:AJ$7)+$I$4))),TREND($D59:$E59,$D$7:$E$7,AJ$7))</f>
        <v>0</v>
      </c>
      <c r="AK59">
        <f>IF($F59="s-curve",$D59+($E59-$D59)*$I$2/(1+EXP($I$3*(COUNT($H$7:AK$7)+$I$4))),TREND($D59:$E59,$D$7:$E$7,AK$7))</f>
        <v>0</v>
      </c>
      <c r="AL59">
        <f>IF($F59="s-curve",$D59+($E59-$D59)*$I$2/(1+EXP($I$3*(COUNT($H$7:AL$7)+$I$4))),TREND($D59:$E59,$D$7:$E$7,AL$7))</f>
        <v>0</v>
      </c>
      <c r="AM59">
        <f>IF($F59="s-curve",$D59+($E59-$D59)*$I$2/(1+EXP($I$3*(COUNT($H$7:AM$7)+$I$4))),TREND($D59:$E59,$D$7:$E$7,AM$7))</f>
        <v>0</v>
      </c>
      <c r="AN59">
        <f>IF($F59="s-curve",$D59+($E59-$D59)*$I$2/(1+EXP($I$3*(COUNT($H$7:AN$7)+$I$4))),TREND($D59:$E59,$D$7:$E$7,AN$7))</f>
        <v>0</v>
      </c>
      <c r="AO59">
        <f>IF($F59="s-curve",$D59+($E59-$D59)*$I$2/(1+EXP($I$3*(COUNT($H$7:AO$7)+$I$4))),TREND($D59:$E59,$D$7:$E$7,AO$7))</f>
        <v>0</v>
      </c>
      <c r="AP59">
        <f>IF($F59="s-curve",$D59+($E59-$D59)*$I$2/(1+EXP($I$3*(COUNT($H$7:AP$7)+$I$4))),TREND($D59:$E59,$D$7:$E$7,AP$7))</f>
        <v>0</v>
      </c>
    </row>
    <row r="60" spans="1:42" x14ac:dyDescent="0.25">
      <c r="C60" t="s">
        <v>6</v>
      </c>
      <c r="D60">
        <v>0</v>
      </c>
      <c r="E60">
        <v>0</v>
      </c>
      <c r="F60" s="42" t="str">
        <f t="shared" si="0"/>
        <v>n/a</v>
      </c>
      <c r="H60" s="33">
        <f t="shared" si="2"/>
        <v>0</v>
      </c>
      <c r="I60">
        <f>IF($F60="s-curve",$D60+($E60-$D60)*$I$2/(1+EXP($I$3*(COUNT($H$7:I$7)+$I$4))),TREND($D60:$E60,$D$7:$E$7,I$7))</f>
        <v>0</v>
      </c>
      <c r="J60">
        <f>IF($F60="s-curve",$D60+($E60-$D60)*$I$2/(1+EXP($I$3*(COUNT($H$7:J$7)+$I$4))),TREND($D60:$E60,$D$7:$E$7,J$7))</f>
        <v>0</v>
      </c>
      <c r="K60">
        <f>IF($F60="s-curve",$D60+($E60-$D60)*$I$2/(1+EXP($I$3*(COUNT($H$7:K$7)+$I$4))),TREND($D60:$E60,$D$7:$E$7,K$7))</f>
        <v>0</v>
      </c>
      <c r="L60">
        <f>IF($F60="s-curve",$D60+($E60-$D60)*$I$2/(1+EXP($I$3*(COUNT($H$7:L$7)+$I$4))),TREND($D60:$E60,$D$7:$E$7,L$7))</f>
        <v>0</v>
      </c>
      <c r="M60">
        <f>IF($F60="s-curve",$D60+($E60-$D60)*$I$2/(1+EXP($I$3*(COUNT($H$7:M$7)+$I$4))),TREND($D60:$E60,$D$7:$E$7,M$7))</f>
        <v>0</v>
      </c>
      <c r="N60">
        <f>IF($F60="s-curve",$D60+($E60-$D60)*$I$2/(1+EXP($I$3*(COUNT($H$7:N$7)+$I$4))),TREND($D60:$E60,$D$7:$E$7,N$7))</f>
        <v>0</v>
      </c>
      <c r="O60">
        <f>IF($F60="s-curve",$D60+($E60-$D60)*$I$2/(1+EXP($I$3*(COUNT($H$7:O$7)+$I$4))),TREND($D60:$E60,$D$7:$E$7,O$7))</f>
        <v>0</v>
      </c>
      <c r="P60">
        <f>IF($F60="s-curve",$D60+($E60-$D60)*$I$2/(1+EXP($I$3*(COUNT($H$7:P$7)+$I$4))),TREND($D60:$E60,$D$7:$E$7,P$7))</f>
        <v>0</v>
      </c>
      <c r="Q60">
        <f>IF($F60="s-curve",$D60+($E60-$D60)*$I$2/(1+EXP($I$3*(COUNT($H$7:Q$7)+$I$4))),TREND($D60:$E60,$D$7:$E$7,Q$7))</f>
        <v>0</v>
      </c>
      <c r="R60">
        <f>IF($F60="s-curve",$D60+($E60-$D60)*$I$2/(1+EXP($I$3*(COUNT($H$7:R$7)+$I$4))),TREND($D60:$E60,$D$7:$E$7,R$7))</f>
        <v>0</v>
      </c>
      <c r="S60">
        <f>IF($F60="s-curve",$D60+($E60-$D60)*$I$2/(1+EXP($I$3*(COUNT($H$7:S$7)+$I$4))),TREND($D60:$E60,$D$7:$E$7,S$7))</f>
        <v>0</v>
      </c>
      <c r="T60">
        <f>IF($F60="s-curve",$D60+($E60-$D60)*$I$2/(1+EXP($I$3*(COUNT($H$7:T$7)+$I$4))),TREND($D60:$E60,$D$7:$E$7,T$7))</f>
        <v>0</v>
      </c>
      <c r="U60">
        <f>IF($F60="s-curve",$D60+($E60-$D60)*$I$2/(1+EXP($I$3*(COUNT($H$7:U$7)+$I$4))),TREND($D60:$E60,$D$7:$E$7,U$7))</f>
        <v>0</v>
      </c>
      <c r="V60">
        <f>IF($F60="s-curve",$D60+($E60-$D60)*$I$2/(1+EXP($I$3*(COUNT($H$7:V$7)+$I$4))),TREND($D60:$E60,$D$7:$E$7,V$7))</f>
        <v>0</v>
      </c>
      <c r="W60">
        <f>IF($F60="s-curve",$D60+($E60-$D60)*$I$2/(1+EXP($I$3*(COUNT($H$7:W$7)+$I$4))),TREND($D60:$E60,$D$7:$E$7,W$7))</f>
        <v>0</v>
      </c>
      <c r="X60">
        <f>IF($F60="s-curve",$D60+($E60-$D60)*$I$2/(1+EXP($I$3*(COUNT($H$7:X$7)+$I$4))),TREND($D60:$E60,$D$7:$E$7,X$7))</f>
        <v>0</v>
      </c>
      <c r="Y60">
        <f>IF($F60="s-curve",$D60+($E60-$D60)*$I$2/(1+EXP($I$3*(COUNT($H$7:Y$7)+$I$4))),TREND($D60:$E60,$D$7:$E$7,Y$7))</f>
        <v>0</v>
      </c>
      <c r="Z60">
        <f>IF($F60="s-curve",$D60+($E60-$D60)*$I$2/(1+EXP($I$3*(COUNT($H$7:Z$7)+$I$4))),TREND($D60:$E60,$D$7:$E$7,Z$7))</f>
        <v>0</v>
      </c>
      <c r="AA60">
        <f>IF($F60="s-curve",$D60+($E60-$D60)*$I$2/(1+EXP($I$3*(COUNT($H$7:AA$7)+$I$4))),TREND($D60:$E60,$D$7:$E$7,AA$7))</f>
        <v>0</v>
      </c>
      <c r="AB60">
        <f>IF($F60="s-curve",$D60+($E60-$D60)*$I$2/(1+EXP($I$3*(COUNT($H$7:AB$7)+$I$4))),TREND($D60:$E60,$D$7:$E$7,AB$7))</f>
        <v>0</v>
      </c>
      <c r="AC60">
        <f>IF($F60="s-curve",$D60+($E60-$D60)*$I$2/(1+EXP($I$3*(COUNT($H$7:AC$7)+$I$4))),TREND($D60:$E60,$D$7:$E$7,AC$7))</f>
        <v>0</v>
      </c>
      <c r="AD60">
        <f>IF($F60="s-curve",$D60+($E60-$D60)*$I$2/(1+EXP($I$3*(COUNT($H$7:AD$7)+$I$4))),TREND($D60:$E60,$D$7:$E$7,AD$7))</f>
        <v>0</v>
      </c>
      <c r="AE60">
        <f>IF($F60="s-curve",$D60+($E60-$D60)*$I$2/(1+EXP($I$3*(COUNT($H$7:AE$7)+$I$4))),TREND($D60:$E60,$D$7:$E$7,AE$7))</f>
        <v>0</v>
      </c>
      <c r="AF60">
        <f>IF($F60="s-curve",$D60+($E60-$D60)*$I$2/(1+EXP($I$3*(COUNT($H$7:AF$7)+$I$4))),TREND($D60:$E60,$D$7:$E$7,AF$7))</f>
        <v>0</v>
      </c>
      <c r="AG60">
        <f>IF($F60="s-curve",$D60+($E60-$D60)*$I$2/(1+EXP($I$3*(COUNT($H$7:AG$7)+$I$4))),TREND($D60:$E60,$D$7:$E$7,AG$7))</f>
        <v>0</v>
      </c>
      <c r="AH60">
        <f>IF($F60="s-curve",$D60+($E60-$D60)*$I$2/(1+EXP($I$3*(COUNT($H$7:AH$7)+$I$4))),TREND($D60:$E60,$D$7:$E$7,AH$7))</f>
        <v>0</v>
      </c>
      <c r="AI60">
        <f>IF($F60="s-curve",$D60+($E60-$D60)*$I$2/(1+EXP($I$3*(COUNT($H$7:AI$7)+$I$4))),TREND($D60:$E60,$D$7:$E$7,AI$7))</f>
        <v>0</v>
      </c>
      <c r="AJ60">
        <f>IF($F60="s-curve",$D60+($E60-$D60)*$I$2/(1+EXP($I$3*(COUNT($H$7:AJ$7)+$I$4))),TREND($D60:$E60,$D$7:$E$7,AJ$7))</f>
        <v>0</v>
      </c>
      <c r="AK60">
        <f>IF($F60="s-curve",$D60+($E60-$D60)*$I$2/(1+EXP($I$3*(COUNT($H$7:AK$7)+$I$4))),TREND($D60:$E60,$D$7:$E$7,AK$7))</f>
        <v>0</v>
      </c>
      <c r="AL60">
        <f>IF($F60="s-curve",$D60+($E60-$D60)*$I$2/(1+EXP($I$3*(COUNT($H$7:AL$7)+$I$4))),TREND($D60:$E60,$D$7:$E$7,AL$7))</f>
        <v>0</v>
      </c>
      <c r="AM60">
        <f>IF($F60="s-curve",$D60+($E60-$D60)*$I$2/(1+EXP($I$3*(COUNT($H$7:AM$7)+$I$4))),TREND($D60:$E60,$D$7:$E$7,AM$7))</f>
        <v>0</v>
      </c>
      <c r="AN60">
        <f>IF($F60="s-curve",$D60+($E60-$D60)*$I$2/(1+EXP($I$3*(COUNT($H$7:AN$7)+$I$4))),TREND($D60:$E60,$D$7:$E$7,AN$7))</f>
        <v>0</v>
      </c>
      <c r="AO60">
        <f>IF($F60="s-curve",$D60+($E60-$D60)*$I$2/(1+EXP($I$3*(COUNT($H$7:AO$7)+$I$4))),TREND($D60:$E60,$D$7:$E$7,AO$7))</f>
        <v>0</v>
      </c>
      <c r="AP60">
        <f>IF($F60="s-curve",$D60+($E60-$D60)*$I$2/(1+EXP($I$3*(COUNT($H$7:AP$7)+$I$4))),TREND($D60:$E60,$D$7:$E$7,AP$7))</f>
        <v>0</v>
      </c>
    </row>
    <row r="61" spans="1:42" ht="15.75" thickBot="1" x14ac:dyDescent="0.3">
      <c r="A61" s="40"/>
      <c r="B61" s="21"/>
      <c r="C61" s="21" t="s">
        <v>7</v>
      </c>
      <c r="D61" s="21">
        <v>1</v>
      </c>
      <c r="E61" s="21">
        <v>1</v>
      </c>
      <c r="F61" s="43" t="str">
        <f t="shared" si="0"/>
        <v>n/a</v>
      </c>
      <c r="H61" s="33">
        <f t="shared" si="2"/>
        <v>1</v>
      </c>
      <c r="I61">
        <f>IF($F61="s-curve",$D61+($E61-$D61)*$I$2/(1+EXP($I$3*(COUNT($H$7:I$7)+$I$4))),TREND($D61:$E61,$D$7:$E$7,I$7))</f>
        <v>1</v>
      </c>
      <c r="J61">
        <f>IF($F61="s-curve",$D61+($E61-$D61)*$I$2/(1+EXP($I$3*(COUNT($H$7:J$7)+$I$4))),TREND($D61:$E61,$D$7:$E$7,J$7))</f>
        <v>1</v>
      </c>
      <c r="K61">
        <f>IF($F61="s-curve",$D61+($E61-$D61)*$I$2/(1+EXP($I$3*(COUNT($H$7:K$7)+$I$4))),TREND($D61:$E61,$D$7:$E$7,K$7))</f>
        <v>1</v>
      </c>
      <c r="L61">
        <f>IF($F61="s-curve",$D61+($E61-$D61)*$I$2/(1+EXP($I$3*(COUNT($H$7:L$7)+$I$4))),TREND($D61:$E61,$D$7:$E$7,L$7))</f>
        <v>1</v>
      </c>
      <c r="M61">
        <f>IF($F61="s-curve",$D61+($E61-$D61)*$I$2/(1+EXP($I$3*(COUNT($H$7:M$7)+$I$4))),TREND($D61:$E61,$D$7:$E$7,M$7))</f>
        <v>1</v>
      </c>
      <c r="N61">
        <f>IF($F61="s-curve",$D61+($E61-$D61)*$I$2/(1+EXP($I$3*(COUNT($H$7:N$7)+$I$4))),TREND($D61:$E61,$D$7:$E$7,N$7))</f>
        <v>1</v>
      </c>
      <c r="O61">
        <f>IF($F61="s-curve",$D61+($E61-$D61)*$I$2/(1+EXP($I$3*(COUNT($H$7:O$7)+$I$4))),TREND($D61:$E61,$D$7:$E$7,O$7))</f>
        <v>1</v>
      </c>
      <c r="P61">
        <f>IF($F61="s-curve",$D61+($E61-$D61)*$I$2/(1+EXP($I$3*(COUNT($H$7:P$7)+$I$4))),TREND($D61:$E61,$D$7:$E$7,P$7))</f>
        <v>1</v>
      </c>
      <c r="Q61">
        <f>IF($F61="s-curve",$D61+($E61-$D61)*$I$2/(1+EXP($I$3*(COUNT($H$7:Q$7)+$I$4))),TREND($D61:$E61,$D$7:$E$7,Q$7))</f>
        <v>1</v>
      </c>
      <c r="R61">
        <f>IF($F61="s-curve",$D61+($E61-$D61)*$I$2/(1+EXP($I$3*(COUNT($H$7:R$7)+$I$4))),TREND($D61:$E61,$D$7:$E$7,R$7))</f>
        <v>1</v>
      </c>
      <c r="S61">
        <f>IF($F61="s-curve",$D61+($E61-$D61)*$I$2/(1+EXP($I$3*(COUNT($H$7:S$7)+$I$4))),TREND($D61:$E61,$D$7:$E$7,S$7))</f>
        <v>1</v>
      </c>
      <c r="T61">
        <f>IF($F61="s-curve",$D61+($E61-$D61)*$I$2/(1+EXP($I$3*(COUNT($H$7:T$7)+$I$4))),TREND($D61:$E61,$D$7:$E$7,T$7))</f>
        <v>1</v>
      </c>
      <c r="U61">
        <f>IF($F61="s-curve",$D61+($E61-$D61)*$I$2/(1+EXP($I$3*(COUNT($H$7:U$7)+$I$4))),TREND($D61:$E61,$D$7:$E$7,U$7))</f>
        <v>1</v>
      </c>
      <c r="V61">
        <f>IF($F61="s-curve",$D61+($E61-$D61)*$I$2/(1+EXP($I$3*(COUNT($H$7:V$7)+$I$4))),TREND($D61:$E61,$D$7:$E$7,V$7))</f>
        <v>1</v>
      </c>
      <c r="W61">
        <f>IF($F61="s-curve",$D61+($E61-$D61)*$I$2/(1+EXP($I$3*(COUNT($H$7:W$7)+$I$4))),TREND($D61:$E61,$D$7:$E$7,W$7))</f>
        <v>1</v>
      </c>
      <c r="X61">
        <f>IF($F61="s-curve",$D61+($E61-$D61)*$I$2/(1+EXP($I$3*(COUNT($H$7:X$7)+$I$4))),TREND($D61:$E61,$D$7:$E$7,X$7))</f>
        <v>1</v>
      </c>
      <c r="Y61">
        <f>IF($F61="s-curve",$D61+($E61-$D61)*$I$2/(1+EXP($I$3*(COUNT($H$7:Y$7)+$I$4))),TREND($D61:$E61,$D$7:$E$7,Y$7))</f>
        <v>1</v>
      </c>
      <c r="Z61">
        <f>IF($F61="s-curve",$D61+($E61-$D61)*$I$2/(1+EXP($I$3*(COUNT($H$7:Z$7)+$I$4))),TREND($D61:$E61,$D$7:$E$7,Z$7))</f>
        <v>1</v>
      </c>
      <c r="AA61">
        <f>IF($F61="s-curve",$D61+($E61-$D61)*$I$2/(1+EXP($I$3*(COUNT($H$7:AA$7)+$I$4))),TREND($D61:$E61,$D$7:$E$7,AA$7))</f>
        <v>1</v>
      </c>
      <c r="AB61">
        <f>IF($F61="s-curve",$D61+($E61-$D61)*$I$2/(1+EXP($I$3*(COUNT($H$7:AB$7)+$I$4))),TREND($D61:$E61,$D$7:$E$7,AB$7))</f>
        <v>1</v>
      </c>
      <c r="AC61">
        <f>IF($F61="s-curve",$D61+($E61-$D61)*$I$2/(1+EXP($I$3*(COUNT($H$7:AC$7)+$I$4))),TREND($D61:$E61,$D$7:$E$7,AC$7))</f>
        <v>1</v>
      </c>
      <c r="AD61">
        <f>IF($F61="s-curve",$D61+($E61-$D61)*$I$2/(1+EXP($I$3*(COUNT($H$7:AD$7)+$I$4))),TREND($D61:$E61,$D$7:$E$7,AD$7))</f>
        <v>1</v>
      </c>
      <c r="AE61">
        <f>IF($F61="s-curve",$D61+($E61-$D61)*$I$2/(1+EXP($I$3*(COUNT($H$7:AE$7)+$I$4))),TREND($D61:$E61,$D$7:$E$7,AE$7))</f>
        <v>1</v>
      </c>
      <c r="AF61">
        <f>IF($F61="s-curve",$D61+($E61-$D61)*$I$2/(1+EXP($I$3*(COUNT($H$7:AF$7)+$I$4))),TREND($D61:$E61,$D$7:$E$7,AF$7))</f>
        <v>1</v>
      </c>
      <c r="AG61">
        <f>IF($F61="s-curve",$D61+($E61-$D61)*$I$2/(1+EXP($I$3*(COUNT($H$7:AG$7)+$I$4))),TREND($D61:$E61,$D$7:$E$7,AG$7))</f>
        <v>1</v>
      </c>
      <c r="AH61">
        <f>IF($F61="s-curve",$D61+($E61-$D61)*$I$2/(1+EXP($I$3*(COUNT($H$7:AH$7)+$I$4))),TREND($D61:$E61,$D$7:$E$7,AH$7))</f>
        <v>1</v>
      </c>
      <c r="AI61">
        <f>IF($F61="s-curve",$D61+($E61-$D61)*$I$2/(1+EXP($I$3*(COUNT($H$7:AI$7)+$I$4))),TREND($D61:$E61,$D$7:$E$7,AI$7))</f>
        <v>1</v>
      </c>
      <c r="AJ61">
        <f>IF($F61="s-curve",$D61+($E61-$D61)*$I$2/(1+EXP($I$3*(COUNT($H$7:AJ$7)+$I$4))),TREND($D61:$E61,$D$7:$E$7,AJ$7))</f>
        <v>1</v>
      </c>
      <c r="AK61">
        <f>IF($F61="s-curve",$D61+($E61-$D61)*$I$2/(1+EXP($I$3*(COUNT($H$7:AK$7)+$I$4))),TREND($D61:$E61,$D$7:$E$7,AK$7))</f>
        <v>1</v>
      </c>
      <c r="AL61">
        <f>IF($F61="s-curve",$D61+($E61-$D61)*$I$2/(1+EXP($I$3*(COUNT($H$7:AL$7)+$I$4))),TREND($D61:$E61,$D$7:$E$7,AL$7))</f>
        <v>1</v>
      </c>
      <c r="AM61">
        <f>IF($F61="s-curve",$D61+($E61-$D61)*$I$2/(1+EXP($I$3*(COUNT($H$7:AM$7)+$I$4))),TREND($D61:$E61,$D$7:$E$7,AM$7))</f>
        <v>1</v>
      </c>
      <c r="AN61">
        <f>IF($F61="s-curve",$D61+($E61-$D61)*$I$2/(1+EXP($I$3*(COUNT($H$7:AN$7)+$I$4))),TREND($D61:$E61,$D$7:$E$7,AN$7))</f>
        <v>1</v>
      </c>
      <c r="AO61">
        <f>IF($F61="s-curve",$D61+($E61-$D61)*$I$2/(1+EXP($I$3*(COUNT($H$7:AO$7)+$I$4))),TREND($D61:$E61,$D$7:$E$7,AO$7))</f>
        <v>1</v>
      </c>
      <c r="AP61">
        <f>IF($F61="s-curve",$D61+($E61-$D61)*$I$2/(1+EXP($I$3*(COUNT($H$7:AP$7)+$I$4))),TREND($D61:$E61,$D$7:$E$7,AP$7))</f>
        <v>1</v>
      </c>
    </row>
    <row r="62" spans="1:42" x14ac:dyDescent="0.25">
      <c r="A62" s="40" t="s">
        <v>18</v>
      </c>
      <c r="B62" t="s">
        <v>20</v>
      </c>
      <c r="C62" t="s">
        <v>2</v>
      </c>
      <c r="D62">
        <v>0</v>
      </c>
      <c r="E62">
        <v>0</v>
      </c>
      <c r="F62" s="42" t="str">
        <f t="shared" si="0"/>
        <v>n/a</v>
      </c>
      <c r="H62" s="33">
        <f t="shared" si="2"/>
        <v>0</v>
      </c>
      <c r="I62">
        <f>IF($F62="s-curve",$D62+($E62-$D62)*$I$2/(1+EXP($I$3*(COUNT($H$7:I$7)+$I$4))),TREND($D62:$E62,$D$7:$E$7,I$7))</f>
        <v>0</v>
      </c>
      <c r="J62">
        <f>IF($F62="s-curve",$D62+($E62-$D62)*$I$2/(1+EXP($I$3*(COUNT($H$7:J$7)+$I$4))),TREND($D62:$E62,$D$7:$E$7,J$7))</f>
        <v>0</v>
      </c>
      <c r="K62">
        <f>IF($F62="s-curve",$D62+($E62-$D62)*$I$2/(1+EXP($I$3*(COUNT($H$7:K$7)+$I$4))),TREND($D62:$E62,$D$7:$E$7,K$7))</f>
        <v>0</v>
      </c>
      <c r="L62">
        <f>IF($F62="s-curve",$D62+($E62-$D62)*$I$2/(1+EXP($I$3*(COUNT($H$7:L$7)+$I$4))),TREND($D62:$E62,$D$7:$E$7,L$7))</f>
        <v>0</v>
      </c>
      <c r="M62">
        <f>IF($F62="s-curve",$D62+($E62-$D62)*$I$2/(1+EXP($I$3*(COUNT($H$7:M$7)+$I$4))),TREND($D62:$E62,$D$7:$E$7,M$7))</f>
        <v>0</v>
      </c>
      <c r="N62">
        <f>IF($F62="s-curve",$D62+($E62-$D62)*$I$2/(1+EXP($I$3*(COUNT($H$7:N$7)+$I$4))),TREND($D62:$E62,$D$7:$E$7,N$7))</f>
        <v>0</v>
      </c>
      <c r="O62">
        <f>IF($F62="s-curve",$D62+($E62-$D62)*$I$2/(1+EXP($I$3*(COUNT($H$7:O$7)+$I$4))),TREND($D62:$E62,$D$7:$E$7,O$7))</f>
        <v>0</v>
      </c>
      <c r="P62">
        <f>IF($F62="s-curve",$D62+($E62-$D62)*$I$2/(1+EXP($I$3*(COUNT($H$7:P$7)+$I$4))),TREND($D62:$E62,$D$7:$E$7,P$7))</f>
        <v>0</v>
      </c>
      <c r="Q62">
        <f>IF($F62="s-curve",$D62+($E62-$D62)*$I$2/(1+EXP($I$3*(COUNT($H$7:Q$7)+$I$4))),TREND($D62:$E62,$D$7:$E$7,Q$7))</f>
        <v>0</v>
      </c>
      <c r="R62">
        <f>IF($F62="s-curve",$D62+($E62-$D62)*$I$2/(1+EXP($I$3*(COUNT($H$7:R$7)+$I$4))),TREND($D62:$E62,$D$7:$E$7,R$7))</f>
        <v>0</v>
      </c>
      <c r="S62">
        <f>IF($F62="s-curve",$D62+($E62-$D62)*$I$2/(1+EXP($I$3*(COUNT($H$7:S$7)+$I$4))),TREND($D62:$E62,$D$7:$E$7,S$7))</f>
        <v>0</v>
      </c>
      <c r="T62">
        <f>IF($F62="s-curve",$D62+($E62-$D62)*$I$2/(1+EXP($I$3*(COUNT($H$7:T$7)+$I$4))),TREND($D62:$E62,$D$7:$E$7,T$7))</f>
        <v>0</v>
      </c>
      <c r="U62">
        <f>IF($F62="s-curve",$D62+($E62-$D62)*$I$2/(1+EXP($I$3*(COUNT($H$7:U$7)+$I$4))),TREND($D62:$E62,$D$7:$E$7,U$7))</f>
        <v>0</v>
      </c>
      <c r="V62">
        <f>IF($F62="s-curve",$D62+($E62-$D62)*$I$2/(1+EXP($I$3*(COUNT($H$7:V$7)+$I$4))),TREND($D62:$E62,$D$7:$E$7,V$7))</f>
        <v>0</v>
      </c>
      <c r="W62">
        <f>IF($F62="s-curve",$D62+($E62-$D62)*$I$2/(1+EXP($I$3*(COUNT($H$7:W$7)+$I$4))),TREND($D62:$E62,$D$7:$E$7,W$7))</f>
        <v>0</v>
      </c>
      <c r="X62">
        <f>IF($F62="s-curve",$D62+($E62-$D62)*$I$2/(1+EXP($I$3*(COUNT($H$7:X$7)+$I$4))),TREND($D62:$E62,$D$7:$E$7,X$7))</f>
        <v>0</v>
      </c>
      <c r="Y62">
        <f>IF($F62="s-curve",$D62+($E62-$D62)*$I$2/(1+EXP($I$3*(COUNT($H$7:Y$7)+$I$4))),TREND($D62:$E62,$D$7:$E$7,Y$7))</f>
        <v>0</v>
      </c>
      <c r="Z62">
        <f>IF($F62="s-curve",$D62+($E62-$D62)*$I$2/(1+EXP($I$3*(COUNT($H$7:Z$7)+$I$4))),TREND($D62:$E62,$D$7:$E$7,Z$7))</f>
        <v>0</v>
      </c>
      <c r="AA62">
        <f>IF($F62="s-curve",$D62+($E62-$D62)*$I$2/(1+EXP($I$3*(COUNT($H$7:AA$7)+$I$4))),TREND($D62:$E62,$D$7:$E$7,AA$7))</f>
        <v>0</v>
      </c>
      <c r="AB62">
        <f>IF($F62="s-curve",$D62+($E62-$D62)*$I$2/(1+EXP($I$3*(COUNT($H$7:AB$7)+$I$4))),TREND($D62:$E62,$D$7:$E$7,AB$7))</f>
        <v>0</v>
      </c>
      <c r="AC62">
        <f>IF($F62="s-curve",$D62+($E62-$D62)*$I$2/(1+EXP($I$3*(COUNT($H$7:AC$7)+$I$4))),TREND($D62:$E62,$D$7:$E$7,AC$7))</f>
        <v>0</v>
      </c>
      <c r="AD62">
        <f>IF($F62="s-curve",$D62+($E62-$D62)*$I$2/(1+EXP($I$3*(COUNT($H$7:AD$7)+$I$4))),TREND($D62:$E62,$D$7:$E$7,AD$7))</f>
        <v>0</v>
      </c>
      <c r="AE62">
        <f>IF($F62="s-curve",$D62+($E62-$D62)*$I$2/(1+EXP($I$3*(COUNT($H$7:AE$7)+$I$4))),TREND($D62:$E62,$D$7:$E$7,AE$7))</f>
        <v>0</v>
      </c>
      <c r="AF62">
        <f>IF($F62="s-curve",$D62+($E62-$D62)*$I$2/(1+EXP($I$3*(COUNT($H$7:AF$7)+$I$4))),TREND($D62:$E62,$D$7:$E$7,AF$7))</f>
        <v>0</v>
      </c>
      <c r="AG62">
        <f>IF($F62="s-curve",$D62+($E62-$D62)*$I$2/(1+EXP($I$3*(COUNT($H$7:AG$7)+$I$4))),TREND($D62:$E62,$D$7:$E$7,AG$7))</f>
        <v>0</v>
      </c>
      <c r="AH62">
        <f>IF($F62="s-curve",$D62+($E62-$D62)*$I$2/(1+EXP($I$3*(COUNT($H$7:AH$7)+$I$4))),TREND($D62:$E62,$D$7:$E$7,AH$7))</f>
        <v>0</v>
      </c>
      <c r="AI62">
        <f>IF($F62="s-curve",$D62+($E62-$D62)*$I$2/(1+EXP($I$3*(COUNT($H$7:AI$7)+$I$4))),TREND($D62:$E62,$D$7:$E$7,AI$7))</f>
        <v>0</v>
      </c>
      <c r="AJ62">
        <f>IF($F62="s-curve",$D62+($E62-$D62)*$I$2/(1+EXP($I$3*(COUNT($H$7:AJ$7)+$I$4))),TREND($D62:$E62,$D$7:$E$7,AJ$7))</f>
        <v>0</v>
      </c>
      <c r="AK62">
        <f>IF($F62="s-curve",$D62+($E62-$D62)*$I$2/(1+EXP($I$3*(COUNT($H$7:AK$7)+$I$4))),TREND($D62:$E62,$D$7:$E$7,AK$7))</f>
        <v>0</v>
      </c>
      <c r="AL62">
        <f>IF($F62="s-curve",$D62+($E62-$D62)*$I$2/(1+EXP($I$3*(COUNT($H$7:AL$7)+$I$4))),TREND($D62:$E62,$D$7:$E$7,AL$7))</f>
        <v>0</v>
      </c>
      <c r="AM62">
        <f>IF($F62="s-curve",$D62+($E62-$D62)*$I$2/(1+EXP($I$3*(COUNT($H$7:AM$7)+$I$4))),TREND($D62:$E62,$D$7:$E$7,AM$7))</f>
        <v>0</v>
      </c>
      <c r="AN62">
        <f>IF($F62="s-curve",$D62+($E62-$D62)*$I$2/(1+EXP($I$3*(COUNT($H$7:AN$7)+$I$4))),TREND($D62:$E62,$D$7:$E$7,AN$7))</f>
        <v>0</v>
      </c>
      <c r="AO62">
        <f>IF($F62="s-curve",$D62+($E62-$D62)*$I$2/(1+EXP($I$3*(COUNT($H$7:AO$7)+$I$4))),TREND($D62:$E62,$D$7:$E$7,AO$7))</f>
        <v>0</v>
      </c>
      <c r="AP62">
        <f>IF($F62="s-curve",$D62+($E62-$D62)*$I$2/(1+EXP($I$3*(COUNT($H$7:AP$7)+$I$4))),TREND($D62:$E62,$D$7:$E$7,AP$7))</f>
        <v>0</v>
      </c>
    </row>
    <row r="63" spans="1:42" x14ac:dyDescent="0.25">
      <c r="C63" t="s">
        <v>3</v>
      </c>
      <c r="D63">
        <v>0</v>
      </c>
      <c r="E63">
        <v>0</v>
      </c>
      <c r="F63" s="42" t="str">
        <f t="shared" si="0"/>
        <v>n/a</v>
      </c>
      <c r="H63" s="33">
        <f t="shared" si="2"/>
        <v>0</v>
      </c>
      <c r="I63">
        <f>IF($F63="s-curve",$D63+($E63-$D63)*$I$2/(1+EXP($I$3*(COUNT($H$7:I$7)+$I$4))),TREND($D63:$E63,$D$7:$E$7,I$7))</f>
        <v>0</v>
      </c>
      <c r="J63">
        <f>IF($F63="s-curve",$D63+($E63-$D63)*$I$2/(1+EXP($I$3*(COUNT($H$7:J$7)+$I$4))),TREND($D63:$E63,$D$7:$E$7,J$7))</f>
        <v>0</v>
      </c>
      <c r="K63">
        <f>IF($F63="s-curve",$D63+($E63-$D63)*$I$2/(1+EXP($I$3*(COUNT($H$7:K$7)+$I$4))),TREND($D63:$E63,$D$7:$E$7,K$7))</f>
        <v>0</v>
      </c>
      <c r="L63">
        <f>IF($F63="s-curve",$D63+($E63-$D63)*$I$2/(1+EXP($I$3*(COUNT($H$7:L$7)+$I$4))),TREND($D63:$E63,$D$7:$E$7,L$7))</f>
        <v>0</v>
      </c>
      <c r="M63">
        <f>IF($F63="s-curve",$D63+($E63-$D63)*$I$2/(1+EXP($I$3*(COUNT($H$7:M$7)+$I$4))),TREND($D63:$E63,$D$7:$E$7,M$7))</f>
        <v>0</v>
      </c>
      <c r="N63">
        <f>IF($F63="s-curve",$D63+($E63-$D63)*$I$2/(1+EXP($I$3*(COUNT($H$7:N$7)+$I$4))),TREND($D63:$E63,$D$7:$E$7,N$7))</f>
        <v>0</v>
      </c>
      <c r="O63">
        <f>IF($F63="s-curve",$D63+($E63-$D63)*$I$2/(1+EXP($I$3*(COUNT($H$7:O$7)+$I$4))),TREND($D63:$E63,$D$7:$E$7,O$7))</f>
        <v>0</v>
      </c>
      <c r="P63">
        <f>IF($F63="s-curve",$D63+($E63-$D63)*$I$2/(1+EXP($I$3*(COUNT($H$7:P$7)+$I$4))),TREND($D63:$E63,$D$7:$E$7,P$7))</f>
        <v>0</v>
      </c>
      <c r="Q63">
        <f>IF($F63="s-curve",$D63+($E63-$D63)*$I$2/(1+EXP($I$3*(COUNT($H$7:Q$7)+$I$4))),TREND($D63:$E63,$D$7:$E$7,Q$7))</f>
        <v>0</v>
      </c>
      <c r="R63">
        <f>IF($F63="s-curve",$D63+($E63-$D63)*$I$2/(1+EXP($I$3*(COUNT($H$7:R$7)+$I$4))),TREND($D63:$E63,$D$7:$E$7,R$7))</f>
        <v>0</v>
      </c>
      <c r="S63">
        <f>IF($F63="s-curve",$D63+($E63-$D63)*$I$2/(1+EXP($I$3*(COUNT($H$7:S$7)+$I$4))),TREND($D63:$E63,$D$7:$E$7,S$7))</f>
        <v>0</v>
      </c>
      <c r="T63">
        <f>IF($F63="s-curve",$D63+($E63-$D63)*$I$2/(1+EXP($I$3*(COUNT($H$7:T$7)+$I$4))),TREND($D63:$E63,$D$7:$E$7,T$7))</f>
        <v>0</v>
      </c>
      <c r="U63">
        <f>IF($F63="s-curve",$D63+($E63-$D63)*$I$2/(1+EXP($I$3*(COUNT($H$7:U$7)+$I$4))),TREND($D63:$E63,$D$7:$E$7,U$7))</f>
        <v>0</v>
      </c>
      <c r="V63">
        <f>IF($F63="s-curve",$D63+($E63-$D63)*$I$2/(1+EXP($I$3*(COUNT($H$7:V$7)+$I$4))),TREND($D63:$E63,$D$7:$E$7,V$7))</f>
        <v>0</v>
      </c>
      <c r="W63">
        <f>IF($F63="s-curve",$D63+($E63-$D63)*$I$2/(1+EXP($I$3*(COUNT($H$7:W$7)+$I$4))),TREND($D63:$E63,$D$7:$E$7,W$7))</f>
        <v>0</v>
      </c>
      <c r="X63">
        <f>IF($F63="s-curve",$D63+($E63-$D63)*$I$2/(1+EXP($I$3*(COUNT($H$7:X$7)+$I$4))),TREND($D63:$E63,$D$7:$E$7,X$7))</f>
        <v>0</v>
      </c>
      <c r="Y63">
        <f>IF($F63="s-curve",$D63+($E63-$D63)*$I$2/(1+EXP($I$3*(COUNT($H$7:Y$7)+$I$4))),TREND($D63:$E63,$D$7:$E$7,Y$7))</f>
        <v>0</v>
      </c>
      <c r="Z63">
        <f>IF($F63="s-curve",$D63+($E63-$D63)*$I$2/(1+EXP($I$3*(COUNT($H$7:Z$7)+$I$4))),TREND($D63:$E63,$D$7:$E$7,Z$7))</f>
        <v>0</v>
      </c>
      <c r="AA63">
        <f>IF($F63="s-curve",$D63+($E63-$D63)*$I$2/(1+EXP($I$3*(COUNT($H$7:AA$7)+$I$4))),TREND($D63:$E63,$D$7:$E$7,AA$7))</f>
        <v>0</v>
      </c>
      <c r="AB63">
        <f>IF($F63="s-curve",$D63+($E63-$D63)*$I$2/(1+EXP($I$3*(COUNT($H$7:AB$7)+$I$4))),TREND($D63:$E63,$D$7:$E$7,AB$7))</f>
        <v>0</v>
      </c>
      <c r="AC63">
        <f>IF($F63="s-curve",$D63+($E63-$D63)*$I$2/(1+EXP($I$3*(COUNT($H$7:AC$7)+$I$4))),TREND($D63:$E63,$D$7:$E$7,AC$7))</f>
        <v>0</v>
      </c>
      <c r="AD63">
        <f>IF($F63="s-curve",$D63+($E63-$D63)*$I$2/(1+EXP($I$3*(COUNT($H$7:AD$7)+$I$4))),TREND($D63:$E63,$D$7:$E$7,AD$7))</f>
        <v>0</v>
      </c>
      <c r="AE63">
        <f>IF($F63="s-curve",$D63+($E63-$D63)*$I$2/(1+EXP($I$3*(COUNT($H$7:AE$7)+$I$4))),TREND($D63:$E63,$D$7:$E$7,AE$7))</f>
        <v>0</v>
      </c>
      <c r="AF63">
        <f>IF($F63="s-curve",$D63+($E63-$D63)*$I$2/(1+EXP($I$3*(COUNT($H$7:AF$7)+$I$4))),TREND($D63:$E63,$D$7:$E$7,AF$7))</f>
        <v>0</v>
      </c>
      <c r="AG63">
        <f>IF($F63="s-curve",$D63+($E63-$D63)*$I$2/(1+EXP($I$3*(COUNT($H$7:AG$7)+$I$4))),TREND($D63:$E63,$D$7:$E$7,AG$7))</f>
        <v>0</v>
      </c>
      <c r="AH63">
        <f>IF($F63="s-curve",$D63+($E63-$D63)*$I$2/(1+EXP($I$3*(COUNT($H$7:AH$7)+$I$4))),TREND($D63:$E63,$D$7:$E$7,AH$7))</f>
        <v>0</v>
      </c>
      <c r="AI63">
        <f>IF($F63="s-curve",$D63+($E63-$D63)*$I$2/(1+EXP($I$3*(COUNT($H$7:AI$7)+$I$4))),TREND($D63:$E63,$D$7:$E$7,AI$7))</f>
        <v>0</v>
      </c>
      <c r="AJ63">
        <f>IF($F63="s-curve",$D63+($E63-$D63)*$I$2/(1+EXP($I$3*(COUNT($H$7:AJ$7)+$I$4))),TREND($D63:$E63,$D$7:$E$7,AJ$7))</f>
        <v>0</v>
      </c>
      <c r="AK63">
        <f>IF($F63="s-curve",$D63+($E63-$D63)*$I$2/(1+EXP($I$3*(COUNT($H$7:AK$7)+$I$4))),TREND($D63:$E63,$D$7:$E$7,AK$7))</f>
        <v>0</v>
      </c>
      <c r="AL63">
        <f>IF($F63="s-curve",$D63+($E63-$D63)*$I$2/(1+EXP($I$3*(COUNT($H$7:AL$7)+$I$4))),TREND($D63:$E63,$D$7:$E$7,AL$7))</f>
        <v>0</v>
      </c>
      <c r="AM63">
        <f>IF($F63="s-curve",$D63+($E63-$D63)*$I$2/(1+EXP($I$3*(COUNT($H$7:AM$7)+$I$4))),TREND($D63:$E63,$D$7:$E$7,AM$7))</f>
        <v>0</v>
      </c>
      <c r="AN63">
        <f>IF($F63="s-curve",$D63+($E63-$D63)*$I$2/(1+EXP($I$3*(COUNT($H$7:AN$7)+$I$4))),TREND($D63:$E63,$D$7:$E$7,AN$7))</f>
        <v>0</v>
      </c>
      <c r="AO63">
        <f>IF($F63="s-curve",$D63+($E63-$D63)*$I$2/(1+EXP($I$3*(COUNT($H$7:AO$7)+$I$4))),TREND($D63:$E63,$D$7:$E$7,AO$7))</f>
        <v>0</v>
      </c>
      <c r="AP63">
        <f>IF($F63="s-curve",$D63+($E63-$D63)*$I$2/(1+EXP($I$3*(COUNT($H$7:AP$7)+$I$4))),TREND($D63:$E63,$D$7:$E$7,AP$7))</f>
        <v>0</v>
      </c>
    </row>
    <row r="64" spans="1:42" x14ac:dyDescent="0.25">
      <c r="C64" t="s">
        <v>4</v>
      </c>
      <c r="D64">
        <v>0</v>
      </c>
      <c r="E64">
        <v>0</v>
      </c>
      <c r="F64" s="42" t="str">
        <f t="shared" si="0"/>
        <v>n/a</v>
      </c>
      <c r="H64" s="33">
        <f t="shared" si="2"/>
        <v>0</v>
      </c>
      <c r="I64">
        <f>IF($F64="s-curve",$D64+($E64-$D64)*$I$2/(1+EXP($I$3*(COUNT($H$7:I$7)+$I$4))),TREND($D64:$E64,$D$7:$E$7,I$7))</f>
        <v>0</v>
      </c>
      <c r="J64">
        <f>IF($F64="s-curve",$D64+($E64-$D64)*$I$2/(1+EXP($I$3*(COUNT($H$7:J$7)+$I$4))),TREND($D64:$E64,$D$7:$E$7,J$7))</f>
        <v>0</v>
      </c>
      <c r="K64">
        <f>IF($F64="s-curve",$D64+($E64-$D64)*$I$2/(1+EXP($I$3*(COUNT($H$7:K$7)+$I$4))),TREND($D64:$E64,$D$7:$E$7,K$7))</f>
        <v>0</v>
      </c>
      <c r="L64">
        <f>IF($F64="s-curve",$D64+($E64-$D64)*$I$2/(1+EXP($I$3*(COUNT($H$7:L$7)+$I$4))),TREND($D64:$E64,$D$7:$E$7,L$7))</f>
        <v>0</v>
      </c>
      <c r="M64">
        <f>IF($F64="s-curve",$D64+($E64-$D64)*$I$2/(1+EXP($I$3*(COUNT($H$7:M$7)+$I$4))),TREND($D64:$E64,$D$7:$E$7,M$7))</f>
        <v>0</v>
      </c>
      <c r="N64">
        <f>IF($F64="s-curve",$D64+($E64-$D64)*$I$2/(1+EXP($I$3*(COUNT($H$7:N$7)+$I$4))),TREND($D64:$E64,$D$7:$E$7,N$7))</f>
        <v>0</v>
      </c>
      <c r="O64">
        <f>IF($F64="s-curve",$D64+($E64-$D64)*$I$2/(1+EXP($I$3*(COUNT($H$7:O$7)+$I$4))),TREND($D64:$E64,$D$7:$E$7,O$7))</f>
        <v>0</v>
      </c>
      <c r="P64">
        <f>IF($F64="s-curve",$D64+($E64-$D64)*$I$2/(1+EXP($I$3*(COUNT($H$7:P$7)+$I$4))),TREND($D64:$E64,$D$7:$E$7,P$7))</f>
        <v>0</v>
      </c>
      <c r="Q64">
        <f>IF($F64="s-curve",$D64+($E64-$D64)*$I$2/(1+EXP($I$3*(COUNT($H$7:Q$7)+$I$4))),TREND($D64:$E64,$D$7:$E$7,Q$7))</f>
        <v>0</v>
      </c>
      <c r="R64">
        <f>IF($F64="s-curve",$D64+($E64-$D64)*$I$2/(1+EXP($I$3*(COUNT($H$7:R$7)+$I$4))),TREND($D64:$E64,$D$7:$E$7,R$7))</f>
        <v>0</v>
      </c>
      <c r="S64">
        <f>IF($F64="s-curve",$D64+($E64-$D64)*$I$2/(1+EXP($I$3*(COUNT($H$7:S$7)+$I$4))),TREND($D64:$E64,$D$7:$E$7,S$7))</f>
        <v>0</v>
      </c>
      <c r="T64">
        <f>IF($F64="s-curve",$D64+($E64-$D64)*$I$2/(1+EXP($I$3*(COUNT($H$7:T$7)+$I$4))),TREND($D64:$E64,$D$7:$E$7,T$7))</f>
        <v>0</v>
      </c>
      <c r="U64">
        <f>IF($F64="s-curve",$D64+($E64-$D64)*$I$2/(1+EXP($I$3*(COUNT($H$7:U$7)+$I$4))),TREND($D64:$E64,$D$7:$E$7,U$7))</f>
        <v>0</v>
      </c>
      <c r="V64">
        <f>IF($F64="s-curve",$D64+($E64-$D64)*$I$2/(1+EXP($I$3*(COUNT($H$7:V$7)+$I$4))),TREND($D64:$E64,$D$7:$E$7,V$7))</f>
        <v>0</v>
      </c>
      <c r="W64">
        <f>IF($F64="s-curve",$D64+($E64-$D64)*$I$2/(1+EXP($I$3*(COUNT($H$7:W$7)+$I$4))),TREND($D64:$E64,$D$7:$E$7,W$7))</f>
        <v>0</v>
      </c>
      <c r="X64">
        <f>IF($F64="s-curve",$D64+($E64-$D64)*$I$2/(1+EXP($I$3*(COUNT($H$7:X$7)+$I$4))),TREND($D64:$E64,$D$7:$E$7,X$7))</f>
        <v>0</v>
      </c>
      <c r="Y64">
        <f>IF($F64="s-curve",$D64+($E64-$D64)*$I$2/(1+EXP($I$3*(COUNT($H$7:Y$7)+$I$4))),TREND($D64:$E64,$D$7:$E$7,Y$7))</f>
        <v>0</v>
      </c>
      <c r="Z64">
        <f>IF($F64="s-curve",$D64+($E64-$D64)*$I$2/(1+EXP($I$3*(COUNT($H$7:Z$7)+$I$4))),TREND($D64:$E64,$D$7:$E$7,Z$7))</f>
        <v>0</v>
      </c>
      <c r="AA64">
        <f>IF($F64="s-curve",$D64+($E64-$D64)*$I$2/(1+EXP($I$3*(COUNT($H$7:AA$7)+$I$4))),TREND($D64:$E64,$D$7:$E$7,AA$7))</f>
        <v>0</v>
      </c>
      <c r="AB64">
        <f>IF($F64="s-curve",$D64+($E64-$D64)*$I$2/(1+EXP($I$3*(COUNT($H$7:AB$7)+$I$4))),TREND($D64:$E64,$D$7:$E$7,AB$7))</f>
        <v>0</v>
      </c>
      <c r="AC64">
        <f>IF($F64="s-curve",$D64+($E64-$D64)*$I$2/(1+EXP($I$3*(COUNT($H$7:AC$7)+$I$4))),TREND($D64:$E64,$D$7:$E$7,AC$7))</f>
        <v>0</v>
      </c>
      <c r="AD64">
        <f>IF($F64="s-curve",$D64+($E64-$D64)*$I$2/(1+EXP($I$3*(COUNT($H$7:AD$7)+$I$4))),TREND($D64:$E64,$D$7:$E$7,AD$7))</f>
        <v>0</v>
      </c>
      <c r="AE64">
        <f>IF($F64="s-curve",$D64+($E64-$D64)*$I$2/(1+EXP($I$3*(COUNT($H$7:AE$7)+$I$4))),TREND($D64:$E64,$D$7:$E$7,AE$7))</f>
        <v>0</v>
      </c>
      <c r="AF64">
        <f>IF($F64="s-curve",$D64+($E64-$D64)*$I$2/(1+EXP($I$3*(COUNT($H$7:AF$7)+$I$4))),TREND($D64:$E64,$D$7:$E$7,AF$7))</f>
        <v>0</v>
      </c>
      <c r="AG64">
        <f>IF($F64="s-curve",$D64+($E64-$D64)*$I$2/(1+EXP($I$3*(COUNT($H$7:AG$7)+$I$4))),TREND($D64:$E64,$D$7:$E$7,AG$7))</f>
        <v>0</v>
      </c>
      <c r="AH64">
        <f>IF($F64="s-curve",$D64+($E64-$D64)*$I$2/(1+EXP($I$3*(COUNT($H$7:AH$7)+$I$4))),TREND($D64:$E64,$D$7:$E$7,AH$7))</f>
        <v>0</v>
      </c>
      <c r="AI64">
        <f>IF($F64="s-curve",$D64+($E64-$D64)*$I$2/(1+EXP($I$3*(COUNT($H$7:AI$7)+$I$4))),TREND($D64:$E64,$D$7:$E$7,AI$7))</f>
        <v>0</v>
      </c>
      <c r="AJ64">
        <f>IF($F64="s-curve",$D64+($E64-$D64)*$I$2/(1+EXP($I$3*(COUNT($H$7:AJ$7)+$I$4))),TREND($D64:$E64,$D$7:$E$7,AJ$7))</f>
        <v>0</v>
      </c>
      <c r="AK64">
        <f>IF($F64="s-curve",$D64+($E64-$D64)*$I$2/(1+EXP($I$3*(COUNT($H$7:AK$7)+$I$4))),TREND($D64:$E64,$D$7:$E$7,AK$7))</f>
        <v>0</v>
      </c>
      <c r="AL64">
        <f>IF($F64="s-curve",$D64+($E64-$D64)*$I$2/(1+EXP($I$3*(COUNT($H$7:AL$7)+$I$4))),TREND($D64:$E64,$D$7:$E$7,AL$7))</f>
        <v>0</v>
      </c>
      <c r="AM64">
        <f>IF($F64="s-curve",$D64+($E64-$D64)*$I$2/(1+EXP($I$3*(COUNT($H$7:AM$7)+$I$4))),TREND($D64:$E64,$D$7:$E$7,AM$7))</f>
        <v>0</v>
      </c>
      <c r="AN64">
        <f>IF($F64="s-curve",$D64+($E64-$D64)*$I$2/(1+EXP($I$3*(COUNT($H$7:AN$7)+$I$4))),TREND($D64:$E64,$D$7:$E$7,AN$7))</f>
        <v>0</v>
      </c>
      <c r="AO64">
        <f>IF($F64="s-curve",$D64+($E64-$D64)*$I$2/(1+EXP($I$3*(COUNT($H$7:AO$7)+$I$4))),TREND($D64:$E64,$D$7:$E$7,AO$7))</f>
        <v>0</v>
      </c>
      <c r="AP64">
        <f>IF($F64="s-curve",$D64+($E64-$D64)*$I$2/(1+EXP($I$3*(COUNT($H$7:AP$7)+$I$4))),TREND($D64:$E64,$D$7:$E$7,AP$7))</f>
        <v>0</v>
      </c>
    </row>
    <row r="65" spans="1:42" x14ac:dyDescent="0.25">
      <c r="C65" t="s">
        <v>5</v>
      </c>
      <c r="D65">
        <v>0</v>
      </c>
      <c r="E65">
        <v>0</v>
      </c>
      <c r="F65" s="42" t="str">
        <f t="shared" si="0"/>
        <v>n/a</v>
      </c>
      <c r="H65" s="33">
        <f t="shared" si="2"/>
        <v>0</v>
      </c>
      <c r="I65">
        <f>IF($F65="s-curve",$D65+($E65-$D65)*$I$2/(1+EXP($I$3*(COUNT($H$7:I$7)+$I$4))),TREND($D65:$E65,$D$7:$E$7,I$7))</f>
        <v>0</v>
      </c>
      <c r="J65">
        <f>IF($F65="s-curve",$D65+($E65-$D65)*$I$2/(1+EXP($I$3*(COUNT($H$7:J$7)+$I$4))),TREND($D65:$E65,$D$7:$E$7,J$7))</f>
        <v>0</v>
      </c>
      <c r="K65">
        <f>IF($F65="s-curve",$D65+($E65-$D65)*$I$2/(1+EXP($I$3*(COUNT($H$7:K$7)+$I$4))),TREND($D65:$E65,$D$7:$E$7,K$7))</f>
        <v>0</v>
      </c>
      <c r="L65">
        <f>IF($F65="s-curve",$D65+($E65-$D65)*$I$2/(1+EXP($I$3*(COUNT($H$7:L$7)+$I$4))),TREND($D65:$E65,$D$7:$E$7,L$7))</f>
        <v>0</v>
      </c>
      <c r="M65">
        <f>IF($F65="s-curve",$D65+($E65-$D65)*$I$2/(1+EXP($I$3*(COUNT($H$7:M$7)+$I$4))),TREND($D65:$E65,$D$7:$E$7,M$7))</f>
        <v>0</v>
      </c>
      <c r="N65">
        <f>IF($F65="s-curve",$D65+($E65-$D65)*$I$2/(1+EXP($I$3*(COUNT($H$7:N$7)+$I$4))),TREND($D65:$E65,$D$7:$E$7,N$7))</f>
        <v>0</v>
      </c>
      <c r="O65">
        <f>IF($F65="s-curve",$D65+($E65-$D65)*$I$2/(1+EXP($I$3*(COUNT($H$7:O$7)+$I$4))),TREND($D65:$E65,$D$7:$E$7,O$7))</f>
        <v>0</v>
      </c>
      <c r="P65">
        <f>IF($F65="s-curve",$D65+($E65-$D65)*$I$2/(1+EXP($I$3*(COUNT($H$7:P$7)+$I$4))),TREND($D65:$E65,$D$7:$E$7,P$7))</f>
        <v>0</v>
      </c>
      <c r="Q65">
        <f>IF($F65="s-curve",$D65+($E65-$D65)*$I$2/(1+EXP($I$3*(COUNT($H$7:Q$7)+$I$4))),TREND($D65:$E65,$D$7:$E$7,Q$7))</f>
        <v>0</v>
      </c>
      <c r="R65">
        <f>IF($F65="s-curve",$D65+($E65-$D65)*$I$2/(1+EXP($I$3*(COUNT($H$7:R$7)+$I$4))),TREND($D65:$E65,$D$7:$E$7,R$7))</f>
        <v>0</v>
      </c>
      <c r="S65">
        <f>IF($F65="s-curve",$D65+($E65-$D65)*$I$2/(1+EXP($I$3*(COUNT($H$7:S$7)+$I$4))),TREND($D65:$E65,$D$7:$E$7,S$7))</f>
        <v>0</v>
      </c>
      <c r="T65">
        <f>IF($F65="s-curve",$D65+($E65-$D65)*$I$2/(1+EXP($I$3*(COUNT($H$7:T$7)+$I$4))),TREND($D65:$E65,$D$7:$E$7,T$7))</f>
        <v>0</v>
      </c>
      <c r="U65">
        <f>IF($F65="s-curve",$D65+($E65-$D65)*$I$2/(1+EXP($I$3*(COUNT($H$7:U$7)+$I$4))),TREND($D65:$E65,$D$7:$E$7,U$7))</f>
        <v>0</v>
      </c>
      <c r="V65">
        <f>IF($F65="s-curve",$D65+($E65-$D65)*$I$2/(1+EXP($I$3*(COUNT($H$7:V$7)+$I$4))),TREND($D65:$E65,$D$7:$E$7,V$7))</f>
        <v>0</v>
      </c>
      <c r="W65">
        <f>IF($F65="s-curve",$D65+($E65-$D65)*$I$2/(1+EXP($I$3*(COUNT($H$7:W$7)+$I$4))),TREND($D65:$E65,$D$7:$E$7,W$7))</f>
        <v>0</v>
      </c>
      <c r="X65">
        <f>IF($F65="s-curve",$D65+($E65-$D65)*$I$2/(1+EXP($I$3*(COUNT($H$7:X$7)+$I$4))),TREND($D65:$E65,$D$7:$E$7,X$7))</f>
        <v>0</v>
      </c>
      <c r="Y65">
        <f>IF($F65="s-curve",$D65+($E65-$D65)*$I$2/(1+EXP($I$3*(COUNT($H$7:Y$7)+$I$4))),TREND($D65:$E65,$D$7:$E$7,Y$7))</f>
        <v>0</v>
      </c>
      <c r="Z65">
        <f>IF($F65="s-curve",$D65+($E65-$D65)*$I$2/(1+EXP($I$3*(COUNT($H$7:Z$7)+$I$4))),TREND($D65:$E65,$D$7:$E$7,Z$7))</f>
        <v>0</v>
      </c>
      <c r="AA65">
        <f>IF($F65="s-curve",$D65+($E65-$D65)*$I$2/(1+EXP($I$3*(COUNT($H$7:AA$7)+$I$4))),TREND($D65:$E65,$D$7:$E$7,AA$7))</f>
        <v>0</v>
      </c>
      <c r="AB65">
        <f>IF($F65="s-curve",$D65+($E65-$D65)*$I$2/(1+EXP($I$3*(COUNT($H$7:AB$7)+$I$4))),TREND($D65:$E65,$D$7:$E$7,AB$7))</f>
        <v>0</v>
      </c>
      <c r="AC65">
        <f>IF($F65="s-curve",$D65+($E65-$D65)*$I$2/(1+EXP($I$3*(COUNT($H$7:AC$7)+$I$4))),TREND($D65:$E65,$D$7:$E$7,AC$7))</f>
        <v>0</v>
      </c>
      <c r="AD65">
        <f>IF($F65="s-curve",$D65+($E65-$D65)*$I$2/(1+EXP($I$3*(COUNT($H$7:AD$7)+$I$4))),TREND($D65:$E65,$D$7:$E$7,AD$7))</f>
        <v>0</v>
      </c>
      <c r="AE65">
        <f>IF($F65="s-curve",$D65+($E65-$D65)*$I$2/(1+EXP($I$3*(COUNT($H$7:AE$7)+$I$4))),TREND($D65:$E65,$D$7:$E$7,AE$7))</f>
        <v>0</v>
      </c>
      <c r="AF65">
        <f>IF($F65="s-curve",$D65+($E65-$D65)*$I$2/(1+EXP($I$3*(COUNT($H$7:AF$7)+$I$4))),TREND($D65:$E65,$D$7:$E$7,AF$7))</f>
        <v>0</v>
      </c>
      <c r="AG65">
        <f>IF($F65="s-curve",$D65+($E65-$D65)*$I$2/(1+EXP($I$3*(COUNT($H$7:AG$7)+$I$4))),TREND($D65:$E65,$D$7:$E$7,AG$7))</f>
        <v>0</v>
      </c>
      <c r="AH65">
        <f>IF($F65="s-curve",$D65+($E65-$D65)*$I$2/(1+EXP($I$3*(COUNT($H$7:AH$7)+$I$4))),TREND($D65:$E65,$D$7:$E$7,AH$7))</f>
        <v>0</v>
      </c>
      <c r="AI65">
        <f>IF($F65="s-curve",$D65+($E65-$D65)*$I$2/(1+EXP($I$3*(COUNT($H$7:AI$7)+$I$4))),TREND($D65:$E65,$D$7:$E$7,AI$7))</f>
        <v>0</v>
      </c>
      <c r="AJ65">
        <f>IF($F65="s-curve",$D65+($E65-$D65)*$I$2/(1+EXP($I$3*(COUNT($H$7:AJ$7)+$I$4))),TREND($D65:$E65,$D$7:$E$7,AJ$7))</f>
        <v>0</v>
      </c>
      <c r="AK65">
        <f>IF($F65="s-curve",$D65+($E65-$D65)*$I$2/(1+EXP($I$3*(COUNT($H$7:AK$7)+$I$4))),TREND($D65:$E65,$D$7:$E$7,AK$7))</f>
        <v>0</v>
      </c>
      <c r="AL65">
        <f>IF($F65="s-curve",$D65+($E65-$D65)*$I$2/(1+EXP($I$3*(COUNT($H$7:AL$7)+$I$4))),TREND($D65:$E65,$D$7:$E$7,AL$7))</f>
        <v>0</v>
      </c>
      <c r="AM65">
        <f>IF($F65="s-curve",$D65+($E65-$D65)*$I$2/(1+EXP($I$3*(COUNT($H$7:AM$7)+$I$4))),TREND($D65:$E65,$D$7:$E$7,AM$7))</f>
        <v>0</v>
      </c>
      <c r="AN65">
        <f>IF($F65="s-curve",$D65+($E65-$D65)*$I$2/(1+EXP($I$3*(COUNT($H$7:AN$7)+$I$4))),TREND($D65:$E65,$D$7:$E$7,AN$7))</f>
        <v>0</v>
      </c>
      <c r="AO65">
        <f>IF($F65="s-curve",$D65+($E65-$D65)*$I$2/(1+EXP($I$3*(COUNT($H$7:AO$7)+$I$4))),TREND($D65:$E65,$D$7:$E$7,AO$7))</f>
        <v>0</v>
      </c>
      <c r="AP65">
        <f>IF($F65="s-curve",$D65+($E65-$D65)*$I$2/(1+EXP($I$3*(COUNT($H$7:AP$7)+$I$4))),TREND($D65:$E65,$D$7:$E$7,AP$7))</f>
        <v>0</v>
      </c>
    </row>
    <row r="66" spans="1:42" x14ac:dyDescent="0.25">
      <c r="C66" t="s">
        <v>6</v>
      </c>
      <c r="D66">
        <v>0</v>
      </c>
      <c r="E66">
        <v>0</v>
      </c>
      <c r="F66" s="42" t="str">
        <f t="shared" si="0"/>
        <v>n/a</v>
      </c>
      <c r="H66" s="33">
        <f t="shared" si="2"/>
        <v>0</v>
      </c>
      <c r="I66">
        <f>IF($F66="s-curve",$D66+($E66-$D66)*$I$2/(1+EXP($I$3*(COUNT($H$7:I$7)+$I$4))),TREND($D66:$E66,$D$7:$E$7,I$7))</f>
        <v>0</v>
      </c>
      <c r="J66">
        <f>IF($F66="s-curve",$D66+($E66-$D66)*$I$2/(1+EXP($I$3*(COUNT($H$7:J$7)+$I$4))),TREND($D66:$E66,$D$7:$E$7,J$7))</f>
        <v>0</v>
      </c>
      <c r="K66">
        <f>IF($F66="s-curve",$D66+($E66-$D66)*$I$2/(1+EXP($I$3*(COUNT($H$7:K$7)+$I$4))),TREND($D66:$E66,$D$7:$E$7,K$7))</f>
        <v>0</v>
      </c>
      <c r="L66">
        <f>IF($F66="s-curve",$D66+($E66-$D66)*$I$2/(1+EXP($I$3*(COUNT($H$7:L$7)+$I$4))),TREND($D66:$E66,$D$7:$E$7,L$7))</f>
        <v>0</v>
      </c>
      <c r="M66">
        <f>IF($F66="s-curve",$D66+($E66-$D66)*$I$2/(1+EXP($I$3*(COUNT($H$7:M$7)+$I$4))),TREND($D66:$E66,$D$7:$E$7,M$7))</f>
        <v>0</v>
      </c>
      <c r="N66">
        <f>IF($F66="s-curve",$D66+($E66-$D66)*$I$2/(1+EXP($I$3*(COUNT($H$7:N$7)+$I$4))),TREND($D66:$E66,$D$7:$E$7,N$7))</f>
        <v>0</v>
      </c>
      <c r="O66">
        <f>IF($F66="s-curve",$D66+($E66-$D66)*$I$2/(1+EXP($I$3*(COUNT($H$7:O$7)+$I$4))),TREND($D66:$E66,$D$7:$E$7,O$7))</f>
        <v>0</v>
      </c>
      <c r="P66">
        <f>IF($F66="s-curve",$D66+($E66-$D66)*$I$2/(1+EXP($I$3*(COUNT($H$7:P$7)+$I$4))),TREND($D66:$E66,$D$7:$E$7,P$7))</f>
        <v>0</v>
      </c>
      <c r="Q66">
        <f>IF($F66="s-curve",$D66+($E66-$D66)*$I$2/(1+EXP($I$3*(COUNT($H$7:Q$7)+$I$4))),TREND($D66:$E66,$D$7:$E$7,Q$7))</f>
        <v>0</v>
      </c>
      <c r="R66">
        <f>IF($F66="s-curve",$D66+($E66-$D66)*$I$2/(1+EXP($I$3*(COUNT($H$7:R$7)+$I$4))),TREND($D66:$E66,$D$7:$E$7,R$7))</f>
        <v>0</v>
      </c>
      <c r="S66">
        <f>IF($F66="s-curve",$D66+($E66-$D66)*$I$2/(1+EXP($I$3*(COUNT($H$7:S$7)+$I$4))),TREND($D66:$E66,$D$7:$E$7,S$7))</f>
        <v>0</v>
      </c>
      <c r="T66">
        <f>IF($F66="s-curve",$D66+($E66-$D66)*$I$2/(1+EXP($I$3*(COUNT($H$7:T$7)+$I$4))),TREND($D66:$E66,$D$7:$E$7,T$7))</f>
        <v>0</v>
      </c>
      <c r="U66">
        <f>IF($F66="s-curve",$D66+($E66-$D66)*$I$2/(1+EXP($I$3*(COUNT($H$7:U$7)+$I$4))),TREND($D66:$E66,$D$7:$E$7,U$7))</f>
        <v>0</v>
      </c>
      <c r="V66">
        <f>IF($F66="s-curve",$D66+($E66-$D66)*$I$2/(1+EXP($I$3*(COUNT($H$7:V$7)+$I$4))),TREND($D66:$E66,$D$7:$E$7,V$7))</f>
        <v>0</v>
      </c>
      <c r="W66">
        <f>IF($F66="s-curve",$D66+($E66-$D66)*$I$2/(1+EXP($I$3*(COUNT($H$7:W$7)+$I$4))),TREND($D66:$E66,$D$7:$E$7,W$7))</f>
        <v>0</v>
      </c>
      <c r="X66">
        <f>IF($F66="s-curve",$D66+($E66-$D66)*$I$2/(1+EXP($I$3*(COUNT($H$7:X$7)+$I$4))),TREND($D66:$E66,$D$7:$E$7,X$7))</f>
        <v>0</v>
      </c>
      <c r="Y66">
        <f>IF($F66="s-curve",$D66+($E66-$D66)*$I$2/(1+EXP($I$3*(COUNT($H$7:Y$7)+$I$4))),TREND($D66:$E66,$D$7:$E$7,Y$7))</f>
        <v>0</v>
      </c>
      <c r="Z66">
        <f>IF($F66="s-curve",$D66+($E66-$D66)*$I$2/(1+EXP($I$3*(COUNT($H$7:Z$7)+$I$4))),TREND($D66:$E66,$D$7:$E$7,Z$7))</f>
        <v>0</v>
      </c>
      <c r="AA66">
        <f>IF($F66="s-curve",$D66+($E66-$D66)*$I$2/(1+EXP($I$3*(COUNT($H$7:AA$7)+$I$4))),TREND($D66:$E66,$D$7:$E$7,AA$7))</f>
        <v>0</v>
      </c>
      <c r="AB66">
        <f>IF($F66="s-curve",$D66+($E66-$D66)*$I$2/(1+EXP($I$3*(COUNT($H$7:AB$7)+$I$4))),TREND($D66:$E66,$D$7:$E$7,AB$7))</f>
        <v>0</v>
      </c>
      <c r="AC66">
        <f>IF($F66="s-curve",$D66+($E66-$D66)*$I$2/(1+EXP($I$3*(COUNT($H$7:AC$7)+$I$4))),TREND($D66:$E66,$D$7:$E$7,AC$7))</f>
        <v>0</v>
      </c>
      <c r="AD66">
        <f>IF($F66="s-curve",$D66+($E66-$D66)*$I$2/(1+EXP($I$3*(COUNT($H$7:AD$7)+$I$4))),TREND($D66:$E66,$D$7:$E$7,AD$7))</f>
        <v>0</v>
      </c>
      <c r="AE66">
        <f>IF($F66="s-curve",$D66+($E66-$D66)*$I$2/(1+EXP($I$3*(COUNT($H$7:AE$7)+$I$4))),TREND($D66:$E66,$D$7:$E$7,AE$7))</f>
        <v>0</v>
      </c>
      <c r="AF66">
        <f>IF($F66="s-curve",$D66+($E66-$D66)*$I$2/(1+EXP($I$3*(COUNT($H$7:AF$7)+$I$4))),TREND($D66:$E66,$D$7:$E$7,AF$7))</f>
        <v>0</v>
      </c>
      <c r="AG66">
        <f>IF($F66="s-curve",$D66+($E66-$D66)*$I$2/(1+EXP($I$3*(COUNT($H$7:AG$7)+$I$4))),TREND($D66:$E66,$D$7:$E$7,AG$7))</f>
        <v>0</v>
      </c>
      <c r="AH66">
        <f>IF($F66="s-curve",$D66+($E66-$D66)*$I$2/(1+EXP($I$3*(COUNT($H$7:AH$7)+$I$4))),TREND($D66:$E66,$D$7:$E$7,AH$7))</f>
        <v>0</v>
      </c>
      <c r="AI66">
        <f>IF($F66="s-curve",$D66+($E66-$D66)*$I$2/(1+EXP($I$3*(COUNT($H$7:AI$7)+$I$4))),TREND($D66:$E66,$D$7:$E$7,AI$7))</f>
        <v>0</v>
      </c>
      <c r="AJ66">
        <f>IF($F66="s-curve",$D66+($E66-$D66)*$I$2/(1+EXP($I$3*(COUNT($H$7:AJ$7)+$I$4))),TREND($D66:$E66,$D$7:$E$7,AJ$7))</f>
        <v>0</v>
      </c>
      <c r="AK66">
        <f>IF($F66="s-curve",$D66+($E66-$D66)*$I$2/(1+EXP($I$3*(COUNT($H$7:AK$7)+$I$4))),TREND($D66:$E66,$D$7:$E$7,AK$7))</f>
        <v>0</v>
      </c>
      <c r="AL66">
        <f>IF($F66="s-curve",$D66+($E66-$D66)*$I$2/(1+EXP($I$3*(COUNT($H$7:AL$7)+$I$4))),TREND($D66:$E66,$D$7:$E$7,AL$7))</f>
        <v>0</v>
      </c>
      <c r="AM66">
        <f>IF($F66="s-curve",$D66+($E66-$D66)*$I$2/(1+EXP($I$3*(COUNT($H$7:AM$7)+$I$4))),TREND($D66:$E66,$D$7:$E$7,AM$7))</f>
        <v>0</v>
      </c>
      <c r="AN66">
        <f>IF($F66="s-curve",$D66+($E66-$D66)*$I$2/(1+EXP($I$3*(COUNT($H$7:AN$7)+$I$4))),TREND($D66:$E66,$D$7:$E$7,AN$7))</f>
        <v>0</v>
      </c>
      <c r="AO66">
        <f>IF($F66="s-curve",$D66+($E66-$D66)*$I$2/(1+EXP($I$3*(COUNT($H$7:AO$7)+$I$4))),TREND($D66:$E66,$D$7:$E$7,AO$7))</f>
        <v>0</v>
      </c>
      <c r="AP66">
        <f>IF($F66="s-curve",$D66+($E66-$D66)*$I$2/(1+EXP($I$3*(COUNT($H$7:AP$7)+$I$4))),TREND($D66:$E66,$D$7:$E$7,AP$7))</f>
        <v>0</v>
      </c>
    </row>
    <row r="67" spans="1:42" ht="15.75" thickBot="1" x14ac:dyDescent="0.3">
      <c r="A67" s="21"/>
      <c r="B67" s="21"/>
      <c r="C67" s="21" t="s">
        <v>7</v>
      </c>
      <c r="D67" s="21">
        <v>1</v>
      </c>
      <c r="E67" s="21">
        <v>1</v>
      </c>
      <c r="F67" s="43" t="str">
        <f>IF(D67=E67,"n/a",IF(OR(C67="battery electric vehicle",C67="natural gas vehicle",C67="plugin hybrid vehicle"),"s-curve","linear"))</f>
        <v>n/a</v>
      </c>
      <c r="H67" s="33">
        <f t="shared" si="2"/>
        <v>1</v>
      </c>
      <c r="I67">
        <f>IF($F67="s-curve",$D67+($E67-$D67)*$I$2/(1+EXP($I$3*(COUNT($H$7:I$7)+$I$4))),TREND($D67:$E67,$D$7:$E$7,I$7))</f>
        <v>1</v>
      </c>
      <c r="J67">
        <f>IF($F67="s-curve",$D67+($E67-$D67)*$I$2/(1+EXP($I$3*(COUNT($H$7:J$7)+$I$4))),TREND($D67:$E67,$D$7:$E$7,J$7))</f>
        <v>1</v>
      </c>
      <c r="K67">
        <f>IF($F67="s-curve",$D67+($E67-$D67)*$I$2/(1+EXP($I$3*(COUNT($H$7:K$7)+$I$4))),TREND($D67:$E67,$D$7:$E$7,K$7))</f>
        <v>1</v>
      </c>
      <c r="L67">
        <f>IF($F67="s-curve",$D67+($E67-$D67)*$I$2/(1+EXP($I$3*(COUNT($H$7:L$7)+$I$4))),TREND($D67:$E67,$D$7:$E$7,L$7))</f>
        <v>1</v>
      </c>
      <c r="M67">
        <f>IF($F67="s-curve",$D67+($E67-$D67)*$I$2/(1+EXP($I$3*(COUNT($H$7:M$7)+$I$4))),TREND($D67:$E67,$D$7:$E$7,M$7))</f>
        <v>1</v>
      </c>
      <c r="N67">
        <f>IF($F67="s-curve",$D67+($E67-$D67)*$I$2/(1+EXP($I$3*(COUNT($H$7:N$7)+$I$4))),TREND($D67:$E67,$D$7:$E$7,N$7))</f>
        <v>1</v>
      </c>
      <c r="O67">
        <f>IF($F67="s-curve",$D67+($E67-$D67)*$I$2/(1+EXP($I$3*(COUNT($H$7:O$7)+$I$4))),TREND($D67:$E67,$D$7:$E$7,O$7))</f>
        <v>1</v>
      </c>
      <c r="P67">
        <f>IF($F67="s-curve",$D67+($E67-$D67)*$I$2/(1+EXP($I$3*(COUNT($H$7:P$7)+$I$4))),TREND($D67:$E67,$D$7:$E$7,P$7))</f>
        <v>1</v>
      </c>
      <c r="Q67">
        <f>IF($F67="s-curve",$D67+($E67-$D67)*$I$2/(1+EXP($I$3*(COUNT($H$7:Q$7)+$I$4))),TREND($D67:$E67,$D$7:$E$7,Q$7))</f>
        <v>1</v>
      </c>
      <c r="R67">
        <f>IF($F67="s-curve",$D67+($E67-$D67)*$I$2/(1+EXP($I$3*(COUNT($H$7:R$7)+$I$4))),TREND($D67:$E67,$D$7:$E$7,R$7))</f>
        <v>1</v>
      </c>
      <c r="S67">
        <f>IF($F67="s-curve",$D67+($E67-$D67)*$I$2/(1+EXP($I$3*(COUNT($H$7:S$7)+$I$4))),TREND($D67:$E67,$D$7:$E$7,S$7))</f>
        <v>1</v>
      </c>
      <c r="T67">
        <f>IF($F67="s-curve",$D67+($E67-$D67)*$I$2/(1+EXP($I$3*(COUNT($H$7:T$7)+$I$4))),TREND($D67:$E67,$D$7:$E$7,T$7))</f>
        <v>1</v>
      </c>
      <c r="U67">
        <f>IF($F67="s-curve",$D67+($E67-$D67)*$I$2/(1+EXP($I$3*(COUNT($H$7:U$7)+$I$4))),TREND($D67:$E67,$D$7:$E$7,U$7))</f>
        <v>1</v>
      </c>
      <c r="V67">
        <f>IF($F67="s-curve",$D67+($E67-$D67)*$I$2/(1+EXP($I$3*(COUNT($H$7:V$7)+$I$4))),TREND($D67:$E67,$D$7:$E$7,V$7))</f>
        <v>1</v>
      </c>
      <c r="W67">
        <f>IF($F67="s-curve",$D67+($E67-$D67)*$I$2/(1+EXP($I$3*(COUNT($H$7:W$7)+$I$4))),TREND($D67:$E67,$D$7:$E$7,W$7))</f>
        <v>1</v>
      </c>
      <c r="X67">
        <f>IF($F67="s-curve",$D67+($E67-$D67)*$I$2/(1+EXP($I$3*(COUNT($H$7:X$7)+$I$4))),TREND($D67:$E67,$D$7:$E$7,X$7))</f>
        <v>1</v>
      </c>
      <c r="Y67">
        <f>IF($F67="s-curve",$D67+($E67-$D67)*$I$2/(1+EXP($I$3*(COUNT($H$7:Y$7)+$I$4))),TREND($D67:$E67,$D$7:$E$7,Y$7))</f>
        <v>1</v>
      </c>
      <c r="Z67">
        <f>IF($F67="s-curve",$D67+($E67-$D67)*$I$2/(1+EXP($I$3*(COUNT($H$7:Z$7)+$I$4))),TREND($D67:$E67,$D$7:$E$7,Z$7))</f>
        <v>1</v>
      </c>
      <c r="AA67">
        <f>IF($F67="s-curve",$D67+($E67-$D67)*$I$2/(1+EXP($I$3*(COUNT($H$7:AA$7)+$I$4))),TREND($D67:$E67,$D$7:$E$7,AA$7))</f>
        <v>1</v>
      </c>
      <c r="AB67">
        <f>IF($F67="s-curve",$D67+($E67-$D67)*$I$2/(1+EXP($I$3*(COUNT($H$7:AB$7)+$I$4))),TREND($D67:$E67,$D$7:$E$7,AB$7))</f>
        <v>1</v>
      </c>
      <c r="AC67">
        <f>IF($F67="s-curve",$D67+($E67-$D67)*$I$2/(1+EXP($I$3*(COUNT($H$7:AC$7)+$I$4))),TREND($D67:$E67,$D$7:$E$7,AC$7))</f>
        <v>1</v>
      </c>
      <c r="AD67">
        <f>IF($F67="s-curve",$D67+($E67-$D67)*$I$2/(1+EXP($I$3*(COUNT($H$7:AD$7)+$I$4))),TREND($D67:$E67,$D$7:$E$7,AD$7))</f>
        <v>1</v>
      </c>
      <c r="AE67">
        <f>IF($F67="s-curve",$D67+($E67-$D67)*$I$2/(1+EXP($I$3*(COUNT($H$7:AE$7)+$I$4))),TREND($D67:$E67,$D$7:$E$7,AE$7))</f>
        <v>1</v>
      </c>
      <c r="AF67">
        <f>IF($F67="s-curve",$D67+($E67-$D67)*$I$2/(1+EXP($I$3*(COUNT($H$7:AF$7)+$I$4))),TREND($D67:$E67,$D$7:$E$7,AF$7))</f>
        <v>1</v>
      </c>
      <c r="AG67">
        <f>IF($F67="s-curve",$D67+($E67-$D67)*$I$2/(1+EXP($I$3*(COUNT($H$7:AG$7)+$I$4))),TREND($D67:$E67,$D$7:$E$7,AG$7))</f>
        <v>1</v>
      </c>
      <c r="AH67">
        <f>IF($F67="s-curve",$D67+($E67-$D67)*$I$2/(1+EXP($I$3*(COUNT($H$7:AH$7)+$I$4))),TREND($D67:$E67,$D$7:$E$7,AH$7))</f>
        <v>1</v>
      </c>
      <c r="AI67">
        <f>IF($F67="s-curve",$D67+($E67-$D67)*$I$2/(1+EXP($I$3*(COUNT($H$7:AI$7)+$I$4))),TREND($D67:$E67,$D$7:$E$7,AI$7))</f>
        <v>1</v>
      </c>
      <c r="AJ67">
        <f>IF($F67="s-curve",$D67+($E67-$D67)*$I$2/(1+EXP($I$3*(COUNT($H$7:AJ$7)+$I$4))),TREND($D67:$E67,$D$7:$E$7,AJ$7))</f>
        <v>1</v>
      </c>
      <c r="AK67">
        <f>IF($F67="s-curve",$D67+($E67-$D67)*$I$2/(1+EXP($I$3*(COUNT($H$7:AK$7)+$I$4))),TREND($D67:$E67,$D$7:$E$7,AK$7))</f>
        <v>1</v>
      </c>
      <c r="AL67">
        <f>IF($F67="s-curve",$D67+($E67-$D67)*$I$2/(1+EXP($I$3*(COUNT($H$7:AL$7)+$I$4))),TREND($D67:$E67,$D$7:$E$7,AL$7))</f>
        <v>1</v>
      </c>
      <c r="AM67">
        <f>IF($F67="s-curve",$D67+($E67-$D67)*$I$2/(1+EXP($I$3*(COUNT($H$7:AM$7)+$I$4))),TREND($D67:$E67,$D$7:$E$7,AM$7))</f>
        <v>1</v>
      </c>
      <c r="AN67">
        <f>IF($F67="s-curve",$D67+($E67-$D67)*$I$2/(1+EXP($I$3*(COUNT($H$7:AN$7)+$I$4))),TREND($D67:$E67,$D$7:$E$7,AN$7))</f>
        <v>1</v>
      </c>
      <c r="AO67">
        <f>IF($F67="s-curve",$D67+($E67-$D67)*$I$2/(1+EXP($I$3*(COUNT($H$7:AO$7)+$I$4))),TREND($D67:$E67,$D$7:$E$7,AO$7))</f>
        <v>1</v>
      </c>
      <c r="AP67">
        <f>IF($F67="s-curve",$D67+($E67-$D67)*$I$2/(1+EXP($I$3*(COUNT($H$7:AP$7)+$I$4))),TREND($D67:$E67,$D$7:$E$7,AP$7))</f>
        <v>1</v>
      </c>
    </row>
    <row r="68" spans="1:42" x14ac:dyDescent="0.25">
      <c r="A68" t="s">
        <v>19</v>
      </c>
      <c r="B68" t="s">
        <v>21</v>
      </c>
      <c r="C68" t="s">
        <v>2</v>
      </c>
      <c r="D68" s="19">
        <f>'SYVbT-passenger'!B7/SUM('SYVbT-passenger'!B7:F7)</f>
        <v>0</v>
      </c>
      <c r="E68" s="37">
        <v>1</v>
      </c>
      <c r="F68" s="42" t="str">
        <f t="shared" si="0"/>
        <v>s-curve</v>
      </c>
      <c r="H68" s="33">
        <f t="shared" si="2"/>
        <v>0</v>
      </c>
      <c r="I68">
        <f>IF($F68="s-curve",$D68+($E68-$D68)*$I$2/(1+EXP($I$3*(COUNT($H$7:I$7)+$I$4))),TREND($D68:$E68,$D$7:$E$7,I$7))</f>
        <v>1.098694263059318E-2</v>
      </c>
      <c r="J68">
        <f>IF($F68="s-curve",$D68+($E68-$D68)*$I$2/(1+EXP($I$3*(COUNT($H$7:J$7)+$I$4))),TREND($D68:$E68,$D$7:$E$7,J$7))</f>
        <v>1.4774031693273055E-2</v>
      </c>
      <c r="K68">
        <f>IF($F68="s-curve",$D68+($E68-$D68)*$I$2/(1+EXP($I$3*(COUNT($H$7:K$7)+$I$4))),TREND($D68:$E68,$D$7:$E$7,K$7))</f>
        <v>1.984030573407751E-2</v>
      </c>
      <c r="L68">
        <f>IF($F68="s-curve",$D68+($E68-$D68)*$I$2/(1+EXP($I$3*(COUNT($H$7:L$7)+$I$4))),TREND($D68:$E68,$D$7:$E$7,L$7))</f>
        <v>2.6596993576865863E-2</v>
      </c>
      <c r="M68">
        <f>IF($F68="s-curve",$D68+($E68-$D68)*$I$2/(1+EXP($I$3*(COUNT($H$7:M$7)+$I$4))),TREND($D68:$E68,$D$7:$E$7,M$7))</f>
        <v>3.5571189272636181E-2</v>
      </c>
      <c r="N68">
        <f>IF($F68="s-curve",$D68+($E68-$D68)*$I$2/(1+EXP($I$3*(COUNT($H$7:N$7)+$I$4))),TREND($D68:$E68,$D$7:$E$7,N$7))</f>
        <v>4.7425873177566781E-2</v>
      </c>
      <c r="O68">
        <f>IF($F68="s-curve",$D68+($E68-$D68)*$I$2/(1+EXP($I$3*(COUNT($H$7:O$7)+$I$4))),TREND($D68:$E68,$D$7:$E$7,O$7))</f>
        <v>6.2973356056996513E-2</v>
      </c>
      <c r="P68">
        <f>IF($F68="s-curve",$D68+($E68-$D68)*$I$2/(1+EXP($I$3*(COUNT($H$7:P$7)+$I$4))),TREND($D68:$E68,$D$7:$E$7,P$7))</f>
        <v>8.317269649392238E-2</v>
      </c>
      <c r="Q68">
        <f>IF($F68="s-curve",$D68+($E68-$D68)*$I$2/(1+EXP($I$3*(COUNT($H$7:Q$7)+$I$4))),TREND($D68:$E68,$D$7:$E$7,Q$7))</f>
        <v>0.10909682119561293</v>
      </c>
      <c r="R68">
        <f>IF($F68="s-curve",$D68+($E68-$D68)*$I$2/(1+EXP($I$3*(COUNT($H$7:R$7)+$I$4))),TREND($D68:$E68,$D$7:$E$7,R$7))</f>
        <v>0.14185106490048782</v>
      </c>
      <c r="S68">
        <f>IF($F68="s-curve",$D68+($E68-$D68)*$I$2/(1+EXP($I$3*(COUNT($H$7:S$7)+$I$4))),TREND($D68:$E68,$D$7:$E$7,S$7))</f>
        <v>0.18242552380635635</v>
      </c>
      <c r="T68">
        <f>IF($F68="s-curve",$D68+($E68-$D68)*$I$2/(1+EXP($I$3*(COUNT($H$7:T$7)+$I$4))),TREND($D68:$E68,$D$7:$E$7,T$7))</f>
        <v>0.23147521650098238</v>
      </c>
      <c r="U68">
        <f>IF($F68="s-curve",$D68+($E68-$D68)*$I$2/(1+EXP($I$3*(COUNT($H$7:U$7)+$I$4))),TREND($D68:$E68,$D$7:$E$7,U$7))</f>
        <v>0.28905049737499605</v>
      </c>
      <c r="V68">
        <f>IF($F68="s-curve",$D68+($E68-$D68)*$I$2/(1+EXP($I$3*(COUNT($H$7:V$7)+$I$4))),TREND($D68:$E68,$D$7:$E$7,V$7))</f>
        <v>0.35434369377420455</v>
      </c>
      <c r="W68">
        <f>IF($F68="s-curve",$D68+($E68-$D68)*$I$2/(1+EXP($I$3*(COUNT($H$7:W$7)+$I$4))),TREND($D68:$E68,$D$7:$E$7,W$7))</f>
        <v>0.42555748318834102</v>
      </c>
      <c r="X68">
        <f>IF($F68="s-curve",$D68+($E68-$D68)*$I$2/(1+EXP($I$3*(COUNT($H$7:X$7)+$I$4))),TREND($D68:$E68,$D$7:$E$7,X$7))</f>
        <v>0.5</v>
      </c>
      <c r="Y68">
        <f>IF($F68="s-curve",$D68+($E68-$D68)*$I$2/(1+EXP($I$3*(COUNT($H$7:Y$7)+$I$4))),TREND($D68:$E68,$D$7:$E$7,Y$7))</f>
        <v>0.57444251681165903</v>
      </c>
      <c r="Z68">
        <f>IF($F68="s-curve",$D68+($E68-$D68)*$I$2/(1+EXP($I$3*(COUNT($H$7:Z$7)+$I$4))),TREND($D68:$E68,$D$7:$E$7,Z$7))</f>
        <v>0.6456563062257954</v>
      </c>
      <c r="AA68">
        <f>IF($F68="s-curve",$D68+($E68-$D68)*$I$2/(1+EXP($I$3*(COUNT($H$7:AA$7)+$I$4))),TREND($D68:$E68,$D$7:$E$7,AA$7))</f>
        <v>0.71094950262500389</v>
      </c>
      <c r="AB68">
        <f>IF($F68="s-curve",$D68+($E68-$D68)*$I$2/(1+EXP($I$3*(COUNT($H$7:AB$7)+$I$4))),TREND($D68:$E68,$D$7:$E$7,AB$7))</f>
        <v>0.76852478349901754</v>
      </c>
      <c r="AC68">
        <f>IF($F68="s-curve",$D68+($E68-$D68)*$I$2/(1+EXP($I$3*(COUNT($H$7:AC$7)+$I$4))),TREND($D68:$E68,$D$7:$E$7,AC$7))</f>
        <v>0.81757447619364365</v>
      </c>
      <c r="AD68">
        <f>IF($F68="s-curve",$D68+($E68-$D68)*$I$2/(1+EXP($I$3*(COUNT($H$7:AD$7)+$I$4))),TREND($D68:$E68,$D$7:$E$7,AD$7))</f>
        <v>0.85814893509951229</v>
      </c>
      <c r="AE68">
        <f>IF($F68="s-curve",$D68+($E68-$D68)*$I$2/(1+EXP($I$3*(COUNT($H$7:AE$7)+$I$4))),TREND($D68:$E68,$D$7:$E$7,AE$7))</f>
        <v>0.89090317880438707</v>
      </c>
      <c r="AF68">
        <f>IF($F68="s-curve",$D68+($E68-$D68)*$I$2/(1+EXP($I$3*(COUNT($H$7:AF$7)+$I$4))),TREND($D68:$E68,$D$7:$E$7,AF$7))</f>
        <v>0.91682730350607766</v>
      </c>
      <c r="AG68">
        <f>IF($F68="s-curve",$D68+($E68-$D68)*$I$2/(1+EXP($I$3*(COUNT($H$7:AG$7)+$I$4))),TREND($D68:$E68,$D$7:$E$7,AG$7))</f>
        <v>0.9370266439430035</v>
      </c>
      <c r="AH68">
        <f>IF($F68="s-curve",$D68+($E68-$D68)*$I$2/(1+EXP($I$3*(COUNT($H$7:AH$7)+$I$4))),TREND($D68:$E68,$D$7:$E$7,AH$7))</f>
        <v>0.95257412682243336</v>
      </c>
      <c r="AI68">
        <f>IF($F68="s-curve",$D68+($E68-$D68)*$I$2/(1+EXP($I$3*(COUNT($H$7:AI$7)+$I$4))),TREND($D68:$E68,$D$7:$E$7,AI$7))</f>
        <v>0.96442881072736386</v>
      </c>
      <c r="AJ68">
        <f>IF($F68="s-curve",$D68+($E68-$D68)*$I$2/(1+EXP($I$3*(COUNT($H$7:AJ$7)+$I$4))),TREND($D68:$E68,$D$7:$E$7,AJ$7))</f>
        <v>0.97340300642313404</v>
      </c>
      <c r="AK68">
        <f>IF($F68="s-curve",$D68+($E68-$D68)*$I$2/(1+EXP($I$3*(COUNT($H$7:AK$7)+$I$4))),TREND($D68:$E68,$D$7:$E$7,AK$7))</f>
        <v>0.98015969426592253</v>
      </c>
      <c r="AL68">
        <f>IF($F68="s-curve",$D68+($E68-$D68)*$I$2/(1+EXP($I$3*(COUNT($H$7:AL$7)+$I$4))),TREND($D68:$E68,$D$7:$E$7,AL$7))</f>
        <v>0.98522596830672693</v>
      </c>
      <c r="AM68">
        <f>IF($F68="s-curve",$D68+($E68-$D68)*$I$2/(1+EXP($I$3*(COUNT($H$7:AM$7)+$I$4))),TREND($D68:$E68,$D$7:$E$7,AM$7))</f>
        <v>0.98901305736940681</v>
      </c>
      <c r="AN68">
        <f>IF($F68="s-curve",$D68+($E68-$D68)*$I$2/(1+EXP($I$3*(COUNT($H$7:AN$7)+$I$4))),TREND($D68:$E68,$D$7:$E$7,AN$7))</f>
        <v>0.99183742884684012</v>
      </c>
      <c r="AO68">
        <f>IF($F68="s-curve",$D68+($E68-$D68)*$I$2/(1+EXP($I$3*(COUNT($H$7:AO$7)+$I$4))),TREND($D68:$E68,$D$7:$E$7,AO$7))</f>
        <v>0.99394019850841575</v>
      </c>
      <c r="AP68">
        <f>IF($F68="s-curve",$D68+($E68-$D68)*$I$2/(1+EXP($I$3*(COUNT($H$7:AP$7)+$I$4))),TREND($D68:$E68,$D$7:$E$7,AP$7))</f>
        <v>0.99550372683905886</v>
      </c>
    </row>
    <row r="69" spans="1:42" x14ac:dyDescent="0.25">
      <c r="C69" t="s">
        <v>3</v>
      </c>
      <c r="D69" s="19">
        <f>'SYVbT-passenger'!C7/SUM('SYVbT-passenger'!B7:F7)</f>
        <v>0</v>
      </c>
      <c r="E69" s="31">
        <v>0</v>
      </c>
      <c r="F69" s="42" t="str">
        <f t="shared" si="0"/>
        <v>n/a</v>
      </c>
      <c r="H69" s="33">
        <f t="shared" si="2"/>
        <v>0</v>
      </c>
      <c r="I69">
        <f>IF($F69="s-curve",$D69+($E69-$D69)*$I$2/(1+EXP($I$3*(COUNT($H$7:I$7)+$I$4))),TREND($D69:$E69,$D$7:$E$7,I$7))</f>
        <v>0</v>
      </c>
      <c r="J69">
        <f>IF($F69="s-curve",$D69+($E69-$D69)*$I$2/(1+EXP($I$3*(COUNT($H$7:J$7)+$I$4))),TREND($D69:$E69,$D$7:$E$7,J$7))</f>
        <v>0</v>
      </c>
      <c r="K69">
        <f>IF($F69="s-curve",$D69+($E69-$D69)*$I$2/(1+EXP($I$3*(COUNT($H$7:K$7)+$I$4))),TREND($D69:$E69,$D$7:$E$7,K$7))</f>
        <v>0</v>
      </c>
      <c r="L69">
        <f>IF($F69="s-curve",$D69+($E69-$D69)*$I$2/(1+EXP($I$3*(COUNT($H$7:L$7)+$I$4))),TREND($D69:$E69,$D$7:$E$7,L$7))</f>
        <v>0</v>
      </c>
      <c r="M69">
        <f>IF($F69="s-curve",$D69+($E69-$D69)*$I$2/(1+EXP($I$3*(COUNT($H$7:M$7)+$I$4))),TREND($D69:$E69,$D$7:$E$7,M$7))</f>
        <v>0</v>
      </c>
      <c r="N69">
        <f>IF($F69="s-curve",$D69+($E69-$D69)*$I$2/(1+EXP($I$3*(COUNT($H$7:N$7)+$I$4))),TREND($D69:$E69,$D$7:$E$7,N$7))</f>
        <v>0</v>
      </c>
      <c r="O69">
        <f>IF($F69="s-curve",$D69+($E69-$D69)*$I$2/(1+EXP($I$3*(COUNT($H$7:O$7)+$I$4))),TREND($D69:$E69,$D$7:$E$7,O$7))</f>
        <v>0</v>
      </c>
      <c r="P69">
        <f>IF($F69="s-curve",$D69+($E69-$D69)*$I$2/(1+EXP($I$3*(COUNT($H$7:P$7)+$I$4))),TREND($D69:$E69,$D$7:$E$7,P$7))</f>
        <v>0</v>
      </c>
      <c r="Q69">
        <f>IF($F69="s-curve",$D69+($E69-$D69)*$I$2/(1+EXP($I$3*(COUNT($H$7:Q$7)+$I$4))),TREND($D69:$E69,$D$7:$E$7,Q$7))</f>
        <v>0</v>
      </c>
      <c r="R69">
        <f>IF($F69="s-curve",$D69+($E69-$D69)*$I$2/(1+EXP($I$3*(COUNT($H$7:R$7)+$I$4))),TREND($D69:$E69,$D$7:$E$7,R$7))</f>
        <v>0</v>
      </c>
      <c r="S69">
        <f>IF($F69="s-curve",$D69+($E69-$D69)*$I$2/(1+EXP($I$3*(COUNT($H$7:S$7)+$I$4))),TREND($D69:$E69,$D$7:$E$7,S$7))</f>
        <v>0</v>
      </c>
      <c r="T69">
        <f>IF($F69="s-curve",$D69+($E69-$D69)*$I$2/(1+EXP($I$3*(COUNT($H$7:T$7)+$I$4))),TREND($D69:$E69,$D$7:$E$7,T$7))</f>
        <v>0</v>
      </c>
      <c r="U69">
        <f>IF($F69="s-curve",$D69+($E69-$D69)*$I$2/(1+EXP($I$3*(COUNT($H$7:U$7)+$I$4))),TREND($D69:$E69,$D$7:$E$7,U$7))</f>
        <v>0</v>
      </c>
      <c r="V69">
        <f>IF($F69="s-curve",$D69+($E69-$D69)*$I$2/(1+EXP($I$3*(COUNT($H$7:V$7)+$I$4))),TREND($D69:$E69,$D$7:$E$7,V$7))</f>
        <v>0</v>
      </c>
      <c r="W69">
        <f>IF($F69="s-curve",$D69+($E69-$D69)*$I$2/(1+EXP($I$3*(COUNT($H$7:W$7)+$I$4))),TREND($D69:$E69,$D$7:$E$7,W$7))</f>
        <v>0</v>
      </c>
      <c r="X69">
        <f>IF($F69="s-curve",$D69+($E69-$D69)*$I$2/(1+EXP($I$3*(COUNT($H$7:X$7)+$I$4))),TREND($D69:$E69,$D$7:$E$7,X$7))</f>
        <v>0</v>
      </c>
      <c r="Y69">
        <f>IF($F69="s-curve",$D69+($E69-$D69)*$I$2/(1+EXP($I$3*(COUNT($H$7:Y$7)+$I$4))),TREND($D69:$E69,$D$7:$E$7,Y$7))</f>
        <v>0</v>
      </c>
      <c r="Z69">
        <f>IF($F69="s-curve",$D69+($E69-$D69)*$I$2/(1+EXP($I$3*(COUNT($H$7:Z$7)+$I$4))),TREND($D69:$E69,$D$7:$E$7,Z$7))</f>
        <v>0</v>
      </c>
      <c r="AA69">
        <f>IF($F69="s-curve",$D69+($E69-$D69)*$I$2/(1+EXP($I$3*(COUNT($H$7:AA$7)+$I$4))),TREND($D69:$E69,$D$7:$E$7,AA$7))</f>
        <v>0</v>
      </c>
      <c r="AB69">
        <f>IF($F69="s-curve",$D69+($E69-$D69)*$I$2/(1+EXP($I$3*(COUNT($H$7:AB$7)+$I$4))),TREND($D69:$E69,$D$7:$E$7,AB$7))</f>
        <v>0</v>
      </c>
      <c r="AC69">
        <f>IF($F69="s-curve",$D69+($E69-$D69)*$I$2/(1+EXP($I$3*(COUNT($H$7:AC$7)+$I$4))),TREND($D69:$E69,$D$7:$E$7,AC$7))</f>
        <v>0</v>
      </c>
      <c r="AD69">
        <f>IF($F69="s-curve",$D69+($E69-$D69)*$I$2/(1+EXP($I$3*(COUNT($H$7:AD$7)+$I$4))),TREND($D69:$E69,$D$7:$E$7,AD$7))</f>
        <v>0</v>
      </c>
      <c r="AE69">
        <f>IF($F69="s-curve",$D69+($E69-$D69)*$I$2/(1+EXP($I$3*(COUNT($H$7:AE$7)+$I$4))),TREND($D69:$E69,$D$7:$E$7,AE$7))</f>
        <v>0</v>
      </c>
      <c r="AF69">
        <f>IF($F69="s-curve",$D69+($E69-$D69)*$I$2/(1+EXP($I$3*(COUNT($H$7:AF$7)+$I$4))),TREND($D69:$E69,$D$7:$E$7,AF$7))</f>
        <v>0</v>
      </c>
      <c r="AG69">
        <f>IF($F69="s-curve",$D69+($E69-$D69)*$I$2/(1+EXP($I$3*(COUNT($H$7:AG$7)+$I$4))),TREND($D69:$E69,$D$7:$E$7,AG$7))</f>
        <v>0</v>
      </c>
      <c r="AH69">
        <f>IF($F69="s-curve",$D69+($E69-$D69)*$I$2/(1+EXP($I$3*(COUNT($H$7:AH$7)+$I$4))),TREND($D69:$E69,$D$7:$E$7,AH$7))</f>
        <v>0</v>
      </c>
      <c r="AI69">
        <f>IF($F69="s-curve",$D69+($E69-$D69)*$I$2/(1+EXP($I$3*(COUNT($H$7:AI$7)+$I$4))),TREND($D69:$E69,$D$7:$E$7,AI$7))</f>
        <v>0</v>
      </c>
      <c r="AJ69">
        <f>IF($F69="s-curve",$D69+($E69-$D69)*$I$2/(1+EXP($I$3*(COUNT($H$7:AJ$7)+$I$4))),TREND($D69:$E69,$D$7:$E$7,AJ$7))</f>
        <v>0</v>
      </c>
      <c r="AK69">
        <f>IF($F69="s-curve",$D69+($E69-$D69)*$I$2/(1+EXP($I$3*(COUNT($H$7:AK$7)+$I$4))),TREND($D69:$E69,$D$7:$E$7,AK$7))</f>
        <v>0</v>
      </c>
      <c r="AL69">
        <f>IF($F69="s-curve",$D69+($E69-$D69)*$I$2/(1+EXP($I$3*(COUNT($H$7:AL$7)+$I$4))),TREND($D69:$E69,$D$7:$E$7,AL$7))</f>
        <v>0</v>
      </c>
      <c r="AM69">
        <f>IF($F69="s-curve",$D69+($E69-$D69)*$I$2/(1+EXP($I$3*(COUNT($H$7:AM$7)+$I$4))),TREND($D69:$E69,$D$7:$E$7,AM$7))</f>
        <v>0</v>
      </c>
      <c r="AN69">
        <f>IF($F69="s-curve",$D69+($E69-$D69)*$I$2/(1+EXP($I$3*(COUNT($H$7:AN$7)+$I$4))),TREND($D69:$E69,$D$7:$E$7,AN$7))</f>
        <v>0</v>
      </c>
      <c r="AO69">
        <f>IF($F69="s-curve",$D69+($E69-$D69)*$I$2/(1+EXP($I$3*(COUNT($H$7:AO$7)+$I$4))),TREND($D69:$E69,$D$7:$E$7,AO$7))</f>
        <v>0</v>
      </c>
      <c r="AP69">
        <f>IF($F69="s-curve",$D69+($E69-$D69)*$I$2/(1+EXP($I$3*(COUNT($H$7:AP$7)+$I$4))),TREND($D69:$E69,$D$7:$E$7,AP$7))</f>
        <v>0</v>
      </c>
    </row>
    <row r="70" spans="1:42" x14ac:dyDescent="0.25">
      <c r="C70" t="s">
        <v>4</v>
      </c>
      <c r="D70">
        <v>1</v>
      </c>
      <c r="E70" s="31">
        <v>1</v>
      </c>
      <c r="F70" s="42" t="str">
        <f t="shared" si="0"/>
        <v>n/a</v>
      </c>
      <c r="H70" s="33">
        <f t="shared" si="2"/>
        <v>1</v>
      </c>
      <c r="I70">
        <f>IF($F70="s-curve",$D70+($E70-$D70)*$I$2/(1+EXP($I$3*(COUNT($H$7:I$7)+$I$4))),TREND($D70:$E70,$D$7:$E$7,I$7))</f>
        <v>1</v>
      </c>
      <c r="J70">
        <f>IF($F70="s-curve",$D70+($E70-$D70)*$I$2/(1+EXP($I$3*(COUNT($H$7:J$7)+$I$4))),TREND($D70:$E70,$D$7:$E$7,J$7))</f>
        <v>1</v>
      </c>
      <c r="K70">
        <f>IF($F70="s-curve",$D70+($E70-$D70)*$I$2/(1+EXP($I$3*(COUNT($H$7:K$7)+$I$4))),TREND($D70:$E70,$D$7:$E$7,K$7))</f>
        <v>1</v>
      </c>
      <c r="L70">
        <f>IF($F70="s-curve",$D70+($E70-$D70)*$I$2/(1+EXP($I$3*(COUNT($H$7:L$7)+$I$4))),TREND($D70:$E70,$D$7:$E$7,L$7))</f>
        <v>1</v>
      </c>
      <c r="M70">
        <f>IF($F70="s-curve",$D70+($E70-$D70)*$I$2/(1+EXP($I$3*(COUNT($H$7:M$7)+$I$4))),TREND($D70:$E70,$D$7:$E$7,M$7))</f>
        <v>1</v>
      </c>
      <c r="N70">
        <f>IF($F70="s-curve",$D70+($E70-$D70)*$I$2/(1+EXP($I$3*(COUNT($H$7:N$7)+$I$4))),TREND($D70:$E70,$D$7:$E$7,N$7))</f>
        <v>1</v>
      </c>
      <c r="O70">
        <f>IF($F70="s-curve",$D70+($E70-$D70)*$I$2/(1+EXP($I$3*(COUNT($H$7:O$7)+$I$4))),TREND($D70:$E70,$D$7:$E$7,O$7))</f>
        <v>1</v>
      </c>
      <c r="P70">
        <f>IF($F70="s-curve",$D70+($E70-$D70)*$I$2/(1+EXP($I$3*(COUNT($H$7:P$7)+$I$4))),TREND($D70:$E70,$D$7:$E$7,P$7))</f>
        <v>1</v>
      </c>
      <c r="Q70">
        <f>IF($F70="s-curve",$D70+($E70-$D70)*$I$2/(1+EXP($I$3*(COUNT($H$7:Q$7)+$I$4))),TREND($D70:$E70,$D$7:$E$7,Q$7))</f>
        <v>1</v>
      </c>
      <c r="R70">
        <f>IF($F70="s-curve",$D70+($E70-$D70)*$I$2/(1+EXP($I$3*(COUNT($H$7:R$7)+$I$4))),TREND($D70:$E70,$D$7:$E$7,R$7))</f>
        <v>1</v>
      </c>
      <c r="S70">
        <f>IF($F70="s-curve",$D70+($E70-$D70)*$I$2/(1+EXP($I$3*(COUNT($H$7:S$7)+$I$4))),TREND($D70:$E70,$D$7:$E$7,S$7))</f>
        <v>1</v>
      </c>
      <c r="T70">
        <f>IF($F70="s-curve",$D70+($E70-$D70)*$I$2/(1+EXP($I$3*(COUNT($H$7:T$7)+$I$4))),TREND($D70:$E70,$D$7:$E$7,T$7))</f>
        <v>1</v>
      </c>
      <c r="U70">
        <f>IF($F70="s-curve",$D70+($E70-$D70)*$I$2/(1+EXP($I$3*(COUNT($H$7:U$7)+$I$4))),TREND($D70:$E70,$D$7:$E$7,U$7))</f>
        <v>1</v>
      </c>
      <c r="V70">
        <f>IF($F70="s-curve",$D70+($E70-$D70)*$I$2/(1+EXP($I$3*(COUNT($H$7:V$7)+$I$4))),TREND($D70:$E70,$D$7:$E$7,V$7))</f>
        <v>1</v>
      </c>
      <c r="W70">
        <f>IF($F70="s-curve",$D70+($E70-$D70)*$I$2/(1+EXP($I$3*(COUNT($H$7:W$7)+$I$4))),TREND($D70:$E70,$D$7:$E$7,W$7))</f>
        <v>1</v>
      </c>
      <c r="X70">
        <f>IF($F70="s-curve",$D70+($E70-$D70)*$I$2/(1+EXP($I$3*(COUNT($H$7:X$7)+$I$4))),TREND($D70:$E70,$D$7:$E$7,X$7))</f>
        <v>1</v>
      </c>
      <c r="Y70">
        <f>IF($F70="s-curve",$D70+($E70-$D70)*$I$2/(1+EXP($I$3*(COUNT($H$7:Y$7)+$I$4))),TREND($D70:$E70,$D$7:$E$7,Y$7))</f>
        <v>1</v>
      </c>
      <c r="Z70">
        <f>IF($F70="s-curve",$D70+($E70-$D70)*$I$2/(1+EXP($I$3*(COUNT($H$7:Z$7)+$I$4))),TREND($D70:$E70,$D$7:$E$7,Z$7))</f>
        <v>1</v>
      </c>
      <c r="AA70">
        <f>IF($F70="s-curve",$D70+($E70-$D70)*$I$2/(1+EXP($I$3*(COUNT($H$7:AA$7)+$I$4))),TREND($D70:$E70,$D$7:$E$7,AA$7))</f>
        <v>1</v>
      </c>
      <c r="AB70">
        <f>IF($F70="s-curve",$D70+($E70-$D70)*$I$2/(1+EXP($I$3*(COUNT($H$7:AB$7)+$I$4))),TREND($D70:$E70,$D$7:$E$7,AB$7))</f>
        <v>1</v>
      </c>
      <c r="AC70">
        <f>IF($F70="s-curve",$D70+($E70-$D70)*$I$2/(1+EXP($I$3*(COUNT($H$7:AC$7)+$I$4))),TREND($D70:$E70,$D$7:$E$7,AC$7))</f>
        <v>1</v>
      </c>
      <c r="AD70">
        <f>IF($F70="s-curve",$D70+($E70-$D70)*$I$2/(1+EXP($I$3*(COUNT($H$7:AD$7)+$I$4))),TREND($D70:$E70,$D$7:$E$7,AD$7))</f>
        <v>1</v>
      </c>
      <c r="AE70">
        <f>IF($F70="s-curve",$D70+($E70-$D70)*$I$2/(1+EXP($I$3*(COUNT($H$7:AE$7)+$I$4))),TREND($D70:$E70,$D$7:$E$7,AE$7))</f>
        <v>1</v>
      </c>
      <c r="AF70">
        <f>IF($F70="s-curve",$D70+($E70-$D70)*$I$2/(1+EXP($I$3*(COUNT($H$7:AF$7)+$I$4))),TREND($D70:$E70,$D$7:$E$7,AF$7))</f>
        <v>1</v>
      </c>
      <c r="AG70">
        <f>IF($F70="s-curve",$D70+($E70-$D70)*$I$2/(1+EXP($I$3*(COUNT($H$7:AG$7)+$I$4))),TREND($D70:$E70,$D$7:$E$7,AG$7))</f>
        <v>1</v>
      </c>
      <c r="AH70">
        <f>IF($F70="s-curve",$D70+($E70-$D70)*$I$2/(1+EXP($I$3*(COUNT($H$7:AH$7)+$I$4))),TREND($D70:$E70,$D$7:$E$7,AH$7))</f>
        <v>1</v>
      </c>
      <c r="AI70">
        <f>IF($F70="s-curve",$D70+($E70-$D70)*$I$2/(1+EXP($I$3*(COUNT($H$7:AI$7)+$I$4))),TREND($D70:$E70,$D$7:$E$7,AI$7))</f>
        <v>1</v>
      </c>
      <c r="AJ70">
        <f>IF($F70="s-curve",$D70+($E70-$D70)*$I$2/(1+EXP($I$3*(COUNT($H$7:AJ$7)+$I$4))),TREND($D70:$E70,$D$7:$E$7,AJ$7))</f>
        <v>1</v>
      </c>
      <c r="AK70">
        <f>IF($F70="s-curve",$D70+($E70-$D70)*$I$2/(1+EXP($I$3*(COUNT($H$7:AK$7)+$I$4))),TREND($D70:$E70,$D$7:$E$7,AK$7))</f>
        <v>1</v>
      </c>
      <c r="AL70">
        <f>IF($F70="s-curve",$D70+($E70-$D70)*$I$2/(1+EXP($I$3*(COUNT($H$7:AL$7)+$I$4))),TREND($D70:$E70,$D$7:$E$7,AL$7))</f>
        <v>1</v>
      </c>
      <c r="AM70">
        <f>IF($F70="s-curve",$D70+($E70-$D70)*$I$2/(1+EXP($I$3*(COUNT($H$7:AM$7)+$I$4))),TREND($D70:$E70,$D$7:$E$7,AM$7))</f>
        <v>1</v>
      </c>
      <c r="AN70">
        <f>IF($F70="s-curve",$D70+($E70-$D70)*$I$2/(1+EXP($I$3*(COUNT($H$7:AN$7)+$I$4))),TREND($D70:$E70,$D$7:$E$7,AN$7))</f>
        <v>1</v>
      </c>
      <c r="AO70">
        <f>IF($F70="s-curve",$D70+($E70-$D70)*$I$2/(1+EXP($I$3*(COUNT($H$7:AO$7)+$I$4))),TREND($D70:$E70,$D$7:$E$7,AO$7))</f>
        <v>1</v>
      </c>
      <c r="AP70">
        <f>IF($F70="s-curve",$D70+($E70-$D70)*$I$2/(1+EXP($I$3*(COUNT($H$7:AP$7)+$I$4))),TREND($D70:$E70,$D$7:$E$7,AP$7))</f>
        <v>1</v>
      </c>
    </row>
    <row r="71" spans="1:42" x14ac:dyDescent="0.25">
      <c r="C71" t="s">
        <v>5</v>
      </c>
      <c r="D71" s="19">
        <f>'SYVbT-passenger'!E7/SUM('SYVbT-passenger'!B7:F7)</f>
        <v>0</v>
      </c>
      <c r="E71" s="31">
        <v>0</v>
      </c>
      <c r="F71" s="42" t="str">
        <f t="shared" si="0"/>
        <v>n/a</v>
      </c>
      <c r="H71" s="33">
        <f t="shared" si="2"/>
        <v>0</v>
      </c>
      <c r="I71">
        <f>IF($F71="s-curve",$D71+($E71-$D71)*$I$2/(1+EXP($I$3*(COUNT($H$7:I$7)+$I$4))),TREND($D71:$E71,$D$7:$E$7,I$7))</f>
        <v>0</v>
      </c>
      <c r="J71">
        <f>IF($F71="s-curve",$D71+($E71-$D71)*$I$2/(1+EXP($I$3*(COUNT($H$7:J$7)+$I$4))),TREND($D71:$E71,$D$7:$E$7,J$7))</f>
        <v>0</v>
      </c>
      <c r="K71">
        <f>IF($F71="s-curve",$D71+($E71-$D71)*$I$2/(1+EXP($I$3*(COUNT($H$7:K$7)+$I$4))),TREND($D71:$E71,$D$7:$E$7,K$7))</f>
        <v>0</v>
      </c>
      <c r="L71">
        <f>IF($F71="s-curve",$D71+($E71-$D71)*$I$2/(1+EXP($I$3*(COUNT($H$7:L$7)+$I$4))),TREND($D71:$E71,$D$7:$E$7,L$7))</f>
        <v>0</v>
      </c>
      <c r="M71">
        <f>IF($F71="s-curve",$D71+($E71-$D71)*$I$2/(1+EXP($I$3*(COUNT($H$7:M$7)+$I$4))),TREND($D71:$E71,$D$7:$E$7,M$7))</f>
        <v>0</v>
      </c>
      <c r="N71">
        <f>IF($F71="s-curve",$D71+($E71-$D71)*$I$2/(1+EXP($I$3*(COUNT($H$7:N$7)+$I$4))),TREND($D71:$E71,$D$7:$E$7,N$7))</f>
        <v>0</v>
      </c>
      <c r="O71">
        <f>IF($F71="s-curve",$D71+($E71-$D71)*$I$2/(1+EXP($I$3*(COUNT($H$7:O$7)+$I$4))),TREND($D71:$E71,$D$7:$E$7,O$7))</f>
        <v>0</v>
      </c>
      <c r="P71">
        <f>IF($F71="s-curve",$D71+($E71-$D71)*$I$2/(1+EXP($I$3*(COUNT($H$7:P$7)+$I$4))),TREND($D71:$E71,$D$7:$E$7,P$7))</f>
        <v>0</v>
      </c>
      <c r="Q71">
        <f>IF($F71="s-curve",$D71+($E71-$D71)*$I$2/(1+EXP($I$3*(COUNT($H$7:Q$7)+$I$4))),TREND($D71:$E71,$D$7:$E$7,Q$7))</f>
        <v>0</v>
      </c>
      <c r="R71">
        <f>IF($F71="s-curve",$D71+($E71-$D71)*$I$2/(1+EXP($I$3*(COUNT($H$7:R$7)+$I$4))),TREND($D71:$E71,$D$7:$E$7,R$7))</f>
        <v>0</v>
      </c>
      <c r="S71">
        <f>IF($F71="s-curve",$D71+($E71-$D71)*$I$2/(1+EXP($I$3*(COUNT($H$7:S$7)+$I$4))),TREND($D71:$E71,$D$7:$E$7,S$7))</f>
        <v>0</v>
      </c>
      <c r="T71">
        <f>IF($F71="s-curve",$D71+($E71-$D71)*$I$2/(1+EXP($I$3*(COUNT($H$7:T$7)+$I$4))),TREND($D71:$E71,$D$7:$E$7,T$7))</f>
        <v>0</v>
      </c>
      <c r="U71">
        <f>IF($F71="s-curve",$D71+($E71-$D71)*$I$2/(1+EXP($I$3*(COUNT($H$7:U$7)+$I$4))),TREND($D71:$E71,$D$7:$E$7,U$7))</f>
        <v>0</v>
      </c>
      <c r="V71">
        <f>IF($F71="s-curve",$D71+($E71-$D71)*$I$2/(1+EXP($I$3*(COUNT($H$7:V$7)+$I$4))),TREND($D71:$E71,$D$7:$E$7,V$7))</f>
        <v>0</v>
      </c>
      <c r="W71">
        <f>IF($F71="s-curve",$D71+($E71-$D71)*$I$2/(1+EXP($I$3*(COUNT($H$7:W$7)+$I$4))),TREND($D71:$E71,$D$7:$E$7,W$7))</f>
        <v>0</v>
      </c>
      <c r="X71">
        <f>IF($F71="s-curve",$D71+($E71-$D71)*$I$2/(1+EXP($I$3*(COUNT($H$7:X$7)+$I$4))),TREND($D71:$E71,$D$7:$E$7,X$7))</f>
        <v>0</v>
      </c>
      <c r="Y71">
        <f>IF($F71="s-curve",$D71+($E71-$D71)*$I$2/(1+EXP($I$3*(COUNT($H$7:Y$7)+$I$4))),TREND($D71:$E71,$D$7:$E$7,Y$7))</f>
        <v>0</v>
      </c>
      <c r="Z71">
        <f>IF($F71="s-curve",$D71+($E71-$D71)*$I$2/(1+EXP($I$3*(COUNT($H$7:Z$7)+$I$4))),TREND($D71:$E71,$D$7:$E$7,Z$7))</f>
        <v>0</v>
      </c>
      <c r="AA71">
        <f>IF($F71="s-curve",$D71+($E71-$D71)*$I$2/(1+EXP($I$3*(COUNT($H$7:AA$7)+$I$4))),TREND($D71:$E71,$D$7:$E$7,AA$7))</f>
        <v>0</v>
      </c>
      <c r="AB71">
        <f>IF($F71="s-curve",$D71+($E71-$D71)*$I$2/(1+EXP($I$3*(COUNT($H$7:AB$7)+$I$4))),TREND($D71:$E71,$D$7:$E$7,AB$7))</f>
        <v>0</v>
      </c>
      <c r="AC71">
        <f>IF($F71="s-curve",$D71+($E71-$D71)*$I$2/(1+EXP($I$3*(COUNT($H$7:AC$7)+$I$4))),TREND($D71:$E71,$D$7:$E$7,AC$7))</f>
        <v>0</v>
      </c>
      <c r="AD71">
        <f>IF($F71="s-curve",$D71+($E71-$D71)*$I$2/(1+EXP($I$3*(COUNT($H$7:AD$7)+$I$4))),TREND($D71:$E71,$D$7:$E$7,AD$7))</f>
        <v>0</v>
      </c>
      <c r="AE71">
        <f>IF($F71="s-curve",$D71+($E71-$D71)*$I$2/(1+EXP($I$3*(COUNT($H$7:AE$7)+$I$4))),TREND($D71:$E71,$D$7:$E$7,AE$7))</f>
        <v>0</v>
      </c>
      <c r="AF71">
        <f>IF($F71="s-curve",$D71+($E71-$D71)*$I$2/(1+EXP($I$3*(COUNT($H$7:AF$7)+$I$4))),TREND($D71:$E71,$D$7:$E$7,AF$7))</f>
        <v>0</v>
      </c>
      <c r="AG71">
        <f>IF($F71="s-curve",$D71+($E71-$D71)*$I$2/(1+EXP($I$3*(COUNT($H$7:AG$7)+$I$4))),TREND($D71:$E71,$D$7:$E$7,AG$7))</f>
        <v>0</v>
      </c>
      <c r="AH71">
        <f>IF($F71="s-curve",$D71+($E71-$D71)*$I$2/(1+EXP($I$3*(COUNT($H$7:AH$7)+$I$4))),TREND($D71:$E71,$D$7:$E$7,AH$7))</f>
        <v>0</v>
      </c>
      <c r="AI71">
        <f>IF($F71="s-curve",$D71+($E71-$D71)*$I$2/(1+EXP($I$3*(COUNT($H$7:AI$7)+$I$4))),TREND($D71:$E71,$D$7:$E$7,AI$7))</f>
        <v>0</v>
      </c>
      <c r="AJ71">
        <f>IF($F71="s-curve",$D71+($E71-$D71)*$I$2/(1+EXP($I$3*(COUNT($H$7:AJ$7)+$I$4))),TREND($D71:$E71,$D$7:$E$7,AJ$7))</f>
        <v>0</v>
      </c>
      <c r="AK71">
        <f>IF($F71="s-curve",$D71+($E71-$D71)*$I$2/(1+EXP($I$3*(COUNT($H$7:AK$7)+$I$4))),TREND($D71:$E71,$D$7:$E$7,AK$7))</f>
        <v>0</v>
      </c>
      <c r="AL71">
        <f>IF($F71="s-curve",$D71+($E71-$D71)*$I$2/(1+EXP($I$3*(COUNT($H$7:AL$7)+$I$4))),TREND($D71:$E71,$D$7:$E$7,AL$7))</f>
        <v>0</v>
      </c>
      <c r="AM71">
        <f>IF($F71="s-curve",$D71+($E71-$D71)*$I$2/(1+EXP($I$3*(COUNT($H$7:AM$7)+$I$4))),TREND($D71:$E71,$D$7:$E$7,AM$7))</f>
        <v>0</v>
      </c>
      <c r="AN71">
        <f>IF($F71="s-curve",$D71+($E71-$D71)*$I$2/(1+EXP($I$3*(COUNT($H$7:AN$7)+$I$4))),TREND($D71:$E71,$D$7:$E$7,AN$7))</f>
        <v>0</v>
      </c>
      <c r="AO71">
        <f>IF($F71="s-curve",$D71+($E71-$D71)*$I$2/(1+EXP($I$3*(COUNT($H$7:AO$7)+$I$4))),TREND($D71:$E71,$D$7:$E$7,AO$7))</f>
        <v>0</v>
      </c>
      <c r="AP71">
        <f>IF($F71="s-curve",$D71+($E71-$D71)*$I$2/(1+EXP($I$3*(COUNT($H$7:AP$7)+$I$4))),TREND($D71:$E71,$D$7:$E$7,AP$7))</f>
        <v>0</v>
      </c>
    </row>
    <row r="72" spans="1:42" x14ac:dyDescent="0.25">
      <c r="C72" t="s">
        <v>6</v>
      </c>
      <c r="D72" s="19">
        <f>'SYVbT-passenger'!F7/SUM('SYVbT-passenger'!B7:F7)</f>
        <v>0</v>
      </c>
      <c r="E72" s="31">
        <v>0</v>
      </c>
      <c r="F72" s="42" t="str">
        <f t="shared" si="0"/>
        <v>n/a</v>
      </c>
      <c r="H72" s="33">
        <f t="shared" si="2"/>
        <v>0</v>
      </c>
      <c r="I72">
        <f>IF($F72="s-curve",$D72+($E72-$D72)*$I$2/(1+EXP($I$3*(COUNT($H$7:I$7)+$I$4))),TREND($D72:$E72,$D$7:$E$7,I$7))</f>
        <v>0</v>
      </c>
      <c r="J72">
        <f>IF($F72="s-curve",$D72+($E72-$D72)*$I$2/(1+EXP($I$3*(COUNT($H$7:J$7)+$I$4))),TREND($D72:$E72,$D$7:$E$7,J$7))</f>
        <v>0</v>
      </c>
      <c r="K72">
        <f>IF($F72="s-curve",$D72+($E72-$D72)*$I$2/(1+EXP($I$3*(COUNT($H$7:K$7)+$I$4))),TREND($D72:$E72,$D$7:$E$7,K$7))</f>
        <v>0</v>
      </c>
      <c r="L72">
        <f>IF($F72="s-curve",$D72+($E72-$D72)*$I$2/(1+EXP($I$3*(COUNT($H$7:L$7)+$I$4))),TREND($D72:$E72,$D$7:$E$7,L$7))</f>
        <v>0</v>
      </c>
      <c r="M72">
        <f>IF($F72="s-curve",$D72+($E72-$D72)*$I$2/(1+EXP($I$3*(COUNT($H$7:M$7)+$I$4))),TREND($D72:$E72,$D$7:$E$7,M$7))</f>
        <v>0</v>
      </c>
      <c r="N72">
        <f>IF($F72="s-curve",$D72+($E72-$D72)*$I$2/(1+EXP($I$3*(COUNT($H$7:N$7)+$I$4))),TREND($D72:$E72,$D$7:$E$7,N$7))</f>
        <v>0</v>
      </c>
      <c r="O72">
        <f>IF($F72="s-curve",$D72+($E72-$D72)*$I$2/(1+EXP($I$3*(COUNT($H$7:O$7)+$I$4))),TREND($D72:$E72,$D$7:$E$7,O$7))</f>
        <v>0</v>
      </c>
      <c r="P72">
        <f>IF($F72="s-curve",$D72+($E72-$D72)*$I$2/(1+EXP($I$3*(COUNT($H$7:P$7)+$I$4))),TREND($D72:$E72,$D$7:$E$7,P$7))</f>
        <v>0</v>
      </c>
      <c r="Q72">
        <f>IF($F72="s-curve",$D72+($E72-$D72)*$I$2/(1+EXP($I$3*(COUNT($H$7:Q$7)+$I$4))),TREND($D72:$E72,$D$7:$E$7,Q$7))</f>
        <v>0</v>
      </c>
      <c r="R72">
        <f>IF($F72="s-curve",$D72+($E72-$D72)*$I$2/(1+EXP($I$3*(COUNT($H$7:R$7)+$I$4))),TREND($D72:$E72,$D$7:$E$7,R$7))</f>
        <v>0</v>
      </c>
      <c r="S72">
        <f>IF($F72="s-curve",$D72+($E72-$D72)*$I$2/(1+EXP($I$3*(COUNT($H$7:S$7)+$I$4))),TREND($D72:$E72,$D$7:$E$7,S$7))</f>
        <v>0</v>
      </c>
      <c r="T72">
        <f>IF($F72="s-curve",$D72+($E72-$D72)*$I$2/(1+EXP($I$3*(COUNT($H$7:T$7)+$I$4))),TREND($D72:$E72,$D$7:$E$7,T$7))</f>
        <v>0</v>
      </c>
      <c r="U72">
        <f>IF($F72="s-curve",$D72+($E72-$D72)*$I$2/(1+EXP($I$3*(COUNT($H$7:U$7)+$I$4))),TREND($D72:$E72,$D$7:$E$7,U$7))</f>
        <v>0</v>
      </c>
      <c r="V72">
        <f>IF($F72="s-curve",$D72+($E72-$D72)*$I$2/(1+EXP($I$3*(COUNT($H$7:V$7)+$I$4))),TREND($D72:$E72,$D$7:$E$7,V$7))</f>
        <v>0</v>
      </c>
      <c r="W72">
        <f>IF($F72="s-curve",$D72+($E72-$D72)*$I$2/(1+EXP($I$3*(COUNT($H$7:W$7)+$I$4))),TREND($D72:$E72,$D$7:$E$7,W$7))</f>
        <v>0</v>
      </c>
      <c r="X72">
        <f>IF($F72="s-curve",$D72+($E72-$D72)*$I$2/(1+EXP($I$3*(COUNT($H$7:X$7)+$I$4))),TREND($D72:$E72,$D$7:$E$7,X$7))</f>
        <v>0</v>
      </c>
      <c r="Y72">
        <f>IF($F72="s-curve",$D72+($E72-$D72)*$I$2/(1+EXP($I$3*(COUNT($H$7:Y$7)+$I$4))),TREND($D72:$E72,$D$7:$E$7,Y$7))</f>
        <v>0</v>
      </c>
      <c r="Z72">
        <f>IF($F72="s-curve",$D72+($E72-$D72)*$I$2/(1+EXP($I$3*(COUNT($H$7:Z$7)+$I$4))),TREND($D72:$E72,$D$7:$E$7,Z$7))</f>
        <v>0</v>
      </c>
      <c r="AA72">
        <f>IF($F72="s-curve",$D72+($E72-$D72)*$I$2/(1+EXP($I$3*(COUNT($H$7:AA$7)+$I$4))),TREND($D72:$E72,$D$7:$E$7,AA$7))</f>
        <v>0</v>
      </c>
      <c r="AB72">
        <f>IF($F72="s-curve",$D72+($E72-$D72)*$I$2/(1+EXP($I$3*(COUNT($H$7:AB$7)+$I$4))),TREND($D72:$E72,$D$7:$E$7,AB$7))</f>
        <v>0</v>
      </c>
      <c r="AC72">
        <f>IF($F72="s-curve",$D72+($E72-$D72)*$I$2/(1+EXP($I$3*(COUNT($H$7:AC$7)+$I$4))),TREND($D72:$E72,$D$7:$E$7,AC$7))</f>
        <v>0</v>
      </c>
      <c r="AD72">
        <f>IF($F72="s-curve",$D72+($E72-$D72)*$I$2/(1+EXP($I$3*(COUNT($H$7:AD$7)+$I$4))),TREND($D72:$E72,$D$7:$E$7,AD$7))</f>
        <v>0</v>
      </c>
      <c r="AE72">
        <f>IF($F72="s-curve",$D72+($E72-$D72)*$I$2/(1+EXP($I$3*(COUNT($H$7:AE$7)+$I$4))),TREND($D72:$E72,$D$7:$E$7,AE$7))</f>
        <v>0</v>
      </c>
      <c r="AF72">
        <f>IF($F72="s-curve",$D72+($E72-$D72)*$I$2/(1+EXP($I$3*(COUNT($H$7:AF$7)+$I$4))),TREND($D72:$E72,$D$7:$E$7,AF$7))</f>
        <v>0</v>
      </c>
      <c r="AG72">
        <f>IF($F72="s-curve",$D72+($E72-$D72)*$I$2/(1+EXP($I$3*(COUNT($H$7:AG$7)+$I$4))),TREND($D72:$E72,$D$7:$E$7,AG$7))</f>
        <v>0</v>
      </c>
      <c r="AH72">
        <f>IF($F72="s-curve",$D72+($E72-$D72)*$I$2/(1+EXP($I$3*(COUNT($H$7:AH$7)+$I$4))),TREND($D72:$E72,$D$7:$E$7,AH$7))</f>
        <v>0</v>
      </c>
      <c r="AI72">
        <f>IF($F72="s-curve",$D72+($E72-$D72)*$I$2/(1+EXP($I$3*(COUNT($H$7:AI$7)+$I$4))),TREND($D72:$E72,$D$7:$E$7,AI$7))</f>
        <v>0</v>
      </c>
      <c r="AJ72">
        <f>IF($F72="s-curve",$D72+($E72-$D72)*$I$2/(1+EXP($I$3*(COUNT($H$7:AJ$7)+$I$4))),TREND($D72:$E72,$D$7:$E$7,AJ$7))</f>
        <v>0</v>
      </c>
      <c r="AK72">
        <f>IF($F72="s-curve",$D72+($E72-$D72)*$I$2/(1+EXP($I$3*(COUNT($H$7:AK$7)+$I$4))),TREND($D72:$E72,$D$7:$E$7,AK$7))</f>
        <v>0</v>
      </c>
      <c r="AL72">
        <f>IF($F72="s-curve",$D72+($E72-$D72)*$I$2/(1+EXP($I$3*(COUNT($H$7:AL$7)+$I$4))),TREND($D72:$E72,$D$7:$E$7,AL$7))</f>
        <v>0</v>
      </c>
      <c r="AM72">
        <f>IF($F72="s-curve",$D72+($E72-$D72)*$I$2/(1+EXP($I$3*(COUNT($H$7:AM$7)+$I$4))),TREND($D72:$E72,$D$7:$E$7,AM$7))</f>
        <v>0</v>
      </c>
      <c r="AN72">
        <f>IF($F72="s-curve",$D72+($E72-$D72)*$I$2/(1+EXP($I$3*(COUNT($H$7:AN$7)+$I$4))),TREND($D72:$E72,$D$7:$E$7,AN$7))</f>
        <v>0</v>
      </c>
      <c r="AO72">
        <f>IF($F72="s-curve",$D72+($E72-$D72)*$I$2/(1+EXP($I$3*(COUNT($H$7:AO$7)+$I$4))),TREND($D72:$E72,$D$7:$E$7,AO$7))</f>
        <v>0</v>
      </c>
      <c r="AP72">
        <f>IF($F72="s-curve",$D72+($E72-$D72)*$I$2/(1+EXP($I$3*(COUNT($H$7:AP$7)+$I$4))),TREND($D72:$E72,$D$7:$E$7,AP$7))</f>
        <v>0</v>
      </c>
    </row>
    <row r="73" spans="1:42" ht="15.75" thickBot="1" x14ac:dyDescent="0.3">
      <c r="A73" s="40"/>
      <c r="B73" s="21"/>
      <c r="C73" s="21" t="s">
        <v>7</v>
      </c>
      <c r="D73" s="21">
        <v>0</v>
      </c>
      <c r="E73" s="21">
        <v>0</v>
      </c>
      <c r="F73" s="43" t="str">
        <f t="shared" ref="F73:F79" si="3">IF(D73=E73,"n/a",IF(OR(C73="battery electric vehicle",C73="natural gas vehicle",C73="plugin hybrid vehicle"),"s-curve","linear"))</f>
        <v>n/a</v>
      </c>
      <c r="H73" s="33">
        <f t="shared" si="2"/>
        <v>0</v>
      </c>
      <c r="I73">
        <f>IF($F73="s-curve",$D73+($E73-$D73)*$I$2/(1+EXP($I$3*(COUNT($H$7:I$7)+$I$4))),TREND($D73:$E73,$D$7:$E$7,I$7))</f>
        <v>0</v>
      </c>
      <c r="J73">
        <f>IF($F73="s-curve",$D73+($E73-$D73)*$I$2/(1+EXP($I$3*(COUNT($H$7:J$7)+$I$4))),TREND($D73:$E73,$D$7:$E$7,J$7))</f>
        <v>0</v>
      </c>
      <c r="K73">
        <f>IF($F73="s-curve",$D73+($E73-$D73)*$I$2/(1+EXP($I$3*(COUNT($H$7:K$7)+$I$4))),TREND($D73:$E73,$D$7:$E$7,K$7))</f>
        <v>0</v>
      </c>
      <c r="L73">
        <f>IF($F73="s-curve",$D73+($E73-$D73)*$I$2/(1+EXP($I$3*(COUNT($H$7:L$7)+$I$4))),TREND($D73:$E73,$D$7:$E$7,L$7))</f>
        <v>0</v>
      </c>
      <c r="M73">
        <f>IF($F73="s-curve",$D73+($E73-$D73)*$I$2/(1+EXP($I$3*(COUNT($H$7:M$7)+$I$4))),TREND($D73:$E73,$D$7:$E$7,M$7))</f>
        <v>0</v>
      </c>
      <c r="N73">
        <f>IF($F73="s-curve",$D73+($E73-$D73)*$I$2/(1+EXP($I$3*(COUNT($H$7:N$7)+$I$4))),TREND($D73:$E73,$D$7:$E$7,N$7))</f>
        <v>0</v>
      </c>
      <c r="O73">
        <f>IF($F73="s-curve",$D73+($E73-$D73)*$I$2/(1+EXP($I$3*(COUNT($H$7:O$7)+$I$4))),TREND($D73:$E73,$D$7:$E$7,O$7))</f>
        <v>0</v>
      </c>
      <c r="P73">
        <f>IF($F73="s-curve",$D73+($E73-$D73)*$I$2/(1+EXP($I$3*(COUNT($H$7:P$7)+$I$4))),TREND($D73:$E73,$D$7:$E$7,P$7))</f>
        <v>0</v>
      </c>
      <c r="Q73">
        <f>IF($F73="s-curve",$D73+($E73-$D73)*$I$2/(1+EXP($I$3*(COUNT($H$7:Q$7)+$I$4))),TREND($D73:$E73,$D$7:$E$7,Q$7))</f>
        <v>0</v>
      </c>
      <c r="R73">
        <f>IF($F73="s-curve",$D73+($E73-$D73)*$I$2/(1+EXP($I$3*(COUNT($H$7:R$7)+$I$4))),TREND($D73:$E73,$D$7:$E$7,R$7))</f>
        <v>0</v>
      </c>
      <c r="S73">
        <f>IF($F73="s-curve",$D73+($E73-$D73)*$I$2/(1+EXP($I$3*(COUNT($H$7:S$7)+$I$4))),TREND($D73:$E73,$D$7:$E$7,S$7))</f>
        <v>0</v>
      </c>
      <c r="T73">
        <f>IF($F73="s-curve",$D73+($E73-$D73)*$I$2/(1+EXP($I$3*(COUNT($H$7:T$7)+$I$4))),TREND($D73:$E73,$D$7:$E$7,T$7))</f>
        <v>0</v>
      </c>
      <c r="U73">
        <f>IF($F73="s-curve",$D73+($E73-$D73)*$I$2/(1+EXP($I$3*(COUNT($H$7:U$7)+$I$4))),TREND($D73:$E73,$D$7:$E$7,U$7))</f>
        <v>0</v>
      </c>
      <c r="V73">
        <f>IF($F73="s-curve",$D73+($E73-$D73)*$I$2/(1+EXP($I$3*(COUNT($H$7:V$7)+$I$4))),TREND($D73:$E73,$D$7:$E$7,V$7))</f>
        <v>0</v>
      </c>
      <c r="W73">
        <f>IF($F73="s-curve",$D73+($E73-$D73)*$I$2/(1+EXP($I$3*(COUNT($H$7:W$7)+$I$4))),TREND($D73:$E73,$D$7:$E$7,W$7))</f>
        <v>0</v>
      </c>
      <c r="X73">
        <f>IF($F73="s-curve",$D73+($E73-$D73)*$I$2/(1+EXP($I$3*(COUNT($H$7:X$7)+$I$4))),TREND($D73:$E73,$D$7:$E$7,X$7))</f>
        <v>0</v>
      </c>
      <c r="Y73">
        <f>IF($F73="s-curve",$D73+($E73-$D73)*$I$2/(1+EXP($I$3*(COUNT($H$7:Y$7)+$I$4))),TREND($D73:$E73,$D$7:$E$7,Y$7))</f>
        <v>0</v>
      </c>
      <c r="Z73">
        <f>IF($F73="s-curve",$D73+($E73-$D73)*$I$2/(1+EXP($I$3*(COUNT($H$7:Z$7)+$I$4))),TREND($D73:$E73,$D$7:$E$7,Z$7))</f>
        <v>0</v>
      </c>
      <c r="AA73">
        <f>IF($F73="s-curve",$D73+($E73-$D73)*$I$2/(1+EXP($I$3*(COUNT($H$7:AA$7)+$I$4))),TREND($D73:$E73,$D$7:$E$7,AA$7))</f>
        <v>0</v>
      </c>
      <c r="AB73">
        <f>IF($F73="s-curve",$D73+($E73-$D73)*$I$2/(1+EXP($I$3*(COUNT($H$7:AB$7)+$I$4))),TREND($D73:$E73,$D$7:$E$7,AB$7))</f>
        <v>0</v>
      </c>
      <c r="AC73">
        <f>IF($F73="s-curve",$D73+($E73-$D73)*$I$2/(1+EXP($I$3*(COUNT($H$7:AC$7)+$I$4))),TREND($D73:$E73,$D$7:$E$7,AC$7))</f>
        <v>0</v>
      </c>
      <c r="AD73">
        <f>IF($F73="s-curve",$D73+($E73-$D73)*$I$2/(1+EXP($I$3*(COUNT($H$7:AD$7)+$I$4))),TREND($D73:$E73,$D$7:$E$7,AD$7))</f>
        <v>0</v>
      </c>
      <c r="AE73">
        <f>IF($F73="s-curve",$D73+($E73-$D73)*$I$2/(1+EXP($I$3*(COUNT($H$7:AE$7)+$I$4))),TREND($D73:$E73,$D$7:$E$7,AE$7))</f>
        <v>0</v>
      </c>
      <c r="AF73">
        <f>IF($F73="s-curve",$D73+($E73-$D73)*$I$2/(1+EXP($I$3*(COUNT($H$7:AF$7)+$I$4))),TREND($D73:$E73,$D$7:$E$7,AF$7))</f>
        <v>0</v>
      </c>
      <c r="AG73">
        <f>IF($F73="s-curve",$D73+($E73-$D73)*$I$2/(1+EXP($I$3*(COUNT($H$7:AG$7)+$I$4))),TREND($D73:$E73,$D$7:$E$7,AG$7))</f>
        <v>0</v>
      </c>
      <c r="AH73">
        <f>IF($F73="s-curve",$D73+($E73-$D73)*$I$2/(1+EXP($I$3*(COUNT($H$7:AH$7)+$I$4))),TREND($D73:$E73,$D$7:$E$7,AH$7))</f>
        <v>0</v>
      </c>
      <c r="AI73">
        <f>IF($F73="s-curve",$D73+($E73-$D73)*$I$2/(1+EXP($I$3*(COUNT($H$7:AI$7)+$I$4))),TREND($D73:$E73,$D$7:$E$7,AI$7))</f>
        <v>0</v>
      </c>
      <c r="AJ73">
        <f>IF($F73="s-curve",$D73+($E73-$D73)*$I$2/(1+EXP($I$3*(COUNT($H$7:AJ$7)+$I$4))),TREND($D73:$E73,$D$7:$E$7,AJ$7))</f>
        <v>0</v>
      </c>
      <c r="AK73">
        <f>IF($F73="s-curve",$D73+($E73-$D73)*$I$2/(1+EXP($I$3*(COUNT($H$7:AK$7)+$I$4))),TREND($D73:$E73,$D$7:$E$7,AK$7))</f>
        <v>0</v>
      </c>
      <c r="AL73">
        <f>IF($F73="s-curve",$D73+($E73-$D73)*$I$2/(1+EXP($I$3*(COUNT($H$7:AL$7)+$I$4))),TREND($D73:$E73,$D$7:$E$7,AL$7))</f>
        <v>0</v>
      </c>
      <c r="AM73">
        <f>IF($F73="s-curve",$D73+($E73-$D73)*$I$2/(1+EXP($I$3*(COUNT($H$7:AM$7)+$I$4))),TREND($D73:$E73,$D$7:$E$7,AM$7))</f>
        <v>0</v>
      </c>
      <c r="AN73">
        <f>IF($F73="s-curve",$D73+($E73-$D73)*$I$2/(1+EXP($I$3*(COUNT($H$7:AN$7)+$I$4))),TREND($D73:$E73,$D$7:$E$7,AN$7))</f>
        <v>0</v>
      </c>
      <c r="AO73">
        <f>IF($F73="s-curve",$D73+($E73-$D73)*$I$2/(1+EXP($I$3*(COUNT($H$7:AO$7)+$I$4))),TREND($D73:$E73,$D$7:$E$7,AO$7))</f>
        <v>0</v>
      </c>
      <c r="AP73">
        <f>IF($F73="s-curve",$D73+($E73-$D73)*$I$2/(1+EXP($I$3*(COUNT($H$7:AP$7)+$I$4))),TREND($D73:$E73,$D$7:$E$7,AP$7))</f>
        <v>0</v>
      </c>
    </row>
    <row r="74" spans="1:42" x14ac:dyDescent="0.25">
      <c r="A74" s="40" t="s">
        <v>19</v>
      </c>
      <c r="B74" t="s">
        <v>20</v>
      </c>
      <c r="C74" t="s">
        <v>2</v>
      </c>
      <c r="D74">
        <v>0</v>
      </c>
      <c r="E74">
        <v>0</v>
      </c>
      <c r="F74" s="42" t="str">
        <f t="shared" si="3"/>
        <v>n/a</v>
      </c>
      <c r="H74" s="33">
        <f t="shared" si="2"/>
        <v>0</v>
      </c>
      <c r="I74">
        <f>IF($F74="s-curve",$D74+($E74-$D74)*$I$2/(1+EXP($I$3*(COUNT($H$7:I$7)+$I$4))),TREND($D74:$E74,$D$7:$E$7,I$7))</f>
        <v>0</v>
      </c>
      <c r="J74">
        <f>IF($F74="s-curve",$D74+($E74-$D74)*$I$2/(1+EXP($I$3*(COUNT($H$7:J$7)+$I$4))),TREND($D74:$E74,$D$7:$E$7,J$7))</f>
        <v>0</v>
      </c>
      <c r="K74">
        <f>IF($F74="s-curve",$D74+($E74-$D74)*$I$2/(1+EXP($I$3*(COUNT($H$7:K$7)+$I$4))),TREND($D74:$E74,$D$7:$E$7,K$7))</f>
        <v>0</v>
      </c>
      <c r="L74">
        <f>IF($F74="s-curve",$D74+($E74-$D74)*$I$2/(1+EXP($I$3*(COUNT($H$7:L$7)+$I$4))),TREND($D74:$E74,$D$7:$E$7,L$7))</f>
        <v>0</v>
      </c>
      <c r="M74">
        <f>IF($F74="s-curve",$D74+($E74-$D74)*$I$2/(1+EXP($I$3*(COUNT($H$7:M$7)+$I$4))),TREND($D74:$E74,$D$7:$E$7,M$7))</f>
        <v>0</v>
      </c>
      <c r="N74">
        <f>IF($F74="s-curve",$D74+($E74-$D74)*$I$2/(1+EXP($I$3*(COUNT($H$7:N$7)+$I$4))),TREND($D74:$E74,$D$7:$E$7,N$7))</f>
        <v>0</v>
      </c>
      <c r="O74">
        <f>IF($F74="s-curve",$D74+($E74-$D74)*$I$2/(1+EXP($I$3*(COUNT($H$7:O$7)+$I$4))),TREND($D74:$E74,$D$7:$E$7,O$7))</f>
        <v>0</v>
      </c>
      <c r="P74">
        <f>IF($F74="s-curve",$D74+($E74-$D74)*$I$2/(1+EXP($I$3*(COUNT($H$7:P$7)+$I$4))),TREND($D74:$E74,$D$7:$E$7,P$7))</f>
        <v>0</v>
      </c>
      <c r="Q74">
        <f>IF($F74="s-curve",$D74+($E74-$D74)*$I$2/(1+EXP($I$3*(COUNT($H$7:Q$7)+$I$4))),TREND($D74:$E74,$D$7:$E$7,Q$7))</f>
        <v>0</v>
      </c>
      <c r="R74">
        <f>IF($F74="s-curve",$D74+($E74-$D74)*$I$2/(1+EXP($I$3*(COUNT($H$7:R$7)+$I$4))),TREND($D74:$E74,$D$7:$E$7,R$7))</f>
        <v>0</v>
      </c>
      <c r="S74">
        <f>IF($F74="s-curve",$D74+($E74-$D74)*$I$2/(1+EXP($I$3*(COUNT($H$7:S$7)+$I$4))),TREND($D74:$E74,$D$7:$E$7,S$7))</f>
        <v>0</v>
      </c>
      <c r="T74">
        <f>IF($F74="s-curve",$D74+($E74-$D74)*$I$2/(1+EXP($I$3*(COUNT($H$7:T$7)+$I$4))),TREND($D74:$E74,$D$7:$E$7,T$7))</f>
        <v>0</v>
      </c>
      <c r="U74">
        <f>IF($F74="s-curve",$D74+($E74-$D74)*$I$2/(1+EXP($I$3*(COUNT($H$7:U$7)+$I$4))),TREND($D74:$E74,$D$7:$E$7,U$7))</f>
        <v>0</v>
      </c>
      <c r="V74">
        <f>IF($F74="s-curve",$D74+($E74-$D74)*$I$2/(1+EXP($I$3*(COUNT($H$7:V$7)+$I$4))),TREND($D74:$E74,$D$7:$E$7,V$7))</f>
        <v>0</v>
      </c>
      <c r="W74">
        <f>IF($F74="s-curve",$D74+($E74-$D74)*$I$2/(1+EXP($I$3*(COUNT($H$7:W$7)+$I$4))),TREND($D74:$E74,$D$7:$E$7,W$7))</f>
        <v>0</v>
      </c>
      <c r="X74">
        <f>IF($F74="s-curve",$D74+($E74-$D74)*$I$2/(1+EXP($I$3*(COUNT($H$7:X$7)+$I$4))),TREND($D74:$E74,$D$7:$E$7,X$7))</f>
        <v>0</v>
      </c>
      <c r="Y74">
        <f>IF($F74="s-curve",$D74+($E74-$D74)*$I$2/(1+EXP($I$3*(COUNT($H$7:Y$7)+$I$4))),TREND($D74:$E74,$D$7:$E$7,Y$7))</f>
        <v>0</v>
      </c>
      <c r="Z74">
        <f>IF($F74="s-curve",$D74+($E74-$D74)*$I$2/(1+EXP($I$3*(COUNT($H$7:Z$7)+$I$4))),TREND($D74:$E74,$D$7:$E$7,Z$7))</f>
        <v>0</v>
      </c>
      <c r="AA74">
        <f>IF($F74="s-curve",$D74+($E74-$D74)*$I$2/(1+EXP($I$3*(COUNT($H$7:AA$7)+$I$4))),TREND($D74:$E74,$D$7:$E$7,AA$7))</f>
        <v>0</v>
      </c>
      <c r="AB74">
        <f>IF($F74="s-curve",$D74+($E74-$D74)*$I$2/(1+EXP($I$3*(COUNT($H$7:AB$7)+$I$4))),TREND($D74:$E74,$D$7:$E$7,AB$7))</f>
        <v>0</v>
      </c>
      <c r="AC74">
        <f>IF($F74="s-curve",$D74+($E74-$D74)*$I$2/(1+EXP($I$3*(COUNT($H$7:AC$7)+$I$4))),TREND($D74:$E74,$D$7:$E$7,AC$7))</f>
        <v>0</v>
      </c>
      <c r="AD74">
        <f>IF($F74="s-curve",$D74+($E74-$D74)*$I$2/(1+EXP($I$3*(COUNT($H$7:AD$7)+$I$4))),TREND($D74:$E74,$D$7:$E$7,AD$7))</f>
        <v>0</v>
      </c>
      <c r="AE74">
        <f>IF($F74="s-curve",$D74+($E74-$D74)*$I$2/(1+EXP($I$3*(COUNT($H$7:AE$7)+$I$4))),TREND($D74:$E74,$D$7:$E$7,AE$7))</f>
        <v>0</v>
      </c>
      <c r="AF74">
        <f>IF($F74="s-curve",$D74+($E74-$D74)*$I$2/(1+EXP($I$3*(COUNT($H$7:AF$7)+$I$4))),TREND($D74:$E74,$D$7:$E$7,AF$7))</f>
        <v>0</v>
      </c>
      <c r="AG74">
        <f>IF($F74="s-curve",$D74+($E74-$D74)*$I$2/(1+EXP($I$3*(COUNT($H$7:AG$7)+$I$4))),TREND($D74:$E74,$D$7:$E$7,AG$7))</f>
        <v>0</v>
      </c>
      <c r="AH74">
        <f>IF($F74="s-curve",$D74+($E74-$D74)*$I$2/(1+EXP($I$3*(COUNT($H$7:AH$7)+$I$4))),TREND($D74:$E74,$D$7:$E$7,AH$7))</f>
        <v>0</v>
      </c>
      <c r="AI74">
        <f>IF($F74="s-curve",$D74+($E74-$D74)*$I$2/(1+EXP($I$3*(COUNT($H$7:AI$7)+$I$4))),TREND($D74:$E74,$D$7:$E$7,AI$7))</f>
        <v>0</v>
      </c>
      <c r="AJ74">
        <f>IF($F74="s-curve",$D74+($E74-$D74)*$I$2/(1+EXP($I$3*(COUNT($H$7:AJ$7)+$I$4))),TREND($D74:$E74,$D$7:$E$7,AJ$7))</f>
        <v>0</v>
      </c>
      <c r="AK74">
        <f>IF($F74="s-curve",$D74+($E74-$D74)*$I$2/(1+EXP($I$3*(COUNT($H$7:AK$7)+$I$4))),TREND($D74:$E74,$D$7:$E$7,AK$7))</f>
        <v>0</v>
      </c>
      <c r="AL74">
        <f>IF($F74="s-curve",$D74+($E74-$D74)*$I$2/(1+EXP($I$3*(COUNT($H$7:AL$7)+$I$4))),TREND($D74:$E74,$D$7:$E$7,AL$7))</f>
        <v>0</v>
      </c>
      <c r="AM74">
        <f>IF($F74="s-curve",$D74+($E74-$D74)*$I$2/(1+EXP($I$3*(COUNT($H$7:AM$7)+$I$4))),TREND($D74:$E74,$D$7:$E$7,AM$7))</f>
        <v>0</v>
      </c>
      <c r="AN74">
        <f>IF($F74="s-curve",$D74+($E74-$D74)*$I$2/(1+EXP($I$3*(COUNT($H$7:AN$7)+$I$4))),TREND($D74:$E74,$D$7:$E$7,AN$7))</f>
        <v>0</v>
      </c>
      <c r="AO74">
        <f>IF($F74="s-curve",$D74+($E74-$D74)*$I$2/(1+EXP($I$3*(COUNT($H$7:AO$7)+$I$4))),TREND($D74:$E74,$D$7:$E$7,AO$7))</f>
        <v>0</v>
      </c>
      <c r="AP74">
        <f>IF($F74="s-curve",$D74+($E74-$D74)*$I$2/(1+EXP($I$3*(COUNT($H$7:AP$7)+$I$4))),TREND($D74:$E74,$D$7:$E$7,AP$7))</f>
        <v>0</v>
      </c>
    </row>
    <row r="75" spans="1:42" x14ac:dyDescent="0.25">
      <c r="C75" t="s">
        <v>3</v>
      </c>
      <c r="D75">
        <v>0</v>
      </c>
      <c r="E75">
        <v>0</v>
      </c>
      <c r="F75" s="42" t="str">
        <f t="shared" si="3"/>
        <v>n/a</v>
      </c>
      <c r="H75" s="33">
        <f t="shared" si="2"/>
        <v>0</v>
      </c>
      <c r="I75">
        <f>IF($F75="s-curve",$D75+($E75-$D75)*$I$2/(1+EXP($I$3*(COUNT($H$7:I$7)+$I$4))),TREND($D75:$E75,$D$7:$E$7,I$7))</f>
        <v>0</v>
      </c>
      <c r="J75">
        <f>IF($F75="s-curve",$D75+($E75-$D75)*$I$2/(1+EXP($I$3*(COUNT($H$7:J$7)+$I$4))),TREND($D75:$E75,$D$7:$E$7,J$7))</f>
        <v>0</v>
      </c>
      <c r="K75">
        <f>IF($F75="s-curve",$D75+($E75-$D75)*$I$2/(1+EXP($I$3*(COUNT($H$7:K$7)+$I$4))),TREND($D75:$E75,$D$7:$E$7,K$7))</f>
        <v>0</v>
      </c>
      <c r="L75">
        <f>IF($F75="s-curve",$D75+($E75-$D75)*$I$2/(1+EXP($I$3*(COUNT($H$7:L$7)+$I$4))),TREND($D75:$E75,$D$7:$E$7,L$7))</f>
        <v>0</v>
      </c>
      <c r="M75">
        <f>IF($F75="s-curve",$D75+($E75-$D75)*$I$2/(1+EXP($I$3*(COUNT($H$7:M$7)+$I$4))),TREND($D75:$E75,$D$7:$E$7,M$7))</f>
        <v>0</v>
      </c>
      <c r="N75">
        <f>IF($F75="s-curve",$D75+($E75-$D75)*$I$2/(1+EXP($I$3*(COUNT($H$7:N$7)+$I$4))),TREND($D75:$E75,$D$7:$E$7,N$7))</f>
        <v>0</v>
      </c>
      <c r="O75">
        <f>IF($F75="s-curve",$D75+($E75-$D75)*$I$2/(1+EXP($I$3*(COUNT($H$7:O$7)+$I$4))),TREND($D75:$E75,$D$7:$E$7,O$7))</f>
        <v>0</v>
      </c>
      <c r="P75">
        <f>IF($F75="s-curve",$D75+($E75-$D75)*$I$2/(1+EXP($I$3*(COUNT($H$7:P$7)+$I$4))),TREND($D75:$E75,$D$7:$E$7,P$7))</f>
        <v>0</v>
      </c>
      <c r="Q75">
        <f>IF($F75="s-curve",$D75+($E75-$D75)*$I$2/(1+EXP($I$3*(COUNT($H$7:Q$7)+$I$4))),TREND($D75:$E75,$D$7:$E$7,Q$7))</f>
        <v>0</v>
      </c>
      <c r="R75">
        <f>IF($F75="s-curve",$D75+($E75-$D75)*$I$2/(1+EXP($I$3*(COUNT($H$7:R$7)+$I$4))),TREND($D75:$E75,$D$7:$E$7,R$7))</f>
        <v>0</v>
      </c>
      <c r="S75">
        <f>IF($F75="s-curve",$D75+($E75-$D75)*$I$2/(1+EXP($I$3*(COUNT($H$7:S$7)+$I$4))),TREND($D75:$E75,$D$7:$E$7,S$7))</f>
        <v>0</v>
      </c>
      <c r="T75">
        <f>IF($F75="s-curve",$D75+($E75-$D75)*$I$2/(1+EXP($I$3*(COUNT($H$7:T$7)+$I$4))),TREND($D75:$E75,$D$7:$E$7,T$7))</f>
        <v>0</v>
      </c>
      <c r="U75">
        <f>IF($F75="s-curve",$D75+($E75-$D75)*$I$2/(1+EXP($I$3*(COUNT($H$7:U$7)+$I$4))),TREND($D75:$E75,$D$7:$E$7,U$7))</f>
        <v>0</v>
      </c>
      <c r="V75">
        <f>IF($F75="s-curve",$D75+($E75-$D75)*$I$2/(1+EXP($I$3*(COUNT($H$7:V$7)+$I$4))),TREND($D75:$E75,$D$7:$E$7,V$7))</f>
        <v>0</v>
      </c>
      <c r="W75">
        <f>IF($F75="s-curve",$D75+($E75-$D75)*$I$2/(1+EXP($I$3*(COUNT($H$7:W$7)+$I$4))),TREND($D75:$E75,$D$7:$E$7,W$7))</f>
        <v>0</v>
      </c>
      <c r="X75">
        <f>IF($F75="s-curve",$D75+($E75-$D75)*$I$2/(1+EXP($I$3*(COUNT($H$7:X$7)+$I$4))),TREND($D75:$E75,$D$7:$E$7,X$7))</f>
        <v>0</v>
      </c>
      <c r="Y75">
        <f>IF($F75="s-curve",$D75+($E75-$D75)*$I$2/(1+EXP($I$3*(COUNT($H$7:Y$7)+$I$4))),TREND($D75:$E75,$D$7:$E$7,Y$7))</f>
        <v>0</v>
      </c>
      <c r="Z75">
        <f>IF($F75="s-curve",$D75+($E75-$D75)*$I$2/(1+EXP($I$3*(COUNT($H$7:Z$7)+$I$4))),TREND($D75:$E75,$D$7:$E$7,Z$7))</f>
        <v>0</v>
      </c>
      <c r="AA75">
        <f>IF($F75="s-curve",$D75+($E75-$D75)*$I$2/(1+EXP($I$3*(COUNT($H$7:AA$7)+$I$4))),TREND($D75:$E75,$D$7:$E$7,AA$7))</f>
        <v>0</v>
      </c>
      <c r="AB75">
        <f>IF($F75="s-curve",$D75+($E75-$D75)*$I$2/(1+EXP($I$3*(COUNT($H$7:AB$7)+$I$4))),TREND($D75:$E75,$D$7:$E$7,AB$7))</f>
        <v>0</v>
      </c>
      <c r="AC75">
        <f>IF($F75="s-curve",$D75+($E75-$D75)*$I$2/(1+EXP($I$3*(COUNT($H$7:AC$7)+$I$4))),TREND($D75:$E75,$D$7:$E$7,AC$7))</f>
        <v>0</v>
      </c>
      <c r="AD75">
        <f>IF($F75="s-curve",$D75+($E75-$D75)*$I$2/(1+EXP($I$3*(COUNT($H$7:AD$7)+$I$4))),TREND($D75:$E75,$D$7:$E$7,AD$7))</f>
        <v>0</v>
      </c>
      <c r="AE75">
        <f>IF($F75="s-curve",$D75+($E75-$D75)*$I$2/(1+EXP($I$3*(COUNT($H$7:AE$7)+$I$4))),TREND($D75:$E75,$D$7:$E$7,AE$7))</f>
        <v>0</v>
      </c>
      <c r="AF75">
        <f>IF($F75="s-curve",$D75+($E75-$D75)*$I$2/(1+EXP($I$3*(COUNT($H$7:AF$7)+$I$4))),TREND($D75:$E75,$D$7:$E$7,AF$7))</f>
        <v>0</v>
      </c>
      <c r="AG75">
        <f>IF($F75="s-curve",$D75+($E75-$D75)*$I$2/(1+EXP($I$3*(COUNT($H$7:AG$7)+$I$4))),TREND($D75:$E75,$D$7:$E$7,AG$7))</f>
        <v>0</v>
      </c>
      <c r="AH75">
        <f>IF($F75="s-curve",$D75+($E75-$D75)*$I$2/(1+EXP($I$3*(COUNT($H$7:AH$7)+$I$4))),TREND($D75:$E75,$D$7:$E$7,AH$7))</f>
        <v>0</v>
      </c>
      <c r="AI75">
        <f>IF($F75="s-curve",$D75+($E75-$D75)*$I$2/(1+EXP($I$3*(COUNT($H$7:AI$7)+$I$4))),TREND($D75:$E75,$D$7:$E$7,AI$7))</f>
        <v>0</v>
      </c>
      <c r="AJ75">
        <f>IF($F75="s-curve",$D75+($E75-$D75)*$I$2/(1+EXP($I$3*(COUNT($H$7:AJ$7)+$I$4))),TREND($D75:$E75,$D$7:$E$7,AJ$7))</f>
        <v>0</v>
      </c>
      <c r="AK75">
        <f>IF($F75="s-curve",$D75+($E75-$D75)*$I$2/(1+EXP($I$3*(COUNT($H$7:AK$7)+$I$4))),TREND($D75:$E75,$D$7:$E$7,AK$7))</f>
        <v>0</v>
      </c>
      <c r="AL75">
        <f>IF($F75="s-curve",$D75+($E75-$D75)*$I$2/(1+EXP($I$3*(COUNT($H$7:AL$7)+$I$4))),TREND($D75:$E75,$D$7:$E$7,AL$7))</f>
        <v>0</v>
      </c>
      <c r="AM75">
        <f>IF($F75="s-curve",$D75+($E75-$D75)*$I$2/(1+EXP($I$3*(COUNT($H$7:AM$7)+$I$4))),TREND($D75:$E75,$D$7:$E$7,AM$7))</f>
        <v>0</v>
      </c>
      <c r="AN75">
        <f>IF($F75="s-curve",$D75+($E75-$D75)*$I$2/(1+EXP($I$3*(COUNT($H$7:AN$7)+$I$4))),TREND($D75:$E75,$D$7:$E$7,AN$7))</f>
        <v>0</v>
      </c>
      <c r="AO75">
        <f>IF($F75="s-curve",$D75+($E75-$D75)*$I$2/(1+EXP($I$3*(COUNT($H$7:AO$7)+$I$4))),TREND($D75:$E75,$D$7:$E$7,AO$7))</f>
        <v>0</v>
      </c>
      <c r="AP75">
        <f>IF($F75="s-curve",$D75+($E75-$D75)*$I$2/(1+EXP($I$3*(COUNT($H$7:AP$7)+$I$4))),TREND($D75:$E75,$D$7:$E$7,AP$7))</f>
        <v>0</v>
      </c>
    </row>
    <row r="76" spans="1:42" x14ac:dyDescent="0.25">
      <c r="C76" t="s">
        <v>4</v>
      </c>
      <c r="D76">
        <v>0</v>
      </c>
      <c r="E76">
        <v>0</v>
      </c>
      <c r="F76" s="42" t="str">
        <f t="shared" si="3"/>
        <v>n/a</v>
      </c>
      <c r="H76" s="33">
        <f t="shared" ref="H76:H79" si="4">D76</f>
        <v>0</v>
      </c>
      <c r="I76">
        <f>IF($F76="s-curve",$D76+($E76-$D76)*$I$2/(1+EXP($I$3*(COUNT($H$7:I$7)+$I$4))),TREND($D76:$E76,$D$7:$E$7,I$7))</f>
        <v>0</v>
      </c>
      <c r="J76">
        <f>IF($F76="s-curve",$D76+($E76-$D76)*$I$2/(1+EXP($I$3*(COUNT($H$7:J$7)+$I$4))),TREND($D76:$E76,$D$7:$E$7,J$7))</f>
        <v>0</v>
      </c>
      <c r="K76">
        <f>IF($F76="s-curve",$D76+($E76-$D76)*$I$2/(1+EXP($I$3*(COUNT($H$7:K$7)+$I$4))),TREND($D76:$E76,$D$7:$E$7,K$7))</f>
        <v>0</v>
      </c>
      <c r="L76">
        <f>IF($F76="s-curve",$D76+($E76-$D76)*$I$2/(1+EXP($I$3*(COUNT($H$7:L$7)+$I$4))),TREND($D76:$E76,$D$7:$E$7,L$7))</f>
        <v>0</v>
      </c>
      <c r="M76">
        <f>IF($F76="s-curve",$D76+($E76-$D76)*$I$2/(1+EXP($I$3*(COUNT($H$7:M$7)+$I$4))),TREND($D76:$E76,$D$7:$E$7,M$7))</f>
        <v>0</v>
      </c>
      <c r="N76">
        <f>IF($F76="s-curve",$D76+($E76-$D76)*$I$2/(1+EXP($I$3*(COUNT($H$7:N$7)+$I$4))),TREND($D76:$E76,$D$7:$E$7,N$7))</f>
        <v>0</v>
      </c>
      <c r="O76">
        <f>IF($F76="s-curve",$D76+($E76-$D76)*$I$2/(1+EXP($I$3*(COUNT($H$7:O$7)+$I$4))),TREND($D76:$E76,$D$7:$E$7,O$7))</f>
        <v>0</v>
      </c>
      <c r="P76">
        <f>IF($F76="s-curve",$D76+($E76-$D76)*$I$2/(1+EXP($I$3*(COUNT($H$7:P$7)+$I$4))),TREND($D76:$E76,$D$7:$E$7,P$7))</f>
        <v>0</v>
      </c>
      <c r="Q76">
        <f>IF($F76="s-curve",$D76+($E76-$D76)*$I$2/(1+EXP($I$3*(COUNT($H$7:Q$7)+$I$4))),TREND($D76:$E76,$D$7:$E$7,Q$7))</f>
        <v>0</v>
      </c>
      <c r="R76">
        <f>IF($F76="s-curve",$D76+($E76-$D76)*$I$2/(1+EXP($I$3*(COUNT($H$7:R$7)+$I$4))),TREND($D76:$E76,$D$7:$E$7,R$7))</f>
        <v>0</v>
      </c>
      <c r="S76">
        <f>IF($F76="s-curve",$D76+($E76-$D76)*$I$2/(1+EXP($I$3*(COUNT($H$7:S$7)+$I$4))),TREND($D76:$E76,$D$7:$E$7,S$7))</f>
        <v>0</v>
      </c>
      <c r="T76">
        <f>IF($F76="s-curve",$D76+($E76-$D76)*$I$2/(1+EXP($I$3*(COUNT($H$7:T$7)+$I$4))),TREND($D76:$E76,$D$7:$E$7,T$7))</f>
        <v>0</v>
      </c>
      <c r="U76">
        <f>IF($F76="s-curve",$D76+($E76-$D76)*$I$2/(1+EXP($I$3*(COUNT($H$7:U$7)+$I$4))),TREND($D76:$E76,$D$7:$E$7,U$7))</f>
        <v>0</v>
      </c>
      <c r="V76">
        <f>IF($F76="s-curve",$D76+($E76-$D76)*$I$2/(1+EXP($I$3*(COUNT($H$7:V$7)+$I$4))),TREND($D76:$E76,$D$7:$E$7,V$7))</f>
        <v>0</v>
      </c>
      <c r="W76">
        <f>IF($F76="s-curve",$D76+($E76-$D76)*$I$2/(1+EXP($I$3*(COUNT($H$7:W$7)+$I$4))),TREND($D76:$E76,$D$7:$E$7,W$7))</f>
        <v>0</v>
      </c>
      <c r="X76">
        <f>IF($F76="s-curve",$D76+($E76-$D76)*$I$2/(1+EXP($I$3*(COUNT($H$7:X$7)+$I$4))),TREND($D76:$E76,$D$7:$E$7,X$7))</f>
        <v>0</v>
      </c>
      <c r="Y76">
        <f>IF($F76="s-curve",$D76+($E76-$D76)*$I$2/(1+EXP($I$3*(COUNT($H$7:Y$7)+$I$4))),TREND($D76:$E76,$D$7:$E$7,Y$7))</f>
        <v>0</v>
      </c>
      <c r="Z76">
        <f>IF($F76="s-curve",$D76+($E76-$D76)*$I$2/(1+EXP($I$3*(COUNT($H$7:Z$7)+$I$4))),TREND($D76:$E76,$D$7:$E$7,Z$7))</f>
        <v>0</v>
      </c>
      <c r="AA76">
        <f>IF($F76="s-curve",$D76+($E76-$D76)*$I$2/(1+EXP($I$3*(COUNT($H$7:AA$7)+$I$4))),TREND($D76:$E76,$D$7:$E$7,AA$7))</f>
        <v>0</v>
      </c>
      <c r="AB76">
        <f>IF($F76="s-curve",$D76+($E76-$D76)*$I$2/(1+EXP($I$3*(COUNT($H$7:AB$7)+$I$4))),TREND($D76:$E76,$D$7:$E$7,AB$7))</f>
        <v>0</v>
      </c>
      <c r="AC76">
        <f>IF($F76="s-curve",$D76+($E76-$D76)*$I$2/(1+EXP($I$3*(COUNT($H$7:AC$7)+$I$4))),TREND($D76:$E76,$D$7:$E$7,AC$7))</f>
        <v>0</v>
      </c>
      <c r="AD76">
        <f>IF($F76="s-curve",$D76+($E76-$D76)*$I$2/(1+EXP($I$3*(COUNT($H$7:AD$7)+$I$4))),TREND($D76:$E76,$D$7:$E$7,AD$7))</f>
        <v>0</v>
      </c>
      <c r="AE76">
        <f>IF($F76="s-curve",$D76+($E76-$D76)*$I$2/(1+EXP($I$3*(COUNT($H$7:AE$7)+$I$4))),TREND($D76:$E76,$D$7:$E$7,AE$7))</f>
        <v>0</v>
      </c>
      <c r="AF76">
        <f>IF($F76="s-curve",$D76+($E76-$D76)*$I$2/(1+EXP($I$3*(COUNT($H$7:AF$7)+$I$4))),TREND($D76:$E76,$D$7:$E$7,AF$7))</f>
        <v>0</v>
      </c>
      <c r="AG76">
        <f>IF($F76="s-curve",$D76+($E76-$D76)*$I$2/(1+EXP($I$3*(COUNT($H$7:AG$7)+$I$4))),TREND($D76:$E76,$D$7:$E$7,AG$7))</f>
        <v>0</v>
      </c>
      <c r="AH76">
        <f>IF($F76="s-curve",$D76+($E76-$D76)*$I$2/(1+EXP($I$3*(COUNT($H$7:AH$7)+$I$4))),TREND($D76:$E76,$D$7:$E$7,AH$7))</f>
        <v>0</v>
      </c>
      <c r="AI76">
        <f>IF($F76="s-curve",$D76+($E76-$D76)*$I$2/(1+EXP($I$3*(COUNT($H$7:AI$7)+$I$4))),TREND($D76:$E76,$D$7:$E$7,AI$7))</f>
        <v>0</v>
      </c>
      <c r="AJ76">
        <f>IF($F76="s-curve",$D76+($E76-$D76)*$I$2/(1+EXP($I$3*(COUNT($H$7:AJ$7)+$I$4))),TREND($D76:$E76,$D$7:$E$7,AJ$7))</f>
        <v>0</v>
      </c>
      <c r="AK76">
        <f>IF($F76="s-curve",$D76+($E76-$D76)*$I$2/(1+EXP($I$3*(COUNT($H$7:AK$7)+$I$4))),TREND($D76:$E76,$D$7:$E$7,AK$7))</f>
        <v>0</v>
      </c>
      <c r="AL76">
        <f>IF($F76="s-curve",$D76+($E76-$D76)*$I$2/(1+EXP($I$3*(COUNT($H$7:AL$7)+$I$4))),TREND($D76:$E76,$D$7:$E$7,AL$7))</f>
        <v>0</v>
      </c>
      <c r="AM76">
        <f>IF($F76="s-curve",$D76+($E76-$D76)*$I$2/(1+EXP($I$3*(COUNT($H$7:AM$7)+$I$4))),TREND($D76:$E76,$D$7:$E$7,AM$7))</f>
        <v>0</v>
      </c>
      <c r="AN76">
        <f>IF($F76="s-curve",$D76+($E76-$D76)*$I$2/(1+EXP($I$3*(COUNT($H$7:AN$7)+$I$4))),TREND($D76:$E76,$D$7:$E$7,AN$7))</f>
        <v>0</v>
      </c>
      <c r="AO76">
        <f>IF($F76="s-curve",$D76+($E76-$D76)*$I$2/(1+EXP($I$3*(COUNT($H$7:AO$7)+$I$4))),TREND($D76:$E76,$D$7:$E$7,AO$7))</f>
        <v>0</v>
      </c>
      <c r="AP76">
        <f>IF($F76="s-curve",$D76+($E76-$D76)*$I$2/(1+EXP($I$3*(COUNT($H$7:AP$7)+$I$4))),TREND($D76:$E76,$D$7:$E$7,AP$7))</f>
        <v>0</v>
      </c>
    </row>
    <row r="77" spans="1:42" x14ac:dyDescent="0.25">
      <c r="C77" t="s">
        <v>5</v>
      </c>
      <c r="D77">
        <v>0</v>
      </c>
      <c r="E77">
        <v>0</v>
      </c>
      <c r="F77" s="42" t="str">
        <f t="shared" si="3"/>
        <v>n/a</v>
      </c>
      <c r="H77" s="33">
        <f t="shared" si="4"/>
        <v>0</v>
      </c>
      <c r="I77">
        <f>IF($F77="s-curve",$D77+($E77-$D77)*$I$2/(1+EXP($I$3*(COUNT($H$7:I$7)+$I$4))),TREND($D77:$E77,$D$7:$E$7,I$7))</f>
        <v>0</v>
      </c>
      <c r="J77">
        <f>IF($F77="s-curve",$D77+($E77-$D77)*$I$2/(1+EXP($I$3*(COUNT($H$7:J$7)+$I$4))),TREND($D77:$E77,$D$7:$E$7,J$7))</f>
        <v>0</v>
      </c>
      <c r="K77">
        <f>IF($F77="s-curve",$D77+($E77-$D77)*$I$2/(1+EXP($I$3*(COUNT($H$7:K$7)+$I$4))),TREND($D77:$E77,$D$7:$E$7,K$7))</f>
        <v>0</v>
      </c>
      <c r="L77">
        <f>IF($F77="s-curve",$D77+($E77-$D77)*$I$2/(1+EXP($I$3*(COUNT($H$7:L$7)+$I$4))),TREND($D77:$E77,$D$7:$E$7,L$7))</f>
        <v>0</v>
      </c>
      <c r="M77">
        <f>IF($F77="s-curve",$D77+($E77-$D77)*$I$2/(1+EXP($I$3*(COUNT($H$7:M$7)+$I$4))),TREND($D77:$E77,$D$7:$E$7,M$7))</f>
        <v>0</v>
      </c>
      <c r="N77">
        <f>IF($F77="s-curve",$D77+($E77-$D77)*$I$2/(1+EXP($I$3*(COUNT($H$7:N$7)+$I$4))),TREND($D77:$E77,$D$7:$E$7,N$7))</f>
        <v>0</v>
      </c>
      <c r="O77">
        <f>IF($F77="s-curve",$D77+($E77-$D77)*$I$2/(1+EXP($I$3*(COUNT($H$7:O$7)+$I$4))),TREND($D77:$E77,$D$7:$E$7,O$7))</f>
        <v>0</v>
      </c>
      <c r="P77">
        <f>IF($F77="s-curve",$D77+($E77-$D77)*$I$2/(1+EXP($I$3*(COUNT($H$7:P$7)+$I$4))),TREND($D77:$E77,$D$7:$E$7,P$7))</f>
        <v>0</v>
      </c>
      <c r="Q77">
        <f>IF($F77="s-curve",$D77+($E77-$D77)*$I$2/(1+EXP($I$3*(COUNT($H$7:Q$7)+$I$4))),TREND($D77:$E77,$D$7:$E$7,Q$7))</f>
        <v>0</v>
      </c>
      <c r="R77">
        <f>IF($F77="s-curve",$D77+($E77-$D77)*$I$2/(1+EXP($I$3*(COUNT($H$7:R$7)+$I$4))),TREND($D77:$E77,$D$7:$E$7,R$7))</f>
        <v>0</v>
      </c>
      <c r="S77">
        <f>IF($F77="s-curve",$D77+($E77-$D77)*$I$2/(1+EXP($I$3*(COUNT($H$7:S$7)+$I$4))),TREND($D77:$E77,$D$7:$E$7,S$7))</f>
        <v>0</v>
      </c>
      <c r="T77">
        <f>IF($F77="s-curve",$D77+($E77-$D77)*$I$2/(1+EXP($I$3*(COUNT($H$7:T$7)+$I$4))),TREND($D77:$E77,$D$7:$E$7,T$7))</f>
        <v>0</v>
      </c>
      <c r="U77">
        <f>IF($F77="s-curve",$D77+($E77-$D77)*$I$2/(1+EXP($I$3*(COUNT($H$7:U$7)+$I$4))),TREND($D77:$E77,$D$7:$E$7,U$7))</f>
        <v>0</v>
      </c>
      <c r="V77">
        <f>IF($F77="s-curve",$D77+($E77-$D77)*$I$2/(1+EXP($I$3*(COUNT($H$7:V$7)+$I$4))),TREND($D77:$E77,$D$7:$E$7,V$7))</f>
        <v>0</v>
      </c>
      <c r="W77">
        <f>IF($F77="s-curve",$D77+($E77-$D77)*$I$2/(1+EXP($I$3*(COUNT($H$7:W$7)+$I$4))),TREND($D77:$E77,$D$7:$E$7,W$7))</f>
        <v>0</v>
      </c>
      <c r="X77">
        <f>IF($F77="s-curve",$D77+($E77-$D77)*$I$2/(1+EXP($I$3*(COUNT($H$7:X$7)+$I$4))),TREND($D77:$E77,$D$7:$E$7,X$7))</f>
        <v>0</v>
      </c>
      <c r="Y77">
        <f>IF($F77="s-curve",$D77+($E77-$D77)*$I$2/(1+EXP($I$3*(COUNT($H$7:Y$7)+$I$4))),TREND($D77:$E77,$D$7:$E$7,Y$7))</f>
        <v>0</v>
      </c>
      <c r="Z77">
        <f>IF($F77="s-curve",$D77+($E77-$D77)*$I$2/(1+EXP($I$3*(COUNT($H$7:Z$7)+$I$4))),TREND($D77:$E77,$D$7:$E$7,Z$7))</f>
        <v>0</v>
      </c>
      <c r="AA77">
        <f>IF($F77="s-curve",$D77+($E77-$D77)*$I$2/(1+EXP($I$3*(COUNT($H$7:AA$7)+$I$4))),TREND($D77:$E77,$D$7:$E$7,AA$7))</f>
        <v>0</v>
      </c>
      <c r="AB77">
        <f>IF($F77="s-curve",$D77+($E77-$D77)*$I$2/(1+EXP($I$3*(COUNT($H$7:AB$7)+$I$4))),TREND($D77:$E77,$D$7:$E$7,AB$7))</f>
        <v>0</v>
      </c>
      <c r="AC77">
        <f>IF($F77="s-curve",$D77+($E77-$D77)*$I$2/(1+EXP($I$3*(COUNT($H$7:AC$7)+$I$4))),TREND($D77:$E77,$D$7:$E$7,AC$7))</f>
        <v>0</v>
      </c>
      <c r="AD77">
        <f>IF($F77="s-curve",$D77+($E77-$D77)*$I$2/(1+EXP($I$3*(COUNT($H$7:AD$7)+$I$4))),TREND($D77:$E77,$D$7:$E$7,AD$7))</f>
        <v>0</v>
      </c>
      <c r="AE77">
        <f>IF($F77="s-curve",$D77+($E77-$D77)*$I$2/(1+EXP($I$3*(COUNT($H$7:AE$7)+$I$4))),TREND($D77:$E77,$D$7:$E$7,AE$7))</f>
        <v>0</v>
      </c>
      <c r="AF77">
        <f>IF($F77="s-curve",$D77+($E77-$D77)*$I$2/(1+EXP($I$3*(COUNT($H$7:AF$7)+$I$4))),TREND($D77:$E77,$D$7:$E$7,AF$7))</f>
        <v>0</v>
      </c>
      <c r="AG77">
        <f>IF($F77="s-curve",$D77+($E77-$D77)*$I$2/(1+EXP($I$3*(COUNT($H$7:AG$7)+$I$4))),TREND($D77:$E77,$D$7:$E$7,AG$7))</f>
        <v>0</v>
      </c>
      <c r="AH77">
        <f>IF($F77="s-curve",$D77+($E77-$D77)*$I$2/(1+EXP($I$3*(COUNT($H$7:AH$7)+$I$4))),TREND($D77:$E77,$D$7:$E$7,AH$7))</f>
        <v>0</v>
      </c>
      <c r="AI77">
        <f>IF($F77="s-curve",$D77+($E77-$D77)*$I$2/(1+EXP($I$3*(COUNT($H$7:AI$7)+$I$4))),TREND($D77:$E77,$D$7:$E$7,AI$7))</f>
        <v>0</v>
      </c>
      <c r="AJ77">
        <f>IF($F77="s-curve",$D77+($E77-$D77)*$I$2/(1+EXP($I$3*(COUNT($H$7:AJ$7)+$I$4))),TREND($D77:$E77,$D$7:$E$7,AJ$7))</f>
        <v>0</v>
      </c>
      <c r="AK77">
        <f>IF($F77="s-curve",$D77+($E77-$D77)*$I$2/(1+EXP($I$3*(COUNT($H$7:AK$7)+$I$4))),TREND($D77:$E77,$D$7:$E$7,AK$7))</f>
        <v>0</v>
      </c>
      <c r="AL77">
        <f>IF($F77="s-curve",$D77+($E77-$D77)*$I$2/(1+EXP($I$3*(COUNT($H$7:AL$7)+$I$4))),TREND($D77:$E77,$D$7:$E$7,AL$7))</f>
        <v>0</v>
      </c>
      <c r="AM77">
        <f>IF($F77="s-curve",$D77+($E77-$D77)*$I$2/(1+EXP($I$3*(COUNT($H$7:AM$7)+$I$4))),TREND($D77:$E77,$D$7:$E$7,AM$7))</f>
        <v>0</v>
      </c>
      <c r="AN77">
        <f>IF($F77="s-curve",$D77+($E77-$D77)*$I$2/(1+EXP($I$3*(COUNT($H$7:AN$7)+$I$4))),TREND($D77:$E77,$D$7:$E$7,AN$7))</f>
        <v>0</v>
      </c>
      <c r="AO77">
        <f>IF($F77="s-curve",$D77+($E77-$D77)*$I$2/(1+EXP($I$3*(COUNT($H$7:AO$7)+$I$4))),TREND($D77:$E77,$D$7:$E$7,AO$7))</f>
        <v>0</v>
      </c>
      <c r="AP77">
        <f>IF($F77="s-curve",$D77+($E77-$D77)*$I$2/(1+EXP($I$3*(COUNT($H$7:AP$7)+$I$4))),TREND($D77:$E77,$D$7:$E$7,AP$7))</f>
        <v>0</v>
      </c>
    </row>
    <row r="78" spans="1:42" x14ac:dyDescent="0.25">
      <c r="C78" t="s">
        <v>6</v>
      </c>
      <c r="D78">
        <v>0</v>
      </c>
      <c r="E78">
        <v>0</v>
      </c>
      <c r="F78" s="42" t="str">
        <f t="shared" si="3"/>
        <v>n/a</v>
      </c>
      <c r="H78" s="33">
        <f t="shared" si="4"/>
        <v>0</v>
      </c>
      <c r="I78">
        <f>IF($F78="s-curve",$D78+($E78-$D78)*$I$2/(1+EXP($I$3*(COUNT($H$7:I$7)+$I$4))),TREND($D78:$E78,$D$7:$E$7,I$7))</f>
        <v>0</v>
      </c>
      <c r="J78">
        <f>IF($F78="s-curve",$D78+($E78-$D78)*$I$2/(1+EXP($I$3*(COUNT($H$7:J$7)+$I$4))),TREND($D78:$E78,$D$7:$E$7,J$7))</f>
        <v>0</v>
      </c>
      <c r="K78">
        <f>IF($F78="s-curve",$D78+($E78-$D78)*$I$2/(1+EXP($I$3*(COUNT($H$7:K$7)+$I$4))),TREND($D78:$E78,$D$7:$E$7,K$7))</f>
        <v>0</v>
      </c>
      <c r="L78">
        <f>IF($F78="s-curve",$D78+($E78-$D78)*$I$2/(1+EXP($I$3*(COUNT($H$7:L$7)+$I$4))),TREND($D78:$E78,$D$7:$E$7,L$7))</f>
        <v>0</v>
      </c>
      <c r="M78">
        <f>IF($F78="s-curve",$D78+($E78-$D78)*$I$2/(1+EXP($I$3*(COUNT($H$7:M$7)+$I$4))),TREND($D78:$E78,$D$7:$E$7,M$7))</f>
        <v>0</v>
      </c>
      <c r="N78">
        <f>IF($F78="s-curve",$D78+($E78-$D78)*$I$2/(1+EXP($I$3*(COUNT($H$7:N$7)+$I$4))),TREND($D78:$E78,$D$7:$E$7,N$7))</f>
        <v>0</v>
      </c>
      <c r="O78">
        <f>IF($F78="s-curve",$D78+($E78-$D78)*$I$2/(1+EXP($I$3*(COUNT($H$7:O$7)+$I$4))),TREND($D78:$E78,$D$7:$E$7,O$7))</f>
        <v>0</v>
      </c>
      <c r="P78">
        <f>IF($F78="s-curve",$D78+($E78-$D78)*$I$2/(1+EXP($I$3*(COUNT($H$7:P$7)+$I$4))),TREND($D78:$E78,$D$7:$E$7,P$7))</f>
        <v>0</v>
      </c>
      <c r="Q78">
        <f>IF($F78="s-curve",$D78+($E78-$D78)*$I$2/(1+EXP($I$3*(COUNT($H$7:Q$7)+$I$4))),TREND($D78:$E78,$D$7:$E$7,Q$7))</f>
        <v>0</v>
      </c>
      <c r="R78">
        <f>IF($F78="s-curve",$D78+($E78-$D78)*$I$2/(1+EXP($I$3*(COUNT($H$7:R$7)+$I$4))),TREND($D78:$E78,$D$7:$E$7,R$7))</f>
        <v>0</v>
      </c>
      <c r="S78">
        <f>IF($F78="s-curve",$D78+($E78-$D78)*$I$2/(1+EXP($I$3*(COUNT($H$7:S$7)+$I$4))),TREND($D78:$E78,$D$7:$E$7,S$7))</f>
        <v>0</v>
      </c>
      <c r="T78">
        <f>IF($F78="s-curve",$D78+($E78-$D78)*$I$2/(1+EXP($I$3*(COUNT($H$7:T$7)+$I$4))),TREND($D78:$E78,$D$7:$E$7,T$7))</f>
        <v>0</v>
      </c>
      <c r="U78">
        <f>IF($F78="s-curve",$D78+($E78-$D78)*$I$2/(1+EXP($I$3*(COUNT($H$7:U$7)+$I$4))),TREND($D78:$E78,$D$7:$E$7,U$7))</f>
        <v>0</v>
      </c>
      <c r="V78">
        <f>IF($F78="s-curve",$D78+($E78-$D78)*$I$2/(1+EXP($I$3*(COUNT($H$7:V$7)+$I$4))),TREND($D78:$E78,$D$7:$E$7,V$7))</f>
        <v>0</v>
      </c>
      <c r="W78">
        <f>IF($F78="s-curve",$D78+($E78-$D78)*$I$2/(1+EXP($I$3*(COUNT($H$7:W$7)+$I$4))),TREND($D78:$E78,$D$7:$E$7,W$7))</f>
        <v>0</v>
      </c>
      <c r="X78">
        <f>IF($F78="s-curve",$D78+($E78-$D78)*$I$2/(1+EXP($I$3*(COUNT($H$7:X$7)+$I$4))),TREND($D78:$E78,$D$7:$E$7,X$7))</f>
        <v>0</v>
      </c>
      <c r="Y78">
        <f>IF($F78="s-curve",$D78+($E78-$D78)*$I$2/(1+EXP($I$3*(COUNT($H$7:Y$7)+$I$4))),TREND($D78:$E78,$D$7:$E$7,Y$7))</f>
        <v>0</v>
      </c>
      <c r="Z78">
        <f>IF($F78="s-curve",$D78+($E78-$D78)*$I$2/(1+EXP($I$3*(COUNT($H$7:Z$7)+$I$4))),TREND($D78:$E78,$D$7:$E$7,Z$7))</f>
        <v>0</v>
      </c>
      <c r="AA78">
        <f>IF($F78="s-curve",$D78+($E78-$D78)*$I$2/(1+EXP($I$3*(COUNT($H$7:AA$7)+$I$4))),TREND($D78:$E78,$D$7:$E$7,AA$7))</f>
        <v>0</v>
      </c>
      <c r="AB78">
        <f>IF($F78="s-curve",$D78+($E78-$D78)*$I$2/(1+EXP($I$3*(COUNT($H$7:AB$7)+$I$4))),TREND($D78:$E78,$D$7:$E$7,AB$7))</f>
        <v>0</v>
      </c>
      <c r="AC78">
        <f>IF($F78="s-curve",$D78+($E78-$D78)*$I$2/(1+EXP($I$3*(COUNT($H$7:AC$7)+$I$4))),TREND($D78:$E78,$D$7:$E$7,AC$7))</f>
        <v>0</v>
      </c>
      <c r="AD78">
        <f>IF($F78="s-curve",$D78+($E78-$D78)*$I$2/(1+EXP($I$3*(COUNT($H$7:AD$7)+$I$4))),TREND($D78:$E78,$D$7:$E$7,AD$7))</f>
        <v>0</v>
      </c>
      <c r="AE78">
        <f>IF($F78="s-curve",$D78+($E78-$D78)*$I$2/(1+EXP($I$3*(COUNT($H$7:AE$7)+$I$4))),TREND($D78:$E78,$D$7:$E$7,AE$7))</f>
        <v>0</v>
      </c>
      <c r="AF78">
        <f>IF($F78="s-curve",$D78+($E78-$D78)*$I$2/(1+EXP($I$3*(COUNT($H$7:AF$7)+$I$4))),TREND($D78:$E78,$D$7:$E$7,AF$7))</f>
        <v>0</v>
      </c>
      <c r="AG78">
        <f>IF($F78="s-curve",$D78+($E78-$D78)*$I$2/(1+EXP($I$3*(COUNT($H$7:AG$7)+$I$4))),TREND($D78:$E78,$D$7:$E$7,AG$7))</f>
        <v>0</v>
      </c>
      <c r="AH78">
        <f>IF($F78="s-curve",$D78+($E78-$D78)*$I$2/(1+EXP($I$3*(COUNT($H$7:AH$7)+$I$4))),TREND($D78:$E78,$D$7:$E$7,AH$7))</f>
        <v>0</v>
      </c>
      <c r="AI78">
        <f>IF($F78="s-curve",$D78+($E78-$D78)*$I$2/(1+EXP($I$3*(COUNT($H$7:AI$7)+$I$4))),TREND($D78:$E78,$D$7:$E$7,AI$7))</f>
        <v>0</v>
      </c>
      <c r="AJ78">
        <f>IF($F78="s-curve",$D78+($E78-$D78)*$I$2/(1+EXP($I$3*(COUNT($H$7:AJ$7)+$I$4))),TREND($D78:$E78,$D$7:$E$7,AJ$7))</f>
        <v>0</v>
      </c>
      <c r="AK78">
        <f>IF($F78="s-curve",$D78+($E78-$D78)*$I$2/(1+EXP($I$3*(COUNT($H$7:AK$7)+$I$4))),TREND($D78:$E78,$D$7:$E$7,AK$7))</f>
        <v>0</v>
      </c>
      <c r="AL78">
        <f>IF($F78="s-curve",$D78+($E78-$D78)*$I$2/(1+EXP($I$3*(COUNT($H$7:AL$7)+$I$4))),TREND($D78:$E78,$D$7:$E$7,AL$7))</f>
        <v>0</v>
      </c>
      <c r="AM78">
        <f>IF($F78="s-curve",$D78+($E78-$D78)*$I$2/(1+EXP($I$3*(COUNT($H$7:AM$7)+$I$4))),TREND($D78:$E78,$D$7:$E$7,AM$7))</f>
        <v>0</v>
      </c>
      <c r="AN78">
        <f>IF($F78="s-curve",$D78+($E78-$D78)*$I$2/(1+EXP($I$3*(COUNT($H$7:AN$7)+$I$4))),TREND($D78:$E78,$D$7:$E$7,AN$7))</f>
        <v>0</v>
      </c>
      <c r="AO78">
        <f>IF($F78="s-curve",$D78+($E78-$D78)*$I$2/(1+EXP($I$3*(COUNT($H$7:AO$7)+$I$4))),TREND($D78:$E78,$D$7:$E$7,AO$7))</f>
        <v>0</v>
      </c>
      <c r="AP78">
        <f>IF($F78="s-curve",$D78+($E78-$D78)*$I$2/(1+EXP($I$3*(COUNT($H$7:AP$7)+$I$4))),TREND($D78:$E78,$D$7:$E$7,AP$7))</f>
        <v>0</v>
      </c>
    </row>
    <row r="79" spans="1:42" ht="15.75" thickBot="1" x14ac:dyDescent="0.3">
      <c r="A79" s="21"/>
      <c r="B79" s="21"/>
      <c r="C79" s="21" t="s">
        <v>7</v>
      </c>
      <c r="D79" s="21">
        <v>0</v>
      </c>
      <c r="E79" s="21">
        <v>0</v>
      </c>
      <c r="F79" s="43" t="str">
        <f t="shared" si="3"/>
        <v>n/a</v>
      </c>
      <c r="H79" s="33">
        <f t="shared" si="4"/>
        <v>0</v>
      </c>
      <c r="I79">
        <f>IF($F79="s-curve",$D79+($E79-$D79)*$I$2/(1+EXP($I$3*(COUNT($H$7:I$7)+$I$4))),TREND($D79:$E79,$D$7:$E$7,I$7))</f>
        <v>0</v>
      </c>
      <c r="J79">
        <f>IF($F79="s-curve",$D79+($E79-$D79)*$I$2/(1+EXP($I$3*(COUNT($H$7:J$7)+$I$4))),TREND($D79:$E79,$D$7:$E$7,J$7))</f>
        <v>0</v>
      </c>
      <c r="K79">
        <f>IF($F79="s-curve",$D79+($E79-$D79)*$I$2/(1+EXP($I$3*(COUNT($H$7:K$7)+$I$4))),TREND($D79:$E79,$D$7:$E$7,K$7))</f>
        <v>0</v>
      </c>
      <c r="L79">
        <f>IF($F79="s-curve",$D79+($E79-$D79)*$I$2/(1+EXP($I$3*(COUNT($H$7:L$7)+$I$4))),TREND($D79:$E79,$D$7:$E$7,L$7))</f>
        <v>0</v>
      </c>
      <c r="M79">
        <f>IF($F79="s-curve",$D79+($E79-$D79)*$I$2/(1+EXP($I$3*(COUNT($H$7:M$7)+$I$4))),TREND($D79:$E79,$D$7:$E$7,M$7))</f>
        <v>0</v>
      </c>
      <c r="N79">
        <f>IF($F79="s-curve",$D79+($E79-$D79)*$I$2/(1+EXP($I$3*(COUNT($H$7:N$7)+$I$4))),TREND($D79:$E79,$D$7:$E$7,N$7))</f>
        <v>0</v>
      </c>
      <c r="O79">
        <f>IF($F79="s-curve",$D79+($E79-$D79)*$I$2/(1+EXP($I$3*(COUNT($H$7:O$7)+$I$4))),TREND($D79:$E79,$D$7:$E$7,O$7))</f>
        <v>0</v>
      </c>
      <c r="P79">
        <f>IF($F79="s-curve",$D79+($E79-$D79)*$I$2/(1+EXP($I$3*(COUNT($H$7:P$7)+$I$4))),TREND($D79:$E79,$D$7:$E$7,P$7))</f>
        <v>0</v>
      </c>
      <c r="Q79">
        <f>IF($F79="s-curve",$D79+($E79-$D79)*$I$2/(1+EXP($I$3*(COUNT($H$7:Q$7)+$I$4))),TREND($D79:$E79,$D$7:$E$7,Q$7))</f>
        <v>0</v>
      </c>
      <c r="R79">
        <f>IF($F79="s-curve",$D79+($E79-$D79)*$I$2/(1+EXP($I$3*(COUNT($H$7:R$7)+$I$4))),TREND($D79:$E79,$D$7:$E$7,R$7))</f>
        <v>0</v>
      </c>
      <c r="S79">
        <f>IF($F79="s-curve",$D79+($E79-$D79)*$I$2/(1+EXP($I$3*(COUNT($H$7:S$7)+$I$4))),TREND($D79:$E79,$D$7:$E$7,S$7))</f>
        <v>0</v>
      </c>
      <c r="T79">
        <f>IF($F79="s-curve",$D79+($E79-$D79)*$I$2/(1+EXP($I$3*(COUNT($H$7:T$7)+$I$4))),TREND($D79:$E79,$D$7:$E$7,T$7))</f>
        <v>0</v>
      </c>
      <c r="U79">
        <f>IF($F79="s-curve",$D79+($E79-$D79)*$I$2/(1+EXP($I$3*(COUNT($H$7:U$7)+$I$4))),TREND($D79:$E79,$D$7:$E$7,U$7))</f>
        <v>0</v>
      </c>
      <c r="V79">
        <f>IF($F79="s-curve",$D79+($E79-$D79)*$I$2/(1+EXP($I$3*(COUNT($H$7:V$7)+$I$4))),TREND($D79:$E79,$D$7:$E$7,V$7))</f>
        <v>0</v>
      </c>
      <c r="W79">
        <f>IF($F79="s-curve",$D79+($E79-$D79)*$I$2/(1+EXP($I$3*(COUNT($H$7:W$7)+$I$4))),TREND($D79:$E79,$D$7:$E$7,W$7))</f>
        <v>0</v>
      </c>
      <c r="X79">
        <f>IF($F79="s-curve",$D79+($E79-$D79)*$I$2/(1+EXP($I$3*(COUNT($H$7:X$7)+$I$4))),TREND($D79:$E79,$D$7:$E$7,X$7))</f>
        <v>0</v>
      </c>
      <c r="Y79">
        <f>IF($F79="s-curve",$D79+($E79-$D79)*$I$2/(1+EXP($I$3*(COUNT($H$7:Y$7)+$I$4))),TREND($D79:$E79,$D$7:$E$7,Y$7))</f>
        <v>0</v>
      </c>
      <c r="Z79">
        <f>IF($F79="s-curve",$D79+($E79-$D79)*$I$2/(1+EXP($I$3*(COUNT($H$7:Z$7)+$I$4))),TREND($D79:$E79,$D$7:$E$7,Z$7))</f>
        <v>0</v>
      </c>
      <c r="AA79">
        <f>IF($F79="s-curve",$D79+($E79-$D79)*$I$2/(1+EXP($I$3*(COUNT($H$7:AA$7)+$I$4))),TREND($D79:$E79,$D$7:$E$7,AA$7))</f>
        <v>0</v>
      </c>
      <c r="AB79">
        <f>IF($F79="s-curve",$D79+($E79-$D79)*$I$2/(1+EXP($I$3*(COUNT($H$7:AB$7)+$I$4))),TREND($D79:$E79,$D$7:$E$7,AB$7))</f>
        <v>0</v>
      </c>
      <c r="AC79">
        <f>IF($F79="s-curve",$D79+($E79-$D79)*$I$2/(1+EXP($I$3*(COUNT($H$7:AC$7)+$I$4))),TREND($D79:$E79,$D$7:$E$7,AC$7))</f>
        <v>0</v>
      </c>
      <c r="AD79">
        <f>IF($F79="s-curve",$D79+($E79-$D79)*$I$2/(1+EXP($I$3*(COUNT($H$7:AD$7)+$I$4))),TREND($D79:$E79,$D$7:$E$7,AD$7))</f>
        <v>0</v>
      </c>
      <c r="AE79">
        <f>IF($F79="s-curve",$D79+($E79-$D79)*$I$2/(1+EXP($I$3*(COUNT($H$7:AE$7)+$I$4))),TREND($D79:$E79,$D$7:$E$7,AE$7))</f>
        <v>0</v>
      </c>
      <c r="AF79">
        <f>IF($F79="s-curve",$D79+($E79-$D79)*$I$2/(1+EXP($I$3*(COUNT($H$7:AF$7)+$I$4))),TREND($D79:$E79,$D$7:$E$7,AF$7))</f>
        <v>0</v>
      </c>
      <c r="AG79">
        <f>IF($F79="s-curve",$D79+($E79-$D79)*$I$2/(1+EXP($I$3*(COUNT($H$7:AG$7)+$I$4))),TREND($D79:$E79,$D$7:$E$7,AG$7))</f>
        <v>0</v>
      </c>
      <c r="AH79">
        <f>IF($F79="s-curve",$D79+($E79-$D79)*$I$2/(1+EXP($I$3*(COUNT($H$7:AH$7)+$I$4))),TREND($D79:$E79,$D$7:$E$7,AH$7))</f>
        <v>0</v>
      </c>
      <c r="AI79">
        <f>IF($F79="s-curve",$D79+($E79-$D79)*$I$2/(1+EXP($I$3*(COUNT($H$7:AI$7)+$I$4))),TREND($D79:$E79,$D$7:$E$7,AI$7))</f>
        <v>0</v>
      </c>
      <c r="AJ79">
        <f>IF($F79="s-curve",$D79+($E79-$D79)*$I$2/(1+EXP($I$3*(COUNT($H$7:AJ$7)+$I$4))),TREND($D79:$E79,$D$7:$E$7,AJ$7))</f>
        <v>0</v>
      </c>
      <c r="AK79">
        <f>IF($F79="s-curve",$D79+($E79-$D79)*$I$2/(1+EXP($I$3*(COUNT($H$7:AK$7)+$I$4))),TREND($D79:$E79,$D$7:$E$7,AK$7))</f>
        <v>0</v>
      </c>
      <c r="AL79">
        <f>IF($F79="s-curve",$D79+($E79-$D79)*$I$2/(1+EXP($I$3*(COUNT($H$7:AL$7)+$I$4))),TREND($D79:$E79,$D$7:$E$7,AL$7))</f>
        <v>0</v>
      </c>
      <c r="AM79">
        <f>IF($F79="s-curve",$D79+($E79-$D79)*$I$2/(1+EXP($I$3*(COUNT($H$7:AM$7)+$I$4))),TREND($D79:$E79,$D$7:$E$7,AM$7))</f>
        <v>0</v>
      </c>
      <c r="AN79">
        <f>IF($F79="s-curve",$D79+($E79-$D79)*$I$2/(1+EXP($I$3*(COUNT($H$7:AN$7)+$I$4))),TREND($D79:$E79,$D$7:$E$7,AN$7))</f>
        <v>0</v>
      </c>
      <c r="AO79">
        <f>IF($F79="s-curve",$D79+($E79-$D79)*$I$2/(1+EXP($I$3*(COUNT($H$7:AO$7)+$I$4))),TREND($D79:$E79,$D$7:$E$7,AO$7))</f>
        <v>0</v>
      </c>
      <c r="AP79">
        <f>IF($F79="s-curve",$D79+($E79-$D79)*$I$2/(1+EXP($I$3*(COUNT($H$7:AP$7)+$I$4))),TREND($D79:$E79,$D$7:$E$7,AP$7))</f>
        <v>0</v>
      </c>
    </row>
  </sheetData>
  <pageMargins left="0.7" right="0.7" top="0.75" bottom="0.75" header="0.3" footer="0.3"/>
  <ignoredErrors>
    <ignoredError sqref="H8:AO79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Data!H8</f>
        <v>1.2249795595644763E-3</v>
      </c>
      <c r="C2">
        <f>Data!I8</f>
        <v>1.0001074883894435E-2</v>
      </c>
      <c r="D2">
        <f>Data!J8</f>
        <v>1.3026107027346303E-2</v>
      </c>
      <c r="E2">
        <f>Data!K8</f>
        <v>1.7072920177846729E-2</v>
      </c>
      <c r="F2">
        <f>Data!L8</f>
        <v>2.246999364757964E-2</v>
      </c>
      <c r="G2">
        <f>Data!M8</f>
        <v>2.9638356997905041E-2</v>
      </c>
      <c r="H2">
        <f>Data!N8</f>
        <v>3.9107582376380887E-2</v>
      </c>
      <c r="I2">
        <f>Data!O8</f>
        <v>5.1526523331194694E-2</v>
      </c>
      <c r="J2">
        <f>Data!P8</f>
        <v>6.7661251901583466E-2</v>
      </c>
      <c r="K2">
        <f>Data!Q8</f>
        <v>8.8368795140076728E-2</v>
      </c>
      <c r="L2">
        <f>Data!R8</f>
        <v>0.11453206682494919</v>
      </c>
      <c r="M2">
        <f>Data!S8</f>
        <v>0.14694193106684392</v>
      </c>
      <c r="N2">
        <f>Data!T8</f>
        <v>0.18612160035159092</v>
      </c>
      <c r="O2">
        <f>Data!U8</f>
        <v>0.23211129650859502</v>
      </c>
      <c r="P2">
        <f>Data!V8</f>
        <v>0.28426587079699411</v>
      </c>
      <c r="Q2">
        <f>Data!W8</f>
        <v>0.34114966689191184</v>
      </c>
      <c r="R2">
        <f>Data!X8</f>
        <v>0.40061248977978225</v>
      </c>
      <c r="S2">
        <f>Data!Y8</f>
        <v>0.46007531266765267</v>
      </c>
      <c r="T2">
        <f>Data!Z8</f>
        <v>0.51695910876257034</v>
      </c>
      <c r="U2">
        <f>Data!AA8</f>
        <v>0.56911368305096943</v>
      </c>
      <c r="V2">
        <f>Data!AB8</f>
        <v>0.61510337920797353</v>
      </c>
      <c r="W2">
        <f>Data!AC8</f>
        <v>0.65428304849272056</v>
      </c>
      <c r="X2">
        <f>Data!AD8</f>
        <v>0.68669291273461541</v>
      </c>
      <c r="Y2">
        <f>Data!AE8</f>
        <v>0.71285618441948784</v>
      </c>
      <c r="Z2">
        <f>Data!AF8</f>
        <v>0.73356372765798106</v>
      </c>
      <c r="AA2">
        <f>Data!AG8</f>
        <v>0.74969845622836984</v>
      </c>
      <c r="AB2">
        <f>Data!AH8</f>
        <v>0.76211739718318372</v>
      </c>
      <c r="AC2">
        <f>Data!AI8</f>
        <v>0.77158662256165955</v>
      </c>
      <c r="AD2">
        <f>Data!AJ8</f>
        <v>0.77875498591198478</v>
      </c>
      <c r="AE2">
        <f>Data!AK8</f>
        <v>0.78415205938171784</v>
      </c>
      <c r="AF2">
        <f>Data!AL8</f>
        <v>0.78819887253221821</v>
      </c>
      <c r="AG2">
        <f>Data!AM8</f>
        <v>0.79122390467567016</v>
      </c>
      <c r="AH2">
        <f>Data!AN8</f>
        <v>0.79347994206028827</v>
      </c>
      <c r="AI2">
        <f>Data!AO8</f>
        <v>0.79515958193969494</v>
      </c>
      <c r="AJ2">
        <f>Data!AP8</f>
        <v>0.79640848931396346</v>
      </c>
    </row>
    <row r="3" spans="1:36" x14ac:dyDescent="0.25">
      <c r="A3" t="s">
        <v>3</v>
      </c>
      <c r="B3">
        <f>Data!H9</f>
        <v>7.7442036741157572E-4</v>
      </c>
      <c r="C3">
        <f>Data!I9</f>
        <v>8.0067317675685829E-4</v>
      </c>
      <c r="D3">
        <f>Data!J9</f>
        <v>8.0972225714973296E-4</v>
      </c>
      <c r="E3">
        <f>Data!K9</f>
        <v>8.218278929900297E-4</v>
      </c>
      <c r="F3">
        <f>Data!L9</f>
        <v>8.3797269720957575E-4</v>
      </c>
      <c r="G3">
        <f>Data!M9</f>
        <v>8.5941613753229935E-4</v>
      </c>
      <c r="H3">
        <f>Data!N9</f>
        <v>8.8774237594717407E-4</v>
      </c>
      <c r="I3">
        <f>Data!O9</f>
        <v>9.2489239279500721E-4</v>
      </c>
      <c r="J3">
        <f>Data!P9</f>
        <v>9.731578157812416E-4</v>
      </c>
      <c r="K3">
        <f>Data!Q9</f>
        <v>1.0351023554152005E-3</v>
      </c>
      <c r="L3">
        <f>Data!R9</f>
        <v>1.1133671597510883E-3</v>
      </c>
      <c r="M3">
        <f>Data!S9</f>
        <v>1.210318019490515E-3</v>
      </c>
      <c r="N3">
        <f>Data!T9</f>
        <v>1.3275200723319607E-3</v>
      </c>
      <c r="O3">
        <f>Data!U9</f>
        <v>1.4650936378457881E-3</v>
      </c>
      <c r="P3">
        <f>Data!V9</f>
        <v>1.6211088182508907E-3</v>
      </c>
      <c r="Q3">
        <f>Data!W9</f>
        <v>1.7912709915782203E-3</v>
      </c>
      <c r="R3">
        <f>Data!X9</f>
        <v>1.9691480650051488E-3</v>
      </c>
      <c r="S3">
        <f>Data!Y9</f>
        <v>2.1470251384320773E-3</v>
      </c>
      <c r="T3">
        <f>Data!Z9</f>
        <v>2.317187311759407E-3</v>
      </c>
      <c r="U3">
        <f>Data!AA9</f>
        <v>2.4732024921645095E-3</v>
      </c>
      <c r="V3">
        <f>Data!AB9</f>
        <v>2.6107760576783369E-3</v>
      </c>
      <c r="W3">
        <f>Data!AC9</f>
        <v>2.7279781105197824E-3</v>
      </c>
      <c r="X3">
        <f>Data!AD9</f>
        <v>2.8249289702592098E-3</v>
      </c>
      <c r="Y3">
        <f>Data!AE9</f>
        <v>2.9031937745950974E-3</v>
      </c>
      <c r="Z3">
        <f>Data!AF9</f>
        <v>2.9651383142290564E-3</v>
      </c>
      <c r="AA3">
        <f>Data!AG9</f>
        <v>3.0134037372152906E-3</v>
      </c>
      <c r="AB3">
        <f>Data!AH9</f>
        <v>3.0505537540631241E-3</v>
      </c>
      <c r="AC3">
        <f>Data!AI9</f>
        <v>3.0788799924779983E-3</v>
      </c>
      <c r="AD3">
        <f>Data!AJ9</f>
        <v>3.1003234328007218E-3</v>
      </c>
      <c r="AE3">
        <f>Data!AK9</f>
        <v>3.1164682370202683E-3</v>
      </c>
      <c r="AF3">
        <f>Data!AL9</f>
        <v>3.128573872860565E-3</v>
      </c>
      <c r="AG3">
        <f>Data!AM9</f>
        <v>3.1376229532534398E-3</v>
      </c>
      <c r="AH3">
        <f>Data!AN9</f>
        <v>3.1443716629182051E-3</v>
      </c>
      <c r="AI3">
        <f>Data!AO9</f>
        <v>3.1493961372308929E-3</v>
      </c>
      <c r="AJ3">
        <f>Data!AP9</f>
        <v>3.1531321184360759E-3</v>
      </c>
    </row>
    <row r="4" spans="1:36" x14ac:dyDescent="0.25">
      <c r="A4" t="s">
        <v>4</v>
      </c>
      <c r="B4">
        <f>Data!H10</f>
        <v>1</v>
      </c>
      <c r="C4">
        <f>Data!I10</f>
        <v>1</v>
      </c>
      <c r="D4">
        <f>Data!J10</f>
        <v>1</v>
      </c>
      <c r="E4">
        <f>Data!K10</f>
        <v>1</v>
      </c>
      <c r="F4">
        <f>Data!L10</f>
        <v>1</v>
      </c>
      <c r="G4">
        <f>Data!M10</f>
        <v>1</v>
      </c>
      <c r="H4">
        <f>Data!N10</f>
        <v>1</v>
      </c>
      <c r="I4">
        <f>Data!O10</f>
        <v>1</v>
      </c>
      <c r="J4">
        <f>Data!P10</f>
        <v>1</v>
      </c>
      <c r="K4">
        <f>Data!Q10</f>
        <v>1</v>
      </c>
      <c r="L4">
        <f>Data!R10</f>
        <v>1</v>
      </c>
      <c r="M4">
        <f>Data!S10</f>
        <v>1</v>
      </c>
      <c r="N4">
        <f>Data!T10</f>
        <v>1</v>
      </c>
      <c r="O4">
        <f>Data!U10</f>
        <v>1</v>
      </c>
      <c r="P4">
        <f>Data!V10</f>
        <v>1</v>
      </c>
      <c r="Q4">
        <f>Data!W10</f>
        <v>1</v>
      </c>
      <c r="R4">
        <f>Data!X10</f>
        <v>1</v>
      </c>
      <c r="S4">
        <f>Data!Y10</f>
        <v>1</v>
      </c>
      <c r="T4">
        <f>Data!Z10</f>
        <v>1</v>
      </c>
      <c r="U4">
        <f>Data!AA10</f>
        <v>1</v>
      </c>
      <c r="V4">
        <f>Data!AB10</f>
        <v>1</v>
      </c>
      <c r="W4">
        <f>Data!AC10</f>
        <v>1</v>
      </c>
      <c r="X4">
        <f>Data!AD10</f>
        <v>1</v>
      </c>
      <c r="Y4">
        <f>Data!AE10</f>
        <v>1</v>
      </c>
      <c r="Z4">
        <f>Data!AF10</f>
        <v>1</v>
      </c>
      <c r="AA4">
        <f>Data!AG10</f>
        <v>1</v>
      </c>
      <c r="AB4">
        <f>Data!AH10</f>
        <v>1</v>
      </c>
      <c r="AC4">
        <f>Data!AI10</f>
        <v>1</v>
      </c>
      <c r="AD4">
        <f>Data!AJ10</f>
        <v>1</v>
      </c>
      <c r="AE4">
        <f>Data!AK10</f>
        <v>1</v>
      </c>
      <c r="AF4">
        <f>Data!AL10</f>
        <v>1</v>
      </c>
      <c r="AG4">
        <f>Data!AM10</f>
        <v>1</v>
      </c>
      <c r="AH4">
        <f>Data!AN10</f>
        <v>1</v>
      </c>
      <c r="AI4">
        <f>Data!AO10</f>
        <v>1</v>
      </c>
      <c r="AJ4">
        <f>Data!AP10</f>
        <v>1</v>
      </c>
    </row>
    <row r="5" spans="1:36" x14ac:dyDescent="0.25">
      <c r="A5" t="s">
        <v>5</v>
      </c>
      <c r="B5">
        <f>Data!H11</f>
        <v>5.2524106974080496E-3</v>
      </c>
      <c r="C5">
        <f>Data!I11</f>
        <v>6.6009090906820056E-3</v>
      </c>
      <c r="D5">
        <f>Data!J11</f>
        <v>7.9494074839563389E-3</v>
      </c>
      <c r="E5">
        <f>Data!K11</f>
        <v>9.2979058772302281E-3</v>
      </c>
      <c r="F5">
        <f>Data!L11</f>
        <v>1.0646404270504117E-2</v>
      </c>
      <c r="G5">
        <f>Data!M11</f>
        <v>1.1994902663778451E-2</v>
      </c>
      <c r="H5">
        <f>Data!N11</f>
        <v>1.334340105705234E-2</v>
      </c>
      <c r="I5">
        <f>Data!O11</f>
        <v>1.4691899450326229E-2</v>
      </c>
      <c r="J5">
        <f>Data!P11</f>
        <v>1.6040397843600562E-2</v>
      </c>
      <c r="K5">
        <f>Data!Q11</f>
        <v>1.7388896236874452E-2</v>
      </c>
      <c r="L5">
        <f>Data!R11</f>
        <v>1.8737394630148341E-2</v>
      </c>
      <c r="M5">
        <f>Data!S11</f>
        <v>2.0085893023422674E-2</v>
      </c>
      <c r="N5">
        <f>Data!T11</f>
        <v>2.1434391416696563E-2</v>
      </c>
      <c r="O5">
        <f>Data!U11</f>
        <v>2.2782889809970452E-2</v>
      </c>
      <c r="P5">
        <f>Data!V11</f>
        <v>2.4131388203244786E-2</v>
      </c>
      <c r="Q5">
        <f>Data!W11</f>
        <v>2.5479886596518675E-2</v>
      </c>
      <c r="R5">
        <f>Data!X11</f>
        <v>2.6828384989792564E-2</v>
      </c>
      <c r="S5">
        <f>Data!Y11</f>
        <v>2.8176883383066897E-2</v>
      </c>
      <c r="T5">
        <f>Data!Z11</f>
        <v>2.9525381776340787E-2</v>
      </c>
      <c r="U5">
        <f>Data!AA11</f>
        <v>3.087388016961512E-2</v>
      </c>
      <c r="V5">
        <f>Data!AB11</f>
        <v>3.2222378562889009E-2</v>
      </c>
      <c r="W5">
        <f>Data!AC11</f>
        <v>3.3570876956162898E-2</v>
      </c>
      <c r="X5">
        <f>Data!AD11</f>
        <v>3.4919375349437232E-2</v>
      </c>
      <c r="Y5">
        <f>Data!AE11</f>
        <v>3.6267873742711121E-2</v>
      </c>
      <c r="Z5">
        <f>Data!AF11</f>
        <v>3.761637213598501E-2</v>
      </c>
      <c r="AA5">
        <f>Data!AG11</f>
        <v>3.8964870529259343E-2</v>
      </c>
      <c r="AB5">
        <f>Data!AH11</f>
        <v>4.0313368922533233E-2</v>
      </c>
      <c r="AC5">
        <f>Data!AI11</f>
        <v>4.1661867315807122E-2</v>
      </c>
      <c r="AD5">
        <f>Data!AJ11</f>
        <v>4.3010365709081455E-2</v>
      </c>
      <c r="AE5">
        <f>Data!AK11</f>
        <v>4.4358864102355344E-2</v>
      </c>
      <c r="AF5">
        <f>Data!AL11</f>
        <v>4.5707362495629233E-2</v>
      </c>
      <c r="AG5">
        <f>Data!AM11</f>
        <v>4.7055860888903567E-2</v>
      </c>
      <c r="AH5">
        <f>Data!AN11</f>
        <v>4.8404359282177456E-2</v>
      </c>
      <c r="AI5">
        <f>Data!AO11</f>
        <v>4.9752857675451345E-2</v>
      </c>
      <c r="AJ5">
        <f>Data!AP11</f>
        <v>5.1101356068725678E-2</v>
      </c>
    </row>
    <row r="6" spans="1:36" x14ac:dyDescent="0.25">
      <c r="A6" t="s">
        <v>6</v>
      </c>
      <c r="B6">
        <f>Data!H12</f>
        <v>1.0365667018535196E-3</v>
      </c>
      <c r="C6">
        <f>Data!I12</f>
        <v>1.7973074091567069E-3</v>
      </c>
      <c r="D6">
        <f>Data!J12</f>
        <v>2.0595271102172288E-3</v>
      </c>
      <c r="E6">
        <f>Data!K12</f>
        <v>2.4103181379651617E-3</v>
      </c>
      <c r="F6">
        <f>Data!L12</f>
        <v>2.8781541558066557E-3</v>
      </c>
      <c r="G6">
        <f>Data!M12</f>
        <v>3.4995313860897758E-3</v>
      </c>
      <c r="H6">
        <f>Data!N12</f>
        <v>4.3203548782941503E-3</v>
      </c>
      <c r="I6">
        <f>Data!O12</f>
        <v>5.3968693846635166E-3</v>
      </c>
      <c r="J6">
        <f>Data!P12</f>
        <v>6.795480540441913E-3</v>
      </c>
      <c r="K6">
        <f>Data!Q12</f>
        <v>8.5904782595403444E-3</v>
      </c>
      <c r="L6">
        <f>Data!R12</f>
        <v>1.0858396402103924E-2</v>
      </c>
      <c r="M6">
        <f>Data!S12</f>
        <v>1.3667789661384832E-2</v>
      </c>
      <c r="N6">
        <f>Data!T12</f>
        <v>1.7064011810539643E-2</v>
      </c>
      <c r="O6">
        <f>Data!U12</f>
        <v>2.1050549409572513E-2</v>
      </c>
      <c r="P6">
        <f>Data!V12</f>
        <v>2.5571478851081578E-2</v>
      </c>
      <c r="Q6">
        <f>Data!W12</f>
        <v>3.050235273930953E-2</v>
      </c>
      <c r="R6">
        <f>Data!X12</f>
        <v>3.5656785122986534E-2</v>
      </c>
      <c r="S6">
        <f>Data!Y12</f>
        <v>4.0811217506663534E-2</v>
      </c>
      <c r="T6">
        <f>Data!Z12</f>
        <v>4.5742091394891479E-2</v>
      </c>
      <c r="U6">
        <f>Data!AA12</f>
        <v>5.0263020836400545E-2</v>
      </c>
      <c r="V6">
        <f>Data!AB12</f>
        <v>5.4249558435433422E-2</v>
      </c>
      <c r="W6">
        <f>Data!AC12</f>
        <v>5.7645780584588233E-2</v>
      </c>
      <c r="X6">
        <f>Data!AD12</f>
        <v>6.0455173843869149E-2</v>
      </c>
      <c r="Y6">
        <f>Data!AE12</f>
        <v>6.2723091986432722E-2</v>
      </c>
      <c r="Z6">
        <f>Data!AF12</f>
        <v>6.4518089705531162E-2</v>
      </c>
      <c r="AA6">
        <f>Data!AG12</f>
        <v>6.5916700861309546E-2</v>
      </c>
      <c r="AB6">
        <f>Data!AH12</f>
        <v>6.6993215367678924E-2</v>
      </c>
      <c r="AC6">
        <f>Data!AI12</f>
        <v>6.7814038859883297E-2</v>
      </c>
      <c r="AD6">
        <f>Data!AJ12</f>
        <v>6.8435416090166401E-2</v>
      </c>
      <c r="AE6">
        <f>Data!AK12</f>
        <v>6.8903252108007906E-2</v>
      </c>
      <c r="AF6">
        <f>Data!AL12</f>
        <v>6.9254043135755838E-2</v>
      </c>
      <c r="AG6">
        <f>Data!AM12</f>
        <v>6.9516262836816362E-2</v>
      </c>
      <c r="AH6">
        <f>Data!AN12</f>
        <v>6.9711823551718677E-2</v>
      </c>
      <c r="AI6">
        <f>Data!AO12</f>
        <v>6.9857420241664844E-2</v>
      </c>
      <c r="AJ6">
        <f>Data!AP12</f>
        <v>6.9965679626293825E-2</v>
      </c>
    </row>
    <row r="7" spans="1:36" x14ac:dyDescent="0.25">
      <c r="A7" t="s">
        <v>7</v>
      </c>
      <c r="B7">
        <f>Data!H13</f>
        <v>0</v>
      </c>
      <c r="C7">
        <f>Data!I13</f>
        <v>0</v>
      </c>
      <c r="D7">
        <f>Data!J13</f>
        <v>0</v>
      </c>
      <c r="E7">
        <f>Data!K13</f>
        <v>0</v>
      </c>
      <c r="F7">
        <f>Data!L13</f>
        <v>0</v>
      </c>
      <c r="G7">
        <f>Data!M13</f>
        <v>0</v>
      </c>
      <c r="H7">
        <f>Data!N13</f>
        <v>0</v>
      </c>
      <c r="I7">
        <f>Data!O13</f>
        <v>0</v>
      </c>
      <c r="J7">
        <f>Data!P13</f>
        <v>0</v>
      </c>
      <c r="K7">
        <f>Data!Q13</f>
        <v>0</v>
      </c>
      <c r="L7">
        <f>Data!R13</f>
        <v>0</v>
      </c>
      <c r="M7">
        <f>Data!S13</f>
        <v>0</v>
      </c>
      <c r="N7">
        <f>Data!T13</f>
        <v>0</v>
      </c>
      <c r="O7">
        <f>Data!U13</f>
        <v>0</v>
      </c>
      <c r="P7">
        <f>Data!V13</f>
        <v>0</v>
      </c>
      <c r="Q7">
        <f>Data!W13</f>
        <v>0</v>
      </c>
      <c r="R7">
        <f>Data!X13</f>
        <v>0</v>
      </c>
      <c r="S7">
        <f>Data!Y13</f>
        <v>0</v>
      </c>
      <c r="T7">
        <f>Data!Z13</f>
        <v>0</v>
      </c>
      <c r="U7">
        <f>Data!AA13</f>
        <v>0</v>
      </c>
      <c r="V7">
        <f>Data!AB13</f>
        <v>0</v>
      </c>
      <c r="W7">
        <f>Data!AC13</f>
        <v>0</v>
      </c>
      <c r="X7">
        <f>Data!AD13</f>
        <v>0</v>
      </c>
      <c r="Y7">
        <f>Data!AE13</f>
        <v>0</v>
      </c>
      <c r="Z7">
        <f>Data!AF13</f>
        <v>0</v>
      </c>
      <c r="AA7">
        <f>Data!AG13</f>
        <v>0</v>
      </c>
      <c r="AB7">
        <f>Data!AH13</f>
        <v>0</v>
      </c>
      <c r="AC7">
        <f>Data!AI13</f>
        <v>0</v>
      </c>
      <c r="AD7">
        <f>Data!AJ13</f>
        <v>0</v>
      </c>
      <c r="AE7">
        <f>Data!AK13</f>
        <v>0</v>
      </c>
      <c r="AF7">
        <f>Data!AL13</f>
        <v>0</v>
      </c>
      <c r="AG7">
        <f>Data!AM13</f>
        <v>0</v>
      </c>
      <c r="AH7">
        <f>Data!AN13</f>
        <v>0</v>
      </c>
      <c r="AI7">
        <f>Data!AO13</f>
        <v>0</v>
      </c>
      <c r="AJ7">
        <f>Data!AP13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Data!H14</f>
        <v>1.2249795595644763E-3</v>
      </c>
      <c r="C2">
        <f>Data!I14</f>
        <v>1.0001074883894435E-2</v>
      </c>
      <c r="D2">
        <f>Data!J14</f>
        <v>1.3026107027346303E-2</v>
      </c>
      <c r="E2">
        <f>Data!K14</f>
        <v>1.7072920177846729E-2</v>
      </c>
      <c r="F2">
        <f>Data!L14</f>
        <v>2.246999364757964E-2</v>
      </c>
      <c r="G2">
        <f>Data!M14</f>
        <v>2.9638356997905041E-2</v>
      </c>
      <c r="H2">
        <f>Data!N14</f>
        <v>3.9107582376380887E-2</v>
      </c>
      <c r="I2">
        <f>Data!O14</f>
        <v>5.1526523331194694E-2</v>
      </c>
      <c r="J2">
        <f>Data!P14</f>
        <v>6.7661251901583466E-2</v>
      </c>
      <c r="K2">
        <f>Data!Q14</f>
        <v>8.8368795140076728E-2</v>
      </c>
      <c r="L2">
        <f>Data!R14</f>
        <v>0.11453206682494919</v>
      </c>
      <c r="M2">
        <f>Data!S14</f>
        <v>0.14694193106684392</v>
      </c>
      <c r="N2">
        <f>Data!T14</f>
        <v>0.18612160035159092</v>
      </c>
      <c r="O2">
        <f>Data!U14</f>
        <v>0.23211129650859502</v>
      </c>
      <c r="P2">
        <f>Data!V14</f>
        <v>0.28426587079699411</v>
      </c>
      <c r="Q2">
        <f>Data!W14</f>
        <v>0.34114966689191184</v>
      </c>
      <c r="R2">
        <f>Data!X14</f>
        <v>0.40061248977978225</v>
      </c>
      <c r="S2">
        <f>Data!Y14</f>
        <v>0.46007531266765267</v>
      </c>
      <c r="T2">
        <f>Data!Z14</f>
        <v>0.51695910876257034</v>
      </c>
      <c r="U2">
        <f>Data!AA14</f>
        <v>0.56911368305096943</v>
      </c>
      <c r="V2">
        <f>Data!AB14</f>
        <v>0.61510337920797353</v>
      </c>
      <c r="W2">
        <f>Data!AC14</f>
        <v>0.65428304849272056</v>
      </c>
      <c r="X2">
        <f>Data!AD14</f>
        <v>0.68669291273461541</v>
      </c>
      <c r="Y2">
        <f>Data!AE14</f>
        <v>0.71285618441948784</v>
      </c>
      <c r="Z2">
        <f>Data!AF14</f>
        <v>0.73356372765798106</v>
      </c>
      <c r="AA2">
        <f>Data!AG14</f>
        <v>0.74969845622836984</v>
      </c>
      <c r="AB2">
        <f>Data!AH14</f>
        <v>0.76211739718318372</v>
      </c>
      <c r="AC2">
        <f>Data!AI14</f>
        <v>0.77158662256165955</v>
      </c>
      <c r="AD2">
        <f>Data!AJ14</f>
        <v>0.77875498591198478</v>
      </c>
      <c r="AE2">
        <f>Data!AK14</f>
        <v>0.78415205938171784</v>
      </c>
      <c r="AF2">
        <f>Data!AL14</f>
        <v>0.78819887253221821</v>
      </c>
      <c r="AG2">
        <f>Data!AM14</f>
        <v>0.79122390467567016</v>
      </c>
      <c r="AH2">
        <f>Data!AN14</f>
        <v>0.79347994206028827</v>
      </c>
      <c r="AI2">
        <f>Data!AO14</f>
        <v>0.79515958193969494</v>
      </c>
      <c r="AJ2">
        <f>Data!AP14</f>
        <v>0.79640848931396346</v>
      </c>
    </row>
    <row r="3" spans="1:36" x14ac:dyDescent="0.25">
      <c r="A3" t="s">
        <v>3</v>
      </c>
      <c r="B3">
        <f>Data!H15</f>
        <v>7.7442036741157572E-4</v>
      </c>
      <c r="C3">
        <f>Data!I15</f>
        <v>8.0067317675685829E-4</v>
      </c>
      <c r="D3">
        <f>Data!J15</f>
        <v>8.0972225714973296E-4</v>
      </c>
      <c r="E3">
        <f>Data!K15</f>
        <v>8.218278929900297E-4</v>
      </c>
      <c r="F3">
        <f>Data!L15</f>
        <v>8.3797269720957575E-4</v>
      </c>
      <c r="G3">
        <f>Data!M15</f>
        <v>8.5941613753229935E-4</v>
      </c>
      <c r="H3">
        <f>Data!N15</f>
        <v>8.8774237594717407E-4</v>
      </c>
      <c r="I3">
        <f>Data!O15</f>
        <v>9.2489239279500721E-4</v>
      </c>
      <c r="J3">
        <f>Data!P15</f>
        <v>9.731578157812416E-4</v>
      </c>
      <c r="K3">
        <f>Data!Q15</f>
        <v>1.0351023554152005E-3</v>
      </c>
      <c r="L3">
        <f>Data!R15</f>
        <v>1.1133671597510883E-3</v>
      </c>
      <c r="M3">
        <f>Data!S15</f>
        <v>1.210318019490515E-3</v>
      </c>
      <c r="N3">
        <f>Data!T15</f>
        <v>1.3275200723319607E-3</v>
      </c>
      <c r="O3">
        <f>Data!U15</f>
        <v>1.4650936378457881E-3</v>
      </c>
      <c r="P3">
        <f>Data!V15</f>
        <v>1.6211088182508907E-3</v>
      </c>
      <c r="Q3">
        <f>Data!W15</f>
        <v>1.7912709915782203E-3</v>
      </c>
      <c r="R3">
        <f>Data!X15</f>
        <v>1.9691480650051488E-3</v>
      </c>
      <c r="S3">
        <f>Data!Y15</f>
        <v>2.1470251384320773E-3</v>
      </c>
      <c r="T3">
        <f>Data!Z15</f>
        <v>2.317187311759407E-3</v>
      </c>
      <c r="U3">
        <f>Data!AA15</f>
        <v>2.4732024921645095E-3</v>
      </c>
      <c r="V3">
        <f>Data!AB15</f>
        <v>2.6107760576783369E-3</v>
      </c>
      <c r="W3">
        <f>Data!AC15</f>
        <v>2.7279781105197824E-3</v>
      </c>
      <c r="X3">
        <f>Data!AD15</f>
        <v>2.8249289702592098E-3</v>
      </c>
      <c r="Y3">
        <f>Data!AE15</f>
        <v>2.9031937745950974E-3</v>
      </c>
      <c r="Z3">
        <f>Data!AF15</f>
        <v>2.9651383142290564E-3</v>
      </c>
      <c r="AA3">
        <f>Data!AG15</f>
        <v>3.0134037372152906E-3</v>
      </c>
      <c r="AB3">
        <f>Data!AH15</f>
        <v>3.0505537540631241E-3</v>
      </c>
      <c r="AC3">
        <f>Data!AI15</f>
        <v>3.0788799924779983E-3</v>
      </c>
      <c r="AD3">
        <f>Data!AJ15</f>
        <v>3.1003234328007218E-3</v>
      </c>
      <c r="AE3">
        <f>Data!AK15</f>
        <v>3.1164682370202683E-3</v>
      </c>
      <c r="AF3">
        <f>Data!AL15</f>
        <v>3.128573872860565E-3</v>
      </c>
      <c r="AG3">
        <f>Data!AM15</f>
        <v>3.1376229532534398E-3</v>
      </c>
      <c r="AH3">
        <f>Data!AN15</f>
        <v>3.1443716629182051E-3</v>
      </c>
      <c r="AI3">
        <f>Data!AO15</f>
        <v>3.1493961372308929E-3</v>
      </c>
      <c r="AJ3">
        <f>Data!AP15</f>
        <v>3.1531321184360759E-3</v>
      </c>
    </row>
    <row r="4" spans="1:36" x14ac:dyDescent="0.25">
      <c r="A4" t="s">
        <v>4</v>
      </c>
      <c r="B4">
        <f>Data!H16</f>
        <v>1</v>
      </c>
      <c r="C4">
        <f>Data!I16</f>
        <v>1</v>
      </c>
      <c r="D4">
        <f>Data!J16</f>
        <v>1</v>
      </c>
      <c r="E4">
        <f>Data!K16</f>
        <v>1</v>
      </c>
      <c r="F4">
        <f>Data!L16</f>
        <v>1</v>
      </c>
      <c r="G4">
        <f>Data!M16</f>
        <v>1</v>
      </c>
      <c r="H4">
        <f>Data!N16</f>
        <v>1</v>
      </c>
      <c r="I4">
        <f>Data!O16</f>
        <v>1</v>
      </c>
      <c r="J4">
        <f>Data!P16</f>
        <v>1</v>
      </c>
      <c r="K4">
        <f>Data!Q16</f>
        <v>1</v>
      </c>
      <c r="L4">
        <f>Data!R16</f>
        <v>1</v>
      </c>
      <c r="M4">
        <f>Data!S16</f>
        <v>1</v>
      </c>
      <c r="N4">
        <f>Data!T16</f>
        <v>1</v>
      </c>
      <c r="O4">
        <f>Data!U16</f>
        <v>1</v>
      </c>
      <c r="P4">
        <f>Data!V16</f>
        <v>1</v>
      </c>
      <c r="Q4">
        <f>Data!W16</f>
        <v>1</v>
      </c>
      <c r="R4">
        <f>Data!X16</f>
        <v>1</v>
      </c>
      <c r="S4">
        <f>Data!Y16</f>
        <v>1</v>
      </c>
      <c r="T4">
        <f>Data!Z16</f>
        <v>1</v>
      </c>
      <c r="U4">
        <f>Data!AA16</f>
        <v>1</v>
      </c>
      <c r="V4">
        <f>Data!AB16</f>
        <v>1</v>
      </c>
      <c r="W4">
        <f>Data!AC16</f>
        <v>1</v>
      </c>
      <c r="X4">
        <f>Data!AD16</f>
        <v>1</v>
      </c>
      <c r="Y4">
        <f>Data!AE16</f>
        <v>1</v>
      </c>
      <c r="Z4">
        <f>Data!AF16</f>
        <v>1</v>
      </c>
      <c r="AA4">
        <f>Data!AG16</f>
        <v>1</v>
      </c>
      <c r="AB4">
        <f>Data!AH16</f>
        <v>1</v>
      </c>
      <c r="AC4">
        <f>Data!AI16</f>
        <v>1</v>
      </c>
      <c r="AD4">
        <f>Data!AJ16</f>
        <v>1</v>
      </c>
      <c r="AE4">
        <f>Data!AK16</f>
        <v>1</v>
      </c>
      <c r="AF4">
        <f>Data!AL16</f>
        <v>1</v>
      </c>
      <c r="AG4">
        <f>Data!AM16</f>
        <v>1</v>
      </c>
      <c r="AH4">
        <f>Data!AN16</f>
        <v>1</v>
      </c>
      <c r="AI4">
        <f>Data!AO16</f>
        <v>1</v>
      </c>
      <c r="AJ4">
        <f>Data!AP16</f>
        <v>1</v>
      </c>
    </row>
    <row r="5" spans="1:36" x14ac:dyDescent="0.25">
      <c r="A5" t="s">
        <v>5</v>
      </c>
      <c r="B5">
        <f>Data!H17</f>
        <v>1</v>
      </c>
      <c r="C5">
        <f>Data!I17</f>
        <v>1</v>
      </c>
      <c r="D5">
        <f>Data!J17</f>
        <v>1</v>
      </c>
      <c r="E5">
        <f>Data!K17</f>
        <v>1</v>
      </c>
      <c r="F5">
        <f>Data!L17</f>
        <v>1</v>
      </c>
      <c r="G5">
        <f>Data!M17</f>
        <v>1</v>
      </c>
      <c r="H5">
        <f>Data!N17</f>
        <v>1</v>
      </c>
      <c r="I5">
        <f>Data!O17</f>
        <v>1</v>
      </c>
      <c r="J5">
        <f>Data!P17</f>
        <v>1</v>
      </c>
      <c r="K5">
        <f>Data!Q17</f>
        <v>1</v>
      </c>
      <c r="L5">
        <f>Data!R17</f>
        <v>1</v>
      </c>
      <c r="M5">
        <f>Data!S17</f>
        <v>1</v>
      </c>
      <c r="N5">
        <f>Data!T17</f>
        <v>1</v>
      </c>
      <c r="O5">
        <f>Data!U17</f>
        <v>1</v>
      </c>
      <c r="P5">
        <f>Data!V17</f>
        <v>1</v>
      </c>
      <c r="Q5">
        <f>Data!W17</f>
        <v>1</v>
      </c>
      <c r="R5">
        <f>Data!X17</f>
        <v>1</v>
      </c>
      <c r="S5">
        <f>Data!Y17</f>
        <v>1</v>
      </c>
      <c r="T5">
        <f>Data!Z17</f>
        <v>1</v>
      </c>
      <c r="U5">
        <f>Data!AA17</f>
        <v>1</v>
      </c>
      <c r="V5">
        <f>Data!AB17</f>
        <v>1</v>
      </c>
      <c r="W5">
        <f>Data!AC17</f>
        <v>1</v>
      </c>
      <c r="X5">
        <f>Data!AD17</f>
        <v>1</v>
      </c>
      <c r="Y5">
        <f>Data!AE17</f>
        <v>1</v>
      </c>
      <c r="Z5">
        <f>Data!AF17</f>
        <v>1</v>
      </c>
      <c r="AA5">
        <f>Data!AG17</f>
        <v>1</v>
      </c>
      <c r="AB5">
        <f>Data!AH17</f>
        <v>1</v>
      </c>
      <c r="AC5">
        <f>Data!AI17</f>
        <v>1</v>
      </c>
      <c r="AD5">
        <f>Data!AJ17</f>
        <v>1</v>
      </c>
      <c r="AE5">
        <f>Data!AK17</f>
        <v>1</v>
      </c>
      <c r="AF5">
        <f>Data!AL17</f>
        <v>1</v>
      </c>
      <c r="AG5">
        <f>Data!AM17</f>
        <v>1</v>
      </c>
      <c r="AH5">
        <f>Data!AN17</f>
        <v>1</v>
      </c>
      <c r="AI5">
        <f>Data!AO17</f>
        <v>1</v>
      </c>
      <c r="AJ5">
        <f>Data!AP17</f>
        <v>1</v>
      </c>
    </row>
    <row r="6" spans="1:36" x14ac:dyDescent="0.25">
      <c r="A6" t="s">
        <v>6</v>
      </c>
      <c r="B6">
        <f>Data!H18</f>
        <v>1.0365667018535196E-3</v>
      </c>
      <c r="C6">
        <f>Data!I18</f>
        <v>1.7973074091567069E-3</v>
      </c>
      <c r="D6">
        <f>Data!J18</f>
        <v>2.0595271102172288E-3</v>
      </c>
      <c r="E6">
        <f>Data!K18</f>
        <v>2.4103181379651617E-3</v>
      </c>
      <c r="F6">
        <f>Data!L18</f>
        <v>2.8781541558066557E-3</v>
      </c>
      <c r="G6">
        <f>Data!M18</f>
        <v>3.4995313860897758E-3</v>
      </c>
      <c r="H6">
        <f>Data!N18</f>
        <v>4.3203548782941503E-3</v>
      </c>
      <c r="I6">
        <f>Data!O18</f>
        <v>5.3968693846635166E-3</v>
      </c>
      <c r="J6">
        <f>Data!P18</f>
        <v>6.795480540441913E-3</v>
      </c>
      <c r="K6">
        <f>Data!Q18</f>
        <v>8.5904782595403444E-3</v>
      </c>
      <c r="L6">
        <f>Data!R18</f>
        <v>1.0858396402103924E-2</v>
      </c>
      <c r="M6">
        <f>Data!S18</f>
        <v>1.3667789661384832E-2</v>
      </c>
      <c r="N6">
        <f>Data!T18</f>
        <v>1.7064011810539643E-2</v>
      </c>
      <c r="O6">
        <f>Data!U18</f>
        <v>2.1050549409572513E-2</v>
      </c>
      <c r="P6">
        <f>Data!V18</f>
        <v>2.5571478851081578E-2</v>
      </c>
      <c r="Q6">
        <f>Data!W18</f>
        <v>3.050235273930953E-2</v>
      </c>
      <c r="R6">
        <f>Data!X18</f>
        <v>3.5656785122986534E-2</v>
      </c>
      <c r="S6">
        <f>Data!Y18</f>
        <v>4.0811217506663534E-2</v>
      </c>
      <c r="T6">
        <f>Data!Z18</f>
        <v>4.5742091394891479E-2</v>
      </c>
      <c r="U6">
        <f>Data!AA18</f>
        <v>5.0263020836400545E-2</v>
      </c>
      <c r="V6">
        <f>Data!AB18</f>
        <v>5.4249558435433422E-2</v>
      </c>
      <c r="W6">
        <f>Data!AC18</f>
        <v>5.7645780584588233E-2</v>
      </c>
      <c r="X6">
        <f>Data!AD18</f>
        <v>6.0455173843869149E-2</v>
      </c>
      <c r="Y6">
        <f>Data!AE18</f>
        <v>6.2723091986432722E-2</v>
      </c>
      <c r="Z6">
        <f>Data!AF18</f>
        <v>6.4518089705531162E-2</v>
      </c>
      <c r="AA6">
        <f>Data!AG18</f>
        <v>6.5916700861309546E-2</v>
      </c>
      <c r="AB6">
        <f>Data!AH18</f>
        <v>6.6993215367678924E-2</v>
      </c>
      <c r="AC6">
        <f>Data!AI18</f>
        <v>6.7814038859883297E-2</v>
      </c>
      <c r="AD6">
        <f>Data!AJ18</f>
        <v>6.8435416090166401E-2</v>
      </c>
      <c r="AE6">
        <f>Data!AK18</f>
        <v>6.8903252108007906E-2</v>
      </c>
      <c r="AF6">
        <f>Data!AL18</f>
        <v>6.9254043135755838E-2</v>
      </c>
      <c r="AG6">
        <f>Data!AM18</f>
        <v>6.9516262836816362E-2</v>
      </c>
      <c r="AH6">
        <f>Data!AN18</f>
        <v>6.9711823551718677E-2</v>
      </c>
      <c r="AI6">
        <f>Data!AO18</f>
        <v>6.9857420241664844E-2</v>
      </c>
      <c r="AJ6">
        <f>Data!AP18</f>
        <v>6.9965679626293825E-2</v>
      </c>
    </row>
    <row r="7" spans="1:36" x14ac:dyDescent="0.25">
      <c r="A7" t="s">
        <v>7</v>
      </c>
      <c r="B7">
        <f>Data!H19</f>
        <v>0</v>
      </c>
      <c r="C7">
        <f>Data!I19</f>
        <v>0</v>
      </c>
      <c r="D7">
        <f>Data!J19</f>
        <v>0</v>
      </c>
      <c r="E7">
        <f>Data!K19</f>
        <v>0</v>
      </c>
      <c r="F7">
        <f>Data!L19</f>
        <v>0</v>
      </c>
      <c r="G7">
        <f>Data!M19</f>
        <v>0</v>
      </c>
      <c r="H7">
        <f>Data!N19</f>
        <v>0</v>
      </c>
      <c r="I7">
        <f>Data!O19</f>
        <v>0</v>
      </c>
      <c r="J7">
        <f>Data!P19</f>
        <v>0</v>
      </c>
      <c r="K7">
        <f>Data!Q19</f>
        <v>0</v>
      </c>
      <c r="L7">
        <f>Data!R19</f>
        <v>0</v>
      </c>
      <c r="M7">
        <f>Data!S19</f>
        <v>0</v>
      </c>
      <c r="N7">
        <f>Data!T19</f>
        <v>0</v>
      </c>
      <c r="O7">
        <f>Data!U19</f>
        <v>0</v>
      </c>
      <c r="P7">
        <f>Data!V19</f>
        <v>0</v>
      </c>
      <c r="Q7">
        <f>Data!W19</f>
        <v>0</v>
      </c>
      <c r="R7">
        <f>Data!X19</f>
        <v>0</v>
      </c>
      <c r="S7">
        <f>Data!Y19</f>
        <v>0</v>
      </c>
      <c r="T7">
        <f>Data!Z19</f>
        <v>0</v>
      </c>
      <c r="U7">
        <f>Data!AA19</f>
        <v>0</v>
      </c>
      <c r="V7">
        <f>Data!AB19</f>
        <v>0</v>
      </c>
      <c r="W7">
        <f>Data!AC19</f>
        <v>0</v>
      </c>
      <c r="X7">
        <f>Data!AD19</f>
        <v>0</v>
      </c>
      <c r="Y7">
        <f>Data!AE19</f>
        <v>0</v>
      </c>
      <c r="Z7">
        <f>Data!AF19</f>
        <v>0</v>
      </c>
      <c r="AA7">
        <f>Data!AG19</f>
        <v>0</v>
      </c>
      <c r="AB7">
        <f>Data!AH19</f>
        <v>0</v>
      </c>
      <c r="AC7">
        <f>Data!AI19</f>
        <v>0</v>
      </c>
      <c r="AD7">
        <f>Data!AJ19</f>
        <v>0</v>
      </c>
      <c r="AE7">
        <f>Data!AK19</f>
        <v>0</v>
      </c>
      <c r="AF7">
        <f>Data!AL19</f>
        <v>0</v>
      </c>
      <c r="AG7">
        <f>Data!AM19</f>
        <v>0</v>
      </c>
      <c r="AH7">
        <f>Data!AN19</f>
        <v>0</v>
      </c>
      <c r="AI7">
        <f>Data!AO19</f>
        <v>0</v>
      </c>
      <c r="AJ7">
        <f>Data!AP19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2</v>
      </c>
      <c r="B2">
        <f>Data!H20</f>
        <v>3.418899126145067E-4</v>
      </c>
      <c r="C2">
        <f>Data!I20</f>
        <v>1.5554100235028632E-3</v>
      </c>
      <c r="D2">
        <f>Data!J20</f>
        <v>1.9736982492455368E-3</v>
      </c>
      <c r="E2">
        <f>Data!K20</f>
        <v>2.5332738875735849E-3</v>
      </c>
      <c r="F2">
        <f>Data!L20</f>
        <v>3.2795576223577589E-3</v>
      </c>
      <c r="G2">
        <f>Data!M20</f>
        <v>4.2707675814905883E-3</v>
      </c>
      <c r="H2">
        <f>Data!N20</f>
        <v>5.5801306873650303E-3</v>
      </c>
      <c r="I2">
        <f>Data!O20</f>
        <v>7.2973675732066513E-3</v>
      </c>
      <c r="J2">
        <f>Data!P20</f>
        <v>9.5284073329515821E-3</v>
      </c>
      <c r="K2">
        <f>Data!Q20</f>
        <v>1.2391755922310749E-2</v>
      </c>
      <c r="L2">
        <f>Data!R20</f>
        <v>1.6009498800309017E-2</v>
      </c>
      <c r="M2">
        <f>Data!S20</f>
        <v>2.0490993200177957E-2</v>
      </c>
      <c r="N2">
        <f>Data!T20</f>
        <v>2.5908586658077791E-2</v>
      </c>
      <c r="O2">
        <f>Data!U20</f>
        <v>3.2267840872813709E-2</v>
      </c>
      <c r="P2">
        <f>Data!V20</f>
        <v>3.9479547495727497E-2</v>
      </c>
      <c r="Q2">
        <f>Data!W20</f>
        <v>4.7345190243873639E-2</v>
      </c>
      <c r="R2">
        <f>Data!X20</f>
        <v>5.5567449546889178E-2</v>
      </c>
      <c r="S2">
        <f>Data!Y20</f>
        <v>6.3789708849904717E-2</v>
      </c>
      <c r="T2">
        <f>Data!Z20</f>
        <v>7.1655351598050851E-2</v>
      </c>
      <c r="U2">
        <f>Data!AA20</f>
        <v>7.8867058220964639E-2</v>
      </c>
      <c r="V2">
        <f>Data!AB20</f>
        <v>8.5226312435700557E-2</v>
      </c>
      <c r="W2">
        <f>Data!AC20</f>
        <v>9.0643905893600385E-2</v>
      </c>
      <c r="X2">
        <f>Data!AD20</f>
        <v>9.5125400293469345E-2</v>
      </c>
      <c r="Y2">
        <f>Data!AE20</f>
        <v>9.8743143171467609E-2</v>
      </c>
      <c r="Z2">
        <f>Data!AF20</f>
        <v>0.10160649176082677</v>
      </c>
      <c r="AA2">
        <f>Data!AG20</f>
        <v>0.10383753152057171</v>
      </c>
      <c r="AB2">
        <f>Data!AH20</f>
        <v>0.10555476840641333</v>
      </c>
      <c r="AC2">
        <f>Data!AI20</f>
        <v>0.10686413151228777</v>
      </c>
      <c r="AD2">
        <f>Data!AJ20</f>
        <v>0.10785534147142059</v>
      </c>
      <c r="AE2">
        <f>Data!AK20</f>
        <v>0.10860162520620477</v>
      </c>
      <c r="AF2">
        <f>Data!AL20</f>
        <v>0.10916120084453282</v>
      </c>
      <c r="AG2">
        <f>Data!AM20</f>
        <v>0.1095794890702755</v>
      </c>
      <c r="AH2">
        <f>Data!AN20</f>
        <v>0.10989144406118816</v>
      </c>
      <c r="AI2">
        <f>Data!AO20</f>
        <v>0.11012369732387314</v>
      </c>
      <c r="AJ2">
        <f>Data!AP20</f>
        <v>0.11029639077800076</v>
      </c>
    </row>
    <row r="3" spans="1:36" x14ac:dyDescent="0.25">
      <c r="A3" t="s">
        <v>3</v>
      </c>
      <c r="B3">
        <f>Data!H21</f>
        <v>5.9126893237004666E-2</v>
      </c>
      <c r="C3">
        <f>Data!I21</f>
        <v>5.9696750673914979E-2</v>
      </c>
      <c r="D3">
        <f>Data!J21</f>
        <v>5.9893174823850981E-2</v>
      </c>
      <c r="E3">
        <f>Data!K21</f>
        <v>6.0155946191341243E-2</v>
      </c>
      <c r="F3">
        <f>Data!L21</f>
        <v>6.0506393895088523E-2</v>
      </c>
      <c r="G3">
        <f>Data!M21</f>
        <v>6.0971856611102285E-2</v>
      </c>
      <c r="H3">
        <f>Data!N21</f>
        <v>6.1586721001732216E-2</v>
      </c>
      <c r="I3">
        <f>Data!O21</f>
        <v>6.2393119018174806E-2</v>
      </c>
      <c r="J3">
        <f>Data!P21</f>
        <v>6.3440793949744362E-2</v>
      </c>
      <c r="K3">
        <f>Data!Q21</f>
        <v>6.4785395059748632E-2</v>
      </c>
      <c r="L3">
        <f>Data!R21</f>
        <v>6.648425251201405E-2</v>
      </c>
      <c r="M3">
        <f>Data!S21</f>
        <v>6.8588719417278371E-2</v>
      </c>
      <c r="N3">
        <f>Data!T21</f>
        <v>7.1132769486527636E-2</v>
      </c>
      <c r="O3">
        <f>Data!U21</f>
        <v>7.4119014440323802E-2</v>
      </c>
      <c r="P3">
        <f>Data!V21</f>
        <v>7.7505562891403312E-2</v>
      </c>
      <c r="Q3">
        <f>Data!W21</f>
        <v>8.1199193492077493E-2</v>
      </c>
      <c r="R3">
        <f>Data!X21</f>
        <v>8.5060287815927144E-2</v>
      </c>
      <c r="S3">
        <f>Data!Y21</f>
        <v>8.8921382139776795E-2</v>
      </c>
      <c r="T3">
        <f>Data!Z21</f>
        <v>9.2615012740450975E-2</v>
      </c>
      <c r="U3">
        <f>Data!AA21</f>
        <v>9.6001561191530485E-2</v>
      </c>
      <c r="V3">
        <f>Data!AB21</f>
        <v>9.8987806145326651E-2</v>
      </c>
      <c r="W3">
        <f>Data!AC21</f>
        <v>0.10153185621457592</v>
      </c>
      <c r="X3">
        <f>Data!AD21</f>
        <v>0.10363632311984025</v>
      </c>
      <c r="Y3">
        <f>Data!AE21</f>
        <v>0.10533518057210565</v>
      </c>
      <c r="Z3">
        <f>Data!AF21</f>
        <v>0.10667978168210993</v>
      </c>
      <c r="AA3">
        <f>Data!AG21</f>
        <v>0.1077274566136795</v>
      </c>
      <c r="AB3">
        <f>Data!AH21</f>
        <v>0.10853385463012208</v>
      </c>
      <c r="AC3">
        <f>Data!AI21</f>
        <v>0.10914871902075202</v>
      </c>
      <c r="AD3">
        <f>Data!AJ21</f>
        <v>0.10961418173676576</v>
      </c>
      <c r="AE3">
        <f>Data!AK21</f>
        <v>0.10996462944051305</v>
      </c>
      <c r="AF3">
        <f>Data!AL21</f>
        <v>0.11022740080800331</v>
      </c>
      <c r="AG3">
        <f>Data!AM21</f>
        <v>0.11042382495793931</v>
      </c>
      <c r="AH3">
        <f>Data!AN21</f>
        <v>0.11057031603786277</v>
      </c>
      <c r="AI3">
        <f>Data!AO21</f>
        <v>0.11067937994854724</v>
      </c>
      <c r="AJ3">
        <f>Data!AP21</f>
        <v>0.11076047514281501</v>
      </c>
    </row>
    <row r="4" spans="1:36" x14ac:dyDescent="0.25">
      <c r="A4" t="s">
        <v>4</v>
      </c>
      <c r="B4">
        <f>Data!H22</f>
        <v>9.4217029241973144E-2</v>
      </c>
      <c r="C4">
        <f>Data!I22</f>
        <v>9.4946588735482118E-2</v>
      </c>
      <c r="D4">
        <f>Data!J22</f>
        <v>9.5676148228990954E-2</v>
      </c>
      <c r="E4">
        <f>Data!K22</f>
        <v>9.6405707722499789E-2</v>
      </c>
      <c r="F4">
        <f>Data!L22</f>
        <v>9.7135267216008403E-2</v>
      </c>
      <c r="G4">
        <f>Data!M22</f>
        <v>9.7864826709517239E-2</v>
      </c>
      <c r="H4">
        <f>Data!N22</f>
        <v>9.8594386203026074E-2</v>
      </c>
      <c r="I4">
        <f>Data!O22</f>
        <v>9.932394569653491E-2</v>
      </c>
      <c r="J4">
        <f>Data!P22</f>
        <v>0.10005350519004375</v>
      </c>
      <c r="K4">
        <f>Data!Q22</f>
        <v>0.10078306468355258</v>
      </c>
      <c r="L4">
        <f>Data!R22</f>
        <v>0.10151262417706142</v>
      </c>
      <c r="M4">
        <f>Data!S22</f>
        <v>0.10224218367057003</v>
      </c>
      <c r="N4">
        <f>Data!T22</f>
        <v>0.10297174316407887</v>
      </c>
      <c r="O4">
        <f>Data!U22</f>
        <v>0.1037013026575877</v>
      </c>
      <c r="P4">
        <f>Data!V22</f>
        <v>0.10443086215109654</v>
      </c>
      <c r="Q4">
        <f>Data!W22</f>
        <v>0.10516042164460537</v>
      </c>
      <c r="R4">
        <f>Data!X22</f>
        <v>0.10588998113811421</v>
      </c>
      <c r="S4">
        <f>Data!Y22</f>
        <v>0.10661954063162282</v>
      </c>
      <c r="T4">
        <f>Data!Z22</f>
        <v>0.10734910012513166</v>
      </c>
      <c r="U4">
        <f>Data!AA22</f>
        <v>0.10807865961864049</v>
      </c>
      <c r="V4">
        <f>Data!AB22</f>
        <v>0.10880821911214933</v>
      </c>
      <c r="W4">
        <f>Data!AC22</f>
        <v>0.10953777860565816</v>
      </c>
      <c r="X4">
        <f>Data!AD22</f>
        <v>0.110267338099167</v>
      </c>
      <c r="Y4">
        <f>Data!AE22</f>
        <v>0.11099689759267561</v>
      </c>
      <c r="Z4">
        <f>Data!AF22</f>
        <v>0.11172645708618445</v>
      </c>
      <c r="AA4">
        <f>Data!AG22</f>
        <v>0.11245601657969329</v>
      </c>
      <c r="AB4">
        <f>Data!AH22</f>
        <v>0.11318557607320212</v>
      </c>
      <c r="AC4">
        <f>Data!AI22</f>
        <v>0.11391513556671096</v>
      </c>
      <c r="AD4">
        <f>Data!AJ22</f>
        <v>0.11464469506021979</v>
      </c>
      <c r="AE4">
        <f>Data!AK22</f>
        <v>0.11537425455372841</v>
      </c>
      <c r="AF4">
        <f>Data!AL22</f>
        <v>0.11610381404723724</v>
      </c>
      <c r="AG4">
        <f>Data!AM22</f>
        <v>0.11683337354074608</v>
      </c>
      <c r="AH4">
        <f>Data!AN22</f>
        <v>0.11756293303425491</v>
      </c>
      <c r="AI4">
        <f>Data!AO22</f>
        <v>0.11829249252776375</v>
      </c>
      <c r="AJ4">
        <f>Data!AP22</f>
        <v>0.11902205202127258</v>
      </c>
    </row>
    <row r="5" spans="1:36" x14ac:dyDescent="0.25">
      <c r="A5" t="s">
        <v>5</v>
      </c>
      <c r="B5">
        <f>Data!H23</f>
        <v>1</v>
      </c>
      <c r="C5">
        <f>Data!I23</f>
        <v>1</v>
      </c>
      <c r="D5">
        <f>Data!J23</f>
        <v>1</v>
      </c>
      <c r="E5">
        <f>Data!K23</f>
        <v>1</v>
      </c>
      <c r="F5">
        <f>Data!L23</f>
        <v>1</v>
      </c>
      <c r="G5">
        <f>Data!M23</f>
        <v>1</v>
      </c>
      <c r="H5">
        <f>Data!N23</f>
        <v>1</v>
      </c>
      <c r="I5">
        <f>Data!O23</f>
        <v>1</v>
      </c>
      <c r="J5">
        <f>Data!P23</f>
        <v>1</v>
      </c>
      <c r="K5">
        <f>Data!Q23</f>
        <v>1</v>
      </c>
      <c r="L5">
        <f>Data!R23</f>
        <v>1</v>
      </c>
      <c r="M5">
        <f>Data!S23</f>
        <v>1</v>
      </c>
      <c r="N5">
        <f>Data!T23</f>
        <v>1</v>
      </c>
      <c r="O5">
        <f>Data!U23</f>
        <v>1</v>
      </c>
      <c r="P5">
        <f>Data!V23</f>
        <v>1</v>
      </c>
      <c r="Q5">
        <f>Data!W23</f>
        <v>1</v>
      </c>
      <c r="R5">
        <f>Data!X23</f>
        <v>1</v>
      </c>
      <c r="S5">
        <f>Data!Y23</f>
        <v>1</v>
      </c>
      <c r="T5">
        <f>Data!Z23</f>
        <v>1</v>
      </c>
      <c r="U5">
        <f>Data!AA23</f>
        <v>1</v>
      </c>
      <c r="V5">
        <f>Data!AB23</f>
        <v>1</v>
      </c>
      <c r="W5">
        <f>Data!AC23</f>
        <v>1</v>
      </c>
      <c r="X5">
        <f>Data!AD23</f>
        <v>1</v>
      </c>
      <c r="Y5">
        <f>Data!AE23</f>
        <v>1</v>
      </c>
      <c r="Z5">
        <f>Data!AF23</f>
        <v>1</v>
      </c>
      <c r="AA5">
        <f>Data!AG23</f>
        <v>1</v>
      </c>
      <c r="AB5">
        <f>Data!AH23</f>
        <v>1</v>
      </c>
      <c r="AC5">
        <f>Data!AI23</f>
        <v>1</v>
      </c>
      <c r="AD5">
        <f>Data!AJ23</f>
        <v>1</v>
      </c>
      <c r="AE5">
        <f>Data!AK23</f>
        <v>1</v>
      </c>
      <c r="AF5">
        <f>Data!AL23</f>
        <v>1</v>
      </c>
      <c r="AG5">
        <f>Data!AM23</f>
        <v>1</v>
      </c>
      <c r="AH5">
        <f>Data!AN23</f>
        <v>1</v>
      </c>
      <c r="AI5">
        <f>Data!AO23</f>
        <v>1</v>
      </c>
      <c r="AJ5">
        <f>Data!AP23</f>
        <v>1</v>
      </c>
    </row>
    <row r="6" spans="1:36" x14ac:dyDescent="0.25">
      <c r="A6" t="s">
        <v>6</v>
      </c>
      <c r="B6">
        <f>Data!H24</f>
        <v>0</v>
      </c>
      <c r="C6">
        <f>Data!I24</f>
        <v>8.484424647610501E-4</v>
      </c>
      <c r="D6">
        <f>Data!J24</f>
        <v>1.1408920830618468E-3</v>
      </c>
      <c r="E6">
        <f>Data!K24</f>
        <v>1.5321239460886027E-3</v>
      </c>
      <c r="F6">
        <f>Data!L24</f>
        <v>2.0538942947380769E-3</v>
      </c>
      <c r="G6">
        <f>Data!M24</f>
        <v>2.7469068070784903E-3</v>
      </c>
      <c r="H6">
        <f>Data!N24</f>
        <v>3.6623586820392173E-3</v>
      </c>
      <c r="I6">
        <f>Data!O24</f>
        <v>4.8629788307530918E-3</v>
      </c>
      <c r="J6">
        <f>Data!P24</f>
        <v>6.4228284416113631E-3</v>
      </c>
      <c r="K6">
        <f>Data!Q24</f>
        <v>8.4247619183030163E-3</v>
      </c>
      <c r="L6">
        <f>Data!R24</f>
        <v>1.0954136303399609E-2</v>
      </c>
      <c r="M6">
        <f>Data!S24</f>
        <v>1.4087409596789186E-2</v>
      </c>
      <c r="N6">
        <f>Data!T24</f>
        <v>1.7875164167357446E-2</v>
      </c>
      <c r="O6">
        <f>Data!U24</f>
        <v>2.2321288522101669E-2</v>
      </c>
      <c r="P6">
        <f>Data!V24</f>
        <v>2.7363411917814794E-2</v>
      </c>
      <c r="Q6">
        <f>Data!W24</f>
        <v>3.2862740079159916E-2</v>
      </c>
      <c r="R6">
        <f>Data!X24</f>
        <v>3.8611399608047423E-2</v>
      </c>
      <c r="S6">
        <f>Data!Y24</f>
        <v>4.4360059136934929E-2</v>
      </c>
      <c r="T6">
        <f>Data!Z24</f>
        <v>4.9859387298280052E-2</v>
      </c>
      <c r="U6">
        <f>Data!AA24</f>
        <v>5.4901510693993169E-2</v>
      </c>
      <c r="V6">
        <f>Data!AB24</f>
        <v>5.9347635048737399E-2</v>
      </c>
      <c r="W6">
        <f>Data!AC24</f>
        <v>6.3135389619305649E-2</v>
      </c>
      <c r="X6">
        <f>Data!AD24</f>
        <v>6.6268662912695245E-2</v>
      </c>
      <c r="Y6">
        <f>Data!AE24</f>
        <v>6.8798037297791825E-2</v>
      </c>
      <c r="Z6">
        <f>Data!AF24</f>
        <v>7.0799970774483481E-2</v>
      </c>
      <c r="AA6">
        <f>Data!AG24</f>
        <v>7.2359820385341764E-2</v>
      </c>
      <c r="AB6">
        <f>Data!AH24</f>
        <v>7.3560440534055638E-2</v>
      </c>
      <c r="AC6">
        <f>Data!AI24</f>
        <v>7.447589240901635E-2</v>
      </c>
      <c r="AD6">
        <f>Data!AJ24</f>
        <v>7.5168904921356763E-2</v>
      </c>
      <c r="AE6">
        <f>Data!AK24</f>
        <v>7.5690675270006252E-2</v>
      </c>
      <c r="AF6">
        <f>Data!AL24</f>
        <v>7.6081907133033005E-2</v>
      </c>
      <c r="AG6">
        <f>Data!AM24</f>
        <v>7.6374356751333791E-2</v>
      </c>
      <c r="AH6">
        <f>Data!AN24</f>
        <v>7.6592462622847288E-2</v>
      </c>
      <c r="AI6">
        <f>Data!AO24</f>
        <v>7.6754844382220841E-2</v>
      </c>
      <c r="AJ6">
        <f>Data!AP24</f>
        <v>7.6875584416566764E-2</v>
      </c>
    </row>
    <row r="7" spans="1:36" x14ac:dyDescent="0.25">
      <c r="A7" t="s">
        <v>7</v>
      </c>
      <c r="B7">
        <f>Data!H25</f>
        <v>0</v>
      </c>
      <c r="C7">
        <f>Data!I25</f>
        <v>0</v>
      </c>
      <c r="D7">
        <f>Data!J25</f>
        <v>0</v>
      </c>
      <c r="E7">
        <f>Data!K25</f>
        <v>0</v>
      </c>
      <c r="F7">
        <f>Data!L25</f>
        <v>0</v>
      </c>
      <c r="G7">
        <f>Data!M25</f>
        <v>0</v>
      </c>
      <c r="H7">
        <f>Data!N25</f>
        <v>0</v>
      </c>
      <c r="I7">
        <f>Data!O25</f>
        <v>0</v>
      </c>
      <c r="J7">
        <f>Data!P25</f>
        <v>0</v>
      </c>
      <c r="K7">
        <f>Data!Q25</f>
        <v>0</v>
      </c>
      <c r="L7">
        <f>Data!R25</f>
        <v>0</v>
      </c>
      <c r="M7">
        <f>Data!S25</f>
        <v>0</v>
      </c>
      <c r="N7">
        <f>Data!T25</f>
        <v>0</v>
      </c>
      <c r="O7">
        <f>Data!U25</f>
        <v>0</v>
      </c>
      <c r="P7">
        <f>Data!V25</f>
        <v>0</v>
      </c>
      <c r="Q7">
        <f>Data!W25</f>
        <v>0</v>
      </c>
      <c r="R7">
        <f>Data!X25</f>
        <v>0</v>
      </c>
      <c r="S7">
        <f>Data!Y25</f>
        <v>0</v>
      </c>
      <c r="T7">
        <f>Data!Z25</f>
        <v>0</v>
      </c>
      <c r="U7">
        <f>Data!AA25</f>
        <v>0</v>
      </c>
      <c r="V7">
        <f>Data!AB25</f>
        <v>0</v>
      </c>
      <c r="W7">
        <f>Data!AC25</f>
        <v>0</v>
      </c>
      <c r="X7">
        <f>Data!AD25</f>
        <v>0</v>
      </c>
      <c r="Y7">
        <f>Data!AE25</f>
        <v>0</v>
      </c>
      <c r="Z7">
        <f>Data!AF25</f>
        <v>0</v>
      </c>
      <c r="AA7">
        <f>Data!AG25</f>
        <v>0</v>
      </c>
      <c r="AB7">
        <f>Data!AH25</f>
        <v>0</v>
      </c>
      <c r="AC7">
        <f>Data!AI25</f>
        <v>0</v>
      </c>
      <c r="AD7">
        <f>Data!AJ25</f>
        <v>0</v>
      </c>
      <c r="AE7">
        <f>Data!AK25</f>
        <v>0</v>
      </c>
      <c r="AF7">
        <f>Data!AL25</f>
        <v>0</v>
      </c>
      <c r="AG7">
        <f>Data!AM25</f>
        <v>0</v>
      </c>
      <c r="AH7">
        <f>Data!AN25</f>
        <v>0</v>
      </c>
      <c r="AI7">
        <f>Data!AO25</f>
        <v>0</v>
      </c>
      <c r="AJ7">
        <f>Data!AP25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About</vt:lpstr>
      <vt:lpstr>AEO 40</vt:lpstr>
      <vt:lpstr>AEO 50</vt:lpstr>
      <vt:lpstr>SYVbT-passenger</vt:lpstr>
      <vt:lpstr>Assumptions</vt:lpstr>
      <vt:lpstr>Data</vt:lpstr>
      <vt:lpstr>MPNVbT-LDVs-psgr</vt:lpstr>
      <vt:lpstr>MPNVbT-LDVs-frgt</vt:lpstr>
      <vt:lpstr>MPNVbT-HDVs-psgr</vt:lpstr>
      <vt:lpstr>MPNVbT-HDVs-frgt</vt:lpstr>
      <vt:lpstr>MPNVbT-aircraft-psgr</vt:lpstr>
      <vt:lpstr>MPNVbT-aircraft-frgt</vt:lpstr>
      <vt:lpstr>MPNVbT-rail-psgr</vt:lpstr>
      <vt:lpstr>MPNVbT-rail-frgt</vt:lpstr>
      <vt:lpstr>MPNVbT-ships-psgr</vt:lpstr>
      <vt:lpstr>MPNVbT-ships-frgt</vt:lpstr>
      <vt:lpstr>MPNVbT-motorbikes-psgr</vt:lpstr>
      <vt:lpstr>MPNVbT-motorbikes-frgt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2017-07-01T03:43:09Z</dcterms:created>
  <dcterms:modified xsi:type="dcterms:W3CDTF">2018-02-13T03:44:21Z</dcterms:modified>
</cp:coreProperties>
</file>