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E:\Programing\PycharmProjects\2022MCM-B\Q2\处理数据\"/>
    </mc:Choice>
  </mc:AlternateContent>
  <xr:revisionPtr revIDLastSave="0" documentId="13_ncr:1_{C5A3AD6B-0CA9-4A72-B970-2F5D23BA2A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3" sheetId="3" r:id="rId1"/>
    <sheet name="减少" sheetId="1" r:id="rId2"/>
    <sheet name="增加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3" l="1"/>
  <c r="B35" i="3"/>
  <c r="J34" i="3"/>
  <c r="I34" i="3"/>
  <c r="I33" i="3"/>
  <c r="C33" i="3"/>
  <c r="J32" i="3"/>
  <c r="J29" i="3"/>
  <c r="I29" i="3"/>
  <c r="D28" i="3"/>
  <c r="B26" i="3"/>
  <c r="J25" i="3"/>
  <c r="D25" i="3"/>
  <c r="I24" i="3"/>
  <c r="C22" i="3"/>
  <c r="D19" i="3"/>
  <c r="D14" i="3"/>
  <c r="D13" i="3"/>
  <c r="C13" i="3"/>
  <c r="B12" i="3"/>
  <c r="J11" i="3"/>
  <c r="I10" i="3"/>
  <c r="D10" i="3"/>
  <c r="J9" i="3"/>
  <c r="I8" i="3"/>
  <c r="C6" i="3"/>
  <c r="B5" i="3"/>
  <c r="J4" i="3"/>
  <c r="J3" i="3"/>
  <c r="C3" i="3"/>
  <c r="B2" i="3"/>
</calcChain>
</file>

<file path=xl/sharedStrings.xml><?xml version="1.0" encoding="utf-8"?>
<sst xmlns="http://schemas.openxmlformats.org/spreadsheetml/2006/main" count="30" uniqueCount="12">
  <si>
    <t>政策</t>
  </si>
  <si>
    <t>人口密度（人/平方千米）</t>
  </si>
  <si>
    <t>耕地面积</t>
  </si>
  <si>
    <t>森林面积</t>
  </si>
  <si>
    <t>大象致人伤亡数量</t>
  </si>
  <si>
    <t>食草动物致人伤亡数量</t>
  </si>
  <si>
    <t>食肉动物致人伤亡数量</t>
  </si>
  <si>
    <t>营地累计数量和住宿（MMNR内部以及周边地区）</t>
  </si>
  <si>
    <t>犀牛栖息地百分比</t>
  </si>
  <si>
    <t>牛放牧扩大占比</t>
  </si>
  <si>
    <t>减少比例</t>
  </si>
  <si>
    <t>增加比例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</si>
</sst>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1" fillId="4" borderId="0" xfId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1" fillId="0" borderId="0" xfId="1" applyFill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H39" sqref="H39"/>
    </sheetView>
  </sheetViews>
  <sheetFormatPr defaultColWidth="9" defaultRowHeight="13.5" x14ac:dyDescent="0.15"/>
  <cols>
    <col min="1" max="1" width="5.25" style="7" customWidth="1"/>
    <col min="2" max="2" width="24.5" style="7" customWidth="1"/>
    <col min="3" max="3" width="10.5" style="7" customWidth="1"/>
    <col min="4" max="4" width="9.5" style="7" customWidth="1"/>
    <col min="5" max="5" width="17.25" style="7" customWidth="1"/>
    <col min="6" max="7" width="21.375" style="7" customWidth="1"/>
    <col min="8" max="8" width="44.5" style="7" customWidth="1"/>
    <col min="9" max="9" width="17.25" style="7" customWidth="1"/>
    <col min="10" max="10" width="15.125" style="7" customWidth="1"/>
  </cols>
  <sheetData>
    <row r="1" spans="1:12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2" s="6" customFormat="1" x14ac:dyDescent="0.15">
      <c r="A2" s="9">
        <v>1</v>
      </c>
      <c r="B2" s="10">
        <f>0.95*61.769</f>
        <v>58.680549999999997</v>
      </c>
      <c r="C2" s="10">
        <v>107157.15</v>
      </c>
      <c r="D2" s="10">
        <v>25631.95</v>
      </c>
      <c r="E2" s="10">
        <v>0</v>
      </c>
      <c r="F2" s="10">
        <v>1</v>
      </c>
      <c r="G2" s="10">
        <v>7</v>
      </c>
      <c r="H2" s="10">
        <v>21</v>
      </c>
      <c r="I2" s="10">
        <v>17.100000000000001</v>
      </c>
      <c r="J2" s="10">
        <v>16.149999999999999</v>
      </c>
      <c r="K2" s="11"/>
      <c r="L2" s="11"/>
    </row>
    <row r="3" spans="1:12" x14ac:dyDescent="0.15">
      <c r="A3" s="9">
        <v>2</v>
      </c>
      <c r="B3" s="8">
        <v>61.768999999999998</v>
      </c>
      <c r="C3" s="8">
        <f>0.95*107157.15</f>
        <v>101799.2925</v>
      </c>
      <c r="D3" s="8">
        <v>25631.95</v>
      </c>
      <c r="E3" s="8">
        <v>3</v>
      </c>
      <c r="F3" s="8">
        <v>1</v>
      </c>
      <c r="G3" s="8">
        <v>8</v>
      </c>
      <c r="H3" s="8">
        <v>22</v>
      </c>
      <c r="I3" s="8">
        <v>17.100000000000001</v>
      </c>
      <c r="J3" s="8">
        <f>0.95*16.15</f>
        <v>15.342499999999998</v>
      </c>
    </row>
    <row r="4" spans="1:12" x14ac:dyDescent="0.15">
      <c r="A4" s="9">
        <v>3</v>
      </c>
      <c r="B4" s="8">
        <v>61.768999999999998</v>
      </c>
      <c r="C4" s="3">
        <v>50000</v>
      </c>
      <c r="D4" s="3">
        <v>40000</v>
      </c>
      <c r="E4" s="8">
        <v>4</v>
      </c>
      <c r="F4" s="8">
        <v>1</v>
      </c>
      <c r="G4" s="8">
        <v>8</v>
      </c>
      <c r="H4" s="8">
        <v>20</v>
      </c>
      <c r="I4" s="8">
        <v>17.100000000000001</v>
      </c>
      <c r="J4" s="8">
        <f>0.95*16.15</f>
        <v>15.342499999999998</v>
      </c>
    </row>
    <row r="5" spans="1:12" x14ac:dyDescent="0.15">
      <c r="A5" s="9">
        <v>4</v>
      </c>
      <c r="B5" s="10">
        <f>0.9*58.518</f>
        <v>52.666200000000003</v>
      </c>
      <c r="C5" s="10">
        <v>101517.3</v>
      </c>
      <c r="D5" s="10">
        <v>24282.9</v>
      </c>
      <c r="E5" s="10">
        <v>3</v>
      </c>
      <c r="F5" s="10">
        <v>1</v>
      </c>
      <c r="G5" s="10">
        <v>7</v>
      </c>
      <c r="H5" s="10">
        <v>20</v>
      </c>
      <c r="I5" s="10">
        <v>16.2</v>
      </c>
      <c r="J5" s="10">
        <v>15.3</v>
      </c>
      <c r="K5" s="11"/>
    </row>
    <row r="6" spans="1:12" x14ac:dyDescent="0.15">
      <c r="A6" s="9">
        <v>5</v>
      </c>
      <c r="B6" s="8">
        <v>58.518000000000001</v>
      </c>
      <c r="C6" s="8">
        <f>0.9*101517.3</f>
        <v>91365.57</v>
      </c>
      <c r="D6" s="8">
        <v>24282.9</v>
      </c>
      <c r="E6" s="8">
        <v>3</v>
      </c>
      <c r="F6" s="8">
        <v>1</v>
      </c>
      <c r="G6" s="8">
        <v>7</v>
      </c>
      <c r="H6" s="8">
        <v>19</v>
      </c>
      <c r="I6" s="8">
        <v>16.2</v>
      </c>
      <c r="J6" s="8">
        <v>15.3</v>
      </c>
    </row>
    <row r="7" spans="1:12" x14ac:dyDescent="0.15">
      <c r="A7" s="9">
        <v>6</v>
      </c>
      <c r="B7" s="8">
        <v>56.24</v>
      </c>
      <c r="C7" s="8">
        <v>112797</v>
      </c>
      <c r="D7" s="8">
        <v>26981</v>
      </c>
      <c r="E7" s="8">
        <v>1</v>
      </c>
      <c r="F7" s="8">
        <v>1</v>
      </c>
      <c r="G7" s="8">
        <v>8</v>
      </c>
      <c r="H7" s="8">
        <v>23</v>
      </c>
      <c r="I7" s="8">
        <v>18</v>
      </c>
      <c r="J7" s="8">
        <v>17</v>
      </c>
      <c r="K7" s="3"/>
    </row>
    <row r="8" spans="1:12" x14ac:dyDescent="0.15">
      <c r="A8" s="9">
        <v>7</v>
      </c>
      <c r="B8" s="8">
        <v>58.518000000000001</v>
      </c>
      <c r="C8" s="3">
        <v>100000</v>
      </c>
      <c r="D8" s="3">
        <v>30000</v>
      </c>
      <c r="E8" s="8">
        <v>0</v>
      </c>
      <c r="F8" s="8">
        <v>0</v>
      </c>
      <c r="G8" s="8">
        <v>6</v>
      </c>
      <c r="H8" s="8">
        <v>21</v>
      </c>
      <c r="I8" s="8">
        <f>0.9*16.2</f>
        <v>14.58</v>
      </c>
      <c r="J8" s="8">
        <v>15.3</v>
      </c>
    </row>
    <row r="9" spans="1:12" s="6" customFormat="1" x14ac:dyDescent="0.15">
      <c r="A9" s="9">
        <v>8</v>
      </c>
      <c r="B9" s="8">
        <v>58.518000000000001</v>
      </c>
      <c r="C9" s="8">
        <v>101517.3</v>
      </c>
      <c r="D9" s="8">
        <v>24282.9</v>
      </c>
      <c r="E9" s="8">
        <v>4</v>
      </c>
      <c r="F9" s="8">
        <v>1</v>
      </c>
      <c r="G9" s="8">
        <v>7</v>
      </c>
      <c r="H9" s="8">
        <v>19</v>
      </c>
      <c r="I9" s="8">
        <v>16.2</v>
      </c>
      <c r="J9" s="8">
        <f>0.9*15.3</f>
        <v>13.770000000000001</v>
      </c>
      <c r="K9"/>
      <c r="L9" s="11"/>
    </row>
    <row r="10" spans="1:12" x14ac:dyDescent="0.15">
      <c r="A10" s="9">
        <v>9</v>
      </c>
      <c r="B10" s="8">
        <v>58.518000000000001</v>
      </c>
      <c r="C10" s="8">
        <v>101517.3</v>
      </c>
      <c r="D10" s="8">
        <f>0.9*24282.9</f>
        <v>21854.61</v>
      </c>
      <c r="E10" s="8">
        <v>4</v>
      </c>
      <c r="F10" s="8">
        <v>1</v>
      </c>
      <c r="G10" s="8">
        <v>10</v>
      </c>
      <c r="H10" s="8">
        <v>21</v>
      </c>
      <c r="I10" s="8">
        <f>0.9*16.2</f>
        <v>14.58</v>
      </c>
      <c r="J10" s="8">
        <v>15.3</v>
      </c>
    </row>
    <row r="11" spans="1:12" x14ac:dyDescent="0.15">
      <c r="A11" s="9">
        <v>10</v>
      </c>
      <c r="B11" s="8">
        <v>58.518000000000001</v>
      </c>
      <c r="C11" s="8">
        <v>101517.3</v>
      </c>
      <c r="D11" s="8">
        <v>24282.9</v>
      </c>
      <c r="E11" s="8">
        <v>3</v>
      </c>
      <c r="F11" s="8">
        <v>1</v>
      </c>
      <c r="G11" s="8">
        <v>6</v>
      </c>
      <c r="H11" s="8">
        <v>21</v>
      </c>
      <c r="I11" s="8">
        <v>16.2</v>
      </c>
      <c r="J11" s="8">
        <f>0.9*15.3</f>
        <v>13.770000000000001</v>
      </c>
    </row>
    <row r="12" spans="1:12" s="3" customFormat="1" x14ac:dyDescent="0.15">
      <c r="A12" s="9">
        <v>11</v>
      </c>
      <c r="B12" s="10">
        <f>0.8*52.01</f>
        <v>41.608000000000004</v>
      </c>
      <c r="C12" s="10">
        <v>90237.6</v>
      </c>
      <c r="D12" s="10">
        <v>21584.799999999999</v>
      </c>
      <c r="E12" s="8">
        <v>4</v>
      </c>
      <c r="F12" s="10">
        <v>1</v>
      </c>
      <c r="G12" s="10">
        <v>6</v>
      </c>
      <c r="H12" s="10">
        <v>18</v>
      </c>
      <c r="I12" s="10">
        <v>14.4</v>
      </c>
      <c r="J12" s="10">
        <v>13.6</v>
      </c>
      <c r="K12" s="11"/>
    </row>
    <row r="13" spans="1:12" s="3" customFormat="1" x14ac:dyDescent="0.15">
      <c r="A13" s="9">
        <v>12</v>
      </c>
      <c r="B13" s="8">
        <v>52.01</v>
      </c>
      <c r="C13" s="8">
        <f>0.8*90237.6</f>
        <v>72190.080000000002</v>
      </c>
      <c r="D13" s="8">
        <f>0.8*21584.8</f>
        <v>17267.84</v>
      </c>
      <c r="E13" s="8">
        <v>3</v>
      </c>
      <c r="F13" s="8">
        <v>1</v>
      </c>
      <c r="G13" s="8">
        <v>7</v>
      </c>
      <c r="H13" s="8">
        <v>17</v>
      </c>
      <c r="I13" s="8">
        <v>14.4</v>
      </c>
      <c r="J13" s="8">
        <v>13.6</v>
      </c>
      <c r="K13"/>
    </row>
    <row r="14" spans="1:12" x14ac:dyDescent="0.15">
      <c r="A14" s="9">
        <v>13</v>
      </c>
      <c r="B14" s="8">
        <v>52.01</v>
      </c>
      <c r="C14" s="8">
        <v>90237.6</v>
      </c>
      <c r="D14" s="8">
        <f>0.8*21584.8</f>
        <v>17267.84</v>
      </c>
      <c r="E14" s="8">
        <v>3</v>
      </c>
      <c r="F14" s="8">
        <v>1</v>
      </c>
      <c r="G14" s="8">
        <v>5</v>
      </c>
      <c r="H14" s="8">
        <v>16</v>
      </c>
      <c r="I14" s="8">
        <v>14.4</v>
      </c>
      <c r="J14" s="8">
        <v>13.6</v>
      </c>
    </row>
    <row r="15" spans="1:12" x14ac:dyDescent="0.15">
      <c r="A15" s="9">
        <v>14</v>
      </c>
      <c r="B15" s="8">
        <v>65.02</v>
      </c>
      <c r="C15" s="8">
        <v>112797</v>
      </c>
      <c r="D15" s="8">
        <v>26981</v>
      </c>
      <c r="E15" s="8">
        <v>4</v>
      </c>
      <c r="F15" s="8">
        <v>1</v>
      </c>
      <c r="G15" s="8">
        <v>8</v>
      </c>
      <c r="H15" s="8">
        <v>23</v>
      </c>
      <c r="I15" s="8">
        <v>20</v>
      </c>
      <c r="J15" s="8">
        <v>14.8</v>
      </c>
      <c r="K15" s="3"/>
    </row>
    <row r="16" spans="1:12" x14ac:dyDescent="0.15">
      <c r="A16" s="9">
        <v>15</v>
      </c>
      <c r="B16" s="8">
        <v>65.02</v>
      </c>
      <c r="C16" s="8">
        <v>112797</v>
      </c>
      <c r="D16" s="8">
        <v>26981</v>
      </c>
      <c r="E16" s="8">
        <v>4</v>
      </c>
      <c r="F16" s="8">
        <v>1</v>
      </c>
      <c r="G16" s="8">
        <v>8</v>
      </c>
      <c r="H16" s="8">
        <v>23</v>
      </c>
      <c r="I16" s="8">
        <v>25</v>
      </c>
      <c r="J16" s="8">
        <v>12</v>
      </c>
      <c r="K16" s="3"/>
    </row>
    <row r="17" spans="1:12" x14ac:dyDescent="0.15">
      <c r="A17" s="9">
        <v>16</v>
      </c>
      <c r="B17" s="8">
        <v>65.02</v>
      </c>
      <c r="C17" s="8">
        <v>112797</v>
      </c>
      <c r="D17" s="8">
        <v>26981</v>
      </c>
      <c r="E17" s="8">
        <v>4</v>
      </c>
      <c r="F17" s="8">
        <v>1</v>
      </c>
      <c r="G17" s="8">
        <v>8</v>
      </c>
      <c r="H17" s="8">
        <v>25</v>
      </c>
      <c r="I17" s="8">
        <v>18</v>
      </c>
      <c r="J17" s="8">
        <v>17</v>
      </c>
      <c r="K17" s="3"/>
    </row>
    <row r="18" spans="1:12" s="6" customFormat="1" x14ac:dyDescent="0.15">
      <c r="A18" s="9">
        <v>17</v>
      </c>
      <c r="B18" s="8">
        <v>52.01</v>
      </c>
      <c r="C18" s="8">
        <v>90237.6</v>
      </c>
      <c r="D18" s="8">
        <v>21584.799999999999</v>
      </c>
      <c r="E18" s="8">
        <v>3</v>
      </c>
      <c r="F18" s="8">
        <v>0</v>
      </c>
      <c r="G18" s="8">
        <v>6</v>
      </c>
      <c r="H18" s="8">
        <v>15</v>
      </c>
      <c r="I18" s="8">
        <v>14.4</v>
      </c>
      <c r="J18" s="8">
        <v>13.6</v>
      </c>
      <c r="K18"/>
      <c r="L18" s="11"/>
    </row>
    <row r="19" spans="1:12" x14ac:dyDescent="0.15">
      <c r="A19" s="9">
        <v>18</v>
      </c>
      <c r="B19" s="8">
        <v>68.271000000000001</v>
      </c>
      <c r="C19" s="8">
        <v>118436.85</v>
      </c>
      <c r="D19" s="8">
        <f>1.05*28330.05</f>
        <v>29746.552500000002</v>
      </c>
      <c r="E19" s="8">
        <v>0</v>
      </c>
      <c r="F19" s="8">
        <v>1</v>
      </c>
      <c r="G19" s="8">
        <v>8</v>
      </c>
      <c r="H19" s="8">
        <v>25</v>
      </c>
      <c r="I19" s="8">
        <v>18.899999999999999</v>
      </c>
      <c r="J19" s="8">
        <v>17.850000000000001</v>
      </c>
    </row>
    <row r="20" spans="1:12" x14ac:dyDescent="0.15">
      <c r="A20" s="9">
        <v>19</v>
      </c>
      <c r="B20" s="8">
        <v>68.271000000000001</v>
      </c>
      <c r="C20" s="8">
        <v>118436.85</v>
      </c>
      <c r="D20" s="8">
        <v>28330.05</v>
      </c>
      <c r="E20" s="8">
        <v>4</v>
      </c>
      <c r="F20" s="8">
        <v>1</v>
      </c>
      <c r="G20" s="8">
        <v>8</v>
      </c>
      <c r="H20" s="8">
        <v>24</v>
      </c>
      <c r="I20" s="8">
        <v>18.899999999999999</v>
      </c>
      <c r="J20" s="8">
        <v>17.850000000000001</v>
      </c>
    </row>
    <row r="21" spans="1:12" s="3" customFormat="1" x14ac:dyDescent="0.15">
      <c r="A21" s="9">
        <v>20</v>
      </c>
      <c r="B21" s="8">
        <v>68.271000000000001</v>
      </c>
      <c r="C21" s="8">
        <v>118436.85</v>
      </c>
      <c r="D21" s="8">
        <v>28330.05</v>
      </c>
      <c r="E21" s="8">
        <v>4</v>
      </c>
      <c r="F21" s="8">
        <v>1</v>
      </c>
      <c r="G21" s="8">
        <v>11</v>
      </c>
      <c r="H21" s="8">
        <v>23</v>
      </c>
      <c r="I21" s="8">
        <v>18.899999999999999</v>
      </c>
      <c r="J21" s="8">
        <v>17.850000000000001</v>
      </c>
      <c r="K21"/>
    </row>
    <row r="22" spans="1:12" s="3" customFormat="1" x14ac:dyDescent="0.15">
      <c r="A22" s="9">
        <v>21</v>
      </c>
      <c r="B22" s="8">
        <v>68.271000000000001</v>
      </c>
      <c r="C22" s="8">
        <f>1.05*118436.85</f>
        <v>124358.6925</v>
      </c>
      <c r="D22" s="8">
        <v>28330.05</v>
      </c>
      <c r="E22" s="8">
        <v>5</v>
      </c>
      <c r="F22" s="8">
        <v>1</v>
      </c>
      <c r="G22" s="8">
        <v>8</v>
      </c>
      <c r="H22" s="8">
        <v>26</v>
      </c>
      <c r="I22" s="8">
        <v>18.899999999999999</v>
      </c>
      <c r="J22" s="8">
        <v>17.850000000000001</v>
      </c>
      <c r="K22"/>
    </row>
    <row r="23" spans="1:12" s="3" customFormat="1" x14ac:dyDescent="0.15">
      <c r="A23" s="9">
        <v>22</v>
      </c>
      <c r="B23" s="8">
        <v>65.02</v>
      </c>
      <c r="C23" s="8">
        <v>100000</v>
      </c>
      <c r="D23" s="8">
        <v>30000</v>
      </c>
      <c r="E23" s="8">
        <v>4</v>
      </c>
      <c r="F23" s="8">
        <v>1</v>
      </c>
      <c r="G23" s="8">
        <v>8</v>
      </c>
      <c r="H23" s="8">
        <v>23</v>
      </c>
      <c r="I23" s="8">
        <v>18</v>
      </c>
      <c r="J23" s="8">
        <v>17</v>
      </c>
      <c r="K23"/>
    </row>
    <row r="24" spans="1:12" x14ac:dyDescent="0.15">
      <c r="A24" s="9">
        <v>23</v>
      </c>
      <c r="B24" s="8">
        <v>68.271000000000001</v>
      </c>
      <c r="C24" s="8">
        <v>118436.85</v>
      </c>
      <c r="D24" s="8">
        <v>28330.05</v>
      </c>
      <c r="E24" s="8">
        <v>5</v>
      </c>
      <c r="F24" s="8">
        <v>1</v>
      </c>
      <c r="G24" s="8">
        <v>7</v>
      </c>
      <c r="H24" s="8">
        <v>25</v>
      </c>
      <c r="I24" s="8">
        <f>1.05*18.9</f>
        <v>19.844999999999999</v>
      </c>
      <c r="J24" s="8">
        <v>17.850000000000001</v>
      </c>
    </row>
    <row r="25" spans="1:12" x14ac:dyDescent="0.15">
      <c r="A25" s="9">
        <v>24</v>
      </c>
      <c r="B25" s="8">
        <v>68.271000000000001</v>
      </c>
      <c r="C25" s="8">
        <v>118436.85</v>
      </c>
      <c r="D25" s="8">
        <f>1.05*28330.05</f>
        <v>29746.552500000002</v>
      </c>
      <c r="E25" s="8">
        <v>4</v>
      </c>
      <c r="F25" s="8">
        <v>1</v>
      </c>
      <c r="G25" s="8">
        <v>8</v>
      </c>
      <c r="H25" s="8">
        <v>25</v>
      </c>
      <c r="I25" s="8">
        <v>18.899999999999999</v>
      </c>
      <c r="J25" s="8">
        <f>1.05*17.85</f>
        <v>18.742500000000003</v>
      </c>
    </row>
    <row r="26" spans="1:12" x14ac:dyDescent="0.15">
      <c r="A26" s="9">
        <v>25</v>
      </c>
      <c r="B26" s="10">
        <f>1.1*71.522</f>
        <v>78.674200000000013</v>
      </c>
      <c r="C26" s="10">
        <v>124076.7</v>
      </c>
      <c r="D26" s="10">
        <v>29679.1</v>
      </c>
      <c r="E26" s="10">
        <v>0</v>
      </c>
      <c r="F26" s="10">
        <v>1</v>
      </c>
      <c r="G26" s="10">
        <v>8</v>
      </c>
      <c r="H26" s="10">
        <v>24</v>
      </c>
      <c r="I26" s="10">
        <v>19.8</v>
      </c>
      <c r="J26" s="10">
        <v>18.7</v>
      </c>
      <c r="K26" s="11"/>
    </row>
    <row r="27" spans="1:12" x14ac:dyDescent="0.15">
      <c r="A27" s="9">
        <v>26</v>
      </c>
      <c r="B27" s="8">
        <v>65.02</v>
      </c>
      <c r="C27" s="8">
        <v>112797</v>
      </c>
      <c r="D27" s="8">
        <v>26981</v>
      </c>
      <c r="E27" s="8">
        <v>4</v>
      </c>
      <c r="F27" s="8">
        <v>2</v>
      </c>
      <c r="G27" s="8">
        <v>8</v>
      </c>
      <c r="H27" s="8">
        <v>23</v>
      </c>
      <c r="I27" s="8">
        <v>18</v>
      </c>
      <c r="J27" s="8">
        <v>0</v>
      </c>
      <c r="K27" s="3"/>
    </row>
    <row r="28" spans="1:12" x14ac:dyDescent="0.15">
      <c r="A28" s="9">
        <v>27</v>
      </c>
      <c r="B28" s="8">
        <v>71.522000000000006</v>
      </c>
      <c r="C28" s="8">
        <v>124076.7</v>
      </c>
      <c r="D28" s="8">
        <f>1.1*29679.1</f>
        <v>32647.010000000002</v>
      </c>
      <c r="E28" s="8">
        <v>4</v>
      </c>
      <c r="F28" s="8">
        <v>1</v>
      </c>
      <c r="G28" s="8">
        <v>9</v>
      </c>
      <c r="H28" s="8">
        <v>25</v>
      </c>
      <c r="I28" s="8">
        <v>19.8</v>
      </c>
      <c r="J28" s="8">
        <v>18.7</v>
      </c>
    </row>
    <row r="29" spans="1:12" x14ac:dyDescent="0.15">
      <c r="A29" s="9">
        <v>28</v>
      </c>
      <c r="B29" s="8">
        <v>71.522000000000006</v>
      </c>
      <c r="C29" s="8">
        <v>124076.7</v>
      </c>
      <c r="D29" s="8">
        <v>29679.1</v>
      </c>
      <c r="E29" s="8">
        <v>5</v>
      </c>
      <c r="F29" s="8">
        <v>1</v>
      </c>
      <c r="G29" s="8">
        <v>8</v>
      </c>
      <c r="H29" s="8">
        <v>28</v>
      </c>
      <c r="I29" s="8">
        <f>1.1*19.8</f>
        <v>21.78</v>
      </c>
      <c r="J29" s="8">
        <f>1.1*18.7</f>
        <v>20.57</v>
      </c>
    </row>
    <row r="30" spans="1:12" x14ac:dyDescent="0.15">
      <c r="A30" s="9">
        <v>29</v>
      </c>
      <c r="B30" s="8">
        <v>65.02</v>
      </c>
      <c r="C30" s="8">
        <v>112797</v>
      </c>
      <c r="D30" s="8">
        <v>26981</v>
      </c>
      <c r="E30" s="8">
        <v>4</v>
      </c>
      <c r="F30" s="8">
        <v>1</v>
      </c>
      <c r="G30" s="8">
        <v>8</v>
      </c>
      <c r="H30" s="8">
        <v>25</v>
      </c>
      <c r="I30" s="8">
        <v>18</v>
      </c>
      <c r="J30" s="8">
        <v>17</v>
      </c>
      <c r="K30" s="3"/>
    </row>
    <row r="31" spans="1:12" x14ac:dyDescent="0.15">
      <c r="A31" s="9">
        <v>30</v>
      </c>
      <c r="B31" s="8">
        <v>71.522000000000006</v>
      </c>
      <c r="C31" s="8">
        <v>124076.7</v>
      </c>
      <c r="D31" s="8">
        <v>29679.1</v>
      </c>
      <c r="E31" s="8">
        <v>0</v>
      </c>
      <c r="F31" s="8">
        <v>1</v>
      </c>
      <c r="G31" s="8">
        <v>9</v>
      </c>
      <c r="H31" s="8">
        <v>26</v>
      </c>
      <c r="I31" s="8">
        <v>19.8</v>
      </c>
      <c r="J31" s="8">
        <v>18.7</v>
      </c>
    </row>
    <row r="32" spans="1:12" x14ac:dyDescent="0.15">
      <c r="A32" s="9">
        <v>31</v>
      </c>
      <c r="B32" s="8">
        <v>71.522000000000006</v>
      </c>
      <c r="C32" s="8">
        <v>124076.7</v>
      </c>
      <c r="D32" s="8">
        <v>29679.1</v>
      </c>
      <c r="E32" s="8">
        <v>5</v>
      </c>
      <c r="F32" s="8">
        <v>1</v>
      </c>
      <c r="G32" s="8">
        <v>8</v>
      </c>
      <c r="H32" s="8">
        <v>27</v>
      </c>
      <c r="I32" s="8">
        <v>19.8</v>
      </c>
      <c r="J32" s="8">
        <f>1.1*18.7</f>
        <v>20.57</v>
      </c>
    </row>
    <row r="33" spans="1:12" x14ac:dyDescent="0.15">
      <c r="A33" s="9">
        <v>32</v>
      </c>
      <c r="B33" s="8">
        <v>71.522000000000006</v>
      </c>
      <c r="C33" s="8">
        <f>1.1*124076.7</f>
        <v>136484.37</v>
      </c>
      <c r="D33" s="8">
        <v>29679.1</v>
      </c>
      <c r="E33" s="8">
        <v>4</v>
      </c>
      <c r="F33" s="8">
        <v>1</v>
      </c>
      <c r="G33" s="8">
        <v>9</v>
      </c>
      <c r="H33" s="8">
        <v>25</v>
      </c>
      <c r="I33" s="8">
        <f>1.1*19.8</f>
        <v>21.78</v>
      </c>
      <c r="J33" s="8">
        <v>18.7</v>
      </c>
    </row>
    <row r="34" spans="1:12" x14ac:dyDescent="0.15">
      <c r="A34" s="9">
        <v>33</v>
      </c>
      <c r="B34" s="8">
        <v>71.522000000000006</v>
      </c>
      <c r="C34" s="8">
        <v>124076.7</v>
      </c>
      <c r="D34" s="8">
        <v>29679.1</v>
      </c>
      <c r="E34" s="8">
        <v>3</v>
      </c>
      <c r="F34" s="8">
        <v>1</v>
      </c>
      <c r="G34" s="8">
        <v>8</v>
      </c>
      <c r="H34" s="8">
        <v>26</v>
      </c>
      <c r="I34" s="8">
        <f>1.1*19.8</f>
        <v>21.78</v>
      </c>
      <c r="J34" s="8">
        <f>1.1*18.7</f>
        <v>20.57</v>
      </c>
    </row>
    <row r="35" spans="1:12" x14ac:dyDescent="0.15">
      <c r="A35" s="9">
        <v>34</v>
      </c>
      <c r="B35" s="10">
        <f>1.2*78.024</f>
        <v>93.628799999999998</v>
      </c>
      <c r="C35" s="10">
        <v>135356.4</v>
      </c>
      <c r="D35" s="10">
        <v>32377.200000000001</v>
      </c>
      <c r="E35" s="10">
        <v>0</v>
      </c>
      <c r="F35" s="10">
        <v>1</v>
      </c>
      <c r="G35" s="10">
        <v>9</v>
      </c>
      <c r="H35" s="10">
        <v>27</v>
      </c>
      <c r="I35" s="10">
        <v>21.6</v>
      </c>
      <c r="J35" s="10">
        <v>20.399999999999999</v>
      </c>
      <c r="K35" s="11"/>
    </row>
    <row r="36" spans="1:12" s="6" customFormat="1" x14ac:dyDescent="0.15">
      <c r="A36" s="9">
        <v>35</v>
      </c>
      <c r="B36" s="8">
        <v>56.24</v>
      </c>
      <c r="C36" s="8">
        <v>112797</v>
      </c>
      <c r="D36" s="8">
        <v>26981</v>
      </c>
      <c r="E36" s="8">
        <v>1</v>
      </c>
      <c r="F36" s="8">
        <v>1</v>
      </c>
      <c r="G36" s="8">
        <v>0</v>
      </c>
      <c r="H36" s="8">
        <v>23</v>
      </c>
      <c r="I36" s="8">
        <v>18</v>
      </c>
      <c r="J36" s="8">
        <v>17</v>
      </c>
      <c r="K36" s="3"/>
      <c r="L36" s="11"/>
    </row>
    <row r="37" spans="1:12" s="3" customFormat="1" x14ac:dyDescent="0.15">
      <c r="A37" s="9">
        <v>36</v>
      </c>
      <c r="B37" s="8">
        <v>55.82</v>
      </c>
      <c r="C37" s="8">
        <v>112797</v>
      </c>
      <c r="D37" s="8">
        <v>26981</v>
      </c>
      <c r="E37" s="8">
        <v>4</v>
      </c>
      <c r="F37" s="8">
        <v>1</v>
      </c>
      <c r="G37" s="8">
        <v>0</v>
      </c>
      <c r="H37" s="8">
        <v>23</v>
      </c>
      <c r="I37" s="8">
        <v>18</v>
      </c>
      <c r="J37" s="8">
        <v>17</v>
      </c>
      <c r="K37"/>
    </row>
    <row r="38" spans="1:12" x14ac:dyDescent="0.15">
      <c r="A38" s="9">
        <v>37</v>
      </c>
      <c r="B38" s="8">
        <v>78.024000000000001</v>
      </c>
      <c r="C38" s="8">
        <v>135356.4</v>
      </c>
      <c r="D38" s="8">
        <v>32377.200000000001</v>
      </c>
      <c r="E38" s="8">
        <v>5</v>
      </c>
      <c r="F38" s="8">
        <v>1</v>
      </c>
      <c r="G38" s="8">
        <v>0</v>
      </c>
      <c r="H38" s="8">
        <v>29</v>
      </c>
      <c r="I38" s="8">
        <v>21.6</v>
      </c>
      <c r="J38" s="8">
        <f>1.2*20.4</f>
        <v>24.479999999999997</v>
      </c>
    </row>
    <row r="39" spans="1:12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2" s="3" customFormat="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/>
    </row>
    <row r="41" spans="1:12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2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2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</row>
    <row r="45" spans="1:12" s="6" customForma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/>
      <c r="L45" s="11"/>
    </row>
    <row r="46" spans="1:12" s="3" customForma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/>
    </row>
  </sheetData>
  <phoneticPr fontId="3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B25" sqref="B25"/>
    </sheetView>
  </sheetViews>
  <sheetFormatPr defaultColWidth="8.875" defaultRowHeight="13.5" x14ac:dyDescent="0.15"/>
  <cols>
    <col min="1" max="1" width="8.875" style="3"/>
    <col min="2" max="2" width="28.5" style="3" customWidth="1"/>
    <col min="3" max="3" width="12.75" style="3" customWidth="1"/>
    <col min="4" max="4" width="15.25" style="3" customWidth="1"/>
    <col min="5" max="5" width="8.875" style="3"/>
    <col min="6" max="6" width="12.875" style="3" customWidth="1"/>
    <col min="7" max="7" width="14.75" style="3" customWidth="1"/>
    <col min="8" max="8" width="18" style="3" customWidth="1"/>
    <col min="9" max="9" width="18.375" style="3" customWidth="1"/>
    <col min="10" max="10" width="18.875" style="3" customWidth="1"/>
  </cols>
  <sheetData>
    <row r="1" spans="1:10" x14ac:dyDescent="0.15">
      <c r="A1" s="4" t="s">
        <v>10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15">
      <c r="A2" s="5">
        <v>0.05</v>
      </c>
      <c r="B2" s="4">
        <v>61.768999999999998</v>
      </c>
      <c r="C2" s="4">
        <v>107157.15</v>
      </c>
      <c r="D2" s="4">
        <v>25631.95</v>
      </c>
      <c r="E2" s="4">
        <v>3.8</v>
      </c>
      <c r="F2" s="4">
        <v>0.95</v>
      </c>
      <c r="G2" s="4">
        <v>7.6</v>
      </c>
      <c r="H2" s="4">
        <v>21.85</v>
      </c>
      <c r="I2" s="4">
        <v>17.100000000000001</v>
      </c>
      <c r="J2" s="4">
        <v>16.149999999999999</v>
      </c>
    </row>
    <row r="3" spans="1:10" x14ac:dyDescent="0.15">
      <c r="A3" s="5">
        <v>0.1</v>
      </c>
      <c r="B3" s="4">
        <v>58.518000000000001</v>
      </c>
      <c r="C3" s="4">
        <v>101517.3</v>
      </c>
      <c r="D3" s="4">
        <v>24282.9</v>
      </c>
      <c r="E3" s="4">
        <v>3.6</v>
      </c>
      <c r="F3" s="4">
        <v>0.9</v>
      </c>
      <c r="G3" s="4">
        <v>7.2</v>
      </c>
      <c r="H3" s="4">
        <v>20.7</v>
      </c>
      <c r="I3" s="4">
        <v>16.2</v>
      </c>
      <c r="J3" s="4">
        <v>15.3</v>
      </c>
    </row>
    <row r="4" spans="1:10" x14ac:dyDescent="0.15">
      <c r="A4" s="5">
        <v>0.2</v>
      </c>
      <c r="B4" s="4">
        <v>52.01</v>
      </c>
      <c r="C4" s="4">
        <v>90237.6</v>
      </c>
      <c r="D4" s="4">
        <v>21584.799999999999</v>
      </c>
      <c r="E4" s="4">
        <v>3.2</v>
      </c>
      <c r="F4" s="4">
        <v>0.8</v>
      </c>
      <c r="G4" s="4">
        <v>6.4</v>
      </c>
      <c r="H4" s="4">
        <v>18.399999999999999</v>
      </c>
      <c r="I4" s="4">
        <v>14.4</v>
      </c>
      <c r="J4" s="4">
        <v>13.6</v>
      </c>
    </row>
  </sheetData>
  <phoneticPr fontId="3" type="noConversion"/>
  <pageMargins left="0.75" right="0.75" top="1" bottom="1" header="0.5" footer="0.5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selection activeCell="B4" sqref="B4:J4"/>
    </sheetView>
  </sheetViews>
  <sheetFormatPr defaultColWidth="9" defaultRowHeight="13.5" x14ac:dyDescent="0.15"/>
  <sheetData>
    <row r="1" spans="1:10" x14ac:dyDescent="0.1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s="2">
        <v>0.05</v>
      </c>
      <c r="B2" s="1">
        <v>68.271000000000001</v>
      </c>
      <c r="C2" s="1">
        <v>118436.85</v>
      </c>
      <c r="D2" s="1">
        <v>28330.05</v>
      </c>
      <c r="E2" s="1">
        <v>4.2</v>
      </c>
      <c r="F2" s="1">
        <v>1.05</v>
      </c>
      <c r="G2" s="1">
        <v>8.4</v>
      </c>
      <c r="H2" s="1">
        <v>24.15</v>
      </c>
      <c r="I2" s="1">
        <v>18.899999999999999</v>
      </c>
      <c r="J2" s="1">
        <v>17.850000000000001</v>
      </c>
    </row>
    <row r="3" spans="1:10" x14ac:dyDescent="0.15">
      <c r="A3" s="2">
        <v>0.1</v>
      </c>
      <c r="B3" s="1">
        <v>71.522000000000006</v>
      </c>
      <c r="C3" s="1">
        <v>124076.7</v>
      </c>
      <c r="D3" s="1">
        <v>29679.1</v>
      </c>
      <c r="E3" s="1">
        <v>4.4000000000000004</v>
      </c>
      <c r="F3" s="1">
        <v>1.1000000000000001</v>
      </c>
      <c r="G3" s="1">
        <v>8.8000000000000007</v>
      </c>
      <c r="H3" s="1">
        <v>25.3</v>
      </c>
      <c r="I3" s="1">
        <v>19.8</v>
      </c>
      <c r="J3" s="1">
        <v>18.7</v>
      </c>
    </row>
    <row r="4" spans="1:10" x14ac:dyDescent="0.15">
      <c r="A4" s="2">
        <v>0.2</v>
      </c>
      <c r="B4" s="1">
        <v>78.024000000000001</v>
      </c>
      <c r="C4" s="1">
        <v>135356.4</v>
      </c>
      <c r="D4" s="1">
        <v>32377.200000000001</v>
      </c>
      <c r="E4" s="1">
        <v>4.8</v>
      </c>
      <c r="F4" s="1">
        <v>1.2</v>
      </c>
      <c r="G4" s="1">
        <v>9.6</v>
      </c>
      <c r="H4" s="1">
        <v>27.6</v>
      </c>
      <c r="I4" s="1">
        <v>21.6</v>
      </c>
      <c r="J4" s="1">
        <v>20.399999999999999</v>
      </c>
    </row>
  </sheetData>
  <phoneticPr fontId="3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减少</vt:lpstr>
      <vt:lpstr>增加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罗竣友</dc:creator>
  <cp:lastModifiedBy>th</cp:lastModifiedBy>
  <dcterms:created xsi:type="dcterms:W3CDTF">2023-02-20T08:01:00Z</dcterms:created>
  <dcterms:modified xsi:type="dcterms:W3CDTF">2023-02-20T14:24:46Z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D45A758BCED24953BA090AAB918F5A95</vt:lpwstr>
  </property>
  <property fmtid="{D5CDD505-2E9C-101B-9397-08002B2CF9AE}" pid="3" name="KSOProductBuildVer">
    <vt:lpwstr>2052-11.1.0.11751</vt:lpwstr>
  </property>
</Properties>
</file>