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"/>
    </mc:Choice>
  </mc:AlternateContent>
  <xr:revisionPtr revIDLastSave="337" documentId="8_{060CF746-E745-4438-BAC7-A49B953D0CC3}" xr6:coauthVersionLast="47" xr6:coauthVersionMax="47" xr10:uidLastSave="{F2043C73-C28E-45E0-8DE4-4AA8F560888D}"/>
  <bookViews>
    <workbookView xWindow="-120" yWindow="-120" windowWidth="29040" windowHeight="15720" activeTab="3" xr2:uid="{8DFE9C27-1B1E-4D0E-872F-AF149737A31E}"/>
  </bookViews>
  <sheets>
    <sheet name="Other molecules" sheetId="4" r:id="rId1"/>
    <sheet name="Ions" sheetId="3" r:id="rId2"/>
    <sheet name="Amino acid" sheetId="1" r:id="rId3"/>
    <sheet name="For repor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D6" i="4"/>
  <c r="H5" i="4"/>
  <c r="F5" i="4"/>
  <c r="F4" i="4"/>
  <c r="F3" i="4"/>
  <c r="F2" i="4"/>
  <c r="E14" i="1"/>
  <c r="E12" i="1"/>
  <c r="E11" i="1"/>
  <c r="E8" i="1"/>
  <c r="E6" i="1"/>
  <c r="E3" i="1"/>
  <c r="D5" i="4"/>
  <c r="E5" i="4"/>
  <c r="D4" i="4"/>
  <c r="E4" i="4"/>
  <c r="D3" i="4"/>
  <c r="E3" i="4"/>
  <c r="D2" i="4"/>
  <c r="E2" i="4"/>
  <c r="E8" i="3"/>
  <c r="F8" i="3"/>
  <c r="E7" i="3"/>
  <c r="F7" i="3"/>
  <c r="E6" i="3"/>
  <c r="F6" i="3"/>
  <c r="E5" i="3"/>
  <c r="F5" i="3"/>
  <c r="E4" i="3"/>
  <c r="F4" i="3"/>
  <c r="E3" i="3"/>
  <c r="F3" i="3"/>
  <c r="E2" i="3"/>
  <c r="F2" i="3"/>
  <c r="D15" i="1"/>
  <c r="E15" i="1" s="1"/>
  <c r="D14" i="1"/>
  <c r="D13" i="1"/>
  <c r="E13" i="1" s="1"/>
  <c r="D12" i="1"/>
  <c r="D11" i="1"/>
  <c r="D10" i="1"/>
  <c r="E10" i="1" s="1"/>
  <c r="D9" i="1"/>
  <c r="E9" i="1" s="1"/>
  <c r="D8" i="1"/>
  <c r="D7" i="1"/>
  <c r="E7" i="1" s="1"/>
  <c r="D6" i="1"/>
  <c r="D5" i="1"/>
  <c r="E5" i="1" s="1"/>
  <c r="D4" i="1"/>
  <c r="E4" i="1" s="1"/>
  <c r="D3" i="1"/>
  <c r="D2" i="1"/>
  <c r="E2" i="1" s="1"/>
</calcChain>
</file>

<file path=xl/sharedStrings.xml><?xml version="1.0" encoding="utf-8"?>
<sst xmlns="http://schemas.openxmlformats.org/spreadsheetml/2006/main" count="135" uniqueCount="69">
  <si>
    <t xml:space="preserve">Threonine </t>
  </si>
  <si>
    <t xml:space="preserve">Isoleucine </t>
  </si>
  <si>
    <t xml:space="preserve">Leucine </t>
  </si>
  <si>
    <t xml:space="preserve">Arginine </t>
  </si>
  <si>
    <t xml:space="preserve">Serine </t>
  </si>
  <si>
    <t xml:space="preserve">Aspartate </t>
  </si>
  <si>
    <t xml:space="preserve">Histidine </t>
  </si>
  <si>
    <t xml:space="preserve">Lysine </t>
  </si>
  <si>
    <t xml:space="preserve">Glycine </t>
  </si>
  <si>
    <t xml:space="preserve">Valine </t>
  </si>
  <si>
    <t xml:space="preserve">Alanine </t>
  </si>
  <si>
    <t xml:space="preserve">Proline </t>
  </si>
  <si>
    <t xml:space="preserve">Glutamine </t>
  </si>
  <si>
    <t xml:space="preserve">Glutamate </t>
  </si>
  <si>
    <t>g/mol</t>
  </si>
  <si>
    <t>g/10ml</t>
  </si>
  <si>
    <t>g/l</t>
  </si>
  <si>
    <t>mol/l</t>
  </si>
  <si>
    <t xml:space="preserve">Sodium </t>
  </si>
  <si>
    <t xml:space="preserve">Potassium </t>
  </si>
  <si>
    <t xml:space="preserve">Calcium </t>
  </si>
  <si>
    <t xml:space="preserve">Magnesium </t>
  </si>
  <si>
    <t xml:space="preserve">Chloride </t>
  </si>
  <si>
    <t xml:space="preserve">Phosphate </t>
  </si>
  <si>
    <t xml:space="preserve">Bicarbonate </t>
  </si>
  <si>
    <t>NaCl</t>
  </si>
  <si>
    <t>KCl</t>
  </si>
  <si>
    <t>MgCl2</t>
  </si>
  <si>
    <t>NaHCO3</t>
  </si>
  <si>
    <t xml:space="preserve">Urea </t>
  </si>
  <si>
    <t xml:space="preserve">Uric acid </t>
  </si>
  <si>
    <t xml:space="preserve">Glucose </t>
  </si>
  <si>
    <t xml:space="preserve">Lactate </t>
  </si>
  <si>
    <t xml:space="preserve">Albumin </t>
  </si>
  <si>
    <t>mg/10ml</t>
  </si>
  <si>
    <t>KH2PO4</t>
  </si>
  <si>
    <t>CaCl2 · 2(H2O)</t>
  </si>
  <si>
    <t>Manufacturer</t>
  </si>
  <si>
    <t>Serva</t>
  </si>
  <si>
    <t>Thermo Scientific</t>
  </si>
  <si>
    <t>Fisher Bioreagent</t>
  </si>
  <si>
    <t>Nutritional Biochemicals Corporation</t>
  </si>
  <si>
    <t>Sigma-Aldrich</t>
  </si>
  <si>
    <t>Alfa Aesar</t>
  </si>
  <si>
    <t>Schwarz BioResearch</t>
  </si>
  <si>
    <t>Sigma Chemical Company</t>
  </si>
  <si>
    <t>Invitrogen</t>
  </si>
  <si>
    <t>Merck</t>
  </si>
  <si>
    <t>Fluka</t>
  </si>
  <si>
    <t>ml/10ml</t>
  </si>
  <si>
    <t>J.T.Baker</t>
  </si>
  <si>
    <t>Not used</t>
  </si>
  <si>
    <t>Concentration [M]</t>
  </si>
  <si>
    <t>ZnSO4</t>
  </si>
  <si>
    <t>CuCl2</t>
  </si>
  <si>
    <t>MnCl2</t>
  </si>
  <si>
    <t>CoCl2</t>
  </si>
  <si>
    <t>FeCl2</t>
  </si>
  <si>
    <t>FeCl3 (hexahydrate)</t>
  </si>
  <si>
    <t>CaCl2 (dihydrate)</t>
  </si>
  <si>
    <t>Thermo Fisher Scientific Inc. (Waltham, MA, USA)</t>
  </si>
  <si>
    <t>Sigma-Aldrich (St. Louis, MO, USA)</t>
  </si>
  <si>
    <t>Merck &amp; Co., Inc. (Rahway, NJ, USA)</t>
  </si>
  <si>
    <t>Supplier</t>
  </si>
  <si>
    <t>Schwarz BioResearch (Orangeburg, NY, USA)</t>
  </si>
  <si>
    <t>Alfa Aesar (Tewksbury, MA, USA)</t>
  </si>
  <si>
    <t>Nutritional Biochemicals Corporation (Cleveland, OH, USA)</t>
  </si>
  <si>
    <t>Serva (Heidelberg, Germany)</t>
  </si>
  <si>
    <t>Avantor, Inc.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</si>
</sst>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2" fontId="1" fillId="2" borderId="1" xfId="0" quotePrefix="1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" xfId="0" quotePrefix="1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5" fontId="1" fillId="2" borderId="1" xfId="0" quotePrefix="1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6" fontId="1" fillId="2" borderId="1" xfId="0" quotePrefix="1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/>
    </xf>
    <xf numFmtId="167" fontId="2" fillId="2" borderId="1" xfId="0" quotePrefix="1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65" fontId="1" fillId="3" borderId="1" xfId="0" quotePrefix="1" applyNumberFormat="1" applyFont="1" applyFill="1" applyBorder="1" applyAlignment="1">
      <alignment vertical="center"/>
    </xf>
    <xf numFmtId="2" fontId="1" fillId="3" borderId="1" xfId="0" quotePrefix="1" applyNumberFormat="1" applyFont="1" applyFill="1" applyBorder="1" applyAlignment="1">
      <alignment vertical="center"/>
    </xf>
    <xf numFmtId="166" fontId="1" fillId="3" borderId="1" xfId="0" quotePrefix="1" applyNumberFormat="1" applyFont="1" applyFill="1" applyBorder="1" applyAlignment="1">
      <alignment vertical="center"/>
    </xf>
    <xf numFmtId="0" fontId="1" fillId="2" borderId="1" xfId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2">
    <cellStyle name="Dark" xfId="1" xr:uid="{AC4B2DFD-0652-49FC-AFB8-96D637A940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2BA-5DC2-4DE5-9775-B9DA1117851D}">
  <dimension ref="A1:H16"/>
  <sheetViews>
    <sheetView zoomScale="160" zoomScaleNormal="160" workbookViewId="0">
      <selection activeCell="A2" sqref="A2:G6"/>
    </sheetView>
  </sheetViews>
  <sheetFormatPr defaultColWidth="9.140625" defaultRowHeight="15" x14ac:dyDescent="0.25"/>
  <cols>
    <col min="1" max="1" width="10.7109375" style="1" bestFit="1" customWidth="1"/>
    <col min="2" max="2" width="11" style="7" bestFit="1" customWidth="1"/>
    <col min="3" max="3" width="9.28515625" style="5" bestFit="1" customWidth="1"/>
    <col min="4" max="4" width="10" style="9" bestFit="1" customWidth="1"/>
    <col min="5" max="5" width="9.28515625" style="9" bestFit="1" customWidth="1"/>
    <col min="6" max="6" width="9.140625" style="11"/>
    <col min="7" max="7" width="12" style="1" bestFit="1" customWidth="1"/>
    <col min="8" max="16384" width="9.140625" style="1"/>
  </cols>
  <sheetData>
    <row r="1" spans="1:8" x14ac:dyDescent="0.25">
      <c r="B1" s="7" t="s">
        <v>14</v>
      </c>
      <c r="C1" s="5" t="s">
        <v>17</v>
      </c>
      <c r="D1" s="9" t="s">
        <v>16</v>
      </c>
      <c r="E1" s="9" t="s">
        <v>15</v>
      </c>
      <c r="F1" s="11" t="s">
        <v>34</v>
      </c>
      <c r="G1" s="1" t="s">
        <v>37</v>
      </c>
      <c r="H1" s="1" t="s">
        <v>49</v>
      </c>
    </row>
    <row r="2" spans="1:8" x14ac:dyDescent="0.25">
      <c r="A2" s="2" t="s">
        <v>29</v>
      </c>
      <c r="B2" s="8">
        <v>60.06</v>
      </c>
      <c r="C2" s="6">
        <v>0.03</v>
      </c>
      <c r="D2" s="10">
        <f>B2*C2</f>
        <v>1.8018000000000001</v>
      </c>
      <c r="E2" s="10">
        <f>D2/100</f>
        <v>1.8017999999999999E-2</v>
      </c>
      <c r="F2" s="11">
        <f>E2*1000</f>
        <v>18.018000000000001</v>
      </c>
      <c r="G2" s="1" t="s">
        <v>46</v>
      </c>
    </row>
    <row r="3" spans="1:8" x14ac:dyDescent="0.25">
      <c r="A3" s="2" t="s">
        <v>30</v>
      </c>
      <c r="B3" s="8">
        <v>168.1103</v>
      </c>
      <c r="C3" s="6">
        <v>0.03</v>
      </c>
      <c r="D3" s="10">
        <f t="shared" ref="D3:D5" si="0">B3*C3</f>
        <v>5.0433089999999998</v>
      </c>
      <c r="E3" s="10">
        <f t="shared" ref="E3:E5" si="1">D3/100</f>
        <v>5.043309E-2</v>
      </c>
      <c r="F3" s="11">
        <f t="shared" ref="F3:F5" si="2">E3*1000</f>
        <v>50.43309</v>
      </c>
      <c r="G3" s="1" t="s">
        <v>42</v>
      </c>
    </row>
    <row r="4" spans="1:8" x14ac:dyDescent="0.25">
      <c r="A4" s="2" t="s">
        <v>31</v>
      </c>
      <c r="B4" s="8">
        <v>180.15600000000001</v>
      </c>
      <c r="C4" s="6">
        <v>0.03</v>
      </c>
      <c r="D4" s="10">
        <f t="shared" si="0"/>
        <v>5.4046799999999999</v>
      </c>
      <c r="E4" s="10">
        <f t="shared" si="1"/>
        <v>5.4046799999999999E-2</v>
      </c>
      <c r="F4" s="11">
        <f t="shared" si="2"/>
        <v>54.046799999999998</v>
      </c>
      <c r="G4" s="1" t="s">
        <v>47</v>
      </c>
    </row>
    <row r="5" spans="1:8" x14ac:dyDescent="0.25">
      <c r="A5" s="2" t="s">
        <v>32</v>
      </c>
      <c r="B5" s="8">
        <v>90.08</v>
      </c>
      <c r="C5" s="6">
        <v>0.03</v>
      </c>
      <c r="D5" s="10">
        <f t="shared" si="0"/>
        <v>2.7023999999999999</v>
      </c>
      <c r="E5" s="10">
        <f t="shared" si="1"/>
        <v>2.7023999999999999E-2</v>
      </c>
      <c r="F5" s="11">
        <f t="shared" si="2"/>
        <v>27.024000000000001</v>
      </c>
      <c r="G5" s="1" t="s">
        <v>42</v>
      </c>
      <c r="H5" s="1">
        <f>F5/1.209 / 0.9</f>
        <v>24.835952577888062</v>
      </c>
    </row>
    <row r="6" spans="1:8" x14ac:dyDescent="0.25">
      <c r="A6" s="1" t="s">
        <v>33</v>
      </c>
      <c r="B6" s="7">
        <v>66500</v>
      </c>
      <c r="C6" s="6">
        <f>D6/B6</f>
        <v>3.0075187969924814E-3</v>
      </c>
      <c r="D6" s="10">
        <f>E6*100</f>
        <v>200</v>
      </c>
      <c r="E6" s="10">
        <v>2</v>
      </c>
      <c r="G6" s="1" t="s">
        <v>42</v>
      </c>
    </row>
    <row r="7" spans="1:8" x14ac:dyDescent="0.25">
      <c r="C7" s="6"/>
      <c r="D7" s="10"/>
      <c r="E7" s="10"/>
    </row>
    <row r="8" spans="1:8" x14ac:dyDescent="0.25">
      <c r="C8" s="6"/>
      <c r="D8" s="10"/>
      <c r="E8" s="10"/>
    </row>
    <row r="9" spans="1:8" x14ac:dyDescent="0.25">
      <c r="C9" s="6"/>
      <c r="D9" s="10"/>
      <c r="E9" s="10"/>
    </row>
    <row r="10" spans="1:8" x14ac:dyDescent="0.25">
      <c r="C10" s="6"/>
      <c r="D10" s="10"/>
      <c r="E10" s="10"/>
    </row>
    <row r="11" spans="1:8" x14ac:dyDescent="0.25">
      <c r="C11" s="6"/>
      <c r="D11" s="10"/>
      <c r="E11" s="10"/>
    </row>
    <row r="12" spans="1:8" x14ac:dyDescent="0.25">
      <c r="C12" s="6"/>
      <c r="D12" s="10"/>
      <c r="E12" s="10"/>
    </row>
    <row r="13" spans="1:8" x14ac:dyDescent="0.25">
      <c r="C13" s="6"/>
      <c r="D13" s="10"/>
      <c r="E13" s="10"/>
    </row>
    <row r="14" spans="1:8" x14ac:dyDescent="0.25">
      <c r="C14" s="6"/>
      <c r="D14" s="10"/>
      <c r="E14" s="10"/>
    </row>
    <row r="15" spans="1:8" x14ac:dyDescent="0.25">
      <c r="C15" s="6"/>
      <c r="D15" s="10"/>
      <c r="E15" s="10"/>
    </row>
    <row r="16" spans="1:8" x14ac:dyDescent="0.25">
      <c r="C16" s="6"/>
      <c r="D16" s="10"/>
      <c r="E16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A8C6-1876-4907-BAAF-9818DA2D4335}">
  <dimension ref="A1:H16"/>
  <sheetViews>
    <sheetView zoomScale="160" zoomScaleNormal="160" workbookViewId="0">
      <selection activeCell="B1" sqref="B1:G8"/>
    </sheetView>
  </sheetViews>
  <sheetFormatPr defaultColWidth="9.140625" defaultRowHeight="15" x14ac:dyDescent="0.25"/>
  <cols>
    <col min="1" max="1" width="10.7109375" style="1" bestFit="1" customWidth="1"/>
    <col min="2" max="2" width="13.5703125" style="1" bestFit="1" customWidth="1"/>
    <col min="3" max="3" width="10" style="7" bestFit="1" customWidth="1"/>
    <col min="4" max="4" width="5.85546875" style="3" bestFit="1" customWidth="1"/>
    <col min="5" max="5" width="9.28515625" style="9" bestFit="1" customWidth="1"/>
    <col min="6" max="6" width="9.28515625" style="3" bestFit="1" customWidth="1"/>
    <col min="7" max="7" width="12" style="1" bestFit="1" customWidth="1"/>
    <col min="8" max="16384" width="9.140625" style="1"/>
  </cols>
  <sheetData>
    <row r="1" spans="1:8" x14ac:dyDescent="0.25">
      <c r="C1" s="7" t="s">
        <v>14</v>
      </c>
      <c r="D1" s="3" t="s">
        <v>17</v>
      </c>
      <c r="E1" s="9" t="s">
        <v>16</v>
      </c>
      <c r="F1" s="3" t="s">
        <v>15</v>
      </c>
      <c r="G1" s="1" t="s">
        <v>37</v>
      </c>
    </row>
    <row r="2" spans="1:8" x14ac:dyDescent="0.25">
      <c r="A2" s="2" t="s">
        <v>18</v>
      </c>
      <c r="B2" s="2" t="s">
        <v>25</v>
      </c>
      <c r="C2" s="8">
        <v>58.44</v>
      </c>
      <c r="D2" s="4">
        <v>0.6</v>
      </c>
      <c r="E2" s="10">
        <f>C2*D2</f>
        <v>35.064</v>
      </c>
      <c r="F2" s="4">
        <f>E2/100</f>
        <v>0.35064000000000001</v>
      </c>
      <c r="G2" s="1" t="s">
        <v>42</v>
      </c>
    </row>
    <row r="3" spans="1:8" x14ac:dyDescent="0.25">
      <c r="A3" s="2" t="s">
        <v>19</v>
      </c>
      <c r="B3" s="2" t="s">
        <v>26</v>
      </c>
      <c r="C3" s="8">
        <v>74.551299999999998</v>
      </c>
      <c r="D3" s="4">
        <v>0.6</v>
      </c>
      <c r="E3" s="10">
        <f t="shared" ref="E3:E8" si="0">C3*D3</f>
        <v>44.730779999999996</v>
      </c>
      <c r="F3" s="4">
        <f t="shared" ref="F3:F8" si="1">E3/100</f>
        <v>0.44730779999999998</v>
      </c>
      <c r="G3" s="1" t="s">
        <v>48</v>
      </c>
    </row>
    <row r="4" spans="1:8" x14ac:dyDescent="0.25">
      <c r="A4" s="2" t="s">
        <v>20</v>
      </c>
      <c r="B4" s="2" t="s">
        <v>36</v>
      </c>
      <c r="C4" s="8">
        <v>147.01</v>
      </c>
      <c r="D4" s="4">
        <v>0.6</v>
      </c>
      <c r="E4" s="10">
        <f t="shared" si="0"/>
        <v>88.205999999999989</v>
      </c>
      <c r="F4" s="4">
        <f t="shared" si="1"/>
        <v>0.88205999999999984</v>
      </c>
      <c r="G4" s="1" t="s">
        <v>50</v>
      </c>
    </row>
    <row r="5" spans="1:8" x14ac:dyDescent="0.25">
      <c r="A5" s="2" t="s">
        <v>21</v>
      </c>
      <c r="B5" s="2" t="s">
        <v>27</v>
      </c>
      <c r="C5" s="8">
        <v>95.210999999999999</v>
      </c>
      <c r="D5" s="4">
        <v>0.6</v>
      </c>
      <c r="E5" s="10">
        <f t="shared" si="0"/>
        <v>57.126599999999996</v>
      </c>
      <c r="F5" s="4">
        <f t="shared" si="1"/>
        <v>0.57126599999999994</v>
      </c>
      <c r="G5" s="1" t="s">
        <v>42</v>
      </c>
    </row>
    <row r="6" spans="1:8" x14ac:dyDescent="0.25">
      <c r="A6" s="14" t="s">
        <v>22</v>
      </c>
      <c r="B6" s="15" t="s">
        <v>36</v>
      </c>
      <c r="C6" s="16">
        <v>147.01</v>
      </c>
      <c r="D6" s="17">
        <v>0.3</v>
      </c>
      <c r="E6" s="18">
        <f t="shared" si="0"/>
        <v>44.102999999999994</v>
      </c>
      <c r="F6" s="17">
        <f t="shared" si="1"/>
        <v>0.44102999999999992</v>
      </c>
      <c r="G6" s="14"/>
      <c r="H6" s="1" t="s">
        <v>51</v>
      </c>
    </row>
    <row r="7" spans="1:8" x14ac:dyDescent="0.25">
      <c r="A7" s="1" t="s">
        <v>23</v>
      </c>
      <c r="B7" s="1" t="s">
        <v>35</v>
      </c>
      <c r="C7" s="7">
        <v>136.08600000000001</v>
      </c>
      <c r="D7" s="4">
        <v>0.6</v>
      </c>
      <c r="E7" s="10">
        <f t="shared" si="0"/>
        <v>81.651600000000002</v>
      </c>
      <c r="F7" s="4">
        <f t="shared" si="1"/>
        <v>0.81651600000000002</v>
      </c>
      <c r="G7" s="1" t="s">
        <v>47</v>
      </c>
    </row>
    <row r="8" spans="1:8" x14ac:dyDescent="0.25">
      <c r="A8" s="1" t="s">
        <v>24</v>
      </c>
      <c r="B8" s="1" t="s">
        <v>28</v>
      </c>
      <c r="C8" s="7">
        <v>84.006600000000006</v>
      </c>
      <c r="D8" s="4">
        <v>0.6</v>
      </c>
      <c r="E8" s="10">
        <f t="shared" si="0"/>
        <v>50.403960000000005</v>
      </c>
      <c r="F8" s="4">
        <f t="shared" si="1"/>
        <v>0.50403960000000003</v>
      </c>
      <c r="G8" s="1" t="s">
        <v>42</v>
      </c>
    </row>
    <row r="9" spans="1:8" x14ac:dyDescent="0.25">
      <c r="D9" s="4"/>
      <c r="E9" s="10"/>
      <c r="F9" s="4"/>
    </row>
    <row r="10" spans="1:8" x14ac:dyDescent="0.25">
      <c r="D10" s="4"/>
      <c r="E10" s="10"/>
      <c r="F10" s="4"/>
    </row>
    <row r="11" spans="1:8" x14ac:dyDescent="0.25">
      <c r="D11" s="4"/>
      <c r="E11" s="10"/>
      <c r="F11" s="4"/>
    </row>
    <row r="12" spans="1:8" x14ac:dyDescent="0.25">
      <c r="D12" s="4"/>
      <c r="E12" s="10"/>
      <c r="F12" s="4"/>
    </row>
    <row r="13" spans="1:8" x14ac:dyDescent="0.25">
      <c r="D13" s="4"/>
      <c r="E13" s="10"/>
      <c r="F13" s="4"/>
    </row>
    <row r="14" spans="1:8" x14ac:dyDescent="0.25">
      <c r="D14" s="4"/>
      <c r="E14" s="10"/>
      <c r="F14" s="4"/>
    </row>
    <row r="15" spans="1:8" x14ac:dyDescent="0.25">
      <c r="D15" s="4"/>
      <c r="E15" s="10"/>
      <c r="F15" s="4"/>
    </row>
    <row r="16" spans="1:8" x14ac:dyDescent="0.25">
      <c r="D16" s="4"/>
      <c r="E16" s="10"/>
      <c r="F16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EE15-0EB9-4CFA-B655-77B4E78C804F}">
  <dimension ref="A1:F15"/>
  <sheetViews>
    <sheetView zoomScale="160" zoomScaleNormal="160" workbookViewId="0">
      <selection activeCell="F2" sqref="F2:F15"/>
    </sheetView>
  </sheetViews>
  <sheetFormatPr defaultColWidth="9.140625" defaultRowHeight="15" x14ac:dyDescent="0.25"/>
  <cols>
    <col min="1" max="1" width="10.7109375" style="1" bestFit="1" customWidth="1"/>
    <col min="2" max="2" width="10" style="9" customWidth="1"/>
    <col min="3" max="3" width="9.28515625" style="7" customWidth="1"/>
    <col min="4" max="4" width="9.28515625" style="9" customWidth="1"/>
    <col min="5" max="5" width="8.85546875" style="12" bestFit="1" customWidth="1"/>
    <col min="6" max="6" width="34.5703125" style="1" bestFit="1" customWidth="1"/>
    <col min="7" max="16384" width="9.140625" style="1"/>
  </cols>
  <sheetData>
    <row r="1" spans="1:6" x14ac:dyDescent="0.25">
      <c r="B1" s="9" t="s">
        <v>14</v>
      </c>
      <c r="C1" s="7" t="s">
        <v>17</v>
      </c>
      <c r="D1" s="9" t="s">
        <v>16</v>
      </c>
      <c r="E1" s="12" t="s">
        <v>34</v>
      </c>
      <c r="F1" s="1" t="s">
        <v>37</v>
      </c>
    </row>
    <row r="2" spans="1:6" x14ac:dyDescent="0.25">
      <c r="A2" s="2" t="s">
        <v>0</v>
      </c>
      <c r="B2" s="10">
        <v>119.11920000000001</v>
      </c>
      <c r="C2" s="8">
        <v>4.0000000000000001E-3</v>
      </c>
      <c r="D2" s="10">
        <f>B2*C2</f>
        <v>0.47647680000000003</v>
      </c>
      <c r="E2" s="13">
        <f>D2/100 * 1000</f>
        <v>4.7647680000000001</v>
      </c>
      <c r="F2" s="1" t="s">
        <v>39</v>
      </c>
    </row>
    <row r="3" spans="1:6" x14ac:dyDescent="0.25">
      <c r="A3" s="2" t="s">
        <v>1</v>
      </c>
      <c r="B3" s="10">
        <v>131.16999999999999</v>
      </c>
      <c r="C3" s="8">
        <v>4.0000000000000001E-3</v>
      </c>
      <c r="D3" s="10">
        <f t="shared" ref="D3:D15" si="0">B3*C3</f>
        <v>0.52467999999999992</v>
      </c>
      <c r="E3" s="13">
        <f t="shared" ref="E3:E15" si="1">D3/100 * 1000</f>
        <v>5.2467999999999995</v>
      </c>
      <c r="F3" s="1" t="s">
        <v>43</v>
      </c>
    </row>
    <row r="4" spans="1:6" x14ac:dyDescent="0.25">
      <c r="A4" s="2" t="s">
        <v>2</v>
      </c>
      <c r="B4" s="10">
        <v>131.16999999999999</v>
      </c>
      <c r="C4" s="8">
        <v>4.0000000000000001E-3</v>
      </c>
      <c r="D4" s="10">
        <f t="shared" si="0"/>
        <v>0.52467999999999992</v>
      </c>
      <c r="E4" s="13">
        <f t="shared" si="1"/>
        <v>5.2467999999999995</v>
      </c>
      <c r="F4" s="1" t="s">
        <v>40</v>
      </c>
    </row>
    <row r="5" spans="1:6" x14ac:dyDescent="0.25">
      <c r="A5" s="2" t="s">
        <v>3</v>
      </c>
      <c r="B5" s="10">
        <v>174.2</v>
      </c>
      <c r="C5" s="8">
        <v>4.0000000000000001E-3</v>
      </c>
      <c r="D5" s="10">
        <f t="shared" si="0"/>
        <v>0.69679999999999997</v>
      </c>
      <c r="E5" s="13">
        <f t="shared" si="1"/>
        <v>6.9679999999999991</v>
      </c>
      <c r="F5" s="1" t="s">
        <v>42</v>
      </c>
    </row>
    <row r="6" spans="1:6" x14ac:dyDescent="0.25">
      <c r="A6" s="1" t="s">
        <v>4</v>
      </c>
      <c r="B6" s="9">
        <v>105.09</v>
      </c>
      <c r="C6" s="8">
        <v>4.0000000000000001E-3</v>
      </c>
      <c r="D6" s="10">
        <f t="shared" si="0"/>
        <v>0.42036000000000001</v>
      </c>
      <c r="E6" s="13">
        <f t="shared" si="1"/>
        <v>4.2035999999999998</v>
      </c>
      <c r="F6" s="1" t="s">
        <v>44</v>
      </c>
    </row>
    <row r="7" spans="1:6" x14ac:dyDescent="0.25">
      <c r="A7" s="1" t="s">
        <v>5</v>
      </c>
      <c r="B7" s="9">
        <v>133.11000000000001</v>
      </c>
      <c r="C7" s="8">
        <v>4.0000000000000001E-3</v>
      </c>
      <c r="D7" s="10">
        <f t="shared" si="0"/>
        <v>0.53244000000000002</v>
      </c>
      <c r="E7" s="13">
        <f t="shared" si="1"/>
        <v>5.3243999999999998</v>
      </c>
      <c r="F7" s="1" t="s">
        <v>39</v>
      </c>
    </row>
    <row r="8" spans="1:6" x14ac:dyDescent="0.25">
      <c r="A8" s="1" t="s">
        <v>6</v>
      </c>
      <c r="B8" s="9">
        <v>155.15459999999999</v>
      </c>
      <c r="C8" s="8">
        <v>4.0000000000000001E-3</v>
      </c>
      <c r="D8" s="10">
        <f t="shared" si="0"/>
        <v>0.62061840000000001</v>
      </c>
      <c r="E8" s="13">
        <f t="shared" si="1"/>
        <v>6.2061840000000004</v>
      </c>
      <c r="F8" s="1" t="s">
        <v>40</v>
      </c>
    </row>
    <row r="9" spans="1:6" x14ac:dyDescent="0.25">
      <c r="A9" s="1" t="s">
        <v>7</v>
      </c>
      <c r="B9" s="9">
        <v>146.19</v>
      </c>
      <c r="C9" s="8">
        <v>4.0000000000000001E-3</v>
      </c>
      <c r="D9" s="10">
        <f t="shared" si="0"/>
        <v>0.58476000000000006</v>
      </c>
      <c r="E9" s="13">
        <f t="shared" si="1"/>
        <v>5.8476000000000008</v>
      </c>
      <c r="F9" s="1" t="s">
        <v>45</v>
      </c>
    </row>
    <row r="10" spans="1:6" x14ac:dyDescent="0.25">
      <c r="A10" s="1" t="s">
        <v>8</v>
      </c>
      <c r="B10" s="9">
        <v>75.069999999999993</v>
      </c>
      <c r="C10" s="8">
        <v>4.0000000000000001E-3</v>
      </c>
      <c r="D10" s="10">
        <f t="shared" si="0"/>
        <v>0.30027999999999999</v>
      </c>
      <c r="E10" s="13">
        <f t="shared" si="1"/>
        <v>3.0027999999999997</v>
      </c>
      <c r="F10" s="1" t="s">
        <v>42</v>
      </c>
    </row>
    <row r="11" spans="1:6" x14ac:dyDescent="0.25">
      <c r="A11" s="1" t="s">
        <v>9</v>
      </c>
      <c r="B11" s="9">
        <v>117.151</v>
      </c>
      <c r="C11" s="8">
        <v>4.0000000000000001E-3</v>
      </c>
      <c r="D11" s="10">
        <f t="shared" si="0"/>
        <v>0.46860400000000002</v>
      </c>
      <c r="E11" s="13">
        <f t="shared" si="1"/>
        <v>4.6860400000000002</v>
      </c>
      <c r="F11" s="1" t="s">
        <v>39</v>
      </c>
    </row>
    <row r="12" spans="1:6" x14ac:dyDescent="0.25">
      <c r="A12" s="1" t="s">
        <v>10</v>
      </c>
      <c r="B12" s="9">
        <v>89.09</v>
      </c>
      <c r="C12" s="8">
        <v>4.0000000000000001E-3</v>
      </c>
      <c r="D12" s="10">
        <f t="shared" si="0"/>
        <v>0.35636000000000001</v>
      </c>
      <c r="E12" s="13">
        <f t="shared" si="1"/>
        <v>3.5636000000000001</v>
      </c>
      <c r="F12" s="1" t="s">
        <v>41</v>
      </c>
    </row>
    <row r="13" spans="1:6" x14ac:dyDescent="0.25">
      <c r="A13" s="1" t="s">
        <v>11</v>
      </c>
      <c r="B13" s="9">
        <v>115.13</v>
      </c>
      <c r="C13" s="8">
        <v>4.0000000000000001E-3</v>
      </c>
      <c r="D13" s="10">
        <f t="shared" si="0"/>
        <v>0.46051999999999998</v>
      </c>
      <c r="E13" s="13">
        <f t="shared" si="1"/>
        <v>4.6052</v>
      </c>
      <c r="F13" s="1" t="s">
        <v>39</v>
      </c>
    </row>
    <row r="14" spans="1:6" x14ac:dyDescent="0.25">
      <c r="A14" s="1" t="s">
        <v>12</v>
      </c>
      <c r="B14" s="9">
        <v>146.13999999999999</v>
      </c>
      <c r="C14" s="8">
        <v>4.0000000000000001E-3</v>
      </c>
      <c r="D14" s="10">
        <f t="shared" si="0"/>
        <v>0.58455999999999997</v>
      </c>
      <c r="E14" s="13">
        <f t="shared" si="1"/>
        <v>5.8455999999999992</v>
      </c>
      <c r="F14" s="1" t="s">
        <v>38</v>
      </c>
    </row>
    <row r="15" spans="1:6" x14ac:dyDescent="0.25">
      <c r="A15" s="1" t="s">
        <v>13</v>
      </c>
      <c r="B15" s="9">
        <v>147.13</v>
      </c>
      <c r="C15" s="8">
        <v>4.0000000000000001E-3</v>
      </c>
      <c r="D15" s="10">
        <f t="shared" si="0"/>
        <v>0.58852000000000004</v>
      </c>
      <c r="E15" s="13">
        <f t="shared" si="1"/>
        <v>5.8852000000000002</v>
      </c>
      <c r="F15" s="1" t="s">
        <v>39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B99-596D-4553-AEEE-5AAED680075B}">
  <dimension ref="A1:D34"/>
  <sheetViews>
    <sheetView tabSelected="1" topLeftCell="A13" zoomScale="190" zoomScaleNormal="190" workbookViewId="0">
      <selection activeCell="C21" sqref="C21"/>
    </sheetView>
  </sheetViews>
  <sheetFormatPr defaultRowHeight="15" x14ac:dyDescent="0.25"/>
  <cols>
    <col min="1" max="1" width="10.7109375" style="19" bestFit="1" customWidth="1"/>
    <col min="2" max="2" width="17.42578125" style="19" bestFit="1" customWidth="1"/>
    <col min="3" max="3" width="54.140625" style="19" bestFit="1" customWidth="1"/>
    <col min="4" max="16384" width="9.140625" style="19"/>
  </cols>
  <sheetData>
    <row r="1" spans="1:4" x14ac:dyDescent="0.25">
      <c r="A1" s="1"/>
      <c r="B1" s="7" t="s">
        <v>52</v>
      </c>
      <c r="C1" s="1" t="s">
        <v>63</v>
      </c>
    </row>
    <row r="2" spans="1:4" x14ac:dyDescent="0.25">
      <c r="A2" s="2" t="s">
        <v>0</v>
      </c>
      <c r="B2" s="8">
        <v>4.0000000000000001E-3</v>
      </c>
      <c r="C2" s="1" t="s">
        <v>60</v>
      </c>
      <c r="D2" s="1"/>
    </row>
    <row r="3" spans="1:4" x14ac:dyDescent="0.25">
      <c r="A3" s="2" t="s">
        <v>1</v>
      </c>
      <c r="B3" s="8">
        <v>4.0000000000000001E-3</v>
      </c>
      <c r="C3" s="1" t="s">
        <v>65</v>
      </c>
    </row>
    <row r="4" spans="1:4" x14ac:dyDescent="0.25">
      <c r="A4" s="2" t="s">
        <v>2</v>
      </c>
      <c r="B4" s="8">
        <v>4.0000000000000001E-3</v>
      </c>
      <c r="C4" s="1" t="s">
        <v>60</v>
      </c>
    </row>
    <row r="5" spans="1:4" x14ac:dyDescent="0.25">
      <c r="A5" s="2" t="s">
        <v>3</v>
      </c>
      <c r="B5" s="8">
        <v>4.0000000000000001E-3</v>
      </c>
      <c r="C5" s="1" t="s">
        <v>61</v>
      </c>
      <c r="D5" s="1"/>
    </row>
    <row r="6" spans="1:4" x14ac:dyDescent="0.25">
      <c r="A6" s="1" t="s">
        <v>4</v>
      </c>
      <c r="B6" s="8">
        <v>4.0000000000000001E-3</v>
      </c>
      <c r="C6" s="1" t="s">
        <v>64</v>
      </c>
    </row>
    <row r="7" spans="1:4" x14ac:dyDescent="0.25">
      <c r="A7" s="1" t="s">
        <v>5</v>
      </c>
      <c r="B7" s="8">
        <v>4.0000000000000001E-3</v>
      </c>
      <c r="C7" s="1" t="s">
        <v>60</v>
      </c>
    </row>
    <row r="8" spans="1:4" x14ac:dyDescent="0.25">
      <c r="A8" s="1" t="s">
        <v>6</v>
      </c>
      <c r="B8" s="8">
        <v>4.0000000000000001E-3</v>
      </c>
      <c r="C8" s="1" t="s">
        <v>60</v>
      </c>
    </row>
    <row r="9" spans="1:4" x14ac:dyDescent="0.25">
      <c r="A9" s="1" t="s">
        <v>7</v>
      </c>
      <c r="B9" s="8">
        <v>4.0000000000000001E-3</v>
      </c>
      <c r="C9" s="1" t="s">
        <v>45</v>
      </c>
    </row>
    <row r="10" spans="1:4" x14ac:dyDescent="0.25">
      <c r="A10" s="1" t="s">
        <v>8</v>
      </c>
      <c r="B10" s="8">
        <v>4.0000000000000001E-3</v>
      </c>
      <c r="C10" s="1" t="s">
        <v>61</v>
      </c>
    </row>
    <row r="11" spans="1:4" x14ac:dyDescent="0.25">
      <c r="A11" s="1" t="s">
        <v>9</v>
      </c>
      <c r="B11" s="8">
        <v>4.0000000000000001E-3</v>
      </c>
      <c r="C11" s="1" t="s">
        <v>60</v>
      </c>
    </row>
    <row r="12" spans="1:4" x14ac:dyDescent="0.25">
      <c r="A12" s="1" t="s">
        <v>10</v>
      </c>
      <c r="B12" s="8">
        <v>4.0000000000000001E-3</v>
      </c>
      <c r="C12" s="1" t="s">
        <v>66</v>
      </c>
    </row>
    <row r="13" spans="1:4" x14ac:dyDescent="0.25">
      <c r="A13" s="1" t="s">
        <v>11</v>
      </c>
      <c r="B13" s="8">
        <v>4.0000000000000001E-3</v>
      </c>
      <c r="C13" s="1" t="s">
        <v>60</v>
      </c>
    </row>
    <row r="14" spans="1:4" x14ac:dyDescent="0.25">
      <c r="A14" s="1" t="s">
        <v>12</v>
      </c>
      <c r="B14" s="8">
        <v>4.0000000000000001E-3</v>
      </c>
      <c r="C14" s="1" t="s">
        <v>67</v>
      </c>
    </row>
    <row r="15" spans="1:4" x14ac:dyDescent="0.25">
      <c r="A15" s="1" t="s">
        <v>13</v>
      </c>
      <c r="B15" s="8">
        <v>4.0000000000000001E-3</v>
      </c>
      <c r="C15" s="1" t="s">
        <v>60</v>
      </c>
    </row>
    <row r="16" spans="1:4" x14ac:dyDescent="0.25">
      <c r="A16" s="20"/>
      <c r="B16" s="21"/>
      <c r="C16" s="22"/>
    </row>
    <row r="17" spans="1:3" x14ac:dyDescent="0.25">
      <c r="A17" s="2" t="s">
        <v>25</v>
      </c>
      <c r="B17" s="4">
        <v>0.5</v>
      </c>
      <c r="C17" s="1" t="s">
        <v>61</v>
      </c>
    </row>
    <row r="18" spans="1:3" x14ac:dyDescent="0.25">
      <c r="A18" s="2" t="s">
        <v>26</v>
      </c>
      <c r="B18" s="4">
        <v>0.5</v>
      </c>
      <c r="C18" s="1" t="s">
        <v>60</v>
      </c>
    </row>
    <row r="19" spans="1:3" x14ac:dyDescent="0.25">
      <c r="A19" s="2" t="s">
        <v>59</v>
      </c>
      <c r="B19" s="4">
        <v>0.5</v>
      </c>
      <c r="C19" s="1" t="s">
        <v>68</v>
      </c>
    </row>
    <row r="20" spans="1:3" x14ac:dyDescent="0.25">
      <c r="A20" s="2" t="s">
        <v>27</v>
      </c>
      <c r="B20" s="4">
        <v>0.5</v>
      </c>
      <c r="C20" s="1" t="s">
        <v>61</v>
      </c>
    </row>
    <row r="21" spans="1:3" x14ac:dyDescent="0.25">
      <c r="A21" s="1" t="s">
        <v>35</v>
      </c>
      <c r="B21" s="4">
        <v>0.5</v>
      </c>
      <c r="C21" s="1" t="s">
        <v>62</v>
      </c>
    </row>
    <row r="22" spans="1:3" x14ac:dyDescent="0.25">
      <c r="A22" s="1" t="s">
        <v>28</v>
      </c>
      <c r="B22" s="4">
        <v>0.5</v>
      </c>
      <c r="C22" s="1" t="s">
        <v>61</v>
      </c>
    </row>
    <row r="23" spans="1:3" x14ac:dyDescent="0.25">
      <c r="A23" s="19" t="s">
        <v>53</v>
      </c>
      <c r="B23" s="4">
        <v>0.5</v>
      </c>
    </row>
    <row r="24" spans="1:3" x14ac:dyDescent="0.25">
      <c r="A24" s="19" t="s">
        <v>54</v>
      </c>
      <c r="B24" s="4">
        <v>0.5</v>
      </c>
    </row>
    <row r="25" spans="1:3" x14ac:dyDescent="0.25">
      <c r="A25" s="19" t="s">
        <v>55</v>
      </c>
      <c r="B25" s="4">
        <v>0.5</v>
      </c>
    </row>
    <row r="26" spans="1:3" x14ac:dyDescent="0.25">
      <c r="A26" s="19" t="s">
        <v>56</v>
      </c>
      <c r="B26" s="4">
        <v>0.5</v>
      </c>
    </row>
    <row r="27" spans="1:3" x14ac:dyDescent="0.25">
      <c r="A27" s="19" t="s">
        <v>58</v>
      </c>
      <c r="B27" s="4">
        <v>0.5</v>
      </c>
      <c r="C27" s="1" t="s">
        <v>61</v>
      </c>
    </row>
    <row r="28" spans="1:3" x14ac:dyDescent="0.25">
      <c r="A28" s="19" t="s">
        <v>57</v>
      </c>
      <c r="B28" s="4">
        <v>0.5</v>
      </c>
    </row>
    <row r="30" spans="1:3" x14ac:dyDescent="0.25">
      <c r="A30" s="2" t="s">
        <v>29</v>
      </c>
      <c r="B30" s="6">
        <v>0.03</v>
      </c>
      <c r="C30" s="1" t="s">
        <v>60</v>
      </c>
    </row>
    <row r="31" spans="1:3" x14ac:dyDescent="0.25">
      <c r="A31" s="2" t="s">
        <v>30</v>
      </c>
      <c r="B31" s="6">
        <v>0.03</v>
      </c>
      <c r="C31" s="1" t="s">
        <v>61</v>
      </c>
    </row>
    <row r="32" spans="1:3" x14ac:dyDescent="0.25">
      <c r="A32" s="2" t="s">
        <v>31</v>
      </c>
      <c r="B32" s="6">
        <v>0.03</v>
      </c>
      <c r="C32" s="1" t="s">
        <v>62</v>
      </c>
    </row>
    <row r="33" spans="1:3" x14ac:dyDescent="0.25">
      <c r="A33" s="2" t="s">
        <v>32</v>
      </c>
      <c r="B33" s="6">
        <v>0.03</v>
      </c>
      <c r="C33" s="1" t="s">
        <v>61</v>
      </c>
    </row>
    <row r="34" spans="1:3" x14ac:dyDescent="0.25">
      <c r="A34" s="1" t="s">
        <v>33</v>
      </c>
      <c r="B34" s="6">
        <v>3.0075187969924814E-3</v>
      </c>
      <c r="C34" s="1" t="s">
        <v>61</v>
      </c>
    </row>
  </sheetData>
  <mergeCells count="1">
    <mergeCell ref="A16:C1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 molecules</vt:lpstr>
      <vt:lpstr>Ions</vt:lpstr>
      <vt:lpstr>Amino acid</vt:lpstr>
      <vt:lpstr>For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Hills</dc:creator>
  <cp:lastModifiedBy>Eric Hills</cp:lastModifiedBy>
  <dcterms:created xsi:type="dcterms:W3CDTF">2022-03-30T04:41:22Z</dcterms:created>
  <dcterms:modified xsi:type="dcterms:W3CDTF">2022-12-02T22:29:49Z</dcterms:modified>
</cp:coreProperties>
</file>