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Données" sheetId="1" state="hidden" r:id="rId1"/>
    <sheet xmlns:r="http://schemas.openxmlformats.org/officeDocument/2006/relationships" name="Budget détaillé" sheetId="2" state="visible" r:id="rId2"/>
    <sheet xmlns:r="http://schemas.openxmlformats.org/officeDocument/2006/relationships" name="Graphiqu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top style="thin">
        <color rgb="00999999"/>
      </top>
    </border>
    <border>
      <top style="thin">
        <color rgb="00999999"/>
      </top>
      <bottom style="thin">
        <color rgb="00999999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1" fillId="0" borderId="2" pivotButton="0" quotePrefix="0" xfId="0"/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Répartition HT par catégorie</a:t>
            </a:r>
          </a:p>
        </rich>
      </tx>
    </title>
    <plotArea>
      <pieChart>
        <varyColors val="1"/>
        <ser>
          <idx val="0"/>
          <order val="0"/>
          <tx>
            <strRef>
              <f>'Graphique'!B1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'Graphique'!$A$2:$A$8</f>
            </numRef>
          </cat>
          <val>
            <numRef>
              <f>'Graphique'!$B$2:$B$8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Répartition TTC par catégorie</a:t>
            </a:r>
          </a:p>
        </rich>
      </tx>
    </title>
    <plotArea>
      <pieChart>
        <varyColors val="1"/>
        <ser>
          <idx val="0"/>
          <order val="0"/>
          <tx>
            <strRef>
              <f>'Graphique'!C1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'Graphique'!$A$2:$A$8</f>
            </numRef>
          </cat>
          <val>
            <numRef>
              <f>'Graphique'!$C$2:$C$8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648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19</row>
      <rowOff>0</rowOff>
    </from>
    <ext cx="648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Catégories</t>
        </is>
      </c>
    </row>
    <row r="2">
      <c r="A2" t="inlineStr">
        <is>
          <t>Matériel réseau</t>
        </is>
      </c>
    </row>
    <row r="3">
      <c r="A3" t="inlineStr">
        <is>
          <t>Postes de travail</t>
        </is>
      </c>
    </row>
    <row r="4">
      <c r="A4" t="inlineStr">
        <is>
          <t>Téléphonie VoIP</t>
        </is>
      </c>
    </row>
    <row r="5">
      <c r="A5" t="inlineStr">
        <is>
          <t>Imprimantes réseau</t>
        </is>
      </c>
    </row>
    <row r="6">
      <c r="A6" t="inlineStr">
        <is>
          <t>Licences logicielles</t>
        </is>
      </c>
    </row>
    <row r="7">
      <c r="A7" t="inlineStr">
        <is>
          <t>Prestations</t>
        </is>
      </c>
    </row>
    <row r="8">
      <c r="A8" t="inlineStr">
        <is>
          <t>Marge de sécurité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4" customWidth="1" min="1" max="1"/>
    <col width="34" customWidth="1" min="2" max="2"/>
    <col width="10" customWidth="1" min="3" max="3"/>
    <col width="16" customWidth="1" min="4" max="4"/>
    <col width="16" customWidth="1" min="5" max="5"/>
    <col width="12" customWidth="1" min="6" max="6"/>
    <col width="16" customWidth="1" min="7" max="7"/>
    <col width="28" customWidth="1" min="8" max="8"/>
  </cols>
  <sheetData>
    <row r="1">
      <c r="A1" s="1" t="inlineStr">
        <is>
          <t>Poste de dépense</t>
        </is>
      </c>
      <c r="B1" s="1" t="inlineStr">
        <is>
          <t>Description</t>
        </is>
      </c>
      <c r="C1" s="1" t="inlineStr">
        <is>
          <t>Quantité</t>
        </is>
      </c>
      <c r="D1" s="1" t="inlineStr">
        <is>
          <t>Prix unitaire HT</t>
        </is>
      </c>
      <c r="E1" s="1" t="inlineStr">
        <is>
          <t>Total HT</t>
        </is>
      </c>
      <c r="F1" s="1" t="inlineStr">
        <is>
          <t>Taux TVA</t>
        </is>
      </c>
      <c r="G1" s="1" t="inlineStr">
        <is>
          <t>Total TTC</t>
        </is>
      </c>
      <c r="H1" s="1" t="inlineStr">
        <is>
          <t>Commentaire</t>
        </is>
      </c>
    </row>
    <row r="2">
      <c r="A2" t="inlineStr">
        <is>
          <t>Matériel réseau</t>
        </is>
      </c>
      <c r="B2" t="inlineStr">
        <is>
          <t>Firewall pfSense</t>
        </is>
      </c>
      <c r="C2" t="inlineStr"/>
      <c r="D2" t="inlineStr"/>
      <c r="E2">
        <f>IF(AND(ISNUMBER(C2),ISNUMBER(D2)),C2*D2,"")</f>
        <v/>
      </c>
      <c r="F2" t="n">
        <v>0.2</v>
      </c>
      <c r="G2">
        <f>IF(ISNUMBER(E2),E2*(1+F2),"")</f>
        <v/>
      </c>
      <c r="H2" t="inlineStr"/>
    </row>
    <row r="3">
      <c r="A3" t="inlineStr">
        <is>
          <t>Matériel réseau</t>
        </is>
      </c>
      <c r="B3" t="inlineStr">
        <is>
          <t>Switch 24 ports</t>
        </is>
      </c>
      <c r="C3" t="inlineStr"/>
      <c r="D3" t="inlineStr"/>
      <c r="E3">
        <f>IF(AND(ISNUMBER(C3),ISNUMBER(D3)),C3*D3,"")</f>
        <v/>
      </c>
      <c r="F3" t="n">
        <v>0.2</v>
      </c>
      <c r="G3">
        <f>IF(ISNUMBER(E3),E3*(1+F3),"")</f>
        <v/>
      </c>
      <c r="H3" t="inlineStr"/>
    </row>
    <row r="4">
      <c r="A4" t="inlineStr">
        <is>
          <t>Matériel réseau</t>
        </is>
      </c>
      <c r="B4" t="inlineStr">
        <is>
          <t>Câbles et accessoires</t>
        </is>
      </c>
      <c r="C4" t="inlineStr"/>
      <c r="D4" t="inlineStr"/>
      <c r="E4">
        <f>IF(AND(ISNUMBER(C4),ISNUMBER(D4)),C4*D4,"")</f>
        <v/>
      </c>
      <c r="F4" t="n">
        <v>0.2</v>
      </c>
      <c r="G4">
        <f>IF(ISNUMBER(E4),E4*(1+F4),"")</f>
        <v/>
      </c>
      <c r="H4" t="inlineStr"/>
    </row>
    <row r="5">
      <c r="A5" t="inlineStr">
        <is>
          <t>Postes de travail</t>
        </is>
      </c>
      <c r="B5" t="inlineStr">
        <is>
          <t>PC Dell Optiplex (×15)</t>
        </is>
      </c>
      <c r="C5" t="inlineStr"/>
      <c r="D5" t="inlineStr"/>
      <c r="E5">
        <f>IF(AND(ISNUMBER(C5),ISNUMBER(D5)),C5*D5,"")</f>
        <v/>
      </c>
      <c r="F5" t="n">
        <v>0.2</v>
      </c>
      <c r="G5">
        <f>IF(ISNUMBER(E5),E5*(1+F5),"")</f>
        <v/>
      </c>
      <c r="H5" t="inlineStr"/>
    </row>
    <row r="6">
      <c r="A6" t="inlineStr">
        <is>
          <t>Téléphonie VoIP</t>
        </is>
      </c>
      <c r="B6" t="inlineStr">
        <is>
          <t>Serveur VoIP</t>
        </is>
      </c>
      <c r="C6" t="inlineStr"/>
      <c r="D6" t="inlineStr"/>
      <c r="E6">
        <f>IF(AND(ISNUMBER(C6),ISNUMBER(D6)),C6*D6,"")</f>
        <v/>
      </c>
      <c r="F6" t="n">
        <v>0.2</v>
      </c>
      <c r="G6">
        <f>IF(ISNUMBER(E6),E6*(1+F6),"")</f>
        <v/>
      </c>
      <c r="H6" t="inlineStr"/>
    </row>
    <row r="7">
      <c r="A7" t="inlineStr">
        <is>
          <t>Téléphonie VoIP</t>
        </is>
      </c>
      <c r="B7" t="inlineStr">
        <is>
          <t>Téléphones IP (×5)</t>
        </is>
      </c>
      <c r="C7" t="inlineStr"/>
      <c r="D7" t="inlineStr"/>
      <c r="E7">
        <f>IF(AND(ISNUMBER(C7),ISNUMBER(D7)),C7*D7,"")</f>
        <v/>
      </c>
      <c r="F7" t="n">
        <v>0.2</v>
      </c>
      <c r="G7">
        <f>IF(ISNUMBER(E7),E7*(1+F7),"")</f>
        <v/>
      </c>
      <c r="H7" t="inlineStr"/>
    </row>
    <row r="8">
      <c r="A8" t="inlineStr">
        <is>
          <t>Imprimantes réseau</t>
        </is>
      </c>
      <c r="B8" t="inlineStr">
        <is>
          <t>Imprimantes HP (×2)</t>
        </is>
      </c>
      <c r="C8" t="inlineStr"/>
      <c r="D8" t="inlineStr"/>
      <c r="E8">
        <f>IF(AND(ISNUMBER(C8),ISNUMBER(D8)),C8*D8,"")</f>
        <v/>
      </c>
      <c r="F8" t="n">
        <v>0.2</v>
      </c>
      <c r="G8">
        <f>IF(ISNUMBER(E8),E8*(1+F8),"")</f>
        <v/>
      </c>
      <c r="H8" t="inlineStr"/>
    </row>
    <row r="9">
      <c r="A9" t="inlineStr">
        <is>
          <t>Licences logicielles</t>
        </is>
      </c>
      <c r="B9" t="inlineStr">
        <is>
          <t>Windows Server 2022</t>
        </is>
      </c>
      <c r="C9" t="inlineStr"/>
      <c r="D9" t="inlineStr"/>
      <c r="E9">
        <f>IF(AND(ISNUMBER(C9),ISNUMBER(D9)),C9*D9,"")</f>
        <v/>
      </c>
      <c r="F9" t="n">
        <v>0.2</v>
      </c>
      <c r="G9">
        <f>IF(ISNUMBER(E9),E9*(1+F9),"")</f>
        <v/>
      </c>
      <c r="H9" t="inlineStr"/>
    </row>
    <row r="10">
      <c r="A10" t="inlineStr">
        <is>
          <t>Licences logicielles</t>
        </is>
      </c>
      <c r="B10" t="inlineStr">
        <is>
          <t>Licences CAL</t>
        </is>
      </c>
      <c r="C10" t="inlineStr"/>
      <c r="D10" t="inlineStr"/>
      <c r="E10">
        <f>IF(AND(ISNUMBER(C10),ISNUMBER(D10)),C10*D10,"")</f>
        <v/>
      </c>
      <c r="F10" t="n">
        <v>0.2</v>
      </c>
      <c r="G10">
        <f>IF(ISNUMBER(E10),E10*(1+F10),"")</f>
        <v/>
      </c>
      <c r="H10" t="inlineStr"/>
    </row>
    <row r="11">
      <c r="A11" t="inlineStr">
        <is>
          <t>Prestations</t>
        </is>
      </c>
      <c r="B11" t="inlineStr">
        <is>
          <t>Installation</t>
        </is>
      </c>
      <c r="C11" t="inlineStr"/>
      <c r="D11" t="inlineStr"/>
      <c r="E11">
        <f>IF(AND(ISNUMBER(C11),ISNUMBER(D11)),C11*D11,"")</f>
        <v/>
      </c>
      <c r="F11" t="n">
        <v>0.2</v>
      </c>
      <c r="G11">
        <f>IF(ISNUMBER(E11),E11*(1+F11),"")</f>
        <v/>
      </c>
      <c r="H11" t="inlineStr"/>
    </row>
    <row r="12">
      <c r="A12" t="inlineStr">
        <is>
          <t>Prestations</t>
        </is>
      </c>
      <c r="B12" t="inlineStr">
        <is>
          <t>Formation</t>
        </is>
      </c>
      <c r="C12" t="inlineStr"/>
      <c r="D12" t="inlineStr"/>
      <c r="E12">
        <f>IF(AND(ISNUMBER(C12),ISNUMBER(D12)),C12*D12,"")</f>
        <v/>
      </c>
      <c r="F12" t="n">
        <v>0.2</v>
      </c>
      <c r="G12">
        <f>IF(ISNUMBER(E12),E12*(1+F12),"")</f>
        <v/>
      </c>
      <c r="H12" t="inlineStr"/>
    </row>
    <row r="13">
      <c r="A13" t="inlineStr">
        <is>
          <t>Prestations</t>
        </is>
      </c>
      <c r="B13" t="inlineStr">
        <is>
          <t>Documentation</t>
        </is>
      </c>
      <c r="C13" t="inlineStr"/>
      <c r="D13" t="inlineStr"/>
      <c r="E13">
        <f>IF(AND(ISNUMBER(C13),ISNUMBER(D13)),C13*D13,"")</f>
        <v/>
      </c>
      <c r="F13" t="n">
        <v>0.2</v>
      </c>
      <c r="G13">
        <f>IF(ISNUMBER(E13),E13*(1+F13),"")</f>
        <v/>
      </c>
      <c r="H13" t="inlineStr"/>
    </row>
    <row r="14">
      <c r="A14" s="2" t="inlineStr">
        <is>
          <t>Sous-total HT (hors marge)</t>
        </is>
      </c>
      <c r="B14" s="3" t="n"/>
      <c r="C14" s="3" t="n"/>
      <c r="D14" s="3" t="n"/>
      <c r="E14" s="2">
        <f>SUM(E2:E13)</f>
        <v/>
      </c>
      <c r="F14" s="3" t="n"/>
      <c r="G14" s="3" t="n"/>
    </row>
    <row r="15">
      <c r="A15" s="2" t="inlineStr">
        <is>
          <t>Marge de sécurité (8%)</t>
        </is>
      </c>
      <c r="B15" s="3" t="n"/>
      <c r="C15" s="3" t="n"/>
      <c r="D15" s="3" t="n"/>
      <c r="E15" s="2">
        <f>E14*0.08</f>
        <v/>
      </c>
      <c r="F15" s="3" t="n"/>
      <c r="G15" s="3" t="n"/>
    </row>
    <row r="16">
      <c r="A16" s="2" t="inlineStr">
        <is>
          <t>Budget global HT</t>
        </is>
      </c>
      <c r="B16" s="3" t="n"/>
      <c r="C16" s="3" t="n"/>
      <c r="D16" s="3" t="n"/>
      <c r="E16" s="2">
        <f>E14+E15</f>
        <v/>
      </c>
      <c r="F16" s="3" t="n"/>
      <c r="G16" s="3" t="n"/>
    </row>
    <row r="17">
      <c r="A17" s="2" t="inlineStr">
        <is>
          <t>Sous-total TTC (hors marge)</t>
        </is>
      </c>
      <c r="B17" s="3" t="n"/>
      <c r="C17" s="3" t="n"/>
      <c r="D17" s="3" t="n"/>
      <c r="E17" s="3" t="n"/>
      <c r="F17" s="3" t="n"/>
      <c r="G17" s="2">
        <f>SUM(G2:G13)</f>
        <v/>
      </c>
    </row>
    <row r="18">
      <c r="A18" s="4" t="inlineStr">
        <is>
          <t>Budget global TTC (avec marge HT)</t>
        </is>
      </c>
      <c r="B18" s="5" t="n"/>
      <c r="C18" s="5" t="n"/>
      <c r="D18" s="5" t="n"/>
      <c r="E18" s="5" t="n"/>
      <c r="F18" s="5" t="n"/>
      <c r="G18" s="4">
        <f>G17+E15</f>
        <v/>
      </c>
    </row>
  </sheetData>
  <mergeCells count="5">
    <mergeCell ref="A14:D14"/>
    <mergeCell ref="A15:D15"/>
    <mergeCell ref="A16:D16"/>
    <mergeCell ref="A17:D17"/>
    <mergeCell ref="A18:D18"/>
  </mergeCells>
  <dataValidations count="1">
    <dataValidation sqref="A2:A13" showErrorMessage="1" showInputMessage="1" allowBlank="1" errorTitle="Catégorie invalide" error="Choisissez une catégorie dans la liste." type="list">
      <formula1>=Données!$A$2:$A$8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Catégorie</t>
        </is>
      </c>
      <c r="B1" t="inlineStr">
        <is>
          <t>Total HT</t>
        </is>
      </c>
      <c r="C1" t="inlineStr">
        <is>
          <t>Total TTC</t>
        </is>
      </c>
    </row>
    <row r="2">
      <c r="A2" t="inlineStr">
        <is>
          <t>Matériel réseau</t>
        </is>
      </c>
      <c r="B2">
        <f>SUMIF('Budget détaillé'!A:A,A2,'Budget détaillé'!E:E)</f>
        <v/>
      </c>
      <c r="C2">
        <f>SUMIF('Budget détaillé'!A:A,A2,'Budget détaillé'!G:G)</f>
        <v/>
      </c>
    </row>
    <row r="3">
      <c r="A3" t="inlineStr">
        <is>
          <t>Postes de travail</t>
        </is>
      </c>
      <c r="B3">
        <f>SUMIF('Budget détaillé'!A:A,A3,'Budget détaillé'!E:E)</f>
        <v/>
      </c>
      <c r="C3">
        <f>SUMIF('Budget détaillé'!A:A,A3,'Budget détaillé'!G:G)</f>
        <v/>
      </c>
    </row>
    <row r="4">
      <c r="A4" t="inlineStr">
        <is>
          <t>Téléphonie VoIP</t>
        </is>
      </c>
      <c r="B4">
        <f>SUMIF('Budget détaillé'!A:A,A4,'Budget détaillé'!E:E)</f>
        <v/>
      </c>
      <c r="C4">
        <f>SUMIF('Budget détaillé'!A:A,A4,'Budget détaillé'!G:G)</f>
        <v/>
      </c>
    </row>
    <row r="5">
      <c r="A5" t="inlineStr">
        <is>
          <t>Imprimantes réseau</t>
        </is>
      </c>
      <c r="B5">
        <f>SUMIF('Budget détaillé'!A:A,A5,'Budget détaillé'!E:E)</f>
        <v/>
      </c>
      <c r="C5">
        <f>SUMIF('Budget détaillé'!A:A,A5,'Budget détaillé'!G:G)</f>
        <v/>
      </c>
    </row>
    <row r="6">
      <c r="A6" t="inlineStr">
        <is>
          <t>Licences logicielles</t>
        </is>
      </c>
      <c r="B6">
        <f>SUMIF('Budget détaillé'!A:A,A6,'Budget détaillé'!E:E)</f>
        <v/>
      </c>
      <c r="C6">
        <f>SUMIF('Budget détaillé'!A:A,A6,'Budget détaillé'!G:G)</f>
        <v/>
      </c>
    </row>
    <row r="7">
      <c r="A7" t="inlineStr">
        <is>
          <t>Prestations</t>
        </is>
      </c>
      <c r="B7">
        <f>SUMIF('Budget détaillé'!A:A,A7,'Budget détaillé'!E:E)</f>
        <v/>
      </c>
      <c r="C7">
        <f>SUMIF('Budget détaillé'!A:A,A7,'Budget détaillé'!G:G)</f>
        <v/>
      </c>
    </row>
    <row r="8">
      <c r="A8" t="inlineStr">
        <is>
          <t>Marge de sécurité</t>
        </is>
      </c>
      <c r="B8">
        <f>'Budget détaillé'!E15</f>
        <v/>
      </c>
      <c r="C8">
        <f>'Budget détaillé'!E15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2025-10-15T18:09:16Z</dcterms:created>
  <dcterms:modified xmlns:dcterms="http://purl.org/dc/terms/" xmlns:xsi="http://www.w3.org/2001/XMLSchema-instance" xsi:type="dcterms:W3CDTF">2025-10-15T18:09:16Z</dcterms:modified>
</cp:coreProperties>
</file>