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ricmartinet/Documents/GitHub/IRONLABS/Module02/Lab_18_Dasboards-in-Excel-Google-Sheets/"/>
    </mc:Choice>
  </mc:AlternateContent>
  <xr:revisionPtr revIDLastSave="0" documentId="13_ncr:1_{13F89EC8-A98F-D345-9A31-4C6CBFAC71E2}" xr6:coauthVersionLast="47" xr6:coauthVersionMax="47" xr10:uidLastSave="{00000000-0000-0000-0000-000000000000}"/>
  <bookViews>
    <workbookView xWindow="160" yWindow="500" windowWidth="28040" windowHeight="16500" activeTab="5" xr2:uid="{28B50FF7-7FFB-EC4C-AF6B-62C757F142BB}"/>
  </bookViews>
  <sheets>
    <sheet name="Metadata - Countries" sheetId="2" r:id="rId1"/>
    <sheet name="Metadata - Indicators" sheetId="3" r:id="rId2"/>
    <sheet name="DATA" sheetId="1" r:id="rId3"/>
    <sheet name="Data_Dashboard" sheetId="6" r:id="rId4"/>
    <sheet name="Service" sheetId="5" r:id="rId5"/>
    <sheet name="Dashboard" sheetId="4" r:id="rId6"/>
  </sheets>
  <definedNames>
    <definedName name="List_Countries">Service!$C$2:$C$21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1" i="4" l="1"/>
  <c r="C26" i="6"/>
  <c r="C25" i="6"/>
  <c r="C24" i="6"/>
  <c r="C23" i="6"/>
  <c r="C22" i="6"/>
  <c r="C21" i="6"/>
  <c r="C20" i="6"/>
  <c r="C19" i="6"/>
  <c r="C18" i="6"/>
  <c r="C17" i="6"/>
  <c r="C16" i="6"/>
  <c r="C15" i="6"/>
  <c r="C14" i="6"/>
  <c r="C13" i="6"/>
  <c r="C12" i="6"/>
  <c r="C11" i="6"/>
  <c r="C10" i="6"/>
  <c r="C9" i="6"/>
  <c r="C8" i="6"/>
  <c r="C7" i="6"/>
  <c r="N17" i="4"/>
  <c r="N18" i="4"/>
  <c r="N13" i="4"/>
  <c r="N12" i="4"/>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D23"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B11" i="6"/>
  <c r="B14" i="6"/>
  <c r="B15" i="6"/>
  <c r="B18" i="6"/>
  <c r="B22" i="6"/>
  <c r="B23" i="6"/>
  <c r="C17" i="5"/>
  <c r="C9" i="5"/>
  <c r="C20" i="5"/>
  <c r="C18" i="5"/>
  <c r="C13" i="5"/>
  <c r="C7" i="5"/>
  <c r="C4" i="5"/>
  <c r="B10" i="5"/>
  <c r="B24" i="6" s="1"/>
  <c r="B12" i="5"/>
  <c r="B16" i="6" s="1"/>
  <c r="B5" i="5"/>
  <c r="C5" i="5" s="1"/>
  <c r="B19" i="5"/>
  <c r="B21" i="6" s="1"/>
  <c r="B7" i="5"/>
  <c r="B13" i="5"/>
  <c r="B18" i="5"/>
  <c r="B15" i="5"/>
  <c r="C15" i="5" s="1"/>
  <c r="B6" i="5"/>
  <c r="B20" i="6" s="1"/>
  <c r="B11" i="5"/>
  <c r="C11" i="5" s="1"/>
  <c r="B8" i="5"/>
  <c r="B12" i="6" s="1"/>
  <c r="B2" i="5"/>
  <c r="B25" i="6" s="1"/>
  <c r="B20" i="5"/>
  <c r="B17" i="6" s="1"/>
  <c r="B9" i="5"/>
  <c r="B13" i="6" s="1"/>
  <c r="B17" i="5"/>
  <c r="B7" i="6" s="1"/>
  <c r="B3" i="5"/>
  <c r="C3" i="5" s="1"/>
  <c r="B21" i="5"/>
  <c r="B8" i="6" s="1"/>
  <c r="B16" i="5"/>
  <c r="C16" i="5" s="1"/>
  <c r="B14" i="5"/>
  <c r="C14" i="5" s="1"/>
  <c r="B4" i="5"/>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 r="C3" i="6"/>
  <c r="B3" i="6" s="1"/>
  <c r="AH3" i="6" s="1"/>
  <c r="N14" i="4" s="1"/>
  <c r="AJ3" i="1"/>
  <c r="AK3" i="1"/>
  <c r="AJ2" i="1"/>
  <c r="AK2" i="1"/>
  <c r="AL2" i="1" s="1"/>
  <c r="AJ4" i="1"/>
  <c r="AK4" i="1"/>
  <c r="AL4" i="1" s="1"/>
  <c r="AJ9" i="1"/>
  <c r="AK9" i="1"/>
  <c r="AL9" i="1" s="1"/>
  <c r="AJ5" i="1"/>
  <c r="AK5" i="1"/>
  <c r="AJ8" i="1"/>
  <c r="AK8" i="1"/>
  <c r="AJ11" i="1"/>
  <c r="AK11" i="1"/>
  <c r="AL11" i="1" s="1"/>
  <c r="AJ253" i="1"/>
  <c r="AK253" i="1"/>
  <c r="AL253" i="1" s="1"/>
  <c r="AJ12" i="1"/>
  <c r="AK12" i="1"/>
  <c r="AJ13" i="1"/>
  <c r="AK13" i="1"/>
  <c r="AL13" i="1" s="1"/>
  <c r="AJ7" i="1"/>
  <c r="AK7" i="1"/>
  <c r="AL7" i="1" s="1"/>
  <c r="AJ10" i="1"/>
  <c r="AK10" i="1"/>
  <c r="AL10" i="1" s="1"/>
  <c r="AJ15" i="1"/>
  <c r="AK15" i="1"/>
  <c r="AJ16" i="1"/>
  <c r="AK16" i="1"/>
  <c r="AJ17" i="1"/>
  <c r="AK17" i="1"/>
  <c r="AL17" i="1" s="1"/>
  <c r="AJ36" i="1"/>
  <c r="AK36" i="1"/>
  <c r="AJ23" i="1"/>
  <c r="AL23" i="1" s="1"/>
  <c r="AK23" i="1"/>
  <c r="AJ25" i="1"/>
  <c r="AK25" i="1"/>
  <c r="AL25" i="1" s="1"/>
  <c r="AJ35" i="1"/>
  <c r="AK35" i="1"/>
  <c r="AL35" i="1" s="1"/>
  <c r="AJ20" i="1"/>
  <c r="AK20" i="1"/>
  <c r="AL20" i="1" s="1"/>
  <c r="AJ34" i="1"/>
  <c r="AK34" i="1"/>
  <c r="AJ19" i="1"/>
  <c r="AK19" i="1"/>
  <c r="AL19" i="1" s="1"/>
  <c r="AJ18" i="1"/>
  <c r="AK18" i="1"/>
  <c r="AL18" i="1" s="1"/>
  <c r="AJ29" i="1"/>
  <c r="AK29" i="1"/>
  <c r="AJ22" i="1"/>
  <c r="AK22" i="1"/>
  <c r="AJ24" i="1"/>
  <c r="AK24" i="1"/>
  <c r="AL24" i="1" s="1"/>
  <c r="AJ26" i="1"/>
  <c r="AK26" i="1"/>
  <c r="AL26" i="1" s="1"/>
  <c r="AJ28" i="1"/>
  <c r="AK28" i="1"/>
  <c r="AL28" i="1" s="1"/>
  <c r="AJ31" i="1"/>
  <c r="AK31" i="1"/>
  <c r="AJ21" i="1"/>
  <c r="AK21" i="1"/>
  <c r="AL21" i="1" s="1"/>
  <c r="AJ33" i="1"/>
  <c r="AK33" i="1"/>
  <c r="AL33" i="1" s="1"/>
  <c r="AJ27" i="1"/>
  <c r="AK27" i="1"/>
  <c r="AL27" i="1" s="1"/>
  <c r="AJ30" i="1"/>
  <c r="AK30" i="1"/>
  <c r="AJ43" i="1"/>
  <c r="AK43" i="1"/>
  <c r="AL43" i="1" s="1"/>
  <c r="AJ40" i="1"/>
  <c r="AK40" i="1"/>
  <c r="AL40" i="1" s="1"/>
  <c r="AJ44" i="1"/>
  <c r="AK44" i="1"/>
  <c r="AJ237" i="1"/>
  <c r="AK237" i="1"/>
  <c r="AJ46" i="1"/>
  <c r="AK46" i="1"/>
  <c r="AL46" i="1" s="1"/>
  <c r="AJ47" i="1"/>
  <c r="AK47" i="1"/>
  <c r="AL47" i="1" s="1"/>
  <c r="AJ48" i="1"/>
  <c r="AK48" i="1"/>
  <c r="AJ54" i="1"/>
  <c r="AK54" i="1"/>
  <c r="AJ39" i="1"/>
  <c r="AK39" i="1"/>
  <c r="AL39" i="1" s="1"/>
  <c r="AJ51" i="1"/>
  <c r="AK51" i="1"/>
  <c r="AL51" i="1" s="1"/>
  <c r="AJ52" i="1"/>
  <c r="AK52" i="1"/>
  <c r="AL52" i="1" s="1"/>
  <c r="AJ49" i="1"/>
  <c r="AL49" i="1" s="1"/>
  <c r="AK49" i="1"/>
  <c r="AJ50" i="1"/>
  <c r="AK50" i="1"/>
  <c r="AJ37" i="1"/>
  <c r="AK37" i="1"/>
  <c r="AL37" i="1" s="1"/>
  <c r="AJ53" i="1"/>
  <c r="AK53" i="1"/>
  <c r="AL53" i="1" s="1"/>
  <c r="AJ41" i="1"/>
  <c r="AK41" i="1"/>
  <c r="AJ56" i="1"/>
  <c r="AK56" i="1"/>
  <c r="AJ57" i="1"/>
  <c r="AK57" i="1"/>
  <c r="AL57" i="1" s="1"/>
  <c r="AJ42" i="1"/>
  <c r="AK42" i="1"/>
  <c r="AJ58" i="1"/>
  <c r="AK58" i="1"/>
  <c r="AJ59" i="1"/>
  <c r="AK59" i="1"/>
  <c r="AJ90" i="1"/>
  <c r="AK90" i="1"/>
  <c r="AL90" i="1" s="1"/>
  <c r="AJ61" i="1"/>
  <c r="AK61" i="1"/>
  <c r="AL61" i="1" s="1"/>
  <c r="AJ62" i="1"/>
  <c r="AK62" i="1"/>
  <c r="AJ60" i="1"/>
  <c r="AK60" i="1"/>
  <c r="AL60" i="1" s="1"/>
  <c r="AJ63" i="1"/>
  <c r="AK63" i="1"/>
  <c r="AL63" i="1" s="1"/>
  <c r="AJ6" i="1"/>
  <c r="AK6" i="1"/>
  <c r="AJ66" i="1"/>
  <c r="AK66" i="1"/>
  <c r="AL66" i="1" s="1"/>
  <c r="AJ64" i="1"/>
  <c r="AK64" i="1"/>
  <c r="AJ65" i="1"/>
  <c r="AK65" i="1"/>
  <c r="AL65" i="1" s="1"/>
  <c r="AJ78" i="1"/>
  <c r="AK78" i="1"/>
  <c r="AL78" i="1" s="1"/>
  <c r="AJ77" i="1"/>
  <c r="AL77" i="1" s="1"/>
  <c r="AK77" i="1"/>
  <c r="AJ68" i="1"/>
  <c r="AK68" i="1"/>
  <c r="AL68" i="1" s="1"/>
  <c r="AJ69" i="1"/>
  <c r="AK69" i="1"/>
  <c r="AL69" i="1" s="1"/>
  <c r="AJ76" i="1"/>
  <c r="AK76" i="1"/>
  <c r="AJ72" i="1"/>
  <c r="AK72" i="1"/>
  <c r="AJ225" i="1"/>
  <c r="AK225" i="1"/>
  <c r="AL225" i="1" s="1"/>
  <c r="AJ73" i="1"/>
  <c r="AK73" i="1"/>
  <c r="AL73" i="1" s="1"/>
  <c r="AJ75" i="1"/>
  <c r="AK75" i="1"/>
  <c r="AL75" i="1" s="1"/>
  <c r="AJ80" i="1"/>
  <c r="AL80" i="1" s="1"/>
  <c r="AK80" i="1"/>
  <c r="AJ84" i="1"/>
  <c r="AK84" i="1"/>
  <c r="AL84" i="1" s="1"/>
  <c r="AJ83" i="1"/>
  <c r="AK83" i="1"/>
  <c r="AL83" i="1" s="1"/>
  <c r="AJ82" i="1"/>
  <c r="AK82" i="1"/>
  <c r="AJ85" i="1"/>
  <c r="AK85" i="1"/>
  <c r="AJ81" i="1"/>
  <c r="AK81" i="1"/>
  <c r="AL81" i="1" s="1"/>
  <c r="AJ160" i="1"/>
  <c r="AK160" i="1"/>
  <c r="AL160" i="1" s="1"/>
  <c r="AJ87" i="1"/>
  <c r="AK87" i="1"/>
  <c r="AJ254" i="1"/>
  <c r="AL254" i="1" s="1"/>
  <c r="AK254" i="1"/>
  <c r="AJ89" i="1"/>
  <c r="AK89" i="1"/>
  <c r="AL89" i="1" s="1"/>
  <c r="AJ91" i="1"/>
  <c r="AK91" i="1"/>
  <c r="AL91" i="1" s="1"/>
  <c r="AJ92" i="1"/>
  <c r="AK92" i="1"/>
  <c r="AL92" i="1" s="1"/>
  <c r="AJ98" i="1"/>
  <c r="AL98" i="1" s="1"/>
  <c r="AK98" i="1"/>
  <c r="AJ88" i="1"/>
  <c r="AK88" i="1"/>
  <c r="AJ99" i="1"/>
  <c r="AK99" i="1"/>
  <c r="AL99" i="1" s="1"/>
  <c r="AJ71" i="1"/>
  <c r="AK71" i="1"/>
  <c r="AJ93" i="1"/>
  <c r="AL93" i="1" s="1"/>
  <c r="AK93" i="1"/>
  <c r="AJ95" i="1"/>
  <c r="AK95" i="1"/>
  <c r="AL95" i="1" s="1"/>
  <c r="AJ94" i="1"/>
  <c r="AK94" i="1"/>
  <c r="AL94" i="1" s="1"/>
  <c r="AJ97" i="1"/>
  <c r="AK97" i="1"/>
  <c r="AJ96" i="1"/>
  <c r="AK96" i="1"/>
  <c r="AJ100" i="1"/>
  <c r="AK100" i="1"/>
  <c r="AL100" i="1" s="1"/>
  <c r="AJ103" i="1"/>
  <c r="AK103" i="1"/>
  <c r="AL103" i="1" s="1"/>
  <c r="AJ105" i="1"/>
  <c r="AK105" i="1"/>
  <c r="AJ104" i="1"/>
  <c r="AK104" i="1"/>
  <c r="AJ102" i="1"/>
  <c r="AK102" i="1"/>
  <c r="AL102" i="1" s="1"/>
  <c r="AJ55" i="1"/>
  <c r="AK55" i="1"/>
  <c r="AL55" i="1" s="1"/>
  <c r="AJ101" i="1"/>
  <c r="AK101" i="1"/>
  <c r="AJ106" i="1"/>
  <c r="AL106" i="1" s="1"/>
  <c r="AK106" i="1"/>
  <c r="AJ107" i="1"/>
  <c r="AK107" i="1"/>
  <c r="AL107" i="1" s="1"/>
  <c r="AJ109" i="1"/>
  <c r="AK109" i="1"/>
  <c r="AL109" i="1" s="1"/>
  <c r="AJ112" i="1"/>
  <c r="AK112" i="1"/>
  <c r="AJ110" i="1"/>
  <c r="AL110" i="1" s="1"/>
  <c r="AK110" i="1"/>
  <c r="AJ114" i="1"/>
  <c r="AK114" i="1"/>
  <c r="AL114" i="1" s="1"/>
  <c r="AJ111" i="1"/>
  <c r="AK111" i="1"/>
  <c r="AL111" i="1" s="1"/>
  <c r="AJ118" i="1"/>
  <c r="AK118" i="1"/>
  <c r="AJ113" i="1"/>
  <c r="AL113" i="1" s="1"/>
  <c r="AK113" i="1"/>
  <c r="AJ185" i="1"/>
  <c r="AK185" i="1"/>
  <c r="AL185" i="1" s="1"/>
  <c r="AJ117" i="1"/>
  <c r="AK117" i="1"/>
  <c r="AL117" i="1" s="1"/>
  <c r="AJ115" i="1"/>
  <c r="AK115" i="1"/>
  <c r="AJ116" i="1"/>
  <c r="AK116" i="1"/>
  <c r="AJ108" i="1"/>
  <c r="AK108" i="1"/>
  <c r="AL108" i="1" s="1"/>
  <c r="AJ119" i="1"/>
  <c r="AK119" i="1"/>
  <c r="AL119" i="1" s="1"/>
  <c r="AJ120" i="1"/>
  <c r="AK120" i="1"/>
  <c r="AL120" i="1" s="1"/>
  <c r="AJ121" i="1"/>
  <c r="AL121" i="1" s="1"/>
  <c r="AK121" i="1"/>
  <c r="AJ123" i="1"/>
  <c r="AK123" i="1"/>
  <c r="AL123" i="1" s="1"/>
  <c r="AJ122" i="1"/>
  <c r="AK122" i="1"/>
  <c r="AL122" i="1" s="1"/>
  <c r="AJ124" i="1"/>
  <c r="AK124" i="1"/>
  <c r="AL124" i="1" s="1"/>
  <c r="AJ125" i="1"/>
  <c r="AL125" i="1" s="1"/>
  <c r="AK125" i="1"/>
  <c r="AJ131" i="1"/>
  <c r="AK131" i="1"/>
  <c r="AL131" i="1" s="1"/>
  <c r="AJ38" i="1"/>
  <c r="AK38" i="1"/>
  <c r="AL38" i="1" s="1"/>
  <c r="AJ126" i="1"/>
  <c r="AK126" i="1"/>
  <c r="AJ227" i="1"/>
  <c r="AL227" i="1" s="1"/>
  <c r="AK227" i="1"/>
  <c r="AJ128" i="1"/>
  <c r="AK128" i="1"/>
  <c r="AL128" i="1" s="1"/>
  <c r="AJ130" i="1"/>
  <c r="AK130" i="1"/>
  <c r="AL130" i="1" s="1"/>
  <c r="AJ135" i="1"/>
  <c r="AK135" i="1"/>
  <c r="AL135" i="1" s="1"/>
  <c r="AJ132" i="1"/>
  <c r="AK132" i="1"/>
  <c r="AJ139" i="1"/>
  <c r="AK139" i="1"/>
  <c r="AL139" i="1" s="1"/>
  <c r="AJ141" i="1"/>
  <c r="AK141" i="1"/>
  <c r="AL141" i="1" s="1"/>
  <c r="AJ142" i="1"/>
  <c r="AK142" i="1"/>
  <c r="AJ228" i="1"/>
  <c r="AK228" i="1"/>
  <c r="AJ134" i="1"/>
  <c r="AK134" i="1"/>
  <c r="AL134" i="1" s="1"/>
  <c r="AJ138" i="1"/>
  <c r="AK138" i="1"/>
  <c r="AL138" i="1" s="1"/>
  <c r="AJ146" i="1"/>
  <c r="AK146" i="1"/>
  <c r="AJ143" i="1"/>
  <c r="AK143" i="1"/>
  <c r="AJ226" i="1"/>
  <c r="AK226" i="1"/>
  <c r="AL226" i="1" s="1"/>
  <c r="AJ147" i="1"/>
  <c r="AK147" i="1"/>
  <c r="AL147" i="1" s="1"/>
  <c r="AJ145" i="1"/>
  <c r="AK145" i="1"/>
  <c r="AL145" i="1" s="1"/>
  <c r="AJ140" i="1"/>
  <c r="AK140" i="1"/>
  <c r="AJ133" i="1"/>
  <c r="AK133" i="1"/>
  <c r="AL133" i="1" s="1"/>
  <c r="AJ144" i="1"/>
  <c r="AK144" i="1"/>
  <c r="AL144" i="1" s="1"/>
  <c r="AJ148" i="1"/>
  <c r="AK148" i="1"/>
  <c r="AL148" i="1" s="1"/>
  <c r="AJ137" i="1"/>
  <c r="AK137" i="1"/>
  <c r="AJ149" i="1"/>
  <c r="AK149" i="1"/>
  <c r="AL149" i="1" s="1"/>
  <c r="AJ229" i="1"/>
  <c r="AK229" i="1"/>
  <c r="AL229" i="1" s="1"/>
  <c r="AJ169" i="1"/>
  <c r="AK169" i="1"/>
  <c r="AL169" i="1" s="1"/>
  <c r="AJ166" i="1"/>
  <c r="AL166" i="1" s="1"/>
  <c r="AK166" i="1"/>
  <c r="AJ165" i="1"/>
  <c r="AK165" i="1"/>
  <c r="AL165" i="1" s="1"/>
  <c r="AJ150" i="1"/>
  <c r="AK150" i="1"/>
  <c r="AL150" i="1" s="1"/>
  <c r="AJ153" i="1"/>
  <c r="AK153" i="1"/>
  <c r="AL153" i="1" s="1"/>
  <c r="AJ161" i="1"/>
  <c r="AK161" i="1"/>
  <c r="AJ159" i="1"/>
  <c r="AK159" i="1"/>
  <c r="AL159" i="1" s="1"/>
  <c r="AJ156" i="1"/>
  <c r="AK156" i="1"/>
  <c r="AL156" i="1" s="1"/>
  <c r="AJ164" i="1"/>
  <c r="AK164" i="1"/>
  <c r="AJ182" i="1"/>
  <c r="AL182" i="1" s="1"/>
  <c r="AK182" i="1"/>
  <c r="AJ154" i="1"/>
  <c r="AK154" i="1"/>
  <c r="AL154" i="1" s="1"/>
  <c r="AJ155" i="1"/>
  <c r="AK155" i="1"/>
  <c r="AL155" i="1" s="1"/>
  <c r="AJ171" i="1"/>
  <c r="AK171" i="1"/>
  <c r="AL171" i="1" s="1"/>
  <c r="AJ162" i="1"/>
  <c r="AL162" i="1" s="1"/>
  <c r="AK162" i="1"/>
  <c r="AJ168" i="1"/>
  <c r="AK168" i="1"/>
  <c r="AL168" i="1" s="1"/>
  <c r="AJ167" i="1"/>
  <c r="AK167" i="1"/>
  <c r="AL167" i="1" s="1"/>
  <c r="AJ183" i="1"/>
  <c r="AK183" i="1"/>
  <c r="AJ170" i="1"/>
  <c r="AL170" i="1" s="1"/>
  <c r="AK170" i="1"/>
  <c r="AJ157" i="1"/>
  <c r="AK157" i="1"/>
  <c r="AL157" i="1" s="1"/>
  <c r="AJ158" i="1"/>
  <c r="AK158" i="1"/>
  <c r="AL158" i="1" s="1"/>
  <c r="AJ151" i="1"/>
  <c r="AK151" i="1"/>
  <c r="AJ152" i="1"/>
  <c r="AK152" i="1"/>
  <c r="AJ181" i="1"/>
  <c r="AK181" i="1"/>
  <c r="AL181" i="1" s="1"/>
  <c r="AJ172" i="1"/>
  <c r="AK172" i="1"/>
  <c r="AL172" i="1" s="1"/>
  <c r="AJ176" i="1"/>
  <c r="AK176" i="1"/>
  <c r="AJ179" i="1"/>
  <c r="AK179" i="1"/>
  <c r="AJ180" i="1"/>
  <c r="AK180" i="1"/>
  <c r="AL180" i="1" s="1"/>
  <c r="AJ178" i="1"/>
  <c r="AK178" i="1"/>
  <c r="AL178" i="1" s="1"/>
  <c r="AJ175" i="1"/>
  <c r="AK175" i="1"/>
  <c r="AL175" i="1" s="1"/>
  <c r="AJ184" i="1"/>
  <c r="AK184" i="1"/>
  <c r="AJ174" i="1"/>
  <c r="AK174" i="1"/>
  <c r="AL174" i="1" s="1"/>
  <c r="AJ173" i="1"/>
  <c r="AK173" i="1"/>
  <c r="AL173" i="1" s="1"/>
  <c r="AJ177" i="1"/>
  <c r="AK177" i="1"/>
  <c r="AL177" i="1" s="1"/>
  <c r="AJ186" i="1"/>
  <c r="AL186" i="1" s="1"/>
  <c r="AK186" i="1"/>
  <c r="AJ187" i="1"/>
  <c r="AK187" i="1"/>
  <c r="AL187" i="1" s="1"/>
  <c r="AJ188" i="1"/>
  <c r="AK188" i="1"/>
  <c r="AL188" i="1" s="1"/>
  <c r="AJ190" i="1"/>
  <c r="AK190" i="1"/>
  <c r="AJ192" i="1"/>
  <c r="AL192" i="1" s="1"/>
  <c r="AK192" i="1"/>
  <c r="AJ195" i="1"/>
  <c r="AK195" i="1"/>
  <c r="AL195" i="1" s="1"/>
  <c r="AJ196" i="1"/>
  <c r="AK196" i="1"/>
  <c r="AL196" i="1" s="1"/>
  <c r="AJ191" i="1"/>
  <c r="AK191" i="1"/>
  <c r="AJ193" i="1"/>
  <c r="AL193" i="1" s="1"/>
  <c r="AK193" i="1"/>
  <c r="AJ197" i="1"/>
  <c r="AK197" i="1"/>
  <c r="AL197" i="1" s="1"/>
  <c r="AJ200" i="1"/>
  <c r="AK200" i="1"/>
  <c r="AL200" i="1" s="1"/>
  <c r="AJ201" i="1"/>
  <c r="AK201" i="1"/>
  <c r="AL201" i="1" s="1"/>
  <c r="AJ127" i="1"/>
  <c r="AK127" i="1"/>
  <c r="AJ198" i="1"/>
  <c r="AK198" i="1"/>
  <c r="AL198" i="1" s="1"/>
  <c r="AJ194" i="1"/>
  <c r="AK194" i="1"/>
  <c r="AL194" i="1" s="1"/>
  <c r="AJ263" i="1"/>
  <c r="AK263" i="1"/>
  <c r="AL263" i="1" s="1"/>
  <c r="AJ189" i="1"/>
  <c r="AK189" i="1"/>
  <c r="AJ199" i="1"/>
  <c r="AK199" i="1"/>
  <c r="AL199" i="1" s="1"/>
  <c r="AJ86" i="1"/>
  <c r="AK86" i="1"/>
  <c r="AL86" i="1" s="1"/>
  <c r="AJ202" i="1"/>
  <c r="AK202" i="1"/>
  <c r="AL202" i="1" s="1"/>
  <c r="AJ203" i="1"/>
  <c r="AL203" i="1" s="1"/>
  <c r="AK203" i="1"/>
  <c r="AJ204" i="1"/>
  <c r="AK204" i="1"/>
  <c r="AL204" i="1" s="1"/>
  <c r="AJ205" i="1"/>
  <c r="AK205" i="1"/>
  <c r="AL205" i="1" s="1"/>
  <c r="AJ222" i="1"/>
  <c r="AK222" i="1"/>
  <c r="AL222" i="1" s="1"/>
  <c r="AJ209" i="1"/>
  <c r="AK209" i="1"/>
  <c r="AL209" i="1" s="1"/>
  <c r="AJ234" i="1"/>
  <c r="AK234" i="1"/>
  <c r="AJ210" i="1"/>
  <c r="AK210" i="1"/>
  <c r="AL210" i="1" s="1"/>
  <c r="AJ214" i="1"/>
  <c r="AK214" i="1"/>
  <c r="AL214" i="1" s="1"/>
  <c r="AJ219" i="1"/>
  <c r="AK219" i="1"/>
  <c r="AL219" i="1" s="1"/>
  <c r="AJ213" i="1"/>
  <c r="AK213" i="1"/>
  <c r="AL213" i="1" s="1"/>
  <c r="AJ70" i="1"/>
  <c r="AK70" i="1"/>
  <c r="AL70" i="1" s="1"/>
  <c r="AJ207" i="1"/>
  <c r="AK207" i="1"/>
  <c r="AJ220" i="1"/>
  <c r="AK220" i="1"/>
  <c r="AJ211" i="1"/>
  <c r="AK211" i="1"/>
  <c r="AL211" i="1" s="1"/>
  <c r="AJ232" i="1"/>
  <c r="AK232" i="1"/>
  <c r="AL232" i="1" s="1"/>
  <c r="AJ224" i="1"/>
  <c r="AK224" i="1"/>
  <c r="AJ231" i="1"/>
  <c r="AK231" i="1"/>
  <c r="AL231" i="1" s="1"/>
  <c r="AJ218" i="1"/>
  <c r="AK218" i="1"/>
  <c r="AL218" i="1" s="1"/>
  <c r="AJ208" i="1"/>
  <c r="AK208" i="1"/>
  <c r="AL208" i="1" s="1"/>
  <c r="AJ235" i="1"/>
  <c r="AK235" i="1"/>
  <c r="AJ216" i="1"/>
  <c r="AK216" i="1"/>
  <c r="AL216" i="1" s="1"/>
  <c r="AJ217" i="1"/>
  <c r="AK217" i="1"/>
  <c r="AL217" i="1" s="1"/>
  <c r="AJ236" i="1"/>
  <c r="AK236" i="1"/>
  <c r="AL236" i="1" s="1"/>
  <c r="AJ74" i="1"/>
  <c r="AK74" i="1"/>
  <c r="AL74" i="1" s="1"/>
  <c r="AJ215" i="1"/>
  <c r="AK215" i="1"/>
  <c r="AJ212" i="1"/>
  <c r="AK212" i="1"/>
  <c r="AL212" i="1" s="1"/>
  <c r="AJ238" i="1"/>
  <c r="AK238" i="1"/>
  <c r="AL238" i="1" s="1"/>
  <c r="AJ249" i="1"/>
  <c r="AK249" i="1"/>
  <c r="AL249" i="1" s="1"/>
  <c r="AJ45" i="1"/>
  <c r="AK45" i="1"/>
  <c r="AJ67" i="1"/>
  <c r="AK67" i="1"/>
  <c r="AL67" i="1" s="1"/>
  <c r="AJ79" i="1"/>
  <c r="AK79" i="1"/>
  <c r="AL79" i="1" s="1"/>
  <c r="AJ243" i="1"/>
  <c r="AK243" i="1"/>
  <c r="AL243" i="1" s="1"/>
  <c r="AJ241" i="1"/>
  <c r="AK241" i="1"/>
  <c r="AL241" i="1" s="1"/>
  <c r="AJ239" i="1"/>
  <c r="AK239" i="1"/>
  <c r="AL239" i="1" s="1"/>
  <c r="AJ248" i="1"/>
  <c r="AK248" i="1"/>
  <c r="AL248" i="1" s="1"/>
  <c r="AJ136" i="1"/>
  <c r="AK136" i="1"/>
  <c r="AL136" i="1" s="1"/>
  <c r="AJ242" i="1"/>
  <c r="AK242" i="1"/>
  <c r="AJ163" i="1"/>
  <c r="AK163" i="1"/>
  <c r="AJ244" i="1"/>
  <c r="AK244" i="1"/>
  <c r="AL244" i="1" s="1"/>
  <c r="AJ223" i="1"/>
  <c r="AK223" i="1"/>
  <c r="AL223" i="1" s="1"/>
  <c r="AJ233" i="1"/>
  <c r="AK233" i="1"/>
  <c r="AJ245" i="1"/>
  <c r="AK245" i="1"/>
  <c r="AL245" i="1" s="1"/>
  <c r="AJ246" i="1"/>
  <c r="AK246" i="1"/>
  <c r="AL246" i="1" s="1"/>
  <c r="AJ247" i="1"/>
  <c r="AK247" i="1"/>
  <c r="AL247" i="1" s="1"/>
  <c r="AJ250" i="1"/>
  <c r="AK250" i="1"/>
  <c r="AL250" i="1" s="1"/>
  <c r="AJ240" i="1"/>
  <c r="AK240" i="1"/>
  <c r="AJ251" i="1"/>
  <c r="AK251" i="1"/>
  <c r="AL251" i="1" s="1"/>
  <c r="AJ252" i="1"/>
  <c r="AK252" i="1"/>
  <c r="AL252" i="1" s="1"/>
  <c r="AJ256" i="1"/>
  <c r="AK256" i="1"/>
  <c r="AL256" i="1" s="1"/>
  <c r="AJ257" i="1"/>
  <c r="AK257" i="1"/>
  <c r="AL257" i="1" s="1"/>
  <c r="AJ255" i="1"/>
  <c r="AK255" i="1"/>
  <c r="AL255" i="1" s="1"/>
  <c r="AJ258" i="1"/>
  <c r="AK258" i="1"/>
  <c r="AL258" i="1" s="1"/>
  <c r="AJ230" i="1"/>
  <c r="AK230" i="1"/>
  <c r="AJ260" i="1"/>
  <c r="AK260" i="1"/>
  <c r="AJ32" i="1"/>
  <c r="AK32" i="1"/>
  <c r="AL32" i="1" s="1"/>
  <c r="AJ262" i="1"/>
  <c r="AK262" i="1"/>
  <c r="AJ261" i="1"/>
  <c r="AK261" i="1"/>
  <c r="AL261" i="1" s="1"/>
  <c r="AJ259" i="1"/>
  <c r="AK259" i="1"/>
  <c r="AL259" i="1" s="1"/>
  <c r="AJ264" i="1"/>
  <c r="AK264" i="1"/>
  <c r="AL264" i="1" s="1"/>
  <c r="AJ206" i="1"/>
  <c r="AK206" i="1"/>
  <c r="AJ129" i="1"/>
  <c r="AK129" i="1"/>
  <c r="AL129" i="1" s="1"/>
  <c r="AJ265" i="1"/>
  <c r="AK265" i="1"/>
  <c r="AJ221" i="1"/>
  <c r="AK221" i="1"/>
  <c r="AL221" i="1" s="1"/>
  <c r="AJ266" i="1"/>
  <c r="AK266" i="1"/>
  <c r="AJ267" i="1"/>
  <c r="AK267" i="1"/>
  <c r="AK14" i="1"/>
  <c r="AJ14" i="1"/>
  <c r="L21" i="4" l="1"/>
  <c r="B26" i="6"/>
  <c r="C19" i="5"/>
  <c r="C2" i="5"/>
  <c r="B19" i="6"/>
  <c r="C10" i="5"/>
  <c r="C6" i="5"/>
  <c r="B9" i="6"/>
  <c r="B10" i="6"/>
  <c r="C21" i="5"/>
  <c r="C12" i="5"/>
  <c r="C8" i="5"/>
  <c r="E3" i="6"/>
  <c r="AL189" i="1"/>
  <c r="AL127" i="1"/>
  <c r="AL184" i="1"/>
  <c r="AL179" i="1"/>
  <c r="AL152" i="1"/>
  <c r="AL161" i="1"/>
  <c r="AL137" i="1"/>
  <c r="AL140" i="1"/>
  <c r="AL143" i="1"/>
  <c r="AL228" i="1"/>
  <c r="AL132" i="1"/>
  <c r="AL116" i="1"/>
  <c r="AL104" i="1"/>
  <c r="AL96" i="1"/>
  <c r="AL85" i="1"/>
  <c r="AL72" i="1"/>
  <c r="AL62" i="1"/>
  <c r="AL58" i="1"/>
  <c r="AL41" i="1"/>
  <c r="AL54" i="1"/>
  <c r="AL237" i="1"/>
  <c r="AL30" i="1"/>
  <c r="AL31" i="1"/>
  <c r="AL22" i="1"/>
  <c r="AL34" i="1"/>
  <c r="AL15" i="1"/>
  <c r="AL12" i="1"/>
  <c r="AL5" i="1"/>
  <c r="AL3" i="1"/>
  <c r="AL230" i="1"/>
  <c r="AL242" i="1"/>
  <c r="AL45" i="1"/>
  <c r="AL215" i="1"/>
  <c r="AL220" i="1"/>
  <c r="AL267" i="1"/>
  <c r="AL233" i="1"/>
  <c r="AL266" i="1"/>
  <c r="AL206" i="1"/>
  <c r="AL262" i="1"/>
  <c r="AL235" i="1"/>
  <c r="AL224" i="1"/>
  <c r="AL207" i="1"/>
  <c r="AL191" i="1"/>
  <c r="AL190" i="1"/>
  <c r="AL176" i="1"/>
  <c r="AL151" i="1"/>
  <c r="AL183" i="1"/>
  <c r="AL164" i="1"/>
  <c r="AL146" i="1"/>
  <c r="AL142" i="1"/>
  <c r="AL126" i="1"/>
  <c r="AL115" i="1"/>
  <c r="AL118" i="1"/>
  <c r="AL112" i="1"/>
  <c r="AL101" i="1"/>
  <c r="AL105" i="1"/>
  <c r="AL97" i="1"/>
  <c r="AL71" i="1"/>
  <c r="AL87" i="1"/>
  <c r="AL82" i="1"/>
  <c r="AL76" i="1"/>
  <c r="AL6" i="1"/>
  <c r="AL42" i="1"/>
  <c r="AL48" i="1"/>
  <c r="AL44" i="1"/>
  <c r="AL29" i="1"/>
  <c r="AL36" i="1"/>
  <c r="AL14" i="1"/>
  <c r="AL265" i="1"/>
  <c r="AL260" i="1"/>
  <c r="AL240" i="1"/>
  <c r="AL163" i="1"/>
  <c r="AL234" i="1"/>
  <c r="AL88" i="1"/>
  <c r="AL64" i="1"/>
  <c r="AL59" i="1"/>
  <c r="AL56" i="1"/>
  <c r="AL50" i="1"/>
  <c r="AL16" i="1"/>
  <c r="AL8" i="1"/>
  <c r="AB3" i="6"/>
  <c r="T3" i="6"/>
  <c r="L3" i="6"/>
  <c r="D3" i="6"/>
  <c r="AA3" i="6"/>
  <c r="S3" i="6"/>
  <c r="K3" i="6"/>
  <c r="Z3" i="6"/>
  <c r="R3" i="6"/>
  <c r="J3" i="6"/>
  <c r="AG3" i="6"/>
  <c r="Y3" i="6"/>
  <c r="Q3" i="6"/>
  <c r="I3" i="6"/>
  <c r="AF3" i="6"/>
  <c r="X3" i="6"/>
  <c r="P3" i="6"/>
  <c r="H3" i="6"/>
  <c r="AE3" i="6"/>
  <c r="W3" i="6"/>
  <c r="O3" i="6"/>
  <c r="G3" i="6"/>
  <c r="AD3" i="6"/>
  <c r="V3" i="6"/>
  <c r="N3" i="6"/>
  <c r="F3" i="6"/>
  <c r="AC3" i="6"/>
  <c r="U3" i="6"/>
  <c r="M3" i="6"/>
  <c r="A3" i="6" l="1"/>
  <c r="L17" i="4"/>
</calcChain>
</file>

<file path=xl/sharedStrings.xml><?xml version="1.0" encoding="utf-8"?>
<sst xmlns="http://schemas.openxmlformats.org/spreadsheetml/2006/main" count="2203" uniqueCount="689">
  <si>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</si>
  <si>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</si>
  <si>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</si>
  <si>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</si>
  <si>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</si>
  <si>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</si>
  <si>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</si>
  <si>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</si>
  <si>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</si>
  <si>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</si>
  <si>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</si>
  <si>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</si>
  <si>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</si>
  <si>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</si>
  <si>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</si>
  <si>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</si>
  <si>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</si>
  <si>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</si>
  <si>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</si>
  <si>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</si>
  <si>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</si>
  <si>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</si>
  <si>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</si>
  <si>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</si>
  <si>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</si>
  <si>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</si>
  <si>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</si>
  <si>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</si>
  <si>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</si>
  <si>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</si>
  <si>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</si>
  <si>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</si>
  <si>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</si>
  <si>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</si>
  <si>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</si>
  <si>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Aruba</t>
  </si>
  <si>
    <t>ABW</t>
  </si>
  <si>
    <t>Forest area (% of land area)</t>
  </si>
  <si>
    <t>AG.LND.FRST.ZS</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</si>
  <si>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</si>
  <si>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</si>
  <si>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</si>
  <si>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</si>
  <si>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</si>
  <si>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</si>
  <si>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</si>
  <si>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</si>
  <si>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</si>
  <si>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</si>
  <si>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</si>
  <si>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</si>
  <si>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</si>
  <si>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</si>
  <si>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</si>
  <si>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</si>
  <si>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</si>
  <si>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</si>
  <si>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</si>
  <si>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</si>
  <si>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</si>
  <si>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</si>
  <si>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</si>
  <si>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</si>
  <si>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</si>
  <si>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</si>
  <si>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</si>
  <si>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</si>
  <si>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</si>
  <si>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</si>
  <si>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</si>
  <si>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</si>
  <si>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</si>
  <si>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</si>
  <si>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</si>
  <si>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</si>
  <si>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</si>
  <si>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</si>
  <si>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</si>
  <si>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</si>
  <si>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</si>
  <si>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</si>
  <si>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</si>
  <si>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</si>
  <si>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</si>
  <si>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</si>
  <si>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</si>
  <si>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</si>
  <si>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</si>
  <si>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</si>
  <si>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</si>
  <si>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</si>
  <si>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</si>
  <si>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</si>
  <si>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</si>
  <si>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</si>
  <si>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</si>
  <si>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</si>
  <si>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</si>
  <si>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</si>
  <si>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</si>
  <si>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</si>
  <si>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</si>
  <si>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</si>
  <si>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</si>
  <si>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</si>
  <si>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</si>
  <si>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</si>
  <si>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</si>
  <si>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</si>
  <si>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</si>
  <si>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</si>
  <si>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</si>
  <si>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</si>
  <si>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</si>
  <si>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</si>
  <si>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</si>
  <si>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</si>
  <si>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</si>
  <si>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</si>
  <si>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</si>
  <si>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</si>
  <si>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</si>
  <si>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</si>
  <si>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</si>
  <si>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</si>
  <si>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</si>
  <si>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</si>
  <si>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</si>
  <si>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</si>
  <si>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</si>
  <si>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</si>
  <si>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</si>
  <si>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</si>
  <si>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</si>
  <si>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</si>
  <si>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</si>
  <si>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</si>
  <si>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</si>
  <si>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</si>
  <si>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</si>
  <si>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</si>
  <si>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</si>
  <si>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</si>
  <si>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</si>
  <si>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</si>
  <si>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</si>
  <si>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</si>
  <si>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</si>
  <si>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</si>
  <si>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</si>
  <si>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</si>
  <si>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</si>
  <si>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</si>
  <si>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</si>
  <si>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</si>
  <si>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</si>
  <si>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</si>
  <si>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</si>
  <si>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</si>
  <si>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</si>
  <si>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</si>
  <si>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</si>
  <si>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</si>
  <si>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</si>
  <si>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</si>
  <si>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</si>
  <si>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</si>
  <si>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</si>
  <si>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</si>
  <si>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</si>
  <si>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</si>
  <si>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</si>
  <si>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</si>
  <si>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</si>
  <si>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</si>
  <si>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</si>
  <si>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</si>
  <si>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</si>
  <si>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</si>
  <si>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</si>
  <si>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</si>
  <si>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</si>
  <si>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</si>
  <si>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</si>
  <si>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</si>
  <si>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</si>
  <si>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</si>
  <si>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</si>
  <si>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</si>
  <si>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</si>
  <si>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</si>
  <si>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</si>
  <si>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</si>
  <si>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</si>
  <si>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</si>
  <si>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</si>
  <si>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</si>
  <si>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</si>
  <si>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</si>
  <si>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</si>
  <si>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</si>
  <si>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</si>
  <si>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</si>
  <si>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</si>
  <si>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</si>
  <si>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</si>
  <si>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</si>
  <si>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</si>
  <si>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</si>
  <si>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</si>
  <si>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</si>
  <si>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</si>
  <si>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</si>
  <si>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</si>
  <si>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</si>
  <si>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</si>
  <si>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</si>
  <si>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</si>
  <si>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</si>
  <si>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</si>
  <si>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</si>
  <si>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</si>
  <si>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</si>
  <si>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</si>
  <si>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</si>
  <si>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</si>
  <si>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</si>
  <si>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</si>
  <si>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</si>
  <si>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</si>
  <si>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</si>
  <si>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</si>
  <si>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</si>
  <si>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</si>
  <si>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</si>
  <si>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</si>
  <si>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</si>
  <si>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</si>
  <si>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</si>
  <si>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</si>
  <si>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</si>
  <si>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</si>
  <si>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</si>
  <si>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</si>
  <si>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</si>
  <si>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</si>
  <si>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</si>
  <si>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</si>
  <si>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</si>
  <si>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</si>
  <si>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</si>
  <si>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</si>
  <si>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</si>
  <si>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</si>
  <si>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</si>
  <si>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</si>
  <si>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</si>
  <si>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</si>
  <si>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</si>
  <si>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</si>
  <si>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</si>
  <si>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</si>
  <si>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</si>
  <si>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</si>
  <si>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</si>
  <si>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</si>
  <si>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</si>
  <si>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</si>
  <si>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</si>
  <si>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</si>
  <si>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</si>
  <si>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</si>
  <si>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</si>
  <si>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</si>
  <si>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</si>
  <si>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</si>
  <si>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</si>
  <si>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</si>
  <si>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</si>
  <si>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</si>
  <si>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</si>
  <si>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</si>
  <si>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</si>
  <si>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</si>
  <si>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</si>
  <si>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</si>
  <si>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</si>
  <si>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</si>
  <si>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</si>
  <si>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</si>
  <si>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</si>
  <si>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</si>
  <si>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</si>
  <si>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</si>
  <si>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</si>
  <si>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</si>
  <si>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</si>
  <si>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</si>
  <si>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</si>
  <si>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</si>
  <si>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</si>
  <si>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</si>
  <si>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</si>
  <si>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</si>
  <si>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</si>
  <si>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</si>
  <si>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</si>
  <si>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</si>
  <si>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</si>
  <si>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</si>
  <si>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</si>
  <si>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</si>
  <si>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</si>
  <si>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</si>
  <si>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</si>
  <si>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</si>
  <si>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</si>
  <si>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</si>
  <si>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</si>
  <si>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</si>
  <si>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</si>
  <si>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</si>
  <si>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</si>
  <si>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</si>
  <si>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</si>
  <si>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</si>
  <si>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</si>
  <si>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</si>
  <si>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</si>
  <si>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</si>
  <si>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</si>
  <si>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</si>
  <si>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</si>
  <si>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</si>
  <si>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</si>
  <si>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</si>
  <si>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</si>
  <si>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</si>
  <si>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</si>
  <si>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</si>
  <si>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</si>
  <si>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</si>
  <si>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</si>
  <si>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</si>
  <si>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</si>
  <si>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</si>
  <si>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</si>
  <si>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</si>
  <si>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</si>
  <si>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</si>
  <si>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</si>
  <si>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</si>
  <si>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</si>
  <si>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</si>
  <si>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</si>
  <si>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</si>
  <si>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</si>
  <si>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</si>
  <si>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</si>
  <si>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</si>
  <si>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</si>
  <si>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</si>
  <si>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</si>
  <si>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</si>
  <si>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</si>
  <si>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</si>
  <si>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</si>
  <si>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</si>
  <si>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</si>
  <si>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</si>
  <si>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</si>
  <si>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</si>
  <si>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</si>
  <si>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</si>
  <si>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</si>
  <si>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</si>
  <si>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</si>
  <si>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</si>
  <si>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</si>
  <si>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</si>
  <si>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</si>
  <si>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</si>
  <si>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</si>
  <si>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</si>
  <si>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</si>
  <si>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</si>
  <si>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</si>
  <si>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</si>
  <si>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</si>
  <si>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</si>
  <si>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</si>
  <si>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</si>
  <si>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</si>
  <si>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</si>
  <si>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</si>
  <si>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</si>
  <si>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</si>
  <si>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</si>
  <si>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</si>
  <si>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</si>
  <si>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</si>
  <si>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</si>
  <si>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</si>
  <si>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</si>
  <si>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</si>
  <si>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</si>
  <si>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</si>
  <si>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</si>
  <si>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</si>
  <si>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</si>
  <si>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</si>
  <si>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</si>
  <si>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</si>
  <si>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</si>
  <si>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</si>
  <si>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</si>
  <si>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</si>
  <si>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</si>
  <si>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</si>
  <si>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</si>
  <si>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</si>
  <si>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</si>
  <si>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</si>
  <si>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</si>
  <si>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</si>
  <si>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</si>
  <si>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</si>
  <si>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</si>
  <si>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</si>
  <si>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</si>
  <si>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</si>
  <si>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</si>
  <si>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</si>
  <si>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</si>
  <si>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</si>
  <si>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</si>
  <si>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</si>
  <si>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</si>
  <si>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</si>
  <si>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</si>
  <si>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</si>
  <si>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</si>
  <si>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</si>
  <si>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</si>
  <si>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</si>
  <si>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</si>
  <si>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</si>
  <si>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</si>
  <si>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</si>
  <si>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</si>
  <si>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</si>
  <si>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</si>
  <si>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</si>
  <si>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</si>
  <si>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</si>
  <si>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</si>
  <si>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</si>
  <si>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</si>
  <si>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</si>
  <si>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</si>
  <si>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</si>
  <si>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</si>
  <si>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</si>
  <si>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</si>
  <si>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</si>
  <si>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</si>
  <si>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</si>
  <si>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</si>
  <si>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</si>
  <si>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</si>
  <si>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</si>
  <si>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</si>
  <si>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</si>
  <si>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</si>
  <si>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</si>
  <si>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</si>
  <si>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</si>
  <si>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</si>
  <si>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</si>
  <si>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</si>
  <si>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</si>
  <si>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</si>
  <si>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</si>
  <si>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</si>
  <si>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</si>
  <si>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</si>
  <si>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</si>
  <si>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</si>
  <si>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</si>
  <si>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</si>
  <si>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</si>
  <si>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</si>
  <si>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</si>
  <si>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</si>
  <si>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</si>
  <si>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</si>
  <si>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</si>
  <si>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</si>
  <si>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</si>
  <si>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</si>
  <si>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</si>
  <si>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</si>
  <si>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</si>
  <si>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</si>
  <si>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</si>
  <si>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</si>
  <si>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</si>
  <si>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</si>
  <si>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</si>
  <si>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</si>
  <si>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</si>
  <si>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</si>
  <si>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</si>
  <si>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</si>
  <si>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</si>
  <si>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</si>
  <si>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</si>
  <si>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</si>
  <si>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</si>
  <si>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</si>
  <si>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</si>
  <si>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</si>
  <si>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</si>
  <si>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</si>
  <si>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</si>
  <si>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</si>
  <si>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</si>
  <si>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</si>
  <si>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</si>
  <si>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</si>
  <si>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</si>
  <si>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</si>
  <si>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</si>
  <si>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</si>
  <si>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</si>
  <si>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</si>
  <si>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</si>
  <si>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</si>
  <si>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</si>
  <si>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</si>
  <si>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</si>
  <si>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</si>
  <si>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</si>
  <si>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</si>
  <si>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</si>
  <si>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</si>
  <si>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</si>
  <si>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</si>
  <si>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</si>
  <si>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</si>
  <si>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</si>
  <si>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</si>
  <si>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</si>
  <si>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</si>
  <si>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</si>
  <si>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</si>
  <si>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</si>
  <si>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</si>
  <si>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</si>
  <si>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</si>
  <si>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</si>
  <si>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</si>
  <si>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</si>
  <si>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</si>
  <si>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</si>
  <si>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</si>
  <si>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</si>
  <si>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</si>
  <si>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</si>
  <si>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Region</t>
  </si>
  <si>
    <t>IncomeGroup</t>
  </si>
  <si>
    <t>SpecialNotes</t>
  </si>
  <si>
    <t>TableName</t>
  </si>
  <si>
    <t>26 countries, stretching from the Red Sea in the North to the Cape of Good Hope in the South (https://www.worldbank.org/en/region/afr/eastern-and-southern-africa)</t>
  </si>
  <si>
    <t>Fiscal year end: March 20; reporting period for national accounts data: FY.</t>
  </si>
  <si>
    <t>22 countries, stretching from the westernmost point of Africa, across the equator, and partly along the Atlantic Ocean till the Republic of Congo in the South (https://www.worldbank.org/en/region/afr/western-and-central-africa)</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</si>
  <si>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</si>
  <si>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</si>
  <si>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</si>
  <si>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</si>
  <si>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</si>
  <si>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</si>
  <si>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</si>
  <si>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</si>
  <si>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Côte d'Ivoire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</si>
  <si>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</si>
  <si>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</si>
  <si>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</si>
  <si>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</si>
  <si>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</si>
  <si>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Fiscal year end: June 30; reporting period for national accounts data: FY for years 1980 and after. The data from 1973 to 1979 are calendar year data.</t>
  </si>
  <si>
    <t>Euro area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</si>
  <si>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</si>
  <si>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</si>
  <si>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</si>
  <si>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European Union aggregate.</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</si>
  <si>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</si>
  <si>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</si>
  <si>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</si>
  <si>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</si>
  <si>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</si>
  <si>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</si>
  <si>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High income group aggregate. High-income economies are those in which 2020 GNI per capita was $12,696 or more.</t>
  </si>
  <si>
    <t>On 1 July 1997 China resumed its exercise of sovereignty over Hong Kong. Unless otherwise noted, data for China do not include data for Hong Kong SAR, China; Macao SAR, China; or Taiwan, China. Agriculture value added includes mining and quarrying.</t>
  </si>
  <si>
    <t>Heavily indebted poor countries aggregate.</t>
  </si>
  <si>
    <t>Fiscal year end: September 30; reporting period for national accounts data: FY.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</si>
  <si>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</si>
  <si>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</si>
  <si>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</si>
  <si>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</si>
  <si>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</si>
  <si>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</si>
  <si>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</si>
  <si>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Fiscal year end: March 31; reporting period for national accounts data: FY.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</si>
  <si>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</si>
  <si>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</si>
  <si>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</si>
  <si>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Low income group aggregate. Low-income economies are those in which 2020 GNI per capita was $1,045 or less.</t>
  </si>
  <si>
    <t>Lower middle income group aggregate. Lower-middle-income economies are those in which 2020 GNI per capita was between $1,046 and $4,095.</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</si>
  <si>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</si>
  <si>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</si>
  <si>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</si>
  <si>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</si>
  <si>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</si>
  <si>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</si>
  <si>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</si>
  <si>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2020 GNI per capita was between $1,046 and $12,695.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</si>
  <si>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</si>
  <si>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Montenegro declared independence from Serbia and Montenegro on June 3, 2006. Where available, data for each country are shown separately. However, for Serbia, some indicators continue to include data for Montenegro through 2005.</t>
  </si>
  <si>
    <t>National account data were adjusted to reflect the new banknote (1 new ouguiya = 10 old ouguiya)</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</si>
  <si>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</si>
  <si>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</si>
  <si>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</si>
  <si>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Pre-dividend countries are mostly low-income countries, lagging in key human development indicators and with current fertility levels above four births per woman. They face very rapid population growth.</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</si>
  <si>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</si>
  <si>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Pacific island small states aggregate.</t>
  </si>
  <si>
    <t>Post-dividend countries are mostly high-income countries where fertility has transitioned below replacement levels.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</si>
  <si>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</si>
  <si>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</si>
  <si>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</si>
  <si>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</si>
  <si>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São Tomé and Principe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</si>
  <si>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</si>
  <si>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</si>
  <si>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</si>
  <si>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</si>
  <si>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</si>
  <si>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</si>
  <si>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</si>
  <si>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</si>
  <si>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</si>
  <si>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</si>
  <si>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</si>
  <si>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</si>
  <si>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</si>
  <si>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</si>
  <si>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</si>
  <si>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Upper middle income group aggregate. Upper-middle-income economies are those in which 2020 GNI per capita was between $4,096 and $12,695.</t>
  </si>
  <si>
    <t>World aggregate.</t>
  </si>
  <si>
    <t>Fiscal year ends on June 30; reporting period for national accounts data: FY.</t>
  </si>
  <si>
    <t>National accounts data were rebased to reflect the January 1, 2013, introduction of the new Zambian kwacha at a rate of 1,000 old kwacha = 1 new kwacha.</t>
  </si>
  <si>
    <t>National Accounts data are in Zimbabwean Dollar (ZWL). Before 2017, one ZWL is set to be equal to one USD.</t>
  </si>
  <si>
    <t>INDICATOR_CODE</t>
  </si>
  <si>
    <t>INDICATOR_NAME</t>
  </si>
  <si>
    <t>SOURCE_NOTE</t>
  </si>
  <si>
    <t>SOURCE_ORGANIZATION</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</si>
  <si>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</si>
  <si>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</si>
  <si>
    <t>FirstYear</t>
  </si>
  <si>
    <t>LastYear</t>
  </si>
  <si>
    <t>Difference</t>
  </si>
  <si>
    <t>Rank</t>
  </si>
  <si>
    <t>Country</t>
  </si>
  <si>
    <t>Line</t>
  </si>
  <si>
    <t>SECTION 1</t>
  </si>
  <si>
    <t>SECTION 2</t>
  </si>
  <si>
    <t>SHOW</t>
  </si>
  <si>
    <t>FOREST AREA</t>
  </si>
  <si>
    <t>(sorted by increase of forest area as % of land area between 1990 and 2020)</t>
  </si>
  <si>
    <t>TOP 20 COUNTRIES: 1990 - 2020</t>
  </si>
  <si>
    <t>Please select country &gt;&gt;</t>
  </si>
  <si>
    <t>Country analysis</t>
  </si>
  <si>
    <t>the forest area of</t>
  </si>
  <si>
    <t>covered</t>
  </si>
  <si>
    <t>of its land area</t>
  </si>
  <si>
    <t>compared to</t>
  </si>
  <si>
    <t>and</t>
  </si>
  <si>
    <t>Top 20 countries analysis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</si>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</sst>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sz val="13"/>
      <color rgb="FF000000"/>
      <name val="Lucida Grande"/>
      <family val="2"/>
    </font>
    <font>
      <sz val="12"/>
      <color theme="1"/>
      <name val="Calibri"/>
      <family val="2"/>
      <scheme val="minor"/>
    </font>
    <font>
      <sz val="12"/>
      <name val="Calibri"/>
      <family val="2"/>
    </font>
    <font>
      <sz val="16"/>
      <color theme="1"/>
      <name val="Calibri"/>
      <family val="2"/>
      <scheme val="minor"/>
    </font>
    <font>
      <sz val="20"/>
      <color theme="1"/>
      <name val="Calibri"/>
      <family val="2"/>
      <scheme val="minor"/>
    </font>
    <font>
      <sz val="24"/>
      <color theme="1"/>
      <name val="Calibri"/>
      <family val="2"/>
      <scheme val="minor"/>
    </font>
    <font>
      <i/>
      <sz val="12"/>
      <color theme="1"/>
      <name val="Calibri"/>
      <family val="2"/>
      <scheme val="minor"/>
    </font>
    <font>
      <b/>
      <sz val="20"/>
      <color theme="1"/>
      <name val="Calibri"/>
      <family val="2"/>
      <scheme val="minor"/>
    </font>
    <font>
      <i/>
      <sz val="16"/>
      <color theme="1"/>
      <name val="Calibri"/>
      <family val="2"/>
      <scheme val="minor"/>
    </font>
    <font>
      <b/>
      <sz val="20"/>
      <color rgb="FF00A2E0"/>
      <name val="Calibri"/>
      <family val="2"/>
      <scheme val="minor"/>
    </font>
    <font>
      <sz val="20"/>
      <color rgb="FF00A2E0"/>
      <name val="Calibri"/>
      <family val="2"/>
      <scheme val="minor"/>
    </font>
    <font>
      <b/>
      <sz val="24"/>
      <color rgb="FF002244"/>
      <name val="Calibri"/>
      <family val="2"/>
      <scheme val="minor"/>
    </font>
    <font>
      <b/>
      <sz val="20"/>
      <color rgb="FF002244"/>
      <name val="Calibri"/>
      <family val="2"/>
      <scheme val="minor"/>
    </font>
    <font>
      <i/>
      <sz val="12"/>
      <color rgb="FF002244"/>
      <name val="Calibri"/>
      <family val="2"/>
      <scheme val="minor"/>
    </font>
    <font>
      <b/>
      <sz val="16"/>
      <color theme="0"/>
      <name val="Calibri"/>
      <family val="2"/>
      <scheme val="minor"/>
    </font>
    <font>
      <b/>
      <sz val="16"/>
      <color rgb="FFC00000"/>
      <name val="Calibri"/>
      <family val="2"/>
      <scheme val="minor"/>
    </font>
  </fonts>
  <fills count="4">
    <fill>
      <patternFill patternType="none"/>
    </fill>
    <fill>
      <patternFill patternType="gray125"/>
    </fill>
    <fill>
      <patternFill patternType="solid">
        <fgColor theme="4"/>
        <bgColor theme="4"/>
      </patternFill>
    </fill>
    <fill>
      <patternFill patternType="solid">
        <fgColor rgb="FF00A2E0"/>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style="thin">
        <color theme="4"/>
      </left>
      <right/>
      <top style="thin">
        <color theme="4"/>
      </top>
      <bottom style="thin">
        <color theme="4"/>
      </bottom>
      <diagonal/>
    </border>
    <border>
      <left/>
      <right/>
      <top/>
      <bottom style="thin">
        <color rgb="FF00A2E0"/>
      </bottom>
      <diagonal/>
    </border>
  </borders>
  <cellStyleXfs count="3">
    <xf numFmtId="0" fontId="0" fillId="0" borderId="0"/>
    <xf numFmtId="0" fontId="3" fillId="0" borderId="0"/>
    <xf numFmtId="9" fontId="5" fillId="0" borderId="0" applyFont="0" applyFill="0" applyBorder="0" applyAlignment="0" applyProtection="0"/>
  </cellStyleXfs>
  <cellXfs count="33">
    <xf numFmtId="0" fontId="0" fillId="0" borderId="0" xfId="0"/>
    <xf numFmtId="0" fontId="3" fillId="0" borderId="0" xfId="1"/>
    <xf numFmtId="0" fontId="3" fillId="0" borderId="0" xfId="1"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2" fillId="0" borderId="0" xfId="0" applyFont="1"/>
    <xf numFmtId="0" fontId="0" fillId="0" borderId="1" xfId="0" applyFont="1" applyFill="1" applyBorder="1"/>
    <xf numFmtId="0" fontId="0" fillId="0" borderId="2" xfId="0" applyFont="1" applyFill="1" applyBorder="1"/>
    <xf numFmtId="164" fontId="0" fillId="0" borderId="2" xfId="0" applyNumberFormat="1" applyFont="1" applyFill="1" applyBorder="1"/>
    <xf numFmtId="0" fontId="0" fillId="0" borderId="3" xfId="0" applyNumberFormat="1" applyFont="1" applyFill="1" applyBorder="1"/>
    <xf numFmtId="0" fontId="0" fillId="0" borderId="5" xfId="0" applyFont="1" applyFill="1" applyBorder="1"/>
    <xf numFmtId="0" fontId="0" fillId="0" borderId="4" xfId="0" applyFont="1" applyFill="1" applyBorder="1"/>
    <xf numFmtId="164" fontId="0" fillId="0" borderId="4" xfId="0" applyNumberFormat="1" applyFont="1" applyFill="1" applyBorder="1"/>
    <xf numFmtId="0" fontId="7" fillId="0" borderId="0" xfId="0" applyFont="1"/>
    <xf numFmtId="0" fontId="8" fillId="0" borderId="0" xfId="0" applyFont="1"/>
    <xf numFmtId="0" fontId="9" fillId="0" borderId="0" xfId="0" applyFont="1"/>
    <xf numFmtId="0" fontId="8" fillId="0" borderId="0" xfId="0" applyFont="1" applyAlignment="1">
      <alignment horizontal="center"/>
    </xf>
    <xf numFmtId="3" fontId="0" fillId="0" borderId="0" xfId="0" applyNumberFormat="1"/>
    <xf numFmtId="0" fontId="7" fillId="0" borderId="0" xfId="0" applyFont="1" applyAlignment="1">
      <alignment vertical="center"/>
    </xf>
    <xf numFmtId="0" fontId="10" fillId="0" borderId="0" xfId="0" applyFont="1" applyAlignment="1">
      <alignment vertical="center"/>
    </xf>
    <xf numFmtId="166" fontId="0" fillId="0" borderId="0" xfId="0" applyNumberFormat="1"/>
    <xf numFmtId="166" fontId="11" fillId="0" borderId="0" xfId="0" applyNumberFormat="1" applyFont="1" applyAlignment="1">
      <alignment horizontal="center"/>
    </xf>
    <xf numFmtId="0" fontId="12" fillId="0" borderId="0" xfId="0" applyFont="1"/>
    <xf numFmtId="0" fontId="12" fillId="0" borderId="0" xfId="0" applyFont="1" applyAlignment="1">
      <alignment horizontal="center"/>
    </xf>
    <xf numFmtId="0" fontId="14" fillId="0" borderId="6" xfId="0" applyFont="1" applyBorder="1"/>
    <xf numFmtId="0" fontId="8" fillId="0" borderId="6" xfId="0" applyFont="1" applyBorder="1"/>
    <xf numFmtId="0" fontId="15" fillId="0"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165" fontId="13" fillId="0" borderId="0" xfId="2" applyNumberFormat="1" applyFont="1" applyAlignment="1">
      <alignment horizontal="center"/>
    </xf>
    <xf numFmtId="0" fontId="18" fillId="3" borderId="0" xfId="0" applyFont="1" applyFill="1" applyAlignment="1">
      <alignment horizontal="left"/>
    </xf>
    <xf numFmtId="0" fontId="19" fillId="0" borderId="0" xfId="0" applyFont="1"/>
  </cellXfs>
  <cellStyles count="3">
    <cellStyle name="Normal" xfId="0" builtinId="0"/>
    <cellStyle name="Normal 2" xfId="1" xr:uid="{79A86949-79E3-494D-BBBB-8A603AF49893}"/>
    <cellStyle name="Pourcentage" xfId="2" builtinId="5"/>
  </cellStyles>
  <dxfs count="7">
    <dxf>
      <font>
        <color theme="9"/>
      </font>
    </dxf>
    <dxf>
      <font>
        <color theme="9"/>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A2E0"/>
      <color rgb="FF002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244"/>
                </a:solidFill>
                <a:latin typeface="+mn-lt"/>
                <a:ea typeface="+mn-ea"/>
                <a:cs typeface="+mn-cs"/>
              </a:defRPr>
            </a:pPr>
            <a:r>
              <a:rPr lang="en-US" b="1">
                <a:solidFill>
                  <a:srgbClr val="002244"/>
                </a:solidFill>
              </a:rPr>
              <a:t>Evolution of forest area as % of land area between 1990 and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244"/>
              </a:solidFill>
              <a:latin typeface="+mn-lt"/>
              <a:ea typeface="+mn-ea"/>
              <a:cs typeface="+mn-cs"/>
            </a:defRPr>
          </a:pPr>
          <a:endParaRPr lang="fr-FR"/>
        </a:p>
      </c:txPr>
    </c:title>
    <c:autoTitleDeleted val="0"/>
    <c:plotArea>
      <c:layout/>
      <c:lineChart>
        <c:grouping val="standard"/>
        <c:varyColors val="0"/>
        <c:ser>
          <c:idx val="0"/>
          <c:order val="0"/>
          <c:tx>
            <c:strRef>
              <c:f>Data_Dashboard!$C$3</c:f>
              <c:strCache>
                <c:ptCount val="1"/>
                <c:pt idx="0">
                  <c:v>Puerto Rico</c:v>
                </c:pt>
              </c:strCache>
            </c:strRef>
          </c:tx>
          <c:spPr>
            <a:ln w="28575" cap="rnd">
              <a:solidFill>
                <a:srgbClr val="00A2E0"/>
              </a:solidFill>
              <a:round/>
            </a:ln>
            <a:effectLst/>
          </c:spPr>
          <c:marker>
            <c:symbol val="none"/>
          </c:marker>
          <c:cat>
            <c:numRef>
              <c:f>Data_Dashboard!$D$2:$AH$2</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Data_Dashboard!$D$3:$AH$3</c:f>
              <c:numCache>
                <c:formatCode>#,##0</c:formatCode>
                <c:ptCount val="31"/>
                <c:pt idx="0">
                  <c:v>36.113866967305526</c:v>
                </c:pt>
                <c:pt idx="1">
                  <c:v>37.340698985343856</c:v>
                </c:pt>
                <c:pt idx="2">
                  <c:v>38.567531003382186</c:v>
                </c:pt>
                <c:pt idx="3">
                  <c:v>39.794363021420523</c:v>
                </c:pt>
                <c:pt idx="4">
                  <c:v>41.021195039458846</c:v>
                </c:pt>
                <c:pt idx="5">
                  <c:v>42.248027057497183</c:v>
                </c:pt>
                <c:pt idx="6">
                  <c:v>43.474859075535512</c:v>
                </c:pt>
                <c:pt idx="7">
                  <c:v>44.701691093573842</c:v>
                </c:pt>
                <c:pt idx="8">
                  <c:v>45.928523111612179</c:v>
                </c:pt>
                <c:pt idx="9">
                  <c:v>47.155355129650509</c:v>
                </c:pt>
                <c:pt idx="10">
                  <c:v>48.382187147688839</c:v>
                </c:pt>
                <c:pt idx="11">
                  <c:v>49.084554678692221</c:v>
                </c:pt>
                <c:pt idx="12">
                  <c:v>49.786922209695604</c:v>
                </c:pt>
                <c:pt idx="13">
                  <c:v>50.489289740698986</c:v>
                </c:pt>
                <c:pt idx="14">
                  <c:v>51.191657271702361</c:v>
                </c:pt>
                <c:pt idx="15">
                  <c:v>51.894024802705751</c:v>
                </c:pt>
                <c:pt idx="16">
                  <c:v>52.596392333709133</c:v>
                </c:pt>
                <c:pt idx="17">
                  <c:v>53.298759864712522</c:v>
                </c:pt>
                <c:pt idx="18">
                  <c:v>54.001127395715898</c:v>
                </c:pt>
                <c:pt idx="19">
                  <c:v>54.703494926719273</c:v>
                </c:pt>
                <c:pt idx="20">
                  <c:v>55.405862457722662</c:v>
                </c:pt>
                <c:pt idx="21">
                  <c:v>55.460653889515221</c:v>
                </c:pt>
                <c:pt idx="22">
                  <c:v>55.51544532130778</c:v>
                </c:pt>
                <c:pt idx="23">
                  <c:v>55.570236753100332</c:v>
                </c:pt>
                <c:pt idx="24">
                  <c:v>55.625028184892891</c:v>
                </c:pt>
                <c:pt idx="25">
                  <c:v>55.679819616685457</c:v>
                </c:pt>
                <c:pt idx="26">
                  <c:v>55.735062006764366</c:v>
                </c:pt>
                <c:pt idx="27">
                  <c:v>55.790304396843297</c:v>
                </c:pt>
                <c:pt idx="28">
                  <c:v>55.845546786922206</c:v>
                </c:pt>
                <c:pt idx="29">
                  <c:v>55.900789177001123</c:v>
                </c:pt>
                <c:pt idx="30">
                  <c:v>55.956031567080046</c:v>
                </c:pt>
              </c:numCache>
            </c:numRef>
          </c:val>
          <c:smooth val="0"/>
          <c:extLst>
            <c:ext xmlns:c16="http://schemas.microsoft.com/office/drawing/2014/chart" uri="{C3380CC4-5D6E-409C-BE32-E72D297353CC}">
              <c16:uniqueId val="{00000000-FD4E-DC41-A875-7285E22C3746}"/>
            </c:ext>
          </c:extLst>
        </c:ser>
        <c:dLbls>
          <c:showLegendKey val="0"/>
          <c:showVal val="0"/>
          <c:showCatName val="0"/>
          <c:showSerName val="0"/>
          <c:showPercent val="0"/>
          <c:showBubbleSize val="0"/>
        </c:dLbls>
        <c:smooth val="0"/>
        <c:axId val="771591632"/>
        <c:axId val="1034454288"/>
      </c:lineChart>
      <c:catAx>
        <c:axId val="771591632"/>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1034454288"/>
        <c:crosses val="autoZero"/>
        <c:auto val="1"/>
        <c:lblAlgn val="ctr"/>
        <c:lblOffset val="100"/>
        <c:noMultiLvlLbl val="0"/>
      </c:catAx>
      <c:valAx>
        <c:axId val="1034454288"/>
        <c:scaling>
          <c:orientation val="minMax"/>
        </c:scaling>
        <c:delete val="0"/>
        <c:axPos val="l"/>
        <c:majorGridlines>
          <c:spPr>
            <a:ln w="9525" cap="flat" cmpd="sng" algn="ctr">
              <a:solidFill>
                <a:schemeClr val="accent3"/>
              </a:solidFill>
              <a:prstDash val="sysDot"/>
              <a:round/>
            </a:ln>
            <a:effectLst/>
          </c:spPr>
        </c:majorGridlines>
        <c:title>
          <c:tx>
            <c:rich>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Forest</a:t>
                </a:r>
                <a:r>
                  <a:rPr lang="fr-FR" b="1" baseline="0">
                    <a:solidFill>
                      <a:srgbClr val="00A2E0"/>
                    </a:solidFill>
                  </a:rPr>
                  <a:t> area (as % of Land area)</a:t>
                </a:r>
                <a:endParaRPr lang="fr-FR" b="1">
                  <a:solidFill>
                    <a:srgbClr val="00A2E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77159163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244"/>
                </a:solidFill>
                <a:latin typeface="+mn-lt"/>
                <a:ea typeface="+mn-ea"/>
                <a:cs typeface="+mn-cs"/>
              </a:defRPr>
            </a:pPr>
            <a:r>
              <a:rPr lang="en-US" sz="1400" b="1" i="0" baseline="0">
                <a:solidFill>
                  <a:srgbClr val="002244"/>
                </a:solidFill>
                <a:effectLst/>
              </a:rPr>
              <a:t>Evolution of forest area as % of land area between 1990 and 2020.</a:t>
            </a:r>
            <a:endParaRPr lang="fr-FR" sz="1400">
              <a:solidFill>
                <a:srgbClr val="002244"/>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244"/>
              </a:solidFill>
              <a:latin typeface="+mn-lt"/>
              <a:ea typeface="+mn-ea"/>
              <a:cs typeface="+mn-cs"/>
            </a:defRPr>
          </a:pPr>
          <a:endParaRPr lang="fr-FR"/>
        </a:p>
      </c:txPr>
    </c:title>
    <c:autoTitleDeleted val="0"/>
    <c:plotArea>
      <c:layout/>
      <c:lineChart>
        <c:grouping val="standard"/>
        <c:varyColors val="0"/>
        <c:ser>
          <c:idx val="0"/>
          <c:order val="0"/>
          <c:tx>
            <c:strRef>
              <c:f>Data_Dashboard!$C$7</c:f>
              <c:strCache>
                <c:ptCount val="1"/>
                <c:pt idx="0">
                  <c:v>Puerto Rico</c:v>
                </c:pt>
              </c:strCache>
            </c:strRef>
          </c:tx>
          <c:spPr>
            <a:ln w="28575" cap="rnd">
              <a:solidFill>
                <a:srgbClr val="00A2E0"/>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Data_Dashboard!$D$7:$AH$7</c:f>
              <c:numCache>
                <c:formatCode>#,##0</c:formatCode>
                <c:ptCount val="31"/>
                <c:pt idx="0">
                  <c:v>36.113866967305526</c:v>
                </c:pt>
                <c:pt idx="1">
                  <c:v>37.340698985343856</c:v>
                </c:pt>
                <c:pt idx="2">
                  <c:v>38.567531003382186</c:v>
                </c:pt>
                <c:pt idx="3">
                  <c:v>39.794363021420523</c:v>
                </c:pt>
                <c:pt idx="4">
                  <c:v>41.021195039458846</c:v>
                </c:pt>
                <c:pt idx="5">
                  <c:v>42.248027057497183</c:v>
                </c:pt>
                <c:pt idx="6">
                  <c:v>43.474859075535512</c:v>
                </c:pt>
                <c:pt idx="7">
                  <c:v>44.701691093573842</c:v>
                </c:pt>
                <c:pt idx="8">
                  <c:v>45.928523111612179</c:v>
                </c:pt>
                <c:pt idx="9">
                  <c:v>47.155355129650509</c:v>
                </c:pt>
                <c:pt idx="10">
                  <c:v>48.382187147688839</c:v>
                </c:pt>
                <c:pt idx="11">
                  <c:v>49.084554678692221</c:v>
                </c:pt>
                <c:pt idx="12">
                  <c:v>49.786922209695604</c:v>
                </c:pt>
                <c:pt idx="13">
                  <c:v>50.489289740698986</c:v>
                </c:pt>
                <c:pt idx="14">
                  <c:v>51.191657271702361</c:v>
                </c:pt>
                <c:pt idx="15">
                  <c:v>51.894024802705751</c:v>
                </c:pt>
                <c:pt idx="16">
                  <c:v>52.596392333709133</c:v>
                </c:pt>
                <c:pt idx="17">
                  <c:v>53.298759864712522</c:v>
                </c:pt>
                <c:pt idx="18">
                  <c:v>54.001127395715898</c:v>
                </c:pt>
                <c:pt idx="19">
                  <c:v>54.703494926719273</c:v>
                </c:pt>
                <c:pt idx="20">
                  <c:v>55.405862457722662</c:v>
                </c:pt>
                <c:pt idx="21">
                  <c:v>55.460653889515221</c:v>
                </c:pt>
                <c:pt idx="22">
                  <c:v>55.51544532130778</c:v>
                </c:pt>
                <c:pt idx="23">
                  <c:v>55.570236753100332</c:v>
                </c:pt>
                <c:pt idx="24">
                  <c:v>55.625028184892891</c:v>
                </c:pt>
                <c:pt idx="25">
                  <c:v>55.679819616685457</c:v>
                </c:pt>
                <c:pt idx="26">
                  <c:v>55.735062006764366</c:v>
                </c:pt>
                <c:pt idx="27">
                  <c:v>55.790304396843297</c:v>
                </c:pt>
                <c:pt idx="28">
                  <c:v>55.845546786922206</c:v>
                </c:pt>
                <c:pt idx="29">
                  <c:v>55.900789177001123</c:v>
                </c:pt>
                <c:pt idx="30">
                  <c:v>55.956031567080046</c:v>
                </c:pt>
              </c:numCache>
            </c:numRef>
          </c:val>
          <c:smooth val="0"/>
          <c:extLst>
            <c:ext xmlns:c16="http://schemas.microsoft.com/office/drawing/2014/chart" uri="{C3380CC4-5D6E-409C-BE32-E72D297353CC}">
              <c16:uniqueId val="{00000000-DF16-B34E-813A-472E60753DAD}"/>
            </c:ext>
          </c:extLst>
        </c:ser>
        <c:ser>
          <c:idx val="1"/>
          <c:order val="1"/>
          <c:tx>
            <c:strRef>
              <c:f>Data_Dashboard!$C$8</c:f>
              <c:strCache>
                <c:ptCount val="1"/>
                <c:pt idx="0">
                  <c:v>Vietnam</c:v>
                </c:pt>
              </c:strCache>
            </c:strRef>
          </c:tx>
          <c:spPr>
            <a:ln w="28575" cap="rnd">
              <a:solidFill>
                <a:srgbClr val="00A2E0"/>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Data_Dashboard!$D$8:$AH$8</c:f>
              <c:numCache>
                <c:formatCode>#,##0</c:formatCode>
                <c:ptCount val="31"/>
                <c:pt idx="0">
                  <c:v>28.805677593781688</c:v>
                </c:pt>
                <c:pt idx="1">
                  <c:v>29.545528280438727</c:v>
                </c:pt>
                <c:pt idx="2">
                  <c:v>30.285378967095767</c:v>
                </c:pt>
                <c:pt idx="3">
                  <c:v>31.025229653752806</c:v>
                </c:pt>
                <c:pt idx="4">
                  <c:v>31.765080340409845</c:v>
                </c:pt>
                <c:pt idx="5">
                  <c:v>32.504931027066888</c:v>
                </c:pt>
                <c:pt idx="6">
                  <c:v>33.244781713723924</c:v>
                </c:pt>
                <c:pt idx="7">
                  <c:v>33.984632400380967</c:v>
                </c:pt>
                <c:pt idx="8">
                  <c:v>34.724483087038003</c:v>
                </c:pt>
                <c:pt idx="9">
                  <c:v>35.464333773695046</c:v>
                </c:pt>
                <c:pt idx="10">
                  <c:v>37.883688034462807</c:v>
                </c:pt>
                <c:pt idx="11">
                  <c:v>38.395628274775788</c:v>
                </c:pt>
                <c:pt idx="12">
                  <c:v>38.978882627596199</c:v>
                </c:pt>
                <c:pt idx="13">
                  <c:v>39.556513045441356</c:v>
                </c:pt>
                <c:pt idx="14">
                  <c:v>40.07380268971523</c:v>
                </c:pt>
                <c:pt idx="15">
                  <c:v>40.591092333989096</c:v>
                </c:pt>
                <c:pt idx="16">
                  <c:v>41.108381978262969</c:v>
                </c:pt>
                <c:pt idx="17">
                  <c:v>41.625671622536849</c:v>
                </c:pt>
                <c:pt idx="18">
                  <c:v>42.142961266810715</c:v>
                </c:pt>
                <c:pt idx="19">
                  <c:v>42.660250911084596</c:v>
                </c:pt>
                <c:pt idx="20">
                  <c:v>43.177540555358469</c:v>
                </c:pt>
                <c:pt idx="21">
                  <c:v>43.612152094688298</c:v>
                </c:pt>
                <c:pt idx="22">
                  <c:v>44.04676363401812</c:v>
                </c:pt>
                <c:pt idx="23">
                  <c:v>44.481375173347956</c:v>
                </c:pt>
                <c:pt idx="24">
                  <c:v>44.915986712677778</c:v>
                </c:pt>
                <c:pt idx="25">
                  <c:v>45.350598252007615</c:v>
                </c:pt>
                <c:pt idx="26">
                  <c:v>46.369142451704448</c:v>
                </c:pt>
                <c:pt idx="27">
                  <c:v>46.49076015093366</c:v>
                </c:pt>
                <c:pt idx="28">
                  <c:v>46.735543586931982</c:v>
                </c:pt>
                <c:pt idx="29">
                  <c:v>46.980327022930304</c:v>
                </c:pt>
                <c:pt idx="30">
                  <c:v>47.225110458928626</c:v>
                </c:pt>
              </c:numCache>
            </c:numRef>
          </c:val>
          <c:smooth val="0"/>
          <c:extLst>
            <c:ext xmlns:c16="http://schemas.microsoft.com/office/drawing/2014/chart" uri="{C3380CC4-5D6E-409C-BE32-E72D297353CC}">
              <c16:uniqueId val="{00000001-DF16-B34E-813A-472E60753DAD}"/>
            </c:ext>
          </c:extLst>
        </c:ser>
        <c:ser>
          <c:idx val="2"/>
          <c:order val="2"/>
          <c:tx>
            <c:strRef>
              <c:f>Data_Dashboard!$C$9</c:f>
              <c:strCache>
                <c:ptCount val="1"/>
                <c:pt idx="0">
                  <c:v>Bhutan</c:v>
                </c:pt>
              </c:strCache>
            </c:strRef>
          </c:tx>
          <c:spPr>
            <a:ln w="28575" cap="rnd">
              <a:solidFill>
                <a:srgbClr val="00A2E0"/>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Data_Dashboard!$D$9:$AH$9</c:f>
              <c:numCache>
                <c:formatCode>#,##0</c:formatCode>
                <c:ptCount val="31"/>
                <c:pt idx="0">
                  <c:v>53.650664554930117</c:v>
                </c:pt>
                <c:pt idx="1">
                  <c:v>53.863150910686386</c:v>
                </c:pt>
                <c:pt idx="2">
                  <c:v>54.075637266442641</c:v>
                </c:pt>
                <c:pt idx="3">
                  <c:v>54.288123622198917</c:v>
                </c:pt>
                <c:pt idx="4">
                  <c:v>63.980703517587934</c:v>
                </c:pt>
                <c:pt idx="5">
                  <c:v>64.230150753768839</c:v>
                </c:pt>
                <c:pt idx="6">
                  <c:v>64.479597989949752</c:v>
                </c:pt>
                <c:pt idx="7">
                  <c:v>64.729045226130651</c:v>
                </c:pt>
                <c:pt idx="8">
                  <c:v>64.97849246231155</c:v>
                </c:pt>
                <c:pt idx="9">
                  <c:v>65.227939698492463</c:v>
                </c:pt>
                <c:pt idx="10">
                  <c:v>65.477386934673362</c:v>
                </c:pt>
                <c:pt idx="11">
                  <c:v>65.726859296482417</c:v>
                </c:pt>
                <c:pt idx="12">
                  <c:v>65.976331658291471</c:v>
                </c:pt>
                <c:pt idx="13">
                  <c:v>66.225804020100497</c:v>
                </c:pt>
                <c:pt idx="14">
                  <c:v>69.410394312249124</c:v>
                </c:pt>
                <c:pt idx="15">
                  <c:v>69.670881758795289</c:v>
                </c:pt>
                <c:pt idx="16">
                  <c:v>69.931369205341454</c:v>
                </c:pt>
                <c:pt idx="17">
                  <c:v>70.191856651887605</c:v>
                </c:pt>
                <c:pt idx="18">
                  <c:v>70.45234409843377</c:v>
                </c:pt>
                <c:pt idx="19">
                  <c:v>70.712831544979935</c:v>
                </c:pt>
                <c:pt idx="20">
                  <c:v>70.973318991526085</c:v>
                </c:pt>
                <c:pt idx="21">
                  <c:v>71.025211847731981</c:v>
                </c:pt>
                <c:pt idx="22">
                  <c:v>71.077104703937877</c:v>
                </c:pt>
                <c:pt idx="23">
                  <c:v>71.128997560143773</c:v>
                </c:pt>
                <c:pt idx="24">
                  <c:v>71.180890416349669</c:v>
                </c:pt>
                <c:pt idx="25">
                  <c:v>71.232783272555551</c:v>
                </c:pt>
                <c:pt idx="26">
                  <c:v>71.234270134228183</c:v>
                </c:pt>
                <c:pt idx="27">
                  <c:v>71.286178691275168</c:v>
                </c:pt>
                <c:pt idx="28">
                  <c:v>71.345568956476143</c:v>
                </c:pt>
                <c:pt idx="29">
                  <c:v>71.3974829575249</c:v>
                </c:pt>
                <c:pt idx="30">
                  <c:v>71.449396958573672</c:v>
                </c:pt>
              </c:numCache>
            </c:numRef>
          </c:val>
          <c:smooth val="0"/>
          <c:extLst>
            <c:ext xmlns:c16="http://schemas.microsoft.com/office/drawing/2014/chart" uri="{C3380CC4-5D6E-409C-BE32-E72D297353CC}">
              <c16:uniqueId val="{00000002-DF16-B34E-813A-472E60753DAD}"/>
            </c:ext>
          </c:extLst>
        </c:ser>
        <c:ser>
          <c:idx val="3"/>
          <c:order val="3"/>
          <c:tx>
            <c:strRef>
              <c:f>Data_Dashboard!$C$10</c:f>
              <c:strCache>
                <c:ptCount val="1"/>
                <c:pt idx="0">
                  <c:v>Montenegro</c:v>
                </c:pt>
              </c:strCache>
            </c:strRef>
          </c:tx>
          <c:spPr>
            <a:ln w="28575" cap="rnd">
              <a:solidFill>
                <a:srgbClr val="00A2E0"/>
              </a:solidFill>
              <a:prstDash val="lg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Data_Dashboard!$D$10:$AH$10</c:f>
              <c:numCache>
                <c:formatCode>#,##0</c:formatCode>
                <c:ptCount val="31"/>
                <c:pt idx="0">
                  <c:v>46.542750929368033</c:v>
                </c:pt>
                <c:pt idx="1">
                  <c:v>46.542750929368033</c:v>
                </c:pt>
                <c:pt idx="2">
                  <c:v>46.542750929368033</c:v>
                </c:pt>
                <c:pt idx="3">
                  <c:v>46.542750929368033</c:v>
                </c:pt>
                <c:pt idx="4">
                  <c:v>46.542750929368033</c:v>
                </c:pt>
                <c:pt idx="5">
                  <c:v>46.542750929368033</c:v>
                </c:pt>
                <c:pt idx="6">
                  <c:v>46.542750929368033</c:v>
                </c:pt>
                <c:pt idx="7">
                  <c:v>46.542750929368033</c:v>
                </c:pt>
                <c:pt idx="8">
                  <c:v>46.542750929368033</c:v>
                </c:pt>
                <c:pt idx="9">
                  <c:v>46.542750929368033</c:v>
                </c:pt>
                <c:pt idx="10">
                  <c:v>46.542750929368033</c:v>
                </c:pt>
                <c:pt idx="11">
                  <c:v>46.542750929368033</c:v>
                </c:pt>
                <c:pt idx="12">
                  <c:v>46.542750929368033</c:v>
                </c:pt>
                <c:pt idx="13">
                  <c:v>46.542750929368033</c:v>
                </c:pt>
                <c:pt idx="14">
                  <c:v>46.542750929368033</c:v>
                </c:pt>
                <c:pt idx="15">
                  <c:v>46.542750929368033</c:v>
                </c:pt>
                <c:pt idx="16">
                  <c:v>55.509293680297404</c:v>
                </c:pt>
                <c:pt idx="17">
                  <c:v>57.003717472118964</c:v>
                </c:pt>
                <c:pt idx="18">
                  <c:v>58.498141263940518</c:v>
                </c:pt>
                <c:pt idx="19">
                  <c:v>59.992565055762078</c:v>
                </c:pt>
                <c:pt idx="20">
                  <c:v>61.486988847583646</c:v>
                </c:pt>
                <c:pt idx="21">
                  <c:v>61.486988847583646</c:v>
                </c:pt>
                <c:pt idx="22">
                  <c:v>61.486988847583646</c:v>
                </c:pt>
                <c:pt idx="23">
                  <c:v>61.486988847583646</c:v>
                </c:pt>
                <c:pt idx="24">
                  <c:v>61.486988847583646</c:v>
                </c:pt>
                <c:pt idx="25">
                  <c:v>61.486988847583646</c:v>
                </c:pt>
                <c:pt idx="26">
                  <c:v>61.486988847583646</c:v>
                </c:pt>
                <c:pt idx="27">
                  <c:v>61.486988847583646</c:v>
                </c:pt>
                <c:pt idx="28">
                  <c:v>61.486988847583646</c:v>
                </c:pt>
                <c:pt idx="29">
                  <c:v>61.486988847583646</c:v>
                </c:pt>
                <c:pt idx="30">
                  <c:v>61.486988847583646</c:v>
                </c:pt>
              </c:numCache>
            </c:numRef>
          </c:val>
          <c:smooth val="0"/>
          <c:extLst>
            <c:ext xmlns:c16="http://schemas.microsoft.com/office/drawing/2014/chart" uri="{C3380CC4-5D6E-409C-BE32-E72D297353CC}">
              <c16:uniqueId val="{00000003-DF16-B34E-813A-472E60753DAD}"/>
            </c:ext>
          </c:extLst>
        </c:ser>
        <c:ser>
          <c:idx val="4"/>
          <c:order val="4"/>
          <c:tx>
            <c:strRef>
              <c:f>Data_Dashboard!$C$11</c:f>
              <c:strCache>
                <c:ptCount val="1"/>
                <c:pt idx="0">
                  <c:v>Cuba</c:v>
                </c:pt>
              </c:strCache>
            </c:strRef>
          </c:tx>
          <c:spPr>
            <a:ln w="28575" cap="rnd">
              <a:solidFill>
                <a:srgbClr val="00A2E0"/>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Data_Dashboard!$D$11:$AH$11</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4-DF16-B34E-813A-472E60753DAD}"/>
            </c:ext>
          </c:extLst>
        </c:ser>
        <c:ser>
          <c:idx val="5"/>
          <c:order val="5"/>
          <c:tx>
            <c:strRef>
              <c:f>Data_Dashboard!$C$12</c:f>
              <c:strCache>
                <c:ptCount val="1"/>
                <c:pt idx="0">
                  <c:v>Dominican Republic</c:v>
                </c:pt>
              </c:strCache>
            </c:strRef>
          </c:tx>
          <c:spPr>
            <a:ln w="28575" cap="rnd">
              <a:solidFill>
                <a:schemeClr val="accent3"/>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Data_Dashboard!$D$12:$AH$12</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5-DF16-B34E-813A-472E60753DAD}"/>
            </c:ext>
          </c:extLst>
        </c:ser>
        <c:ser>
          <c:idx val="6"/>
          <c:order val="6"/>
          <c:tx>
            <c:strRef>
              <c:f>Data_Dashboard!$C$13</c:f>
              <c:strCache>
                <c:ptCount val="1"/>
                <c:pt idx="0">
                  <c:v>Fiji</c:v>
                </c:pt>
              </c:strCache>
            </c:strRef>
          </c:tx>
          <c:spPr>
            <a:ln w="28575" cap="rnd">
              <a:solidFill>
                <a:schemeClr val="accent3"/>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Data_Dashboard!$D$13:$AH$13</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6-DF16-B34E-813A-472E60753DAD}"/>
            </c:ext>
          </c:extLst>
        </c:ser>
        <c:ser>
          <c:idx val="7"/>
          <c:order val="7"/>
          <c:tx>
            <c:strRef>
              <c:f>Data_Dashboard!$C$14</c:f>
              <c:strCache>
                <c:ptCount val="1"/>
                <c:pt idx="0">
                  <c:v>Spain</c:v>
                </c:pt>
              </c:strCache>
            </c:strRef>
          </c:tx>
          <c:spPr>
            <a:ln w="28575" cap="rnd">
              <a:solidFill>
                <a:schemeClr val="accent3"/>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Data_Dashboard!$D$14:$AH$14</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7-DF16-B34E-813A-472E60753DAD}"/>
            </c:ext>
          </c:extLst>
        </c:ser>
        <c:ser>
          <c:idx val="8"/>
          <c:order val="8"/>
          <c:tx>
            <c:strRef>
              <c:f>Data_Dashboard!$C$15</c:f>
              <c:strCache>
                <c:ptCount val="1"/>
                <c:pt idx="0">
                  <c:v>Cabo Verde</c:v>
                </c:pt>
              </c:strCache>
            </c:strRef>
          </c:tx>
          <c:spPr>
            <a:ln w="28575" cap="rnd">
              <a:solidFill>
                <a:schemeClr val="accent3"/>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Data_Dashboard!$D$15:$AH$15</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8-DF16-B34E-813A-472E60753DAD}"/>
            </c:ext>
          </c:extLst>
        </c:ser>
        <c:ser>
          <c:idx val="9"/>
          <c:order val="9"/>
          <c:tx>
            <c:strRef>
              <c:f>Data_Dashboard!$C$16</c:f>
              <c:strCache>
                <c:ptCount val="1"/>
                <c:pt idx="0">
                  <c:v>Guam</c:v>
                </c:pt>
              </c:strCache>
            </c:strRef>
          </c:tx>
          <c:spPr>
            <a:ln w="28575" cap="rnd">
              <a:solidFill>
                <a:schemeClr val="accent3"/>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Data_Dashboard!$D$16:$AH$16</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9-DF16-B34E-813A-472E60753DAD}"/>
            </c:ext>
          </c:extLst>
        </c:ser>
        <c:ser>
          <c:idx val="10"/>
          <c:order val="10"/>
          <c:tx>
            <c:strRef>
              <c:f>Data_Dashboard!$C$17</c:f>
              <c:strCache>
                <c:ptCount val="1"/>
                <c:pt idx="0">
                  <c:v>Uruguay</c:v>
                </c:pt>
              </c:strCache>
            </c:strRef>
          </c:tx>
          <c:spPr>
            <a:ln w="28575" cap="rnd">
              <a:solidFill>
                <a:schemeClr val="accent5">
                  <a:lumMod val="40000"/>
                  <a:lumOff val="60000"/>
                </a:schemeClr>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Data_Dashboard!$D$17:$AH$17</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A-DF16-B34E-813A-472E60753DAD}"/>
            </c:ext>
          </c:extLst>
        </c:ser>
        <c:ser>
          <c:idx val="11"/>
          <c:order val="11"/>
          <c:tx>
            <c:strRef>
              <c:f>Data_Dashboard!$C$18</c:f>
              <c:strCache>
                <c:ptCount val="1"/>
                <c:pt idx="0">
                  <c:v>Jamaica</c:v>
                </c:pt>
              </c:strCache>
            </c:strRef>
          </c:tx>
          <c:spPr>
            <a:ln w="28575" cap="rnd">
              <a:solidFill>
                <a:schemeClr val="accent5">
                  <a:lumMod val="40000"/>
                  <a:lumOff val="60000"/>
                </a:schemeClr>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Data_Dashboard!$D$18:$AH$18</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B-DF16-B34E-813A-472E60753DAD}"/>
            </c:ext>
          </c:extLst>
        </c:ser>
        <c:ser>
          <c:idx val="12"/>
          <c:order val="12"/>
          <c:tx>
            <c:strRef>
              <c:f>Data_Dashboard!$C$19</c:f>
              <c:strCache>
                <c:ptCount val="1"/>
                <c:pt idx="0">
                  <c:v>Palau</c:v>
                </c:pt>
              </c:strCache>
            </c:strRef>
          </c:tx>
          <c:spPr>
            <a:ln w="28575" cap="rnd">
              <a:solidFill>
                <a:schemeClr val="accent5">
                  <a:lumMod val="40000"/>
                  <a:lumOff val="60000"/>
                </a:schemeClr>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Data_Dashboard!$D$19:$AH$19</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C-DF16-B34E-813A-472E60753DAD}"/>
            </c:ext>
          </c:extLst>
        </c:ser>
        <c:ser>
          <c:idx val="13"/>
          <c:order val="13"/>
          <c:tx>
            <c:strRef>
              <c:f>Data_Dashboard!$C$20</c:f>
              <c:strCache>
                <c:ptCount val="1"/>
                <c:pt idx="0">
                  <c:v>China</c:v>
                </c:pt>
              </c:strCache>
            </c:strRef>
          </c:tx>
          <c:spPr>
            <a:ln w="28575" cap="rnd">
              <a:solidFill>
                <a:schemeClr val="accent5">
                  <a:lumMod val="40000"/>
                  <a:lumOff val="60000"/>
                </a:schemeClr>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Data_Dashboard!$D$20:$AH$20</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D-DF16-B34E-813A-472E60753DAD}"/>
            </c:ext>
          </c:extLst>
        </c:ser>
        <c:ser>
          <c:idx val="14"/>
          <c:order val="14"/>
          <c:tx>
            <c:strRef>
              <c:f>Data_Dashboard!$C$21</c:f>
              <c:strCache>
                <c:ptCount val="1"/>
                <c:pt idx="0">
                  <c:v>St. Martin (French part)</c:v>
                </c:pt>
              </c:strCache>
            </c:strRef>
          </c:tx>
          <c:spPr>
            <a:ln w="28575" cap="rnd">
              <a:solidFill>
                <a:schemeClr val="accent5">
                  <a:lumMod val="40000"/>
                  <a:lumOff val="60000"/>
                </a:schemeClr>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Data_Dashboard!$D$21:$AH$21</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E-DF16-B34E-813A-472E60753DAD}"/>
            </c:ext>
          </c:extLst>
        </c:ser>
        <c:ser>
          <c:idx val="15"/>
          <c:order val="15"/>
          <c:tx>
            <c:strRef>
              <c:f>Data_Dashboard!$C$22</c:f>
              <c:strCache>
                <c:ptCount val="1"/>
                <c:pt idx="0">
                  <c:v>Italy</c:v>
                </c:pt>
              </c:strCache>
            </c:strRef>
          </c:tx>
          <c:spPr>
            <a:ln w="28575" cap="rnd">
              <a:solidFill>
                <a:schemeClr val="accent3">
                  <a:lumMod val="40000"/>
                  <a:lumOff val="60000"/>
                </a:schemeClr>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Data_Dashboard!$D$22:$AH$22</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F-DF16-B34E-813A-472E60753DAD}"/>
            </c:ext>
          </c:extLst>
        </c:ser>
        <c:ser>
          <c:idx val="16"/>
          <c:order val="16"/>
          <c:tx>
            <c:strRef>
              <c:f>Data_Dashboard!$C$23</c:f>
              <c:strCache>
                <c:ptCount val="1"/>
                <c:pt idx="0">
                  <c:v>Bulgaria</c:v>
                </c:pt>
              </c:strCache>
            </c:strRef>
          </c:tx>
          <c:spPr>
            <a:ln w="28575" cap="rnd">
              <a:solidFill>
                <a:schemeClr val="accent3">
                  <a:lumMod val="40000"/>
                  <a:lumOff val="60000"/>
                </a:schemeClr>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Data_Dashboard!$D$23:$AH$23</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0-DF16-B34E-813A-472E60753DAD}"/>
            </c:ext>
          </c:extLst>
        </c:ser>
        <c:ser>
          <c:idx val="17"/>
          <c:order val="17"/>
          <c:tx>
            <c:strRef>
              <c:f>Data_Dashboard!$C$24</c:f>
              <c:strCache>
                <c:ptCount val="1"/>
                <c:pt idx="0">
                  <c:v>France</c:v>
                </c:pt>
              </c:strCache>
            </c:strRef>
          </c:tx>
          <c:spPr>
            <a:ln w="28575" cap="rnd">
              <a:solidFill>
                <a:schemeClr val="accent3">
                  <a:lumMod val="40000"/>
                  <a:lumOff val="60000"/>
                </a:schemeClr>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Data_Dashboard!$D$24:$AH$24</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1-DF16-B34E-813A-472E60753DAD}"/>
            </c:ext>
          </c:extLst>
        </c:ser>
        <c:ser>
          <c:idx val="18"/>
          <c:order val="18"/>
          <c:tx>
            <c:strRef>
              <c:f>Data_Dashboard!$C$25</c:f>
              <c:strCache>
                <c:ptCount val="1"/>
                <c:pt idx="0">
                  <c:v>Belarus</c:v>
                </c:pt>
              </c:strCache>
            </c:strRef>
          </c:tx>
          <c:spPr>
            <a:ln w="28575" cap="rnd">
              <a:solidFill>
                <a:schemeClr val="accent3">
                  <a:lumMod val="40000"/>
                  <a:lumOff val="60000"/>
                </a:schemeClr>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Data_Dashboard!$D$25:$AH$25</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2-DF16-B34E-813A-472E60753DAD}"/>
            </c:ext>
          </c:extLst>
        </c:ser>
        <c:ser>
          <c:idx val="19"/>
          <c:order val="19"/>
          <c:tx>
            <c:strRef>
              <c:f>Data_Dashboard!$C$26</c:f>
              <c:strCache>
                <c:ptCount val="1"/>
                <c:pt idx="0">
                  <c:v>Greece</c:v>
                </c:pt>
              </c:strCache>
            </c:strRef>
          </c:tx>
          <c:spPr>
            <a:ln w="28575" cap="rnd">
              <a:solidFill>
                <a:schemeClr val="accent3">
                  <a:lumMod val="40000"/>
                  <a:lumOff val="60000"/>
                </a:schemeClr>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Data_Dashboard!$D$26:$AH$26</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3-DF16-B34E-813A-472E60753DAD}"/>
            </c:ext>
          </c:extLst>
        </c:ser>
        <c:dLbls>
          <c:showLegendKey val="0"/>
          <c:showVal val="0"/>
          <c:showCatName val="0"/>
          <c:showSerName val="0"/>
          <c:showPercent val="0"/>
          <c:showBubbleSize val="0"/>
        </c:dLbls>
        <c:smooth val="0"/>
        <c:axId val="1679532384"/>
        <c:axId val="1658162560"/>
      </c:lineChart>
      <c:catAx>
        <c:axId val="167953238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rgbClr val="00A2E0"/>
                </a:solidFill>
                <a:latin typeface="+mn-lt"/>
                <a:ea typeface="+mn-ea"/>
                <a:cs typeface="+mn-cs"/>
              </a:defRPr>
            </a:pPr>
            <a:endParaRPr lang="fr-FR"/>
          </a:p>
        </c:txPr>
        <c:crossAx val="1658162560"/>
        <c:crosses val="autoZero"/>
        <c:auto val="1"/>
        <c:lblAlgn val="ctr"/>
        <c:lblOffset val="100"/>
        <c:noMultiLvlLbl val="0"/>
      </c:catAx>
      <c:valAx>
        <c:axId val="16581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Forest area (as % of land area)</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16795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ata_Dashboard!$AI$7" lockText="1" noThreeD="1"/>
</file>

<file path=xl/ctrlProps/ctrlProp10.xml><?xml version="1.0" encoding="utf-8"?>
<formControlPr xmlns="http://schemas.microsoft.com/office/spreadsheetml/2009/9/main" objectType="CheckBox" fmlaLink="Data_Dashboard!$AI$16" lockText="1" noThreeD="1"/>
</file>

<file path=xl/ctrlProps/ctrlProp11.xml><?xml version="1.0" encoding="utf-8"?>
<formControlPr xmlns="http://schemas.microsoft.com/office/spreadsheetml/2009/9/main" objectType="CheckBox" fmlaLink="Data_Dashboard!$AI$17" lockText="1" noThreeD="1"/>
</file>

<file path=xl/ctrlProps/ctrlProp12.xml><?xml version="1.0" encoding="utf-8"?>
<formControlPr xmlns="http://schemas.microsoft.com/office/spreadsheetml/2009/9/main" objectType="CheckBox" fmlaLink="Data_Dashboard!$AI$18" lockText="1" noThreeD="1"/>
</file>

<file path=xl/ctrlProps/ctrlProp13.xml><?xml version="1.0" encoding="utf-8"?>
<formControlPr xmlns="http://schemas.microsoft.com/office/spreadsheetml/2009/9/main" objectType="CheckBox" fmlaLink="Data_Dashboard!$AI$19" lockText="1" noThreeD="1"/>
</file>

<file path=xl/ctrlProps/ctrlProp14.xml><?xml version="1.0" encoding="utf-8"?>
<formControlPr xmlns="http://schemas.microsoft.com/office/spreadsheetml/2009/9/main" objectType="CheckBox" fmlaLink="Data_Dashboard!$AI$20" lockText="1" noThreeD="1"/>
</file>

<file path=xl/ctrlProps/ctrlProp15.xml><?xml version="1.0" encoding="utf-8"?>
<formControlPr xmlns="http://schemas.microsoft.com/office/spreadsheetml/2009/9/main" objectType="CheckBox" fmlaLink="Data_Dashboard!$AI$21" lockText="1" noThreeD="1"/>
</file>

<file path=xl/ctrlProps/ctrlProp16.xml><?xml version="1.0" encoding="utf-8"?>
<formControlPr xmlns="http://schemas.microsoft.com/office/spreadsheetml/2009/9/main" objectType="CheckBox" fmlaLink="Data_Dashboard!$AI$22" lockText="1" noThreeD="1"/>
</file>

<file path=xl/ctrlProps/ctrlProp17.xml><?xml version="1.0" encoding="utf-8"?>
<formControlPr xmlns="http://schemas.microsoft.com/office/spreadsheetml/2009/9/main" objectType="CheckBox" fmlaLink="Data_Dashboard!$AI$23" lockText="1" noThreeD="1"/>
</file>

<file path=xl/ctrlProps/ctrlProp18.xml><?xml version="1.0" encoding="utf-8"?>
<formControlPr xmlns="http://schemas.microsoft.com/office/spreadsheetml/2009/9/main" objectType="CheckBox" fmlaLink="Data_Dashboard!$AI$24" lockText="1" noThreeD="1"/>
</file>

<file path=xl/ctrlProps/ctrlProp19.xml><?xml version="1.0" encoding="utf-8"?>
<formControlPr xmlns="http://schemas.microsoft.com/office/spreadsheetml/2009/9/main" objectType="CheckBox" fmlaLink="Data_Dashboard!$AI$25" lockText="1" noThreeD="1"/>
</file>

<file path=xl/ctrlProps/ctrlProp2.xml><?xml version="1.0" encoding="utf-8"?>
<formControlPr xmlns="http://schemas.microsoft.com/office/spreadsheetml/2009/9/main" objectType="CheckBox" checked="Checked" fmlaLink="Data_Dashboard!$AI$8" lockText="1" noThreeD="1"/>
</file>

<file path=xl/ctrlProps/ctrlProp20.xml><?xml version="1.0" encoding="utf-8"?>
<formControlPr xmlns="http://schemas.microsoft.com/office/spreadsheetml/2009/9/main" objectType="CheckBox" fmlaLink="Data_Dashboard!$AI$26" lockText="1" noThreeD="1"/>
</file>

<file path=xl/ctrlProps/ctrlProp3.xml><?xml version="1.0" encoding="utf-8"?>
<formControlPr xmlns="http://schemas.microsoft.com/office/spreadsheetml/2009/9/main" objectType="CheckBox" checked="Checked" fmlaLink="Data_Dashboard!$AI$9" lockText="1" noThreeD="1"/>
</file>

<file path=xl/ctrlProps/ctrlProp4.xml><?xml version="1.0" encoding="utf-8"?>
<formControlPr xmlns="http://schemas.microsoft.com/office/spreadsheetml/2009/9/main" objectType="CheckBox" checked="Checked" fmlaLink="Data_Dashboard!$AI$10" lockText="1" noThreeD="1"/>
</file>

<file path=xl/ctrlProps/ctrlProp5.xml><?xml version="1.0" encoding="utf-8"?>
<formControlPr xmlns="http://schemas.microsoft.com/office/spreadsheetml/2009/9/main" objectType="CheckBox" fmlaLink="Data_Dashboard!$AI$11" lockText="1" noThreeD="1"/>
</file>

<file path=xl/ctrlProps/ctrlProp6.xml><?xml version="1.0" encoding="utf-8"?>
<formControlPr xmlns="http://schemas.microsoft.com/office/spreadsheetml/2009/9/main" objectType="CheckBox" fmlaLink="Data_Dashboard!$AI$12" lockText="1" noThreeD="1"/>
</file>

<file path=xl/ctrlProps/ctrlProp7.xml><?xml version="1.0" encoding="utf-8"?>
<formControlPr xmlns="http://schemas.microsoft.com/office/spreadsheetml/2009/9/main" objectType="CheckBox" fmlaLink="Data_Dashboard!$AI$13" lockText="1" noThreeD="1"/>
</file>

<file path=xl/ctrlProps/ctrlProp8.xml><?xml version="1.0" encoding="utf-8"?>
<formControlPr xmlns="http://schemas.microsoft.com/office/spreadsheetml/2009/9/main" objectType="CheckBox" fmlaLink="Data_Dashboard!$AI$14" lockText="1" noThreeD="1"/>
</file>

<file path=xl/ctrlProps/ctrlProp9.xml><?xml version="1.0" encoding="utf-8"?>
<formControlPr xmlns="http://schemas.microsoft.com/office/spreadsheetml/2009/9/main" objectType="CheckBox" fmlaLink="Data_Dashboard!$AI$15"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30</xdr:row>
          <xdr:rowOff>0</xdr:rowOff>
        </xdr:from>
        <xdr:to>
          <xdr:col>15</xdr:col>
          <xdr:colOff>698500</xdr:colOff>
          <xdr:row>31</xdr:row>
          <xdr:rowOff>177800</xdr:rowOff>
        </xdr:to>
        <xdr:sp macro="" textlink="">
          <xdr:nvSpPr>
            <xdr:cNvPr id="1031" name="Check Box 7" descr="Puerto Rico"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200" b="0" i="0" u="none" strike="noStrike" baseline="0">
                  <a:solidFill>
                    <a:srgbClr val="000000"/>
                  </a:solidFill>
                  <a:latin typeface="Calibri" pitchFamily="2" charset="0"/>
                  <a:cs typeface="Calibri" pitchFamily="2" charset="0"/>
                </a:rPr>
                <a:t>Puerto Rico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32</xdr:row>
          <xdr:rowOff>0</xdr:rowOff>
        </xdr:from>
        <xdr:to>
          <xdr:col>15</xdr:col>
          <xdr:colOff>698500</xdr:colOff>
          <xdr:row>33</xdr:row>
          <xdr:rowOff>177800</xdr:rowOff>
        </xdr:to>
        <xdr:sp macro="" textlink="">
          <xdr:nvSpPr>
            <xdr:cNvPr id="1061" name="Check Box 37" descr="Vietnam" hidden="1">
              <a:extLst>
                <a:ext uri="{63B3BB69-23CF-44E3-9099-C40C66FF867C}">
                  <a14:compatExt spid="_x0000_s1061"/>
                </a:ext>
                <a:ext uri="{FF2B5EF4-FFF2-40B4-BE49-F238E27FC236}">
                  <a16:creationId xmlns:a16="http://schemas.microsoft.com/office/drawing/2014/main" id="{00000000-0008-0000-05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Vietnam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34</xdr:row>
          <xdr:rowOff>0</xdr:rowOff>
        </xdr:from>
        <xdr:to>
          <xdr:col>15</xdr:col>
          <xdr:colOff>698500</xdr:colOff>
          <xdr:row>35</xdr:row>
          <xdr:rowOff>177800</xdr:rowOff>
        </xdr:to>
        <xdr:sp macro="" textlink="">
          <xdr:nvSpPr>
            <xdr:cNvPr id="1062" name="Check Box 38" descr="Bhutan" hidden="1">
              <a:extLst>
                <a:ext uri="{63B3BB69-23CF-44E3-9099-C40C66FF867C}">
                  <a14:compatExt spid="_x0000_s1062"/>
                </a:ext>
                <a:ext uri="{FF2B5EF4-FFF2-40B4-BE49-F238E27FC236}">
                  <a16:creationId xmlns:a16="http://schemas.microsoft.com/office/drawing/2014/main" id="{00000000-0008-0000-05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Bhutan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36</xdr:row>
          <xdr:rowOff>0</xdr:rowOff>
        </xdr:from>
        <xdr:to>
          <xdr:col>15</xdr:col>
          <xdr:colOff>698500</xdr:colOff>
          <xdr:row>37</xdr:row>
          <xdr:rowOff>177800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5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Montenegro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38</xdr:row>
          <xdr:rowOff>0</xdr:rowOff>
        </xdr:from>
        <xdr:to>
          <xdr:col>15</xdr:col>
          <xdr:colOff>698500</xdr:colOff>
          <xdr:row>39</xdr:row>
          <xdr:rowOff>177800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5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Cuba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40</xdr:row>
          <xdr:rowOff>0</xdr:rowOff>
        </xdr:from>
        <xdr:to>
          <xdr:col>15</xdr:col>
          <xdr:colOff>698500</xdr:colOff>
          <xdr:row>41</xdr:row>
          <xdr:rowOff>177800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5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Dominican Republic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42</xdr:row>
          <xdr:rowOff>0</xdr:rowOff>
        </xdr:from>
        <xdr:to>
          <xdr:col>15</xdr:col>
          <xdr:colOff>698500</xdr:colOff>
          <xdr:row>43</xdr:row>
          <xdr:rowOff>177800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5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Fiji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44</xdr:row>
          <xdr:rowOff>0</xdr:rowOff>
        </xdr:from>
        <xdr:to>
          <xdr:col>15</xdr:col>
          <xdr:colOff>698500</xdr:colOff>
          <xdr:row>45</xdr:row>
          <xdr:rowOff>177800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5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Spain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46</xdr:row>
          <xdr:rowOff>0</xdr:rowOff>
        </xdr:from>
        <xdr:to>
          <xdr:col>15</xdr:col>
          <xdr:colOff>698500</xdr:colOff>
          <xdr:row>47</xdr:row>
          <xdr:rowOff>177800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5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Cabo Verde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48</xdr:row>
          <xdr:rowOff>0</xdr:rowOff>
        </xdr:from>
        <xdr:to>
          <xdr:col>15</xdr:col>
          <xdr:colOff>698500</xdr:colOff>
          <xdr:row>49</xdr:row>
          <xdr:rowOff>177800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5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Guam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30</xdr:row>
          <xdr:rowOff>0</xdr:rowOff>
        </xdr:from>
        <xdr:to>
          <xdr:col>17</xdr:col>
          <xdr:colOff>698500</xdr:colOff>
          <xdr:row>31</xdr:row>
          <xdr:rowOff>177800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5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200" b="0" i="0" u="none" strike="noStrike" baseline="0">
                  <a:solidFill>
                    <a:srgbClr val="000000"/>
                  </a:solidFill>
                  <a:latin typeface="Calibri" pitchFamily="2" charset="0"/>
                  <a:cs typeface="Calibri" pitchFamily="2" charset="0"/>
                </a:rPr>
                <a:t>Uruguay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32</xdr:row>
          <xdr:rowOff>0</xdr:rowOff>
        </xdr:from>
        <xdr:to>
          <xdr:col>17</xdr:col>
          <xdr:colOff>698500</xdr:colOff>
          <xdr:row>33</xdr:row>
          <xdr:rowOff>177800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5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Jamaica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34</xdr:row>
          <xdr:rowOff>0</xdr:rowOff>
        </xdr:from>
        <xdr:to>
          <xdr:col>17</xdr:col>
          <xdr:colOff>698500</xdr:colOff>
          <xdr:row>35</xdr:row>
          <xdr:rowOff>177800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5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Palau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36</xdr:row>
          <xdr:rowOff>0</xdr:rowOff>
        </xdr:from>
        <xdr:to>
          <xdr:col>17</xdr:col>
          <xdr:colOff>698500</xdr:colOff>
          <xdr:row>37</xdr:row>
          <xdr:rowOff>177800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5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China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38</xdr:row>
          <xdr:rowOff>0</xdr:rowOff>
        </xdr:from>
        <xdr:to>
          <xdr:col>17</xdr:col>
          <xdr:colOff>698500</xdr:colOff>
          <xdr:row>39</xdr:row>
          <xdr:rowOff>177800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5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St.Martin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40</xdr:row>
          <xdr:rowOff>0</xdr:rowOff>
        </xdr:from>
        <xdr:to>
          <xdr:col>17</xdr:col>
          <xdr:colOff>698500</xdr:colOff>
          <xdr:row>41</xdr:row>
          <xdr:rowOff>177800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5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Italy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42</xdr:row>
          <xdr:rowOff>0</xdr:rowOff>
        </xdr:from>
        <xdr:to>
          <xdr:col>17</xdr:col>
          <xdr:colOff>698500</xdr:colOff>
          <xdr:row>43</xdr:row>
          <xdr:rowOff>177800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5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Bulgaria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44</xdr:row>
          <xdr:rowOff>0</xdr:rowOff>
        </xdr:from>
        <xdr:to>
          <xdr:col>17</xdr:col>
          <xdr:colOff>698500</xdr:colOff>
          <xdr:row>45</xdr:row>
          <xdr:rowOff>177800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5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France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46</xdr:row>
          <xdr:rowOff>0</xdr:rowOff>
        </xdr:from>
        <xdr:to>
          <xdr:col>17</xdr:col>
          <xdr:colOff>698500</xdr:colOff>
          <xdr:row>47</xdr:row>
          <xdr:rowOff>177800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5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Belarus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48</xdr:row>
          <xdr:rowOff>0</xdr:rowOff>
        </xdr:from>
        <xdr:to>
          <xdr:col>17</xdr:col>
          <xdr:colOff>698500</xdr:colOff>
          <xdr:row>49</xdr:row>
          <xdr:rowOff>177800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5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Greece</a:t>
              </a:r>
            </a:p>
          </xdr:txBody>
        </xdr:sp>
        <xdr:clientData/>
      </xdr:twoCellAnchor>
    </mc:Choice>
    <mc:Fallback/>
  </mc:AlternateContent>
  <xdr:twoCellAnchor editAs="oneCell">
    <xdr:from>
      <xdr:col>0</xdr:col>
      <xdr:colOff>0</xdr:colOff>
      <xdr:row>0</xdr:row>
      <xdr:rowOff>0</xdr:rowOff>
    </xdr:from>
    <xdr:to>
      <xdr:col>3</xdr:col>
      <xdr:colOff>711199</xdr:colOff>
      <xdr:row>1</xdr:row>
      <xdr:rowOff>250688</xdr:rowOff>
    </xdr:to>
    <xdr:pic>
      <xdr:nvPicPr>
        <xdr:cNvPr id="26" name="Image 25">
          <a:extLst>
            <a:ext uri="{FF2B5EF4-FFF2-40B4-BE49-F238E27FC236}">
              <a16:creationId xmlns:a16="http://schemas.microsoft.com/office/drawing/2014/main" id="{3683DF0D-681C-1D43-AF3F-3AC037379E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3200"/>
          <a:ext cx="3187699" cy="644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xdr:row>
      <xdr:rowOff>0</xdr:rowOff>
    </xdr:from>
    <xdr:to>
      <xdr:col>10</xdr:col>
      <xdr:colOff>0</xdr:colOff>
      <xdr:row>27</xdr:row>
      <xdr:rowOff>0</xdr:rowOff>
    </xdr:to>
    <xdr:graphicFrame macro="">
      <xdr:nvGraphicFramePr>
        <xdr:cNvPr id="27" name="Graphique 26">
          <a:extLst>
            <a:ext uri="{FF2B5EF4-FFF2-40B4-BE49-F238E27FC236}">
              <a16:creationId xmlns:a16="http://schemas.microsoft.com/office/drawing/2014/main" id="{7467F75D-FE61-6140-B7DB-C6EB155E8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13</xdr:col>
      <xdr:colOff>0</xdr:colOff>
      <xdr:row>57</xdr:row>
      <xdr:rowOff>0</xdr:rowOff>
    </xdr:to>
    <xdr:graphicFrame macro="">
      <xdr:nvGraphicFramePr>
        <xdr:cNvPr id="28" name="Graphique 27">
          <a:extLst>
            <a:ext uri="{FF2B5EF4-FFF2-40B4-BE49-F238E27FC236}">
              <a16:creationId xmlns:a16="http://schemas.microsoft.com/office/drawing/2014/main" id="{0DE4154A-CA5A-8F4E-B03A-14401ACD5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ED4-F903-914A-856E-86DC99655347}">
  <dimension ref="A1:E266"/>
  <sheetViews>
    <sheetView workbookViewId="0"/>
  </sheetViews>
  <sheetFormatPr baseColWidth="10" defaultRowHeight="15" x14ac:dyDescent="0.2"/>
  <cols>
    <col min="1" max="5" width="17.5" style="1" customWidth="1"/>
    <col min="6" max="256" width="8.83203125" style="1" customWidth="1"/>
    <col min="257" max="261" width="17.5" style="1" customWidth="1"/>
    <col min="262" max="512" width="8.83203125" style="1" customWidth="1"/>
    <col min="513" max="517" width="17.5" style="1" customWidth="1"/>
    <col min="518" max="768" width="8.83203125" style="1" customWidth="1"/>
    <col min="769" max="773" width="17.5" style="1" customWidth="1"/>
    <col min="774" max="1024" width="8.83203125" style="1" customWidth="1"/>
    <col min="1025" max="1029" width="17.5" style="1" customWidth="1"/>
    <col min="1030" max="1280" width="8.83203125" style="1" customWidth="1"/>
    <col min="1281" max="1285" width="17.5" style="1" customWidth="1"/>
    <col min="1286" max="1536" width="8.83203125" style="1" customWidth="1"/>
    <col min="1537" max="1541" width="17.5" style="1" customWidth="1"/>
    <col min="1542" max="1792" width="8.83203125" style="1" customWidth="1"/>
    <col min="1793" max="1797" width="17.5" style="1" customWidth="1"/>
    <col min="1798" max="2048" width="8.83203125" style="1" customWidth="1"/>
    <col min="2049" max="2053" width="17.5" style="1" customWidth="1"/>
    <col min="2054" max="2304" width="8.83203125" style="1" customWidth="1"/>
    <col min="2305" max="2309" width="17.5" style="1" customWidth="1"/>
    <col min="2310" max="2560" width="8.83203125" style="1" customWidth="1"/>
    <col min="2561" max="2565" width="17.5" style="1" customWidth="1"/>
    <col min="2566" max="2816" width="8.83203125" style="1" customWidth="1"/>
    <col min="2817" max="2821" width="17.5" style="1" customWidth="1"/>
    <col min="2822" max="3072" width="8.83203125" style="1" customWidth="1"/>
    <col min="3073" max="3077" width="17.5" style="1" customWidth="1"/>
    <col min="3078" max="3328" width="8.83203125" style="1" customWidth="1"/>
    <col min="3329" max="3333" width="17.5" style="1" customWidth="1"/>
    <col min="3334" max="3584" width="8.83203125" style="1" customWidth="1"/>
    <col min="3585" max="3589" width="17.5" style="1" customWidth="1"/>
    <col min="3590" max="3840" width="8.83203125" style="1" customWidth="1"/>
    <col min="3841" max="3845" width="17.5" style="1" customWidth="1"/>
    <col min="3846" max="4096" width="8.83203125" style="1" customWidth="1"/>
    <col min="4097" max="4101" width="17.5" style="1" customWidth="1"/>
    <col min="4102" max="4352" width="8.83203125" style="1" customWidth="1"/>
    <col min="4353" max="4357" width="17.5" style="1" customWidth="1"/>
    <col min="4358" max="4608" width="8.83203125" style="1" customWidth="1"/>
    <col min="4609" max="4613" width="17.5" style="1" customWidth="1"/>
    <col min="4614" max="4864" width="8.83203125" style="1" customWidth="1"/>
    <col min="4865" max="4869" width="17.5" style="1" customWidth="1"/>
    <col min="4870" max="5120" width="8.83203125" style="1" customWidth="1"/>
    <col min="5121" max="5125" width="17.5" style="1" customWidth="1"/>
    <col min="5126" max="5376" width="8.83203125" style="1" customWidth="1"/>
    <col min="5377" max="5381" width="17.5" style="1" customWidth="1"/>
    <col min="5382" max="5632" width="8.83203125" style="1" customWidth="1"/>
    <col min="5633" max="5637" width="17.5" style="1" customWidth="1"/>
    <col min="5638" max="5888" width="8.83203125" style="1" customWidth="1"/>
    <col min="5889" max="5893" width="17.5" style="1" customWidth="1"/>
    <col min="5894" max="6144" width="8.83203125" style="1" customWidth="1"/>
    <col min="6145" max="6149" width="17.5" style="1" customWidth="1"/>
    <col min="6150" max="6400" width="8.83203125" style="1" customWidth="1"/>
    <col min="6401" max="6405" width="17.5" style="1" customWidth="1"/>
    <col min="6406" max="6656" width="8.83203125" style="1" customWidth="1"/>
    <col min="6657" max="6661" width="17.5" style="1" customWidth="1"/>
    <col min="6662" max="6912" width="8.83203125" style="1" customWidth="1"/>
    <col min="6913" max="6917" width="17.5" style="1" customWidth="1"/>
    <col min="6918" max="7168" width="8.83203125" style="1" customWidth="1"/>
    <col min="7169" max="7173" width="17.5" style="1" customWidth="1"/>
    <col min="7174" max="7424" width="8.83203125" style="1" customWidth="1"/>
    <col min="7425" max="7429" width="17.5" style="1" customWidth="1"/>
    <col min="7430" max="7680" width="8.83203125" style="1" customWidth="1"/>
    <col min="7681" max="7685" width="17.5" style="1" customWidth="1"/>
    <col min="7686" max="7936" width="8.83203125" style="1" customWidth="1"/>
    <col min="7937" max="7941" width="17.5" style="1" customWidth="1"/>
    <col min="7942" max="8192" width="8.83203125" style="1" customWidth="1"/>
    <col min="8193" max="8197" width="17.5" style="1" customWidth="1"/>
    <col min="8198" max="8448" width="8.83203125" style="1" customWidth="1"/>
    <col min="8449" max="8453" width="17.5" style="1" customWidth="1"/>
    <col min="8454" max="8704" width="8.83203125" style="1" customWidth="1"/>
    <col min="8705" max="8709" width="17.5" style="1" customWidth="1"/>
    <col min="8710" max="8960" width="8.83203125" style="1" customWidth="1"/>
    <col min="8961" max="8965" width="17.5" style="1" customWidth="1"/>
    <col min="8966" max="9216" width="8.83203125" style="1" customWidth="1"/>
    <col min="9217" max="9221" width="17.5" style="1" customWidth="1"/>
    <col min="9222" max="9472" width="8.83203125" style="1" customWidth="1"/>
    <col min="9473" max="9477" width="17.5" style="1" customWidth="1"/>
    <col min="9478" max="9728" width="8.83203125" style="1" customWidth="1"/>
    <col min="9729" max="9733" width="17.5" style="1" customWidth="1"/>
    <col min="9734" max="9984" width="8.83203125" style="1" customWidth="1"/>
    <col min="9985" max="9989" width="17.5" style="1" customWidth="1"/>
    <col min="9990" max="10240" width="8.83203125" style="1" customWidth="1"/>
    <col min="10241" max="10245" width="17.5" style="1" customWidth="1"/>
    <col min="10246" max="10496" width="8.83203125" style="1" customWidth="1"/>
    <col min="10497" max="10501" width="17.5" style="1" customWidth="1"/>
    <col min="10502" max="10752" width="8.83203125" style="1" customWidth="1"/>
    <col min="10753" max="10757" width="17.5" style="1" customWidth="1"/>
    <col min="10758" max="11008" width="8.83203125" style="1" customWidth="1"/>
    <col min="11009" max="11013" width="17.5" style="1" customWidth="1"/>
    <col min="11014" max="11264" width="8.83203125" style="1" customWidth="1"/>
    <col min="11265" max="11269" width="17.5" style="1" customWidth="1"/>
    <col min="11270" max="11520" width="8.83203125" style="1" customWidth="1"/>
    <col min="11521" max="11525" width="17.5" style="1" customWidth="1"/>
    <col min="11526" max="11776" width="8.83203125" style="1" customWidth="1"/>
    <col min="11777" max="11781" width="17.5" style="1" customWidth="1"/>
    <col min="11782" max="12032" width="8.83203125" style="1" customWidth="1"/>
    <col min="12033" max="12037" width="17.5" style="1" customWidth="1"/>
    <col min="12038" max="12288" width="8.83203125" style="1" customWidth="1"/>
    <col min="12289" max="12293" width="17.5" style="1" customWidth="1"/>
    <col min="12294" max="12544" width="8.83203125" style="1" customWidth="1"/>
    <col min="12545" max="12549" width="17.5" style="1" customWidth="1"/>
    <col min="12550" max="12800" width="8.83203125" style="1" customWidth="1"/>
    <col min="12801" max="12805" width="17.5" style="1" customWidth="1"/>
    <col min="12806" max="13056" width="8.83203125" style="1" customWidth="1"/>
    <col min="13057" max="13061" width="17.5" style="1" customWidth="1"/>
    <col min="13062" max="13312" width="8.83203125" style="1" customWidth="1"/>
    <col min="13313" max="13317" width="17.5" style="1" customWidth="1"/>
    <col min="13318" max="13568" width="8.83203125" style="1" customWidth="1"/>
    <col min="13569" max="13573" width="17.5" style="1" customWidth="1"/>
    <col min="13574" max="13824" width="8.83203125" style="1" customWidth="1"/>
    <col min="13825" max="13829" width="17.5" style="1" customWidth="1"/>
    <col min="13830" max="14080" width="8.83203125" style="1" customWidth="1"/>
    <col min="14081" max="14085" width="17.5" style="1" customWidth="1"/>
    <col min="14086" max="14336" width="8.83203125" style="1" customWidth="1"/>
    <col min="14337" max="14341" width="17.5" style="1" customWidth="1"/>
    <col min="14342" max="14592" width="8.83203125" style="1" customWidth="1"/>
    <col min="14593" max="14597" width="17.5" style="1" customWidth="1"/>
    <col min="14598" max="14848" width="8.83203125" style="1" customWidth="1"/>
    <col min="14849" max="14853" width="17.5" style="1" customWidth="1"/>
    <col min="14854" max="15104" width="8.83203125" style="1" customWidth="1"/>
    <col min="15105" max="15109" width="17.5" style="1" customWidth="1"/>
    <col min="15110" max="15360" width="8.83203125" style="1" customWidth="1"/>
    <col min="15361" max="15365" width="17.5" style="1" customWidth="1"/>
    <col min="15366" max="15616" width="8.83203125" style="1" customWidth="1"/>
    <col min="15617" max="15621" width="17.5" style="1" customWidth="1"/>
    <col min="15622" max="15872" width="8.83203125" style="1" customWidth="1"/>
    <col min="15873" max="15877" width="17.5" style="1" customWidth="1"/>
    <col min="15878" max="16128" width="8.83203125" style="1" customWidth="1"/>
    <col min="16129" max="16133" width="17.5" style="1" customWidth="1"/>
    <col min="16134" max="16384" width="8.83203125" style="1" customWidth="1"/>
  </cols>
  <sheetData>
    <row r="1" spans="1:5" x14ac:dyDescent="0.2">
      <c r="A1" s="1" t="s">
        <v>1</v>
      </c>
      <c r="B1" s="1" t="s">
        <v>569</v>
      </c>
      <c r="C1" s="1" t="s">
        <v>570</v>
      </c>
      <c r="D1" s="1" t="s">
        <v>571</v>
      </c>
      <c r="E1" s="1" t="s">
        <v>572</v>
      </c>
    </row>
    <row r="2" spans="1:5" x14ac:dyDescent="0.2">
      <c r="A2" s="1" t="s">
        <v>36</v>
      </c>
      <c r="B2" s="1" t="s">
        <v>305</v>
      </c>
      <c r="C2" s="1" t="s">
        <v>227</v>
      </c>
      <c r="E2" s="1" t="s">
        <v>35</v>
      </c>
    </row>
    <row r="3" spans="1:5" x14ac:dyDescent="0.2">
      <c r="A3" s="1" t="s">
        <v>40</v>
      </c>
      <c r="D3" s="1" t="s">
        <v>573</v>
      </c>
      <c r="E3" s="1" t="s">
        <v>39</v>
      </c>
    </row>
    <row r="4" spans="1:5" x14ac:dyDescent="0.2">
      <c r="A4" s="1" t="s">
        <v>42</v>
      </c>
      <c r="B4" s="1" t="s">
        <v>445</v>
      </c>
      <c r="C4" s="1" t="s">
        <v>309</v>
      </c>
      <c r="D4" s="1" t="s">
        <v>574</v>
      </c>
      <c r="E4" s="1" t="s">
        <v>41</v>
      </c>
    </row>
    <row r="5" spans="1:5" x14ac:dyDescent="0.2">
      <c r="A5" s="1" t="s">
        <v>44</v>
      </c>
      <c r="D5" s="1" t="s">
        <v>575</v>
      </c>
      <c r="E5" s="1" t="s">
        <v>43</v>
      </c>
    </row>
    <row r="6" spans="1:5" x14ac:dyDescent="0.2">
      <c r="A6" s="1" t="s">
        <v>46</v>
      </c>
      <c r="B6" s="1" t="s">
        <v>471</v>
      </c>
      <c r="C6" s="1" t="s">
        <v>315</v>
      </c>
      <c r="E6" s="1" t="s">
        <v>45</v>
      </c>
    </row>
    <row r="7" spans="1:5" x14ac:dyDescent="0.2">
      <c r="A7" s="1" t="s">
        <v>48</v>
      </c>
      <c r="B7" s="1" t="s">
        <v>167</v>
      </c>
      <c r="C7" s="1" t="s">
        <v>535</v>
      </c>
      <c r="E7" s="1" t="s">
        <v>47</v>
      </c>
    </row>
    <row r="8" spans="1:5" x14ac:dyDescent="0.2">
      <c r="A8" s="1" t="s">
        <v>50</v>
      </c>
      <c r="B8" s="1" t="s">
        <v>167</v>
      </c>
      <c r="C8" s="1" t="s">
        <v>227</v>
      </c>
      <c r="E8" s="1" t="s">
        <v>49</v>
      </c>
    </row>
    <row r="9" spans="1:5" x14ac:dyDescent="0.2">
      <c r="A9" s="1" t="s">
        <v>52</v>
      </c>
      <c r="D9" s="1" t="s">
        <v>576</v>
      </c>
      <c r="E9" s="1" t="s">
        <v>51</v>
      </c>
    </row>
    <row r="10" spans="1:5" x14ac:dyDescent="0.2">
      <c r="A10" s="1" t="s">
        <v>54</v>
      </c>
      <c r="B10" s="1" t="s">
        <v>343</v>
      </c>
      <c r="C10" s="1" t="s">
        <v>227</v>
      </c>
      <c r="E10" s="1" t="s">
        <v>53</v>
      </c>
    </row>
    <row r="11" spans="1:5" x14ac:dyDescent="0.2">
      <c r="A11" s="1" t="s">
        <v>56</v>
      </c>
      <c r="B11" s="1" t="s">
        <v>305</v>
      </c>
      <c r="C11" s="1" t="s">
        <v>535</v>
      </c>
      <c r="E11" s="1" t="s">
        <v>55</v>
      </c>
    </row>
    <row r="12" spans="1:5" x14ac:dyDescent="0.2">
      <c r="A12" s="1" t="s">
        <v>58</v>
      </c>
      <c r="B12" s="1" t="s">
        <v>167</v>
      </c>
      <c r="C12" s="1" t="s">
        <v>535</v>
      </c>
      <c r="E12" s="1" t="s">
        <v>57</v>
      </c>
    </row>
    <row r="13" spans="1:5" x14ac:dyDescent="0.2">
      <c r="A13" s="1" t="s">
        <v>60</v>
      </c>
      <c r="B13" s="1" t="s">
        <v>163</v>
      </c>
      <c r="C13" s="1" t="s">
        <v>535</v>
      </c>
      <c r="E13" s="1" t="s">
        <v>59</v>
      </c>
    </row>
    <row r="14" spans="1:5" x14ac:dyDescent="0.2">
      <c r="A14" s="1" t="s">
        <v>62</v>
      </c>
      <c r="B14" s="1" t="s">
        <v>305</v>
      </c>
      <c r="C14" s="1" t="s">
        <v>227</v>
      </c>
      <c r="E14" s="1" t="s">
        <v>61</v>
      </c>
    </row>
    <row r="15" spans="1:5" x14ac:dyDescent="0.2">
      <c r="A15" s="1" t="s">
        <v>64</v>
      </c>
      <c r="B15" s="1" t="s">
        <v>163</v>
      </c>
      <c r="C15" s="1" t="s">
        <v>227</v>
      </c>
      <c r="D15" s="1" t="s">
        <v>577</v>
      </c>
      <c r="E15" s="1" t="s">
        <v>63</v>
      </c>
    </row>
    <row r="16" spans="1:5" x14ac:dyDescent="0.2">
      <c r="A16" s="1" t="s">
        <v>66</v>
      </c>
      <c r="B16" s="1" t="s">
        <v>167</v>
      </c>
      <c r="C16" s="1" t="s">
        <v>227</v>
      </c>
      <c r="D16" s="1" t="s">
        <v>578</v>
      </c>
      <c r="E16" s="1" t="s">
        <v>65</v>
      </c>
    </row>
    <row r="17" spans="1:5" x14ac:dyDescent="0.2">
      <c r="A17" s="1" t="s">
        <v>68</v>
      </c>
      <c r="B17" s="1" t="s">
        <v>167</v>
      </c>
      <c r="C17" s="1" t="s">
        <v>535</v>
      </c>
      <c r="E17" s="1" t="s">
        <v>67</v>
      </c>
    </row>
    <row r="18" spans="1:5" x14ac:dyDescent="0.2">
      <c r="A18" s="1" t="s">
        <v>70</v>
      </c>
      <c r="B18" s="1" t="s">
        <v>471</v>
      </c>
      <c r="C18" s="1" t="s">
        <v>309</v>
      </c>
      <c r="E18" s="1" t="s">
        <v>69</v>
      </c>
    </row>
    <row r="19" spans="1:5" x14ac:dyDescent="0.2">
      <c r="A19" s="1" t="s">
        <v>72</v>
      </c>
      <c r="B19" s="1" t="s">
        <v>167</v>
      </c>
      <c r="C19" s="1" t="s">
        <v>227</v>
      </c>
      <c r="D19" s="1" t="s">
        <v>579</v>
      </c>
      <c r="E19" s="1" t="s">
        <v>71</v>
      </c>
    </row>
    <row r="20" spans="1:5" x14ac:dyDescent="0.2">
      <c r="A20" s="1" t="s">
        <v>74</v>
      </c>
      <c r="B20" s="1" t="s">
        <v>471</v>
      </c>
      <c r="C20" s="1" t="s">
        <v>315</v>
      </c>
      <c r="E20" s="1" t="s">
        <v>73</v>
      </c>
    </row>
    <row r="21" spans="1:5" x14ac:dyDescent="0.2">
      <c r="A21" s="1" t="s">
        <v>76</v>
      </c>
      <c r="B21" s="1" t="s">
        <v>471</v>
      </c>
      <c r="C21" s="1" t="s">
        <v>309</v>
      </c>
      <c r="E21" s="1" t="s">
        <v>75</v>
      </c>
    </row>
    <row r="22" spans="1:5" x14ac:dyDescent="0.2">
      <c r="A22" s="1" t="s">
        <v>78</v>
      </c>
      <c r="B22" s="1" t="s">
        <v>445</v>
      </c>
      <c r="C22" s="1" t="s">
        <v>315</v>
      </c>
      <c r="D22" s="1" t="s">
        <v>577</v>
      </c>
      <c r="E22" s="1" t="s">
        <v>77</v>
      </c>
    </row>
    <row r="23" spans="1:5" x14ac:dyDescent="0.2">
      <c r="A23" s="1" t="s">
        <v>80</v>
      </c>
      <c r="B23" s="1" t="s">
        <v>167</v>
      </c>
      <c r="C23" s="1" t="s">
        <v>535</v>
      </c>
      <c r="E23" s="1" t="s">
        <v>79</v>
      </c>
    </row>
    <row r="24" spans="1:5" x14ac:dyDescent="0.2">
      <c r="A24" s="1" t="s">
        <v>82</v>
      </c>
      <c r="B24" s="1" t="s">
        <v>343</v>
      </c>
      <c r="C24" s="1" t="s">
        <v>227</v>
      </c>
      <c r="E24" s="1" t="s">
        <v>81</v>
      </c>
    </row>
    <row r="25" spans="1:5" x14ac:dyDescent="0.2">
      <c r="A25" s="1" t="s">
        <v>84</v>
      </c>
      <c r="B25" s="1" t="s">
        <v>305</v>
      </c>
      <c r="C25" s="1" t="s">
        <v>227</v>
      </c>
      <c r="E25" s="1" t="s">
        <v>83</v>
      </c>
    </row>
    <row r="26" spans="1:5" x14ac:dyDescent="0.2">
      <c r="A26" s="1" t="s">
        <v>86</v>
      </c>
      <c r="B26" s="1" t="s">
        <v>167</v>
      </c>
      <c r="C26" s="1" t="s">
        <v>535</v>
      </c>
      <c r="E26" s="1" t="s">
        <v>85</v>
      </c>
    </row>
    <row r="27" spans="1:5" x14ac:dyDescent="0.2">
      <c r="A27" s="1" t="s">
        <v>88</v>
      </c>
      <c r="B27" s="1" t="s">
        <v>167</v>
      </c>
      <c r="C27" s="1" t="s">
        <v>535</v>
      </c>
      <c r="D27" s="1" t="s">
        <v>580</v>
      </c>
      <c r="E27" s="1" t="s">
        <v>87</v>
      </c>
    </row>
    <row r="28" spans="1:5" x14ac:dyDescent="0.2">
      <c r="A28" s="1" t="s">
        <v>90</v>
      </c>
      <c r="B28" s="1" t="s">
        <v>305</v>
      </c>
      <c r="C28" s="1" t="s">
        <v>315</v>
      </c>
      <c r="E28" s="1" t="s">
        <v>89</v>
      </c>
    </row>
    <row r="29" spans="1:5" x14ac:dyDescent="0.2">
      <c r="A29" s="1" t="s">
        <v>92</v>
      </c>
      <c r="B29" s="1" t="s">
        <v>377</v>
      </c>
      <c r="C29" s="1" t="s">
        <v>227</v>
      </c>
      <c r="E29" s="1" t="s">
        <v>91</v>
      </c>
    </row>
    <row r="30" spans="1:5" x14ac:dyDescent="0.2">
      <c r="A30" s="1" t="s">
        <v>94</v>
      </c>
      <c r="B30" s="1" t="s">
        <v>305</v>
      </c>
      <c r="C30" s="1" t="s">
        <v>315</v>
      </c>
      <c r="E30" s="1" t="s">
        <v>93</v>
      </c>
    </row>
    <row r="31" spans="1:5" x14ac:dyDescent="0.2">
      <c r="A31" s="1" t="s">
        <v>96</v>
      </c>
      <c r="B31" s="1" t="s">
        <v>305</v>
      </c>
      <c r="C31" s="1" t="s">
        <v>535</v>
      </c>
      <c r="E31" s="1" t="s">
        <v>95</v>
      </c>
    </row>
    <row r="32" spans="1:5" x14ac:dyDescent="0.2">
      <c r="A32" s="1" t="s">
        <v>98</v>
      </c>
      <c r="B32" s="1" t="s">
        <v>305</v>
      </c>
      <c r="C32" s="1" t="s">
        <v>227</v>
      </c>
      <c r="E32" s="1" t="s">
        <v>97</v>
      </c>
    </row>
    <row r="33" spans="1:5" x14ac:dyDescent="0.2">
      <c r="A33" s="1" t="s">
        <v>100</v>
      </c>
      <c r="B33" s="1" t="s">
        <v>163</v>
      </c>
      <c r="C33" s="1" t="s">
        <v>227</v>
      </c>
      <c r="E33" s="1" t="s">
        <v>99</v>
      </c>
    </row>
    <row r="34" spans="1:5" x14ac:dyDescent="0.2">
      <c r="A34" s="1" t="s">
        <v>102</v>
      </c>
      <c r="B34" s="1" t="s">
        <v>445</v>
      </c>
      <c r="C34" s="1" t="s">
        <v>315</v>
      </c>
      <c r="E34" s="1" t="s">
        <v>101</v>
      </c>
    </row>
    <row r="35" spans="1:5" x14ac:dyDescent="0.2">
      <c r="A35" s="1" t="s">
        <v>104</v>
      </c>
      <c r="B35" s="1" t="s">
        <v>471</v>
      </c>
      <c r="C35" s="1" t="s">
        <v>535</v>
      </c>
      <c r="E35" s="1" t="s">
        <v>103</v>
      </c>
    </row>
    <row r="36" spans="1:5" x14ac:dyDescent="0.2">
      <c r="A36" s="1" t="s">
        <v>106</v>
      </c>
      <c r="B36" s="1" t="s">
        <v>471</v>
      </c>
      <c r="C36" s="1" t="s">
        <v>309</v>
      </c>
      <c r="E36" s="1" t="s">
        <v>105</v>
      </c>
    </row>
    <row r="37" spans="1:5" x14ac:dyDescent="0.2">
      <c r="A37" s="1" t="s">
        <v>108</v>
      </c>
      <c r="B37" s="1" t="s">
        <v>377</v>
      </c>
      <c r="C37" s="1" t="s">
        <v>227</v>
      </c>
      <c r="D37" s="1" t="s">
        <v>581</v>
      </c>
      <c r="E37" s="1" t="s">
        <v>107</v>
      </c>
    </row>
    <row r="38" spans="1:5" x14ac:dyDescent="0.2">
      <c r="A38" s="1" t="s">
        <v>110</v>
      </c>
      <c r="D38" s="1" t="s">
        <v>582</v>
      </c>
      <c r="E38" s="1" t="s">
        <v>109</v>
      </c>
    </row>
    <row r="39" spans="1:5" x14ac:dyDescent="0.2">
      <c r="A39" s="1" t="s">
        <v>112</v>
      </c>
      <c r="B39" s="1" t="s">
        <v>167</v>
      </c>
      <c r="C39" s="1" t="s">
        <v>227</v>
      </c>
      <c r="E39" s="1" t="s">
        <v>111</v>
      </c>
    </row>
    <row r="40" spans="1:5" x14ac:dyDescent="0.2">
      <c r="A40" s="1" t="s">
        <v>114</v>
      </c>
      <c r="B40" s="1" t="s">
        <v>167</v>
      </c>
      <c r="C40" s="1" t="s">
        <v>227</v>
      </c>
      <c r="E40" s="1" t="s">
        <v>113</v>
      </c>
    </row>
    <row r="41" spans="1:5" x14ac:dyDescent="0.2">
      <c r="A41" s="1" t="s">
        <v>116</v>
      </c>
      <c r="B41" s="1" t="s">
        <v>305</v>
      </c>
      <c r="C41" s="1" t="s">
        <v>227</v>
      </c>
      <c r="E41" s="1" t="s">
        <v>115</v>
      </c>
    </row>
    <row r="42" spans="1:5" x14ac:dyDescent="0.2">
      <c r="A42" s="1" t="s">
        <v>118</v>
      </c>
      <c r="B42" s="1" t="s">
        <v>163</v>
      </c>
      <c r="C42" s="1" t="s">
        <v>535</v>
      </c>
      <c r="D42" s="1" t="s">
        <v>583</v>
      </c>
      <c r="E42" s="1" t="s">
        <v>117</v>
      </c>
    </row>
    <row r="43" spans="1:5" x14ac:dyDescent="0.2">
      <c r="A43" s="1" t="s">
        <v>120</v>
      </c>
      <c r="B43" s="1" t="s">
        <v>471</v>
      </c>
      <c r="C43" s="1" t="s">
        <v>315</v>
      </c>
      <c r="E43" s="1" t="s">
        <v>584</v>
      </c>
    </row>
    <row r="44" spans="1:5" x14ac:dyDescent="0.2">
      <c r="A44" s="1" t="s">
        <v>122</v>
      </c>
      <c r="B44" s="1" t="s">
        <v>471</v>
      </c>
      <c r="C44" s="1" t="s">
        <v>315</v>
      </c>
      <c r="E44" s="1" t="s">
        <v>121</v>
      </c>
    </row>
    <row r="45" spans="1:5" x14ac:dyDescent="0.2">
      <c r="A45" s="1" t="s">
        <v>124</v>
      </c>
      <c r="B45" s="1" t="s">
        <v>471</v>
      </c>
      <c r="C45" s="1" t="s">
        <v>309</v>
      </c>
      <c r="E45" s="1" t="s">
        <v>123</v>
      </c>
    </row>
    <row r="46" spans="1:5" x14ac:dyDescent="0.2">
      <c r="A46" s="1" t="s">
        <v>126</v>
      </c>
      <c r="B46" s="1" t="s">
        <v>471</v>
      </c>
      <c r="C46" s="1" t="s">
        <v>315</v>
      </c>
      <c r="E46" s="1" t="s">
        <v>125</v>
      </c>
    </row>
    <row r="47" spans="1:5" x14ac:dyDescent="0.2">
      <c r="A47" s="1" t="s">
        <v>128</v>
      </c>
      <c r="B47" s="1" t="s">
        <v>305</v>
      </c>
      <c r="C47" s="1" t="s">
        <v>535</v>
      </c>
      <c r="E47" s="1" t="s">
        <v>127</v>
      </c>
    </row>
    <row r="48" spans="1:5" x14ac:dyDescent="0.2">
      <c r="A48" s="1" t="s">
        <v>130</v>
      </c>
      <c r="B48" s="1" t="s">
        <v>471</v>
      </c>
      <c r="C48" s="1" t="s">
        <v>315</v>
      </c>
      <c r="E48" s="1" t="s">
        <v>129</v>
      </c>
    </row>
    <row r="49" spans="1:5" x14ac:dyDescent="0.2">
      <c r="A49" s="1" t="s">
        <v>132</v>
      </c>
      <c r="B49" s="1" t="s">
        <v>471</v>
      </c>
      <c r="C49" s="1" t="s">
        <v>315</v>
      </c>
      <c r="E49" s="1" t="s">
        <v>131</v>
      </c>
    </row>
    <row r="50" spans="1:5" x14ac:dyDescent="0.2">
      <c r="A50" s="1" t="s">
        <v>134</v>
      </c>
      <c r="B50" s="1" t="s">
        <v>305</v>
      </c>
      <c r="C50" s="1" t="s">
        <v>535</v>
      </c>
      <c r="E50" s="1" t="s">
        <v>133</v>
      </c>
    </row>
    <row r="51" spans="1:5" x14ac:dyDescent="0.2">
      <c r="A51" s="1" t="s">
        <v>136</v>
      </c>
      <c r="E51" s="1" t="s">
        <v>135</v>
      </c>
    </row>
    <row r="52" spans="1:5" x14ac:dyDescent="0.2">
      <c r="A52" s="1" t="s">
        <v>138</v>
      </c>
      <c r="B52" s="1" t="s">
        <v>305</v>
      </c>
      <c r="C52" s="1" t="s">
        <v>535</v>
      </c>
      <c r="E52" s="1" t="s">
        <v>137</v>
      </c>
    </row>
    <row r="53" spans="1:5" x14ac:dyDescent="0.2">
      <c r="A53" s="1" t="s">
        <v>140</v>
      </c>
      <c r="B53" s="1" t="s">
        <v>305</v>
      </c>
      <c r="C53" s="1" t="s">
        <v>227</v>
      </c>
      <c r="E53" s="1" t="s">
        <v>585</v>
      </c>
    </row>
    <row r="54" spans="1:5" x14ac:dyDescent="0.2">
      <c r="A54" s="1" t="s">
        <v>142</v>
      </c>
      <c r="B54" s="1" t="s">
        <v>305</v>
      </c>
      <c r="C54" s="1" t="s">
        <v>227</v>
      </c>
      <c r="E54" s="1" t="s">
        <v>141</v>
      </c>
    </row>
    <row r="55" spans="1:5" x14ac:dyDescent="0.2">
      <c r="A55" s="1" t="s">
        <v>144</v>
      </c>
      <c r="B55" s="1" t="s">
        <v>167</v>
      </c>
      <c r="C55" s="1" t="s">
        <v>227</v>
      </c>
      <c r="D55" s="1" t="s">
        <v>586</v>
      </c>
      <c r="E55" s="1" t="s">
        <v>143</v>
      </c>
    </row>
    <row r="56" spans="1:5" x14ac:dyDescent="0.2">
      <c r="A56" s="1" t="s">
        <v>146</v>
      </c>
      <c r="B56" s="1" t="s">
        <v>167</v>
      </c>
      <c r="C56" s="1" t="s">
        <v>227</v>
      </c>
      <c r="E56" s="1" t="s">
        <v>145</v>
      </c>
    </row>
    <row r="57" spans="1:5" x14ac:dyDescent="0.2">
      <c r="A57" s="1" t="s">
        <v>148</v>
      </c>
      <c r="B57" s="1" t="s">
        <v>167</v>
      </c>
      <c r="C57" s="1" t="s">
        <v>227</v>
      </c>
      <c r="E57" s="1" t="s">
        <v>147</v>
      </c>
    </row>
    <row r="58" spans="1:5" x14ac:dyDescent="0.2">
      <c r="A58" s="1" t="s">
        <v>150</v>
      </c>
      <c r="B58" s="1" t="s">
        <v>343</v>
      </c>
      <c r="C58" s="1" t="s">
        <v>315</v>
      </c>
      <c r="E58" s="1" t="s">
        <v>149</v>
      </c>
    </row>
    <row r="59" spans="1:5" x14ac:dyDescent="0.2">
      <c r="A59" s="1" t="s">
        <v>152</v>
      </c>
      <c r="B59" s="1" t="s">
        <v>305</v>
      </c>
      <c r="C59" s="1" t="s">
        <v>535</v>
      </c>
      <c r="E59" s="1" t="s">
        <v>151</v>
      </c>
    </row>
    <row r="60" spans="1:5" x14ac:dyDescent="0.2">
      <c r="A60" s="1" t="s">
        <v>154</v>
      </c>
      <c r="B60" s="1" t="s">
        <v>167</v>
      </c>
      <c r="C60" s="1" t="s">
        <v>227</v>
      </c>
      <c r="E60" s="1" t="s">
        <v>153</v>
      </c>
    </row>
    <row r="61" spans="1:5" x14ac:dyDescent="0.2">
      <c r="A61" s="1" t="s">
        <v>156</v>
      </c>
      <c r="B61" s="1" t="s">
        <v>305</v>
      </c>
      <c r="C61" s="1" t="s">
        <v>535</v>
      </c>
      <c r="E61" s="1" t="s">
        <v>155</v>
      </c>
    </row>
    <row r="62" spans="1:5" x14ac:dyDescent="0.2">
      <c r="A62" s="1" t="s">
        <v>158</v>
      </c>
      <c r="B62" s="1" t="s">
        <v>343</v>
      </c>
      <c r="C62" s="1" t="s">
        <v>315</v>
      </c>
      <c r="E62" s="1" t="s">
        <v>157</v>
      </c>
    </row>
    <row r="63" spans="1:5" x14ac:dyDescent="0.2">
      <c r="A63" s="1" t="s">
        <v>160</v>
      </c>
      <c r="E63" s="1" t="s">
        <v>159</v>
      </c>
    </row>
    <row r="64" spans="1:5" x14ac:dyDescent="0.2">
      <c r="A64" s="1" t="s">
        <v>162</v>
      </c>
      <c r="D64" s="1" t="s">
        <v>587</v>
      </c>
      <c r="E64" s="1" t="s">
        <v>161</v>
      </c>
    </row>
    <row r="65" spans="1:5" x14ac:dyDescent="0.2">
      <c r="A65" s="1" t="s">
        <v>164</v>
      </c>
      <c r="D65" s="1" t="s">
        <v>588</v>
      </c>
      <c r="E65" s="1" t="s">
        <v>163</v>
      </c>
    </row>
    <row r="66" spans="1:5" x14ac:dyDescent="0.2">
      <c r="A66" s="1" t="s">
        <v>166</v>
      </c>
      <c r="E66" s="1" t="s">
        <v>165</v>
      </c>
    </row>
    <row r="67" spans="1:5" x14ac:dyDescent="0.2">
      <c r="A67" s="1" t="s">
        <v>168</v>
      </c>
      <c r="D67" s="1" t="s">
        <v>589</v>
      </c>
      <c r="E67" s="1" t="s">
        <v>167</v>
      </c>
    </row>
    <row r="68" spans="1:5" x14ac:dyDescent="0.2">
      <c r="A68" s="1" t="s">
        <v>170</v>
      </c>
      <c r="B68" s="1" t="s">
        <v>305</v>
      </c>
      <c r="C68" s="1" t="s">
        <v>535</v>
      </c>
      <c r="E68" s="1" t="s">
        <v>169</v>
      </c>
    </row>
    <row r="69" spans="1:5" x14ac:dyDescent="0.2">
      <c r="A69" s="1" t="s">
        <v>172</v>
      </c>
      <c r="B69" s="1" t="s">
        <v>343</v>
      </c>
      <c r="C69" s="1" t="s">
        <v>315</v>
      </c>
      <c r="D69" s="1" t="s">
        <v>590</v>
      </c>
      <c r="E69" s="1" t="s">
        <v>171</v>
      </c>
    </row>
    <row r="70" spans="1:5" x14ac:dyDescent="0.2">
      <c r="A70" s="1" t="s">
        <v>174</v>
      </c>
      <c r="D70" s="1" t="s">
        <v>591</v>
      </c>
      <c r="E70" s="1" t="s">
        <v>173</v>
      </c>
    </row>
    <row r="71" spans="1:5" x14ac:dyDescent="0.2">
      <c r="A71" s="1" t="s">
        <v>176</v>
      </c>
      <c r="B71" s="1" t="s">
        <v>471</v>
      </c>
      <c r="C71" s="1" t="s">
        <v>309</v>
      </c>
      <c r="E71" s="1" t="s">
        <v>175</v>
      </c>
    </row>
    <row r="72" spans="1:5" x14ac:dyDescent="0.2">
      <c r="A72" s="1" t="s">
        <v>178</v>
      </c>
      <c r="B72" s="1" t="s">
        <v>167</v>
      </c>
      <c r="C72" s="1" t="s">
        <v>227</v>
      </c>
      <c r="D72" s="1" t="s">
        <v>592</v>
      </c>
      <c r="E72" s="1" t="s">
        <v>177</v>
      </c>
    </row>
    <row r="73" spans="1:5" x14ac:dyDescent="0.2">
      <c r="A73" s="1" t="s">
        <v>180</v>
      </c>
      <c r="B73" s="1" t="s">
        <v>167</v>
      </c>
      <c r="C73" s="1" t="s">
        <v>227</v>
      </c>
      <c r="D73" s="1" t="s">
        <v>593</v>
      </c>
      <c r="E73" s="1" t="s">
        <v>179</v>
      </c>
    </row>
    <row r="74" spans="1:5" x14ac:dyDescent="0.2">
      <c r="A74" s="1" t="s">
        <v>182</v>
      </c>
      <c r="B74" s="1" t="s">
        <v>471</v>
      </c>
      <c r="C74" s="1" t="s">
        <v>309</v>
      </c>
      <c r="D74" s="1" t="s">
        <v>594</v>
      </c>
      <c r="E74" s="1" t="s">
        <v>181</v>
      </c>
    </row>
    <row r="75" spans="1:5" x14ac:dyDescent="0.2">
      <c r="A75" s="1" t="s">
        <v>184</v>
      </c>
      <c r="D75" s="1" t="s">
        <v>595</v>
      </c>
      <c r="E75" s="1" t="s">
        <v>183</v>
      </c>
    </row>
    <row r="76" spans="1:5" ht="409.6" x14ac:dyDescent="0.2">
      <c r="A76" s="1" t="s">
        <v>186</v>
      </c>
      <c r="D76" s="2" t="s">
        <v>596</v>
      </c>
      <c r="E76" s="1" t="s">
        <v>185</v>
      </c>
    </row>
    <row r="77" spans="1:5" x14ac:dyDescent="0.2">
      <c r="A77" s="1" t="s">
        <v>188</v>
      </c>
      <c r="B77" s="1" t="s">
        <v>167</v>
      </c>
      <c r="C77" s="1" t="s">
        <v>227</v>
      </c>
      <c r="D77" s="1" t="s">
        <v>597</v>
      </c>
      <c r="E77" s="1" t="s">
        <v>187</v>
      </c>
    </row>
    <row r="78" spans="1:5" x14ac:dyDescent="0.2">
      <c r="A78" s="1" t="s">
        <v>190</v>
      </c>
      <c r="B78" s="1" t="s">
        <v>163</v>
      </c>
      <c r="C78" s="1" t="s">
        <v>535</v>
      </c>
      <c r="E78" s="1" t="s">
        <v>189</v>
      </c>
    </row>
    <row r="79" spans="1:5" x14ac:dyDescent="0.2">
      <c r="A79" s="1" t="s">
        <v>192</v>
      </c>
      <c r="B79" s="1" t="s">
        <v>167</v>
      </c>
      <c r="C79" s="1" t="s">
        <v>227</v>
      </c>
      <c r="D79" s="1" t="s">
        <v>598</v>
      </c>
      <c r="E79" s="1" t="s">
        <v>191</v>
      </c>
    </row>
    <row r="80" spans="1:5" x14ac:dyDescent="0.2">
      <c r="A80" s="1" t="s">
        <v>194</v>
      </c>
      <c r="B80" s="1" t="s">
        <v>167</v>
      </c>
      <c r="C80" s="1" t="s">
        <v>227</v>
      </c>
      <c r="E80" s="1" t="s">
        <v>193</v>
      </c>
    </row>
    <row r="81" spans="1:5" x14ac:dyDescent="0.2">
      <c r="A81" s="1" t="s">
        <v>196</v>
      </c>
      <c r="B81" s="1" t="s">
        <v>163</v>
      </c>
      <c r="C81" s="1" t="s">
        <v>315</v>
      </c>
      <c r="D81" s="1" t="s">
        <v>599</v>
      </c>
      <c r="E81" s="1" t="s">
        <v>195</v>
      </c>
    </row>
    <row r="82" spans="1:5" x14ac:dyDescent="0.2">
      <c r="A82" s="1" t="s">
        <v>198</v>
      </c>
      <c r="B82" s="1" t="s">
        <v>471</v>
      </c>
      <c r="C82" s="1" t="s">
        <v>535</v>
      </c>
      <c r="E82" s="1" t="s">
        <v>197</v>
      </c>
    </row>
    <row r="83" spans="1:5" x14ac:dyDescent="0.2">
      <c r="A83" s="1" t="s">
        <v>200</v>
      </c>
      <c r="B83" s="1" t="s">
        <v>167</v>
      </c>
      <c r="C83" s="1" t="s">
        <v>227</v>
      </c>
      <c r="E83" s="1" t="s">
        <v>199</v>
      </c>
    </row>
    <row r="84" spans="1:5" x14ac:dyDescent="0.2">
      <c r="A84" s="1" t="s">
        <v>202</v>
      </c>
      <c r="B84" s="1" t="s">
        <v>167</v>
      </c>
      <c r="C84" s="1" t="s">
        <v>535</v>
      </c>
      <c r="D84" s="1" t="s">
        <v>600</v>
      </c>
      <c r="E84" s="1" t="s">
        <v>201</v>
      </c>
    </row>
    <row r="85" spans="1:5" x14ac:dyDescent="0.2">
      <c r="A85" s="1" t="s">
        <v>204</v>
      </c>
      <c r="B85" s="1" t="s">
        <v>471</v>
      </c>
      <c r="C85" s="1" t="s">
        <v>315</v>
      </c>
      <c r="E85" s="1" t="s">
        <v>203</v>
      </c>
    </row>
    <row r="86" spans="1:5" x14ac:dyDescent="0.2">
      <c r="A86" s="1" t="s">
        <v>206</v>
      </c>
      <c r="B86" s="1" t="s">
        <v>167</v>
      </c>
      <c r="C86" s="1" t="s">
        <v>227</v>
      </c>
      <c r="E86" s="1" t="s">
        <v>205</v>
      </c>
    </row>
    <row r="87" spans="1:5" x14ac:dyDescent="0.2">
      <c r="A87" s="1" t="s">
        <v>208</v>
      </c>
      <c r="B87" s="1" t="s">
        <v>471</v>
      </c>
      <c r="C87" s="1" t="s">
        <v>309</v>
      </c>
      <c r="E87" s="1" t="s">
        <v>207</v>
      </c>
    </row>
    <row r="88" spans="1:5" x14ac:dyDescent="0.2">
      <c r="A88" s="1" t="s">
        <v>210</v>
      </c>
      <c r="B88" s="1" t="s">
        <v>471</v>
      </c>
      <c r="C88" s="1" t="s">
        <v>309</v>
      </c>
      <c r="E88" s="1" t="s">
        <v>209</v>
      </c>
    </row>
    <row r="89" spans="1:5" x14ac:dyDescent="0.2">
      <c r="A89" s="1" t="s">
        <v>212</v>
      </c>
      <c r="B89" s="1" t="s">
        <v>471</v>
      </c>
      <c r="C89" s="1" t="s">
        <v>309</v>
      </c>
      <c r="E89" s="1" t="s">
        <v>211</v>
      </c>
    </row>
    <row r="90" spans="1:5" x14ac:dyDescent="0.2">
      <c r="A90" s="1" t="s">
        <v>214</v>
      </c>
      <c r="B90" s="1" t="s">
        <v>471</v>
      </c>
      <c r="C90" s="1" t="s">
        <v>535</v>
      </c>
      <c r="E90" s="1" t="s">
        <v>213</v>
      </c>
    </row>
    <row r="91" spans="1:5" x14ac:dyDescent="0.2">
      <c r="A91" s="1" t="s">
        <v>216</v>
      </c>
      <c r="B91" s="1" t="s">
        <v>167</v>
      </c>
      <c r="C91" s="1" t="s">
        <v>227</v>
      </c>
      <c r="D91" s="1" t="s">
        <v>601</v>
      </c>
      <c r="E91" s="1" t="s">
        <v>215</v>
      </c>
    </row>
    <row r="92" spans="1:5" x14ac:dyDescent="0.2">
      <c r="A92" s="1" t="s">
        <v>218</v>
      </c>
      <c r="B92" s="1" t="s">
        <v>305</v>
      </c>
      <c r="C92" s="1" t="s">
        <v>535</v>
      </c>
      <c r="E92" s="1" t="s">
        <v>217</v>
      </c>
    </row>
    <row r="93" spans="1:5" x14ac:dyDescent="0.2">
      <c r="A93" s="1" t="s">
        <v>220</v>
      </c>
      <c r="B93" s="1" t="s">
        <v>167</v>
      </c>
      <c r="C93" s="1" t="s">
        <v>227</v>
      </c>
      <c r="E93" s="1" t="s">
        <v>219</v>
      </c>
    </row>
    <row r="94" spans="1:5" x14ac:dyDescent="0.2">
      <c r="A94" s="1" t="s">
        <v>222</v>
      </c>
      <c r="B94" s="1" t="s">
        <v>305</v>
      </c>
      <c r="C94" s="1" t="s">
        <v>535</v>
      </c>
      <c r="E94" s="1" t="s">
        <v>221</v>
      </c>
    </row>
    <row r="95" spans="1:5" x14ac:dyDescent="0.2">
      <c r="A95" s="1" t="s">
        <v>224</v>
      </c>
      <c r="B95" s="1" t="s">
        <v>163</v>
      </c>
      <c r="C95" s="1" t="s">
        <v>227</v>
      </c>
      <c r="E95" s="1" t="s">
        <v>223</v>
      </c>
    </row>
    <row r="96" spans="1:5" x14ac:dyDescent="0.2">
      <c r="A96" s="1" t="s">
        <v>226</v>
      </c>
      <c r="B96" s="1" t="s">
        <v>305</v>
      </c>
      <c r="C96" s="1" t="s">
        <v>535</v>
      </c>
      <c r="E96" s="1" t="s">
        <v>225</v>
      </c>
    </row>
    <row r="97" spans="1:5" x14ac:dyDescent="0.2">
      <c r="A97" s="1" t="s">
        <v>228</v>
      </c>
      <c r="D97" s="1" t="s">
        <v>602</v>
      </c>
      <c r="E97" s="1" t="s">
        <v>227</v>
      </c>
    </row>
    <row r="98" spans="1:5" x14ac:dyDescent="0.2">
      <c r="A98" s="1" t="s">
        <v>230</v>
      </c>
      <c r="B98" s="1" t="s">
        <v>163</v>
      </c>
      <c r="C98" s="1" t="s">
        <v>227</v>
      </c>
      <c r="D98" s="1" t="s">
        <v>603</v>
      </c>
      <c r="E98" s="1" t="s">
        <v>229</v>
      </c>
    </row>
    <row r="99" spans="1:5" x14ac:dyDescent="0.2">
      <c r="A99" s="1" t="s">
        <v>232</v>
      </c>
      <c r="B99" s="1" t="s">
        <v>305</v>
      </c>
      <c r="C99" s="1" t="s">
        <v>315</v>
      </c>
      <c r="E99" s="1" t="s">
        <v>231</v>
      </c>
    </row>
    <row r="100" spans="1:5" x14ac:dyDescent="0.2">
      <c r="A100" s="1" t="s">
        <v>234</v>
      </c>
      <c r="D100" s="1" t="s">
        <v>604</v>
      </c>
      <c r="E100" s="1" t="s">
        <v>233</v>
      </c>
    </row>
    <row r="101" spans="1:5" x14ac:dyDescent="0.2">
      <c r="A101" s="1" t="s">
        <v>236</v>
      </c>
      <c r="B101" s="1" t="s">
        <v>167</v>
      </c>
      <c r="C101" s="1" t="s">
        <v>227</v>
      </c>
      <c r="E101" s="1" t="s">
        <v>235</v>
      </c>
    </row>
    <row r="102" spans="1:5" x14ac:dyDescent="0.2">
      <c r="A102" s="1" t="s">
        <v>238</v>
      </c>
      <c r="B102" s="1" t="s">
        <v>305</v>
      </c>
      <c r="C102" s="1" t="s">
        <v>315</v>
      </c>
      <c r="D102" s="1" t="s">
        <v>605</v>
      </c>
      <c r="E102" s="1" t="s">
        <v>237</v>
      </c>
    </row>
    <row r="103" spans="1:5" x14ac:dyDescent="0.2">
      <c r="A103" s="1" t="s">
        <v>240</v>
      </c>
      <c r="B103" s="1" t="s">
        <v>167</v>
      </c>
      <c r="C103" s="1" t="s">
        <v>227</v>
      </c>
      <c r="E103" s="1" t="s">
        <v>239</v>
      </c>
    </row>
    <row r="104" spans="1:5" x14ac:dyDescent="0.2">
      <c r="A104" s="1" t="s">
        <v>242</v>
      </c>
      <c r="D104" s="1" t="s">
        <v>606</v>
      </c>
      <c r="E104" s="1" t="s">
        <v>241</v>
      </c>
    </row>
    <row r="105" spans="1:5" x14ac:dyDescent="0.2">
      <c r="A105" s="1" t="s">
        <v>244</v>
      </c>
      <c r="D105" s="1" t="s">
        <v>607</v>
      </c>
      <c r="E105" s="1" t="s">
        <v>243</v>
      </c>
    </row>
    <row r="106" spans="1:5" x14ac:dyDescent="0.2">
      <c r="A106" s="1" t="s">
        <v>246</v>
      </c>
      <c r="D106" s="1" t="s">
        <v>608</v>
      </c>
      <c r="E106" s="1" t="s">
        <v>245</v>
      </c>
    </row>
    <row r="107" spans="1:5" x14ac:dyDescent="0.2">
      <c r="A107" s="1" t="s">
        <v>248</v>
      </c>
      <c r="D107" s="1" t="s">
        <v>609</v>
      </c>
      <c r="E107" s="1" t="s">
        <v>247</v>
      </c>
    </row>
    <row r="108" spans="1:5" x14ac:dyDescent="0.2">
      <c r="A108" s="1" t="s">
        <v>250</v>
      </c>
      <c r="B108" s="1" t="s">
        <v>163</v>
      </c>
      <c r="C108" s="1" t="s">
        <v>315</v>
      </c>
      <c r="D108" s="1" t="s">
        <v>610</v>
      </c>
      <c r="E108" s="1" t="s">
        <v>249</v>
      </c>
    </row>
    <row r="109" spans="1:5" x14ac:dyDescent="0.2">
      <c r="A109" s="1" t="s">
        <v>252</v>
      </c>
      <c r="D109" s="1" t="s">
        <v>611</v>
      </c>
      <c r="E109" s="1" t="s">
        <v>251</v>
      </c>
    </row>
    <row r="110" spans="1:5" x14ac:dyDescent="0.2">
      <c r="A110" s="1" t="s">
        <v>254</v>
      </c>
      <c r="B110" s="1" t="s">
        <v>167</v>
      </c>
      <c r="C110" s="1" t="s">
        <v>227</v>
      </c>
      <c r="D110" s="1" t="s">
        <v>612</v>
      </c>
      <c r="E110" s="1" t="s">
        <v>253</v>
      </c>
    </row>
    <row r="111" spans="1:5" x14ac:dyDescent="0.2">
      <c r="A111" s="1" t="s">
        <v>256</v>
      </c>
      <c r="B111" s="1" t="s">
        <v>445</v>
      </c>
      <c r="C111" s="1" t="s">
        <v>315</v>
      </c>
      <c r="D111" s="1" t="s">
        <v>613</v>
      </c>
      <c r="E111" s="1" t="s">
        <v>255</v>
      </c>
    </row>
    <row r="112" spans="1:5" x14ac:dyDescent="0.2">
      <c r="A112" s="1" t="s">
        <v>260</v>
      </c>
      <c r="B112" s="1" t="s">
        <v>167</v>
      </c>
      <c r="C112" s="1" t="s">
        <v>227</v>
      </c>
      <c r="D112" s="1" t="s">
        <v>614</v>
      </c>
      <c r="E112" s="1" t="s">
        <v>259</v>
      </c>
    </row>
    <row r="113" spans="1:5" x14ac:dyDescent="0.2">
      <c r="A113" s="1" t="s">
        <v>262</v>
      </c>
      <c r="B113" s="1" t="s">
        <v>343</v>
      </c>
      <c r="C113" s="1" t="s">
        <v>315</v>
      </c>
      <c r="D113" s="1" t="s">
        <v>574</v>
      </c>
      <c r="E113" s="1" t="s">
        <v>261</v>
      </c>
    </row>
    <row r="114" spans="1:5" x14ac:dyDescent="0.2">
      <c r="A114" s="1" t="s">
        <v>264</v>
      </c>
      <c r="B114" s="1" t="s">
        <v>343</v>
      </c>
      <c r="C114" s="1" t="s">
        <v>535</v>
      </c>
      <c r="E114" s="1" t="s">
        <v>263</v>
      </c>
    </row>
    <row r="115" spans="1:5" x14ac:dyDescent="0.2">
      <c r="A115" s="1" t="s">
        <v>266</v>
      </c>
      <c r="B115" s="1" t="s">
        <v>167</v>
      </c>
      <c r="C115" s="1" t="s">
        <v>227</v>
      </c>
      <c r="E115" s="1" t="s">
        <v>265</v>
      </c>
    </row>
    <row r="116" spans="1:5" x14ac:dyDescent="0.2">
      <c r="A116" s="1" t="s">
        <v>268</v>
      </c>
      <c r="B116" s="1" t="s">
        <v>343</v>
      </c>
      <c r="C116" s="1" t="s">
        <v>227</v>
      </c>
      <c r="E116" s="1" t="s">
        <v>267</v>
      </c>
    </row>
    <row r="117" spans="1:5" x14ac:dyDescent="0.2">
      <c r="A117" s="1" t="s">
        <v>270</v>
      </c>
      <c r="B117" s="1" t="s">
        <v>167</v>
      </c>
      <c r="C117" s="1" t="s">
        <v>227</v>
      </c>
      <c r="D117" s="1" t="s">
        <v>615</v>
      </c>
      <c r="E117" s="1" t="s">
        <v>269</v>
      </c>
    </row>
    <row r="118" spans="1:5" x14ac:dyDescent="0.2">
      <c r="A118" s="1" t="s">
        <v>272</v>
      </c>
      <c r="B118" s="1" t="s">
        <v>305</v>
      </c>
      <c r="C118" s="1" t="s">
        <v>535</v>
      </c>
      <c r="E118" s="1" t="s">
        <v>271</v>
      </c>
    </row>
    <row r="119" spans="1:5" x14ac:dyDescent="0.2">
      <c r="A119" s="1" t="s">
        <v>274</v>
      </c>
      <c r="B119" s="1" t="s">
        <v>343</v>
      </c>
      <c r="C119" s="1" t="s">
        <v>535</v>
      </c>
      <c r="E119" s="1" t="s">
        <v>273</v>
      </c>
    </row>
    <row r="120" spans="1:5" x14ac:dyDescent="0.2">
      <c r="A120" s="1" t="s">
        <v>276</v>
      </c>
      <c r="B120" s="1" t="s">
        <v>163</v>
      </c>
      <c r="C120" s="1" t="s">
        <v>227</v>
      </c>
      <c r="D120" s="1" t="s">
        <v>581</v>
      </c>
      <c r="E120" s="1" t="s">
        <v>275</v>
      </c>
    </row>
    <row r="121" spans="1:5" x14ac:dyDescent="0.2">
      <c r="A121" s="1" t="s">
        <v>278</v>
      </c>
      <c r="B121" s="1" t="s">
        <v>167</v>
      </c>
      <c r="C121" s="1" t="s">
        <v>535</v>
      </c>
      <c r="E121" s="1" t="s">
        <v>277</v>
      </c>
    </row>
    <row r="122" spans="1:5" x14ac:dyDescent="0.2">
      <c r="A122" s="1" t="s">
        <v>280</v>
      </c>
      <c r="B122" s="1" t="s">
        <v>471</v>
      </c>
      <c r="C122" s="1" t="s">
        <v>315</v>
      </c>
      <c r="D122" s="1" t="s">
        <v>616</v>
      </c>
      <c r="E122" s="1" t="s">
        <v>279</v>
      </c>
    </row>
    <row r="123" spans="1:5" x14ac:dyDescent="0.2">
      <c r="A123" s="1" t="s">
        <v>282</v>
      </c>
      <c r="B123" s="1" t="s">
        <v>167</v>
      </c>
      <c r="C123" s="1" t="s">
        <v>315</v>
      </c>
      <c r="E123" s="1" t="s">
        <v>281</v>
      </c>
    </row>
    <row r="124" spans="1:5" x14ac:dyDescent="0.2">
      <c r="A124" s="1" t="s">
        <v>284</v>
      </c>
      <c r="B124" s="1" t="s">
        <v>163</v>
      </c>
      <c r="C124" s="1" t="s">
        <v>315</v>
      </c>
      <c r="E124" s="1" t="s">
        <v>283</v>
      </c>
    </row>
    <row r="125" spans="1:5" x14ac:dyDescent="0.2">
      <c r="A125" s="1" t="s">
        <v>286</v>
      </c>
      <c r="B125" s="1" t="s">
        <v>163</v>
      </c>
      <c r="C125" s="1" t="s">
        <v>315</v>
      </c>
      <c r="E125" s="1" t="s">
        <v>285</v>
      </c>
    </row>
    <row r="126" spans="1:5" x14ac:dyDescent="0.2">
      <c r="A126" s="1" t="s">
        <v>288</v>
      </c>
      <c r="B126" s="1" t="s">
        <v>305</v>
      </c>
      <c r="C126" s="1" t="s">
        <v>227</v>
      </c>
      <c r="E126" s="1" t="s">
        <v>287</v>
      </c>
    </row>
    <row r="127" spans="1:5" x14ac:dyDescent="0.2">
      <c r="A127" s="1" t="s">
        <v>290</v>
      </c>
      <c r="B127" s="1" t="s">
        <v>163</v>
      </c>
      <c r="C127" s="1" t="s">
        <v>227</v>
      </c>
      <c r="E127" s="1" t="s">
        <v>289</v>
      </c>
    </row>
    <row r="128" spans="1:5" x14ac:dyDescent="0.2">
      <c r="A128" s="1" t="s">
        <v>292</v>
      </c>
      <c r="B128" s="1" t="s">
        <v>343</v>
      </c>
      <c r="C128" s="1" t="s">
        <v>227</v>
      </c>
      <c r="E128" s="1" t="s">
        <v>291</v>
      </c>
    </row>
    <row r="129" spans="1:5" x14ac:dyDescent="0.2">
      <c r="A129" s="1" t="s">
        <v>294</v>
      </c>
      <c r="E129" s="1" t="s">
        <v>293</v>
      </c>
    </row>
    <row r="130" spans="1:5" x14ac:dyDescent="0.2">
      <c r="A130" s="1" t="s">
        <v>296</v>
      </c>
      <c r="B130" s="1" t="s">
        <v>163</v>
      </c>
      <c r="C130" s="1" t="s">
        <v>315</v>
      </c>
      <c r="E130" s="1" t="s">
        <v>295</v>
      </c>
    </row>
    <row r="131" spans="1:5" x14ac:dyDescent="0.2">
      <c r="A131" s="1" t="s">
        <v>298</v>
      </c>
      <c r="B131" s="1" t="s">
        <v>343</v>
      </c>
      <c r="C131" s="1" t="s">
        <v>535</v>
      </c>
      <c r="E131" s="1" t="s">
        <v>297</v>
      </c>
    </row>
    <row r="132" spans="1:5" x14ac:dyDescent="0.2">
      <c r="A132" s="1" t="s">
        <v>300</v>
      </c>
      <c r="B132" s="1" t="s">
        <v>471</v>
      </c>
      <c r="C132" s="1" t="s">
        <v>309</v>
      </c>
      <c r="E132" s="1" t="s">
        <v>299</v>
      </c>
    </row>
    <row r="133" spans="1:5" x14ac:dyDescent="0.2">
      <c r="A133" s="1" t="s">
        <v>302</v>
      </c>
      <c r="B133" s="1" t="s">
        <v>343</v>
      </c>
      <c r="C133" s="1" t="s">
        <v>535</v>
      </c>
      <c r="E133" s="1" t="s">
        <v>301</v>
      </c>
    </row>
    <row r="134" spans="1:5" x14ac:dyDescent="0.2">
      <c r="A134" s="1" t="s">
        <v>304</v>
      </c>
      <c r="B134" s="1" t="s">
        <v>305</v>
      </c>
      <c r="C134" s="1" t="s">
        <v>535</v>
      </c>
      <c r="E134" s="1" t="s">
        <v>303</v>
      </c>
    </row>
    <row r="135" spans="1:5" x14ac:dyDescent="0.2">
      <c r="A135" s="1" t="s">
        <v>306</v>
      </c>
      <c r="E135" s="1" t="s">
        <v>305</v>
      </c>
    </row>
    <row r="136" spans="1:5" x14ac:dyDescent="0.2">
      <c r="A136" s="1" t="s">
        <v>308</v>
      </c>
      <c r="E136" s="1" t="s">
        <v>307</v>
      </c>
    </row>
    <row r="137" spans="1:5" x14ac:dyDescent="0.2">
      <c r="A137" s="1" t="s">
        <v>310</v>
      </c>
      <c r="D137" s="1" t="s">
        <v>617</v>
      </c>
      <c r="E137" s="1" t="s">
        <v>309</v>
      </c>
    </row>
    <row r="138" spans="1:5" x14ac:dyDescent="0.2">
      <c r="A138" s="1" t="s">
        <v>312</v>
      </c>
      <c r="B138" s="1" t="s">
        <v>167</v>
      </c>
      <c r="C138" s="1" t="s">
        <v>227</v>
      </c>
      <c r="E138" s="1" t="s">
        <v>311</v>
      </c>
    </row>
    <row r="139" spans="1:5" x14ac:dyDescent="0.2">
      <c r="A139" s="1" t="s">
        <v>314</v>
      </c>
      <c r="B139" s="1" t="s">
        <v>445</v>
      </c>
      <c r="C139" s="1" t="s">
        <v>315</v>
      </c>
      <c r="E139" s="1" t="s">
        <v>313</v>
      </c>
    </row>
    <row r="140" spans="1:5" x14ac:dyDescent="0.2">
      <c r="A140" s="1" t="s">
        <v>316</v>
      </c>
      <c r="D140" s="1" t="s">
        <v>618</v>
      </c>
      <c r="E140" s="1" t="s">
        <v>315</v>
      </c>
    </row>
    <row r="141" spans="1:5" x14ac:dyDescent="0.2">
      <c r="A141" s="1" t="s">
        <v>318</v>
      </c>
      <c r="E141" s="1" t="s">
        <v>317</v>
      </c>
    </row>
    <row r="142" spans="1:5" x14ac:dyDescent="0.2">
      <c r="A142" s="1" t="s">
        <v>320</v>
      </c>
      <c r="B142" s="1" t="s">
        <v>471</v>
      </c>
      <c r="C142" s="1" t="s">
        <v>315</v>
      </c>
      <c r="D142" s="1" t="s">
        <v>581</v>
      </c>
      <c r="E142" s="1" t="s">
        <v>319</v>
      </c>
    </row>
    <row r="143" spans="1:5" x14ac:dyDescent="0.2">
      <c r="A143" s="1" t="s">
        <v>322</v>
      </c>
      <c r="E143" s="1" t="s">
        <v>321</v>
      </c>
    </row>
    <row r="144" spans="1:5" x14ac:dyDescent="0.2">
      <c r="A144" s="1" t="s">
        <v>324</v>
      </c>
      <c r="B144" s="1" t="s">
        <v>167</v>
      </c>
      <c r="C144" s="1" t="s">
        <v>227</v>
      </c>
      <c r="D144" s="1" t="s">
        <v>619</v>
      </c>
      <c r="E144" s="1" t="s">
        <v>323</v>
      </c>
    </row>
    <row r="145" spans="1:5" x14ac:dyDescent="0.2">
      <c r="A145" s="1" t="s">
        <v>326</v>
      </c>
      <c r="B145" s="1" t="s">
        <v>167</v>
      </c>
      <c r="C145" s="1" t="s">
        <v>227</v>
      </c>
      <c r="D145" s="1" t="s">
        <v>620</v>
      </c>
      <c r="E145" s="1" t="s">
        <v>325</v>
      </c>
    </row>
    <row r="146" spans="1:5" x14ac:dyDescent="0.2">
      <c r="A146" s="1" t="s">
        <v>328</v>
      </c>
      <c r="B146" s="1" t="s">
        <v>167</v>
      </c>
      <c r="C146" s="1" t="s">
        <v>227</v>
      </c>
      <c r="D146" s="1" t="s">
        <v>621</v>
      </c>
      <c r="E146" s="1" t="s">
        <v>327</v>
      </c>
    </row>
    <row r="147" spans="1:5" x14ac:dyDescent="0.2">
      <c r="A147" s="1" t="s">
        <v>330</v>
      </c>
      <c r="B147" s="1" t="s">
        <v>163</v>
      </c>
      <c r="C147" s="1" t="s">
        <v>227</v>
      </c>
      <c r="D147" s="1" t="s">
        <v>622</v>
      </c>
      <c r="E147" s="1" t="s">
        <v>329</v>
      </c>
    </row>
    <row r="148" spans="1:5" x14ac:dyDescent="0.2">
      <c r="A148" s="1" t="s">
        <v>332</v>
      </c>
      <c r="B148" s="1" t="s">
        <v>305</v>
      </c>
      <c r="C148" s="1" t="s">
        <v>227</v>
      </c>
      <c r="E148" s="1" t="s">
        <v>331</v>
      </c>
    </row>
    <row r="149" spans="1:5" x14ac:dyDescent="0.2">
      <c r="A149" s="1" t="s">
        <v>334</v>
      </c>
      <c r="B149" s="1" t="s">
        <v>343</v>
      </c>
      <c r="C149" s="1" t="s">
        <v>315</v>
      </c>
      <c r="E149" s="1" t="s">
        <v>333</v>
      </c>
    </row>
    <row r="150" spans="1:5" x14ac:dyDescent="0.2">
      <c r="A150" s="1" t="s">
        <v>336</v>
      </c>
      <c r="B150" s="1" t="s">
        <v>167</v>
      </c>
      <c r="C150" s="1" t="s">
        <v>227</v>
      </c>
      <c r="E150" s="1" t="s">
        <v>335</v>
      </c>
    </row>
    <row r="151" spans="1:5" x14ac:dyDescent="0.2">
      <c r="A151" s="1" t="s">
        <v>338</v>
      </c>
      <c r="B151" s="1" t="s">
        <v>167</v>
      </c>
      <c r="C151" s="1" t="s">
        <v>535</v>
      </c>
      <c r="D151" s="1" t="s">
        <v>623</v>
      </c>
      <c r="E151" s="1" t="s">
        <v>337</v>
      </c>
    </row>
    <row r="152" spans="1:5" x14ac:dyDescent="0.2">
      <c r="A152" s="1" t="s">
        <v>340</v>
      </c>
      <c r="B152" s="1" t="s">
        <v>471</v>
      </c>
      <c r="C152" s="1" t="s">
        <v>309</v>
      </c>
      <c r="E152" s="1" t="s">
        <v>339</v>
      </c>
    </row>
    <row r="153" spans="1:5" x14ac:dyDescent="0.2">
      <c r="A153" s="1" t="s">
        <v>342</v>
      </c>
      <c r="B153" s="1" t="s">
        <v>445</v>
      </c>
      <c r="C153" s="1" t="s">
        <v>535</v>
      </c>
      <c r="E153" s="1" t="s">
        <v>341</v>
      </c>
    </row>
    <row r="154" spans="1:5" x14ac:dyDescent="0.2">
      <c r="A154" s="1" t="s">
        <v>344</v>
      </c>
      <c r="D154" s="1" t="s">
        <v>624</v>
      </c>
      <c r="E154" s="1" t="s">
        <v>343</v>
      </c>
    </row>
    <row r="155" spans="1:5" x14ac:dyDescent="0.2">
      <c r="A155" s="1" t="s">
        <v>346</v>
      </c>
      <c r="B155" s="1" t="s">
        <v>305</v>
      </c>
      <c r="C155" s="1" t="s">
        <v>535</v>
      </c>
      <c r="E155" s="1" t="s">
        <v>345</v>
      </c>
    </row>
    <row r="156" spans="1:5" x14ac:dyDescent="0.2">
      <c r="A156" s="1" t="s">
        <v>348</v>
      </c>
      <c r="B156" s="1" t="s">
        <v>163</v>
      </c>
      <c r="C156" s="1" t="s">
        <v>535</v>
      </c>
      <c r="D156" s="1" t="s">
        <v>625</v>
      </c>
      <c r="E156" s="1" t="s">
        <v>347</v>
      </c>
    </row>
    <row r="157" spans="1:5" x14ac:dyDescent="0.2">
      <c r="A157" s="1" t="s">
        <v>350</v>
      </c>
      <c r="D157" s="1" t="s">
        <v>626</v>
      </c>
      <c r="E157" s="1" t="s">
        <v>349</v>
      </c>
    </row>
    <row r="158" spans="1:5" x14ac:dyDescent="0.2">
      <c r="A158" s="1" t="s">
        <v>352</v>
      </c>
      <c r="B158" s="1" t="s">
        <v>167</v>
      </c>
      <c r="C158" s="1" t="s">
        <v>535</v>
      </c>
      <c r="E158" s="1" t="s">
        <v>351</v>
      </c>
    </row>
    <row r="159" spans="1:5" x14ac:dyDescent="0.2">
      <c r="A159" s="1" t="s">
        <v>354</v>
      </c>
      <c r="B159" s="1" t="s">
        <v>471</v>
      </c>
      <c r="C159" s="1" t="s">
        <v>309</v>
      </c>
      <c r="E159" s="1" t="s">
        <v>353</v>
      </c>
    </row>
    <row r="160" spans="1:5" x14ac:dyDescent="0.2">
      <c r="A160" s="1" t="s">
        <v>356</v>
      </c>
      <c r="B160" s="1" t="s">
        <v>343</v>
      </c>
      <c r="C160" s="1" t="s">
        <v>227</v>
      </c>
      <c r="D160" s="1" t="s">
        <v>627</v>
      </c>
      <c r="E160" s="1" t="s">
        <v>355</v>
      </c>
    </row>
    <row r="161" spans="1:5" x14ac:dyDescent="0.2">
      <c r="A161" s="1" t="s">
        <v>358</v>
      </c>
      <c r="B161" s="1" t="s">
        <v>163</v>
      </c>
      <c r="C161" s="1" t="s">
        <v>315</v>
      </c>
      <c r="D161" s="1" t="s">
        <v>605</v>
      </c>
      <c r="E161" s="1" t="s">
        <v>357</v>
      </c>
    </row>
    <row r="162" spans="1:5" x14ac:dyDescent="0.2">
      <c r="A162" s="1" t="s">
        <v>360</v>
      </c>
      <c r="E162" s="1" t="s">
        <v>359</v>
      </c>
    </row>
    <row r="163" spans="1:5" x14ac:dyDescent="0.2">
      <c r="A163" s="1" t="s">
        <v>362</v>
      </c>
      <c r="B163" s="1" t="s">
        <v>167</v>
      </c>
      <c r="C163" s="1" t="s">
        <v>535</v>
      </c>
      <c r="D163" s="1" t="s">
        <v>628</v>
      </c>
      <c r="E163" s="1" t="s">
        <v>361</v>
      </c>
    </row>
    <row r="164" spans="1:5" x14ac:dyDescent="0.2">
      <c r="A164" s="1" t="s">
        <v>364</v>
      </c>
      <c r="B164" s="1" t="s">
        <v>163</v>
      </c>
      <c r="C164" s="1" t="s">
        <v>315</v>
      </c>
      <c r="E164" s="1" t="s">
        <v>363</v>
      </c>
    </row>
    <row r="165" spans="1:5" x14ac:dyDescent="0.2">
      <c r="A165" s="1" t="s">
        <v>366</v>
      </c>
      <c r="B165" s="1" t="s">
        <v>163</v>
      </c>
      <c r="C165" s="1" t="s">
        <v>227</v>
      </c>
      <c r="E165" s="1" t="s">
        <v>365</v>
      </c>
    </row>
    <row r="166" spans="1:5" x14ac:dyDescent="0.2">
      <c r="A166" s="1" t="s">
        <v>368</v>
      </c>
      <c r="B166" s="1" t="s">
        <v>471</v>
      </c>
      <c r="C166" s="1" t="s">
        <v>309</v>
      </c>
      <c r="E166" s="1" t="s">
        <v>367</v>
      </c>
    </row>
    <row r="167" spans="1:5" x14ac:dyDescent="0.2">
      <c r="A167" s="1" t="s">
        <v>370</v>
      </c>
      <c r="B167" s="1" t="s">
        <v>471</v>
      </c>
      <c r="C167" s="1" t="s">
        <v>315</v>
      </c>
      <c r="D167" s="1" t="s">
        <v>629</v>
      </c>
      <c r="E167" s="1" t="s">
        <v>369</v>
      </c>
    </row>
    <row r="168" spans="1:5" x14ac:dyDescent="0.2">
      <c r="A168" s="1" t="s">
        <v>372</v>
      </c>
      <c r="B168" s="1" t="s">
        <v>471</v>
      </c>
      <c r="C168" s="1" t="s">
        <v>535</v>
      </c>
      <c r="E168" s="1" t="s">
        <v>371</v>
      </c>
    </row>
    <row r="169" spans="1:5" x14ac:dyDescent="0.2">
      <c r="A169" s="1" t="s">
        <v>374</v>
      </c>
      <c r="B169" s="1" t="s">
        <v>471</v>
      </c>
      <c r="C169" s="1" t="s">
        <v>309</v>
      </c>
      <c r="E169" s="1" t="s">
        <v>373</v>
      </c>
    </row>
    <row r="170" spans="1:5" x14ac:dyDescent="0.2">
      <c r="A170" s="1" t="s">
        <v>376</v>
      </c>
      <c r="B170" s="1" t="s">
        <v>163</v>
      </c>
      <c r="C170" s="1" t="s">
        <v>535</v>
      </c>
      <c r="E170" s="1" t="s">
        <v>375</v>
      </c>
    </row>
    <row r="171" spans="1:5" x14ac:dyDescent="0.2">
      <c r="A171" s="1" t="s">
        <v>378</v>
      </c>
      <c r="D171" s="1" t="s">
        <v>630</v>
      </c>
      <c r="E171" s="1" t="s">
        <v>377</v>
      </c>
    </row>
    <row r="172" spans="1:5" x14ac:dyDescent="0.2">
      <c r="A172" s="1" t="s">
        <v>380</v>
      </c>
      <c r="B172" s="1" t="s">
        <v>471</v>
      </c>
      <c r="C172" s="1" t="s">
        <v>535</v>
      </c>
      <c r="D172" s="1" t="s">
        <v>581</v>
      </c>
      <c r="E172" s="1" t="s">
        <v>379</v>
      </c>
    </row>
    <row r="173" spans="1:5" x14ac:dyDescent="0.2">
      <c r="A173" s="1" t="s">
        <v>382</v>
      </c>
      <c r="B173" s="1" t="s">
        <v>163</v>
      </c>
      <c r="C173" s="1" t="s">
        <v>227</v>
      </c>
      <c r="E173" s="1" t="s">
        <v>381</v>
      </c>
    </row>
    <row r="174" spans="1:5" x14ac:dyDescent="0.2">
      <c r="A174" s="1" t="s">
        <v>384</v>
      </c>
      <c r="B174" s="1" t="s">
        <v>471</v>
      </c>
      <c r="C174" s="1" t="s">
        <v>309</v>
      </c>
      <c r="E174" s="1" t="s">
        <v>383</v>
      </c>
    </row>
    <row r="175" spans="1:5" x14ac:dyDescent="0.2">
      <c r="A175" s="1" t="s">
        <v>386</v>
      </c>
      <c r="B175" s="1" t="s">
        <v>471</v>
      </c>
      <c r="C175" s="1" t="s">
        <v>315</v>
      </c>
      <c r="E175" s="1" t="s">
        <v>385</v>
      </c>
    </row>
    <row r="176" spans="1:5" x14ac:dyDescent="0.2">
      <c r="A176" s="1" t="s">
        <v>388</v>
      </c>
      <c r="B176" s="1" t="s">
        <v>305</v>
      </c>
      <c r="C176" s="1" t="s">
        <v>315</v>
      </c>
      <c r="E176" s="1" t="s">
        <v>387</v>
      </c>
    </row>
    <row r="177" spans="1:5" x14ac:dyDescent="0.2">
      <c r="A177" s="1" t="s">
        <v>390</v>
      </c>
      <c r="B177" s="1" t="s">
        <v>167</v>
      </c>
      <c r="C177" s="1" t="s">
        <v>227</v>
      </c>
      <c r="D177" s="1" t="s">
        <v>631</v>
      </c>
      <c r="E177" s="1" t="s">
        <v>389</v>
      </c>
    </row>
    <row r="178" spans="1:5" x14ac:dyDescent="0.2">
      <c r="A178" s="1" t="s">
        <v>392</v>
      </c>
      <c r="B178" s="1" t="s">
        <v>167</v>
      </c>
      <c r="C178" s="1" t="s">
        <v>227</v>
      </c>
      <c r="E178" s="1" t="s">
        <v>391</v>
      </c>
    </row>
    <row r="179" spans="1:5" x14ac:dyDescent="0.2">
      <c r="A179" s="1" t="s">
        <v>394</v>
      </c>
      <c r="B179" s="1" t="s">
        <v>445</v>
      </c>
      <c r="C179" s="1" t="s">
        <v>315</v>
      </c>
      <c r="D179" s="1" t="s">
        <v>632</v>
      </c>
      <c r="E179" s="1" t="s">
        <v>393</v>
      </c>
    </row>
    <row r="180" spans="1:5" x14ac:dyDescent="0.2">
      <c r="A180" s="1" t="s">
        <v>396</v>
      </c>
      <c r="B180" s="1" t="s">
        <v>163</v>
      </c>
      <c r="C180" s="1" t="s">
        <v>227</v>
      </c>
      <c r="D180" s="1" t="s">
        <v>577</v>
      </c>
      <c r="E180" s="1" t="s">
        <v>395</v>
      </c>
    </row>
    <row r="181" spans="1:5" x14ac:dyDescent="0.2">
      <c r="A181" s="1" t="s">
        <v>398</v>
      </c>
      <c r="B181" s="1" t="s">
        <v>163</v>
      </c>
      <c r="C181" s="1" t="s">
        <v>227</v>
      </c>
      <c r="D181" s="1" t="s">
        <v>581</v>
      </c>
      <c r="E181" s="1" t="s">
        <v>397</v>
      </c>
    </row>
    <row r="182" spans="1:5" x14ac:dyDescent="0.2">
      <c r="A182" s="1" t="s">
        <v>400</v>
      </c>
      <c r="E182" s="1" t="s">
        <v>399</v>
      </c>
    </row>
    <row r="183" spans="1:5" x14ac:dyDescent="0.2">
      <c r="A183" s="1" t="s">
        <v>402</v>
      </c>
      <c r="B183" s="1" t="s">
        <v>343</v>
      </c>
      <c r="C183" s="1" t="s">
        <v>227</v>
      </c>
      <c r="E183" s="1" t="s">
        <v>401</v>
      </c>
    </row>
    <row r="184" spans="1:5" x14ac:dyDescent="0.2">
      <c r="A184" s="1" t="s">
        <v>404</v>
      </c>
      <c r="E184" s="1" t="s">
        <v>403</v>
      </c>
    </row>
    <row r="185" spans="1:5" x14ac:dyDescent="0.2">
      <c r="A185" s="1" t="s">
        <v>406</v>
      </c>
      <c r="B185" s="1" t="s">
        <v>445</v>
      </c>
      <c r="C185" s="1" t="s">
        <v>315</v>
      </c>
      <c r="D185" s="1" t="s">
        <v>577</v>
      </c>
      <c r="E185" s="1" t="s">
        <v>405</v>
      </c>
    </row>
    <row r="186" spans="1:5" x14ac:dyDescent="0.2">
      <c r="A186" s="1" t="s">
        <v>408</v>
      </c>
      <c r="B186" s="1" t="s">
        <v>305</v>
      </c>
      <c r="C186" s="1" t="s">
        <v>535</v>
      </c>
      <c r="E186" s="1" t="s">
        <v>407</v>
      </c>
    </row>
    <row r="187" spans="1:5" x14ac:dyDescent="0.2">
      <c r="A187" s="1" t="s">
        <v>410</v>
      </c>
      <c r="B187" s="1" t="s">
        <v>305</v>
      </c>
      <c r="C187" s="1" t="s">
        <v>535</v>
      </c>
      <c r="E187" s="1" t="s">
        <v>409</v>
      </c>
    </row>
    <row r="188" spans="1:5" x14ac:dyDescent="0.2">
      <c r="A188" s="1" t="s">
        <v>412</v>
      </c>
      <c r="B188" s="1" t="s">
        <v>163</v>
      </c>
      <c r="C188" s="1" t="s">
        <v>315</v>
      </c>
      <c r="E188" s="1" t="s">
        <v>411</v>
      </c>
    </row>
    <row r="189" spans="1:5" x14ac:dyDescent="0.2">
      <c r="A189" s="1" t="s">
        <v>414</v>
      </c>
      <c r="B189" s="1" t="s">
        <v>163</v>
      </c>
      <c r="C189" s="1" t="s">
        <v>227</v>
      </c>
      <c r="D189" s="1" t="s">
        <v>625</v>
      </c>
      <c r="E189" s="1" t="s">
        <v>413</v>
      </c>
    </row>
    <row r="190" spans="1:5" x14ac:dyDescent="0.2">
      <c r="A190" s="1" t="s">
        <v>416</v>
      </c>
      <c r="B190" s="1" t="s">
        <v>163</v>
      </c>
      <c r="C190" s="1" t="s">
        <v>315</v>
      </c>
      <c r="E190" s="1" t="s">
        <v>415</v>
      </c>
    </row>
    <row r="191" spans="1:5" x14ac:dyDescent="0.2">
      <c r="A191" s="1" t="s">
        <v>418</v>
      </c>
      <c r="B191" s="1" t="s">
        <v>167</v>
      </c>
      <c r="C191" s="1" t="s">
        <v>227</v>
      </c>
      <c r="E191" s="1" t="s">
        <v>417</v>
      </c>
    </row>
    <row r="192" spans="1:5" x14ac:dyDescent="0.2">
      <c r="A192" s="1" t="s">
        <v>420</v>
      </c>
      <c r="D192" s="1" t="s">
        <v>633</v>
      </c>
      <c r="E192" s="1" t="s">
        <v>419</v>
      </c>
    </row>
    <row r="193" spans="1:5" x14ac:dyDescent="0.2">
      <c r="A193" s="1" t="s">
        <v>422</v>
      </c>
      <c r="B193" s="1" t="s">
        <v>305</v>
      </c>
      <c r="C193" s="1" t="s">
        <v>227</v>
      </c>
      <c r="D193" s="1" t="s">
        <v>577</v>
      </c>
      <c r="E193" s="1" t="s">
        <v>421</v>
      </c>
    </row>
    <row r="194" spans="1:5" x14ac:dyDescent="0.2">
      <c r="A194" s="1" t="s">
        <v>424</v>
      </c>
      <c r="B194" s="1" t="s">
        <v>163</v>
      </c>
      <c r="C194" s="1" t="s">
        <v>309</v>
      </c>
      <c r="E194" s="1" t="s">
        <v>423</v>
      </c>
    </row>
    <row r="195" spans="1:5" x14ac:dyDescent="0.2">
      <c r="A195" s="1" t="s">
        <v>426</v>
      </c>
      <c r="B195" s="1" t="s">
        <v>167</v>
      </c>
      <c r="C195" s="1" t="s">
        <v>227</v>
      </c>
      <c r="D195" s="1" t="s">
        <v>634</v>
      </c>
      <c r="E195" s="1" t="s">
        <v>425</v>
      </c>
    </row>
    <row r="196" spans="1:5" x14ac:dyDescent="0.2">
      <c r="A196" s="1" t="s">
        <v>428</v>
      </c>
      <c r="B196" s="1" t="s">
        <v>305</v>
      </c>
      <c r="C196" s="1" t="s">
        <v>535</v>
      </c>
      <c r="E196" s="1" t="s">
        <v>427</v>
      </c>
    </row>
    <row r="197" spans="1:5" x14ac:dyDescent="0.2">
      <c r="A197" s="1" t="s">
        <v>430</v>
      </c>
      <c r="B197" s="1" t="s">
        <v>343</v>
      </c>
      <c r="C197" s="1" t="s">
        <v>315</v>
      </c>
      <c r="E197" s="1" t="s">
        <v>429</v>
      </c>
    </row>
    <row r="198" spans="1:5" x14ac:dyDescent="0.2">
      <c r="A198" s="1" t="s">
        <v>432</v>
      </c>
      <c r="D198" s="1" t="s">
        <v>635</v>
      </c>
      <c r="E198" s="1" t="s">
        <v>431</v>
      </c>
    </row>
    <row r="199" spans="1:5" x14ac:dyDescent="0.2">
      <c r="A199" s="1" t="s">
        <v>434</v>
      </c>
      <c r="D199" s="1" t="s">
        <v>636</v>
      </c>
      <c r="E199" s="1" t="s">
        <v>433</v>
      </c>
    </row>
    <row r="200" spans="1:5" x14ac:dyDescent="0.2">
      <c r="A200" s="1" t="s">
        <v>436</v>
      </c>
      <c r="B200" s="1" t="s">
        <v>163</v>
      </c>
      <c r="C200" s="1" t="s">
        <v>227</v>
      </c>
      <c r="E200" s="1" t="s">
        <v>435</v>
      </c>
    </row>
    <row r="201" spans="1:5" x14ac:dyDescent="0.2">
      <c r="A201" s="1" t="s">
        <v>438</v>
      </c>
      <c r="B201" s="1" t="s">
        <v>343</v>
      </c>
      <c r="C201" s="1" t="s">
        <v>227</v>
      </c>
      <c r="E201" s="1" t="s">
        <v>437</v>
      </c>
    </row>
    <row r="202" spans="1:5" x14ac:dyDescent="0.2">
      <c r="A202" s="1" t="s">
        <v>440</v>
      </c>
      <c r="B202" s="1" t="s">
        <v>167</v>
      </c>
      <c r="C202" s="1" t="s">
        <v>535</v>
      </c>
      <c r="E202" s="1" t="s">
        <v>439</v>
      </c>
    </row>
    <row r="203" spans="1:5" x14ac:dyDescent="0.2">
      <c r="A203" s="1" t="s">
        <v>442</v>
      </c>
      <c r="B203" s="1" t="s">
        <v>167</v>
      </c>
      <c r="C203" s="1" t="s">
        <v>535</v>
      </c>
      <c r="E203" s="1" t="s">
        <v>441</v>
      </c>
    </row>
    <row r="204" spans="1:5" x14ac:dyDescent="0.2">
      <c r="A204" s="1" t="s">
        <v>444</v>
      </c>
      <c r="B204" s="1" t="s">
        <v>471</v>
      </c>
      <c r="C204" s="1" t="s">
        <v>309</v>
      </c>
      <c r="E204" s="1" t="s">
        <v>443</v>
      </c>
    </row>
    <row r="205" spans="1:5" x14ac:dyDescent="0.2">
      <c r="A205" s="1" t="s">
        <v>446</v>
      </c>
      <c r="E205" s="1" t="s">
        <v>445</v>
      </c>
    </row>
    <row r="206" spans="1:5" x14ac:dyDescent="0.2">
      <c r="A206" s="1" t="s">
        <v>448</v>
      </c>
      <c r="B206" s="1" t="s">
        <v>343</v>
      </c>
      <c r="C206" s="1" t="s">
        <v>227</v>
      </c>
      <c r="E206" s="1" t="s">
        <v>447</v>
      </c>
    </row>
    <row r="207" spans="1:5" x14ac:dyDescent="0.2">
      <c r="A207" s="1" t="s">
        <v>450</v>
      </c>
      <c r="B207" s="1" t="s">
        <v>471</v>
      </c>
      <c r="C207" s="1" t="s">
        <v>309</v>
      </c>
      <c r="E207" s="1" t="s">
        <v>449</v>
      </c>
    </row>
    <row r="208" spans="1:5" x14ac:dyDescent="0.2">
      <c r="A208" s="1" t="s">
        <v>452</v>
      </c>
      <c r="B208" s="1" t="s">
        <v>471</v>
      </c>
      <c r="C208" s="1" t="s">
        <v>315</v>
      </c>
      <c r="E208" s="1" t="s">
        <v>451</v>
      </c>
    </row>
    <row r="209" spans="1:5" x14ac:dyDescent="0.2">
      <c r="A209" s="1" t="s">
        <v>454</v>
      </c>
      <c r="B209" s="1" t="s">
        <v>163</v>
      </c>
      <c r="C209" s="1" t="s">
        <v>227</v>
      </c>
      <c r="D209" s="1" t="s">
        <v>581</v>
      </c>
      <c r="E209" s="1" t="s">
        <v>453</v>
      </c>
    </row>
    <row r="210" spans="1:5" x14ac:dyDescent="0.2">
      <c r="A210" s="1" t="s">
        <v>456</v>
      </c>
      <c r="B210" s="1" t="s">
        <v>163</v>
      </c>
      <c r="C210" s="1" t="s">
        <v>315</v>
      </c>
      <c r="E210" s="1" t="s">
        <v>455</v>
      </c>
    </row>
    <row r="211" spans="1:5" x14ac:dyDescent="0.2">
      <c r="A211" s="1" t="s">
        <v>458</v>
      </c>
      <c r="B211" s="1" t="s">
        <v>471</v>
      </c>
      <c r="C211" s="1" t="s">
        <v>309</v>
      </c>
      <c r="E211" s="1" t="s">
        <v>457</v>
      </c>
    </row>
    <row r="212" spans="1:5" x14ac:dyDescent="0.2">
      <c r="A212" s="1" t="s">
        <v>460</v>
      </c>
      <c r="B212" s="1" t="s">
        <v>305</v>
      </c>
      <c r="C212" s="1" t="s">
        <v>315</v>
      </c>
      <c r="E212" s="1" t="s">
        <v>459</v>
      </c>
    </row>
    <row r="213" spans="1:5" x14ac:dyDescent="0.2">
      <c r="A213" s="1" t="s">
        <v>462</v>
      </c>
      <c r="B213" s="1" t="s">
        <v>167</v>
      </c>
      <c r="C213" s="1" t="s">
        <v>227</v>
      </c>
      <c r="E213" s="1" t="s">
        <v>461</v>
      </c>
    </row>
    <row r="214" spans="1:5" x14ac:dyDescent="0.2">
      <c r="A214" s="1" t="s">
        <v>464</v>
      </c>
      <c r="B214" s="1" t="s">
        <v>471</v>
      </c>
      <c r="C214" s="1" t="s">
        <v>309</v>
      </c>
      <c r="E214" s="1" t="s">
        <v>463</v>
      </c>
    </row>
    <row r="215" spans="1:5" x14ac:dyDescent="0.2">
      <c r="A215" s="1" t="s">
        <v>466</v>
      </c>
      <c r="B215" s="1" t="s">
        <v>167</v>
      </c>
      <c r="C215" s="1" t="s">
        <v>535</v>
      </c>
      <c r="D215" s="1" t="s">
        <v>637</v>
      </c>
      <c r="E215" s="1" t="s">
        <v>465</v>
      </c>
    </row>
    <row r="216" spans="1:5" x14ac:dyDescent="0.2">
      <c r="A216" s="1" t="s">
        <v>468</v>
      </c>
      <c r="E216" s="1" t="s">
        <v>467</v>
      </c>
    </row>
    <row r="217" spans="1:5" x14ac:dyDescent="0.2">
      <c r="A217" s="1" t="s">
        <v>470</v>
      </c>
      <c r="B217" s="1" t="s">
        <v>471</v>
      </c>
      <c r="C217" s="1" t="s">
        <v>309</v>
      </c>
      <c r="D217" s="1" t="s">
        <v>577</v>
      </c>
      <c r="E217" s="1" t="s">
        <v>469</v>
      </c>
    </row>
    <row r="218" spans="1:5" x14ac:dyDescent="0.2">
      <c r="A218" s="1" t="s">
        <v>472</v>
      </c>
      <c r="D218" s="1" t="s">
        <v>638</v>
      </c>
      <c r="E218" s="1" t="s">
        <v>471</v>
      </c>
    </row>
    <row r="219" spans="1:5" x14ac:dyDescent="0.2">
      <c r="A219" s="1" t="s">
        <v>474</v>
      </c>
      <c r="D219" s="1" t="s">
        <v>639</v>
      </c>
      <c r="E219" s="1" t="s">
        <v>473</v>
      </c>
    </row>
    <row r="220" spans="1:5" x14ac:dyDescent="0.2">
      <c r="A220" s="1" t="s">
        <v>476</v>
      </c>
      <c r="B220" s="1" t="s">
        <v>471</v>
      </c>
      <c r="C220" s="1" t="s">
        <v>315</v>
      </c>
      <c r="D220" s="1" t="s">
        <v>640</v>
      </c>
      <c r="E220" s="1" t="s">
        <v>641</v>
      </c>
    </row>
    <row r="221" spans="1:5" x14ac:dyDescent="0.2">
      <c r="A221" s="1" t="s">
        <v>478</v>
      </c>
      <c r="B221" s="1" t="s">
        <v>305</v>
      </c>
      <c r="C221" s="1" t="s">
        <v>535</v>
      </c>
      <c r="E221" s="1" t="s">
        <v>477</v>
      </c>
    </row>
    <row r="222" spans="1:5" x14ac:dyDescent="0.2">
      <c r="A222" s="1" t="s">
        <v>480</v>
      </c>
      <c r="B222" s="1" t="s">
        <v>167</v>
      </c>
      <c r="C222" s="1" t="s">
        <v>227</v>
      </c>
      <c r="D222" s="1" t="s">
        <v>642</v>
      </c>
      <c r="E222" s="1" t="s">
        <v>479</v>
      </c>
    </row>
    <row r="223" spans="1:5" x14ac:dyDescent="0.2">
      <c r="A223" s="1" t="s">
        <v>482</v>
      </c>
      <c r="B223" s="1" t="s">
        <v>167</v>
      </c>
      <c r="C223" s="1" t="s">
        <v>227</v>
      </c>
      <c r="D223" s="1" t="s">
        <v>643</v>
      </c>
      <c r="E223" s="1" t="s">
        <v>481</v>
      </c>
    </row>
    <row r="224" spans="1:5" x14ac:dyDescent="0.2">
      <c r="A224" s="1" t="s">
        <v>484</v>
      </c>
      <c r="B224" s="1" t="s">
        <v>167</v>
      </c>
      <c r="C224" s="1" t="s">
        <v>227</v>
      </c>
      <c r="D224" s="1" t="s">
        <v>616</v>
      </c>
      <c r="E224" s="1" t="s">
        <v>483</v>
      </c>
    </row>
    <row r="225" spans="1:5" x14ac:dyDescent="0.2">
      <c r="A225" s="1" t="s">
        <v>486</v>
      </c>
      <c r="B225" s="1" t="s">
        <v>471</v>
      </c>
      <c r="C225" s="1" t="s">
        <v>315</v>
      </c>
      <c r="D225" s="1" t="s">
        <v>644</v>
      </c>
      <c r="E225" s="1" t="s">
        <v>485</v>
      </c>
    </row>
    <row r="226" spans="1:5" x14ac:dyDescent="0.2">
      <c r="A226" s="1" t="s">
        <v>488</v>
      </c>
      <c r="B226" s="1" t="s">
        <v>305</v>
      </c>
      <c r="C226" s="1" t="s">
        <v>227</v>
      </c>
      <c r="E226" s="1" t="s">
        <v>487</v>
      </c>
    </row>
    <row r="227" spans="1:5" x14ac:dyDescent="0.2">
      <c r="A227" s="1" t="s">
        <v>490</v>
      </c>
      <c r="B227" s="1" t="s">
        <v>471</v>
      </c>
      <c r="C227" s="1" t="s">
        <v>227</v>
      </c>
      <c r="E227" s="1" t="s">
        <v>489</v>
      </c>
    </row>
    <row r="228" spans="1:5" x14ac:dyDescent="0.2">
      <c r="A228" s="1" t="s">
        <v>492</v>
      </c>
      <c r="B228" s="1" t="s">
        <v>343</v>
      </c>
      <c r="C228" s="1" t="s">
        <v>309</v>
      </c>
      <c r="E228" s="1" t="s">
        <v>491</v>
      </c>
    </row>
    <row r="229" spans="1:5" x14ac:dyDescent="0.2">
      <c r="A229" s="1" t="s">
        <v>494</v>
      </c>
      <c r="B229" s="1" t="s">
        <v>305</v>
      </c>
      <c r="C229" s="1" t="s">
        <v>227</v>
      </c>
      <c r="E229" s="1" t="s">
        <v>493</v>
      </c>
    </row>
    <row r="230" spans="1:5" x14ac:dyDescent="0.2">
      <c r="A230" s="1" t="s">
        <v>496</v>
      </c>
      <c r="B230" s="1" t="s">
        <v>471</v>
      </c>
      <c r="C230" s="1" t="s">
        <v>309</v>
      </c>
      <c r="E230" s="1" t="s">
        <v>495</v>
      </c>
    </row>
    <row r="231" spans="1:5" x14ac:dyDescent="0.2">
      <c r="A231" s="1" t="s">
        <v>498</v>
      </c>
      <c r="D231" s="1" t="s">
        <v>645</v>
      </c>
      <c r="E231" s="1" t="s">
        <v>646</v>
      </c>
    </row>
    <row r="232" spans="1:5" x14ac:dyDescent="0.2">
      <c r="A232" s="1" t="s">
        <v>500</v>
      </c>
      <c r="D232" s="1" t="s">
        <v>647</v>
      </c>
      <c r="E232" s="1" t="s">
        <v>648</v>
      </c>
    </row>
    <row r="233" spans="1:5" x14ac:dyDescent="0.2">
      <c r="A233" s="1" t="s">
        <v>502</v>
      </c>
      <c r="B233" s="1" t="s">
        <v>471</v>
      </c>
      <c r="C233" s="1" t="s">
        <v>309</v>
      </c>
      <c r="E233" s="1" t="s">
        <v>501</v>
      </c>
    </row>
    <row r="234" spans="1:5" x14ac:dyDescent="0.2">
      <c r="A234" s="1" t="s">
        <v>504</v>
      </c>
      <c r="B234" s="1" t="s">
        <v>163</v>
      </c>
      <c r="C234" s="1" t="s">
        <v>535</v>
      </c>
      <c r="D234" s="1" t="s">
        <v>649</v>
      </c>
      <c r="E234" s="1" t="s">
        <v>503</v>
      </c>
    </row>
    <row r="235" spans="1:5" x14ac:dyDescent="0.2">
      <c r="A235" s="1" t="s">
        <v>506</v>
      </c>
      <c r="B235" s="1" t="s">
        <v>167</v>
      </c>
      <c r="C235" s="1" t="s">
        <v>315</v>
      </c>
      <c r="E235" s="1" t="s">
        <v>505</v>
      </c>
    </row>
    <row r="236" spans="1:5" x14ac:dyDescent="0.2">
      <c r="A236" s="1" t="s">
        <v>508</v>
      </c>
      <c r="B236" s="1" t="s">
        <v>167</v>
      </c>
      <c r="C236" s="1" t="s">
        <v>535</v>
      </c>
      <c r="E236" s="1" t="s">
        <v>507</v>
      </c>
    </row>
    <row r="237" spans="1:5" x14ac:dyDescent="0.2">
      <c r="A237" s="1" t="s">
        <v>510</v>
      </c>
      <c r="D237" s="1" t="s">
        <v>650</v>
      </c>
      <c r="E237" s="1" t="s">
        <v>651</v>
      </c>
    </row>
    <row r="238" spans="1:5" x14ac:dyDescent="0.2">
      <c r="A238" s="1" t="s">
        <v>512</v>
      </c>
      <c r="B238" s="1" t="s">
        <v>163</v>
      </c>
      <c r="C238" s="1" t="s">
        <v>315</v>
      </c>
      <c r="E238" s="1" t="s">
        <v>511</v>
      </c>
    </row>
    <row r="239" spans="1:5" x14ac:dyDescent="0.2">
      <c r="A239" s="1" t="s">
        <v>514</v>
      </c>
      <c r="D239" s="1" t="s">
        <v>652</v>
      </c>
      <c r="E239" s="1" t="s">
        <v>653</v>
      </c>
    </row>
    <row r="240" spans="1:5" x14ac:dyDescent="0.2">
      <c r="A240" s="1" t="s">
        <v>516</v>
      </c>
      <c r="B240" s="1" t="s">
        <v>163</v>
      </c>
      <c r="C240" s="1" t="s">
        <v>535</v>
      </c>
      <c r="D240" s="1" t="s">
        <v>577</v>
      </c>
      <c r="E240" s="1" t="s">
        <v>515</v>
      </c>
    </row>
    <row r="241" spans="1:5" x14ac:dyDescent="0.2">
      <c r="A241" s="1" t="s">
        <v>518</v>
      </c>
      <c r="D241" s="1" t="s">
        <v>654</v>
      </c>
      <c r="E241" s="1" t="s">
        <v>517</v>
      </c>
    </row>
    <row r="242" spans="1:5" x14ac:dyDescent="0.2">
      <c r="A242" s="1" t="s">
        <v>520</v>
      </c>
      <c r="D242" s="1" t="s">
        <v>655</v>
      </c>
      <c r="E242" s="1" t="s">
        <v>656</v>
      </c>
    </row>
    <row r="243" spans="1:5" x14ac:dyDescent="0.2">
      <c r="A243" s="1" t="s">
        <v>522</v>
      </c>
      <c r="B243" s="1" t="s">
        <v>305</v>
      </c>
      <c r="C243" s="1" t="s">
        <v>227</v>
      </c>
      <c r="E243" s="1" t="s">
        <v>521</v>
      </c>
    </row>
    <row r="244" spans="1:5" x14ac:dyDescent="0.2">
      <c r="A244" s="1" t="s">
        <v>524</v>
      </c>
      <c r="B244" s="1" t="s">
        <v>343</v>
      </c>
      <c r="C244" s="1" t="s">
        <v>315</v>
      </c>
      <c r="E244" s="1" t="s">
        <v>523</v>
      </c>
    </row>
    <row r="245" spans="1:5" x14ac:dyDescent="0.2">
      <c r="A245" s="1" t="s">
        <v>526</v>
      </c>
      <c r="B245" s="1" t="s">
        <v>167</v>
      </c>
      <c r="C245" s="1" t="s">
        <v>535</v>
      </c>
      <c r="E245" s="1" t="s">
        <v>525</v>
      </c>
    </row>
    <row r="246" spans="1:5" x14ac:dyDescent="0.2">
      <c r="A246" s="1" t="s">
        <v>528</v>
      </c>
      <c r="B246" s="1" t="s">
        <v>163</v>
      </c>
      <c r="C246" s="1" t="s">
        <v>535</v>
      </c>
      <c r="E246" s="1" t="s">
        <v>527</v>
      </c>
    </row>
    <row r="247" spans="1:5" x14ac:dyDescent="0.2">
      <c r="A247" s="1" t="s">
        <v>530</v>
      </c>
      <c r="B247" s="1" t="s">
        <v>471</v>
      </c>
      <c r="C247" s="1" t="s">
        <v>315</v>
      </c>
      <c r="E247" s="1" t="s">
        <v>529</v>
      </c>
    </row>
    <row r="248" spans="1:5" x14ac:dyDescent="0.2">
      <c r="A248" s="1" t="s">
        <v>532</v>
      </c>
      <c r="B248" s="1" t="s">
        <v>471</v>
      </c>
      <c r="C248" s="1" t="s">
        <v>309</v>
      </c>
      <c r="D248" s="1" t="s">
        <v>577</v>
      </c>
      <c r="E248" s="1" t="s">
        <v>531</v>
      </c>
    </row>
    <row r="249" spans="1:5" x14ac:dyDescent="0.2">
      <c r="A249" s="1" t="s">
        <v>534</v>
      </c>
      <c r="B249" s="1" t="s">
        <v>167</v>
      </c>
      <c r="C249" s="1" t="s">
        <v>315</v>
      </c>
      <c r="E249" s="1" t="s">
        <v>533</v>
      </c>
    </row>
    <row r="250" spans="1:5" x14ac:dyDescent="0.2">
      <c r="A250" s="1" t="s">
        <v>536</v>
      </c>
      <c r="D250" s="1" t="s">
        <v>657</v>
      </c>
      <c r="E250" s="1" t="s">
        <v>535</v>
      </c>
    </row>
    <row r="251" spans="1:5" x14ac:dyDescent="0.2">
      <c r="A251" s="1" t="s">
        <v>538</v>
      </c>
      <c r="B251" s="1" t="s">
        <v>305</v>
      </c>
      <c r="C251" s="1" t="s">
        <v>227</v>
      </c>
      <c r="E251" s="1" t="s">
        <v>537</v>
      </c>
    </row>
    <row r="252" spans="1:5" x14ac:dyDescent="0.2">
      <c r="A252" s="1" t="s">
        <v>540</v>
      </c>
      <c r="B252" s="1" t="s">
        <v>377</v>
      </c>
      <c r="C252" s="1" t="s">
        <v>227</v>
      </c>
      <c r="E252" s="1" t="s">
        <v>539</v>
      </c>
    </row>
    <row r="253" spans="1:5" x14ac:dyDescent="0.2">
      <c r="A253" s="1" t="s">
        <v>542</v>
      </c>
      <c r="B253" s="1" t="s">
        <v>167</v>
      </c>
      <c r="C253" s="1" t="s">
        <v>315</v>
      </c>
      <c r="E253" s="1" t="s">
        <v>541</v>
      </c>
    </row>
    <row r="254" spans="1:5" x14ac:dyDescent="0.2">
      <c r="A254" s="1" t="s">
        <v>544</v>
      </c>
      <c r="B254" s="1" t="s">
        <v>305</v>
      </c>
      <c r="C254" s="1" t="s">
        <v>535</v>
      </c>
      <c r="E254" s="1" t="s">
        <v>543</v>
      </c>
    </row>
    <row r="255" spans="1:5" x14ac:dyDescent="0.2">
      <c r="A255" s="1" t="s">
        <v>546</v>
      </c>
      <c r="B255" s="1" t="s">
        <v>305</v>
      </c>
      <c r="E255" s="1" t="s">
        <v>545</v>
      </c>
    </row>
    <row r="256" spans="1:5" x14ac:dyDescent="0.2">
      <c r="A256" s="1" t="s">
        <v>548</v>
      </c>
      <c r="B256" s="1" t="s">
        <v>305</v>
      </c>
      <c r="C256" s="1" t="s">
        <v>227</v>
      </c>
      <c r="E256" s="1" t="s">
        <v>547</v>
      </c>
    </row>
    <row r="257" spans="1:5" x14ac:dyDescent="0.2">
      <c r="A257" s="1" t="s">
        <v>550</v>
      </c>
      <c r="B257" s="1" t="s">
        <v>305</v>
      </c>
      <c r="C257" s="1" t="s">
        <v>227</v>
      </c>
      <c r="E257" s="1" t="s">
        <v>549</v>
      </c>
    </row>
    <row r="258" spans="1:5" x14ac:dyDescent="0.2">
      <c r="A258" s="1" t="s">
        <v>552</v>
      </c>
      <c r="B258" s="1" t="s">
        <v>163</v>
      </c>
      <c r="C258" s="1" t="s">
        <v>315</v>
      </c>
      <c r="E258" s="1" t="s">
        <v>551</v>
      </c>
    </row>
    <row r="259" spans="1:5" x14ac:dyDescent="0.2">
      <c r="A259" s="1" t="s">
        <v>554</v>
      </c>
      <c r="B259" s="1" t="s">
        <v>163</v>
      </c>
      <c r="C259" s="1" t="s">
        <v>315</v>
      </c>
      <c r="E259" s="1" t="s">
        <v>553</v>
      </c>
    </row>
    <row r="260" spans="1:5" x14ac:dyDescent="0.2">
      <c r="A260" s="1" t="s">
        <v>556</v>
      </c>
      <c r="D260" s="1" t="s">
        <v>658</v>
      </c>
      <c r="E260" s="1" t="s">
        <v>555</v>
      </c>
    </row>
    <row r="261" spans="1:5" x14ac:dyDescent="0.2">
      <c r="A261" s="1" t="s">
        <v>558</v>
      </c>
      <c r="B261" s="1" t="s">
        <v>163</v>
      </c>
      <c r="C261" s="1" t="s">
        <v>315</v>
      </c>
      <c r="D261" s="1" t="s">
        <v>659</v>
      </c>
      <c r="E261" s="1" t="s">
        <v>557</v>
      </c>
    </row>
    <row r="262" spans="1:5" x14ac:dyDescent="0.2">
      <c r="A262" s="1" t="s">
        <v>560</v>
      </c>
      <c r="B262" s="1" t="s">
        <v>167</v>
      </c>
      <c r="C262" s="1" t="s">
        <v>535</v>
      </c>
      <c r="E262" s="1" t="s">
        <v>559</v>
      </c>
    </row>
    <row r="263" spans="1:5" x14ac:dyDescent="0.2">
      <c r="A263" s="1" t="s">
        <v>562</v>
      </c>
      <c r="B263" s="1" t="s">
        <v>343</v>
      </c>
      <c r="C263" s="1" t="s">
        <v>309</v>
      </c>
      <c r="E263" s="1" t="s">
        <v>561</v>
      </c>
    </row>
    <row r="264" spans="1:5" x14ac:dyDescent="0.2">
      <c r="A264" s="1" t="s">
        <v>564</v>
      </c>
      <c r="B264" s="1" t="s">
        <v>471</v>
      </c>
      <c r="C264" s="1" t="s">
        <v>535</v>
      </c>
      <c r="D264" s="1" t="s">
        <v>581</v>
      </c>
      <c r="E264" s="1" t="s">
        <v>563</v>
      </c>
    </row>
    <row r="265" spans="1:5" x14ac:dyDescent="0.2">
      <c r="A265" s="1" t="s">
        <v>566</v>
      </c>
      <c r="B265" s="1" t="s">
        <v>471</v>
      </c>
      <c r="C265" s="1" t="s">
        <v>315</v>
      </c>
      <c r="D265" s="1" t="s">
        <v>660</v>
      </c>
      <c r="E265" s="1" t="s">
        <v>565</v>
      </c>
    </row>
    <row r="266" spans="1:5" x14ac:dyDescent="0.2">
      <c r="A266" s="1" t="s">
        <v>568</v>
      </c>
      <c r="B266" s="1" t="s">
        <v>471</v>
      </c>
      <c r="C266" s="1" t="s">
        <v>315</v>
      </c>
      <c r="D266" s="1" t="s">
        <v>661</v>
      </c>
      <c r="E266" s="1" t="s">
        <v>567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1EAC-B3F4-8942-B242-519BAD0F26C9}">
  <dimension ref="A1:D2"/>
  <sheetViews>
    <sheetView workbookViewId="0">
      <selection activeCell="B2" sqref="B2"/>
    </sheetView>
  </sheetViews>
  <sheetFormatPr baseColWidth="10" defaultRowHeight="15" x14ac:dyDescent="0.2"/>
  <cols>
    <col min="1" max="1" width="15.5" style="1" bestFit="1" customWidth="1"/>
    <col min="2" max="2" width="23.1640625" style="1" bestFit="1" customWidth="1"/>
    <col min="3" max="3" width="218.5" style="1" bestFit="1" customWidth="1"/>
    <col min="4" max="4" width="52.33203125" style="1" bestFit="1" customWidth="1"/>
    <col min="5" max="256" width="8.83203125" style="1" customWidth="1"/>
    <col min="257" max="257" width="15.5" style="1" bestFit="1" customWidth="1"/>
    <col min="258" max="258" width="23.1640625" style="1" bestFit="1" customWidth="1"/>
    <col min="259" max="259" width="218.5" style="1" bestFit="1" customWidth="1"/>
    <col min="260" max="260" width="52.33203125" style="1" bestFit="1" customWidth="1"/>
    <col min="261" max="512" width="8.83203125" style="1" customWidth="1"/>
    <col min="513" max="513" width="15.5" style="1" bestFit="1" customWidth="1"/>
    <col min="514" max="514" width="23.1640625" style="1" bestFit="1" customWidth="1"/>
    <col min="515" max="515" width="218.5" style="1" bestFit="1" customWidth="1"/>
    <col min="516" max="516" width="52.33203125" style="1" bestFit="1" customWidth="1"/>
    <col min="517" max="768" width="8.83203125" style="1" customWidth="1"/>
    <col min="769" max="769" width="15.5" style="1" bestFit="1" customWidth="1"/>
    <col min="770" max="770" width="23.1640625" style="1" bestFit="1" customWidth="1"/>
    <col min="771" max="771" width="218.5" style="1" bestFit="1" customWidth="1"/>
    <col min="772" max="772" width="52.33203125" style="1" bestFit="1" customWidth="1"/>
    <col min="773" max="1024" width="8.83203125" style="1" customWidth="1"/>
    <col min="1025" max="1025" width="15.5" style="1" bestFit="1" customWidth="1"/>
    <col min="1026" max="1026" width="23.1640625" style="1" bestFit="1" customWidth="1"/>
    <col min="1027" max="1027" width="218.5" style="1" bestFit="1" customWidth="1"/>
    <col min="1028" max="1028" width="52.33203125" style="1" bestFit="1" customWidth="1"/>
    <col min="1029" max="1280" width="8.83203125" style="1" customWidth="1"/>
    <col min="1281" max="1281" width="15.5" style="1" bestFit="1" customWidth="1"/>
    <col min="1282" max="1282" width="23.1640625" style="1" bestFit="1" customWidth="1"/>
    <col min="1283" max="1283" width="218.5" style="1" bestFit="1" customWidth="1"/>
    <col min="1284" max="1284" width="52.33203125" style="1" bestFit="1" customWidth="1"/>
    <col min="1285" max="1536" width="8.83203125" style="1" customWidth="1"/>
    <col min="1537" max="1537" width="15.5" style="1" bestFit="1" customWidth="1"/>
    <col min="1538" max="1538" width="23.1640625" style="1" bestFit="1" customWidth="1"/>
    <col min="1539" max="1539" width="218.5" style="1" bestFit="1" customWidth="1"/>
    <col min="1540" max="1540" width="52.33203125" style="1" bestFit="1" customWidth="1"/>
    <col min="1541" max="1792" width="8.83203125" style="1" customWidth="1"/>
    <col min="1793" max="1793" width="15.5" style="1" bestFit="1" customWidth="1"/>
    <col min="1794" max="1794" width="23.1640625" style="1" bestFit="1" customWidth="1"/>
    <col min="1795" max="1795" width="218.5" style="1" bestFit="1" customWidth="1"/>
    <col min="1796" max="1796" width="52.33203125" style="1" bestFit="1" customWidth="1"/>
    <col min="1797" max="2048" width="8.83203125" style="1" customWidth="1"/>
    <col min="2049" max="2049" width="15.5" style="1" bestFit="1" customWidth="1"/>
    <col min="2050" max="2050" width="23.1640625" style="1" bestFit="1" customWidth="1"/>
    <col min="2051" max="2051" width="218.5" style="1" bestFit="1" customWidth="1"/>
    <col min="2052" max="2052" width="52.33203125" style="1" bestFit="1" customWidth="1"/>
    <col min="2053" max="2304" width="8.83203125" style="1" customWidth="1"/>
    <col min="2305" max="2305" width="15.5" style="1" bestFit="1" customWidth="1"/>
    <col min="2306" max="2306" width="23.1640625" style="1" bestFit="1" customWidth="1"/>
    <col min="2307" max="2307" width="218.5" style="1" bestFit="1" customWidth="1"/>
    <col min="2308" max="2308" width="52.33203125" style="1" bestFit="1" customWidth="1"/>
    <col min="2309" max="2560" width="8.83203125" style="1" customWidth="1"/>
    <col min="2561" max="2561" width="15.5" style="1" bestFit="1" customWidth="1"/>
    <col min="2562" max="2562" width="23.1640625" style="1" bestFit="1" customWidth="1"/>
    <col min="2563" max="2563" width="218.5" style="1" bestFit="1" customWidth="1"/>
    <col min="2564" max="2564" width="52.33203125" style="1" bestFit="1" customWidth="1"/>
    <col min="2565" max="2816" width="8.83203125" style="1" customWidth="1"/>
    <col min="2817" max="2817" width="15.5" style="1" bestFit="1" customWidth="1"/>
    <col min="2818" max="2818" width="23.1640625" style="1" bestFit="1" customWidth="1"/>
    <col min="2819" max="2819" width="218.5" style="1" bestFit="1" customWidth="1"/>
    <col min="2820" max="2820" width="52.33203125" style="1" bestFit="1" customWidth="1"/>
    <col min="2821" max="3072" width="8.83203125" style="1" customWidth="1"/>
    <col min="3073" max="3073" width="15.5" style="1" bestFit="1" customWidth="1"/>
    <col min="3074" max="3074" width="23.1640625" style="1" bestFit="1" customWidth="1"/>
    <col min="3075" max="3075" width="218.5" style="1" bestFit="1" customWidth="1"/>
    <col min="3076" max="3076" width="52.33203125" style="1" bestFit="1" customWidth="1"/>
    <col min="3077" max="3328" width="8.83203125" style="1" customWidth="1"/>
    <col min="3329" max="3329" width="15.5" style="1" bestFit="1" customWidth="1"/>
    <col min="3330" max="3330" width="23.1640625" style="1" bestFit="1" customWidth="1"/>
    <col min="3331" max="3331" width="218.5" style="1" bestFit="1" customWidth="1"/>
    <col min="3332" max="3332" width="52.33203125" style="1" bestFit="1" customWidth="1"/>
    <col min="3333" max="3584" width="8.83203125" style="1" customWidth="1"/>
    <col min="3585" max="3585" width="15.5" style="1" bestFit="1" customWidth="1"/>
    <col min="3586" max="3586" width="23.1640625" style="1" bestFit="1" customWidth="1"/>
    <col min="3587" max="3587" width="218.5" style="1" bestFit="1" customWidth="1"/>
    <col min="3588" max="3588" width="52.33203125" style="1" bestFit="1" customWidth="1"/>
    <col min="3589" max="3840" width="8.83203125" style="1" customWidth="1"/>
    <col min="3841" max="3841" width="15.5" style="1" bestFit="1" customWidth="1"/>
    <col min="3842" max="3842" width="23.1640625" style="1" bestFit="1" customWidth="1"/>
    <col min="3843" max="3843" width="218.5" style="1" bestFit="1" customWidth="1"/>
    <col min="3844" max="3844" width="52.33203125" style="1" bestFit="1" customWidth="1"/>
    <col min="3845" max="4096" width="8.83203125" style="1" customWidth="1"/>
    <col min="4097" max="4097" width="15.5" style="1" bestFit="1" customWidth="1"/>
    <col min="4098" max="4098" width="23.1640625" style="1" bestFit="1" customWidth="1"/>
    <col min="4099" max="4099" width="218.5" style="1" bestFit="1" customWidth="1"/>
    <col min="4100" max="4100" width="52.33203125" style="1" bestFit="1" customWidth="1"/>
    <col min="4101" max="4352" width="8.83203125" style="1" customWidth="1"/>
    <col min="4353" max="4353" width="15.5" style="1" bestFit="1" customWidth="1"/>
    <col min="4354" max="4354" width="23.1640625" style="1" bestFit="1" customWidth="1"/>
    <col min="4355" max="4355" width="218.5" style="1" bestFit="1" customWidth="1"/>
    <col min="4356" max="4356" width="52.33203125" style="1" bestFit="1" customWidth="1"/>
    <col min="4357" max="4608" width="8.83203125" style="1" customWidth="1"/>
    <col min="4609" max="4609" width="15.5" style="1" bestFit="1" customWidth="1"/>
    <col min="4610" max="4610" width="23.1640625" style="1" bestFit="1" customWidth="1"/>
    <col min="4611" max="4611" width="218.5" style="1" bestFit="1" customWidth="1"/>
    <col min="4612" max="4612" width="52.33203125" style="1" bestFit="1" customWidth="1"/>
    <col min="4613" max="4864" width="8.83203125" style="1" customWidth="1"/>
    <col min="4865" max="4865" width="15.5" style="1" bestFit="1" customWidth="1"/>
    <col min="4866" max="4866" width="23.1640625" style="1" bestFit="1" customWidth="1"/>
    <col min="4867" max="4867" width="218.5" style="1" bestFit="1" customWidth="1"/>
    <col min="4868" max="4868" width="52.33203125" style="1" bestFit="1" customWidth="1"/>
    <col min="4869" max="5120" width="8.83203125" style="1" customWidth="1"/>
    <col min="5121" max="5121" width="15.5" style="1" bestFit="1" customWidth="1"/>
    <col min="5122" max="5122" width="23.1640625" style="1" bestFit="1" customWidth="1"/>
    <col min="5123" max="5123" width="218.5" style="1" bestFit="1" customWidth="1"/>
    <col min="5124" max="5124" width="52.33203125" style="1" bestFit="1" customWidth="1"/>
    <col min="5125" max="5376" width="8.83203125" style="1" customWidth="1"/>
    <col min="5377" max="5377" width="15.5" style="1" bestFit="1" customWidth="1"/>
    <col min="5378" max="5378" width="23.1640625" style="1" bestFit="1" customWidth="1"/>
    <col min="5379" max="5379" width="218.5" style="1" bestFit="1" customWidth="1"/>
    <col min="5380" max="5380" width="52.33203125" style="1" bestFit="1" customWidth="1"/>
    <col min="5381" max="5632" width="8.83203125" style="1" customWidth="1"/>
    <col min="5633" max="5633" width="15.5" style="1" bestFit="1" customWidth="1"/>
    <col min="5634" max="5634" width="23.1640625" style="1" bestFit="1" customWidth="1"/>
    <col min="5635" max="5635" width="218.5" style="1" bestFit="1" customWidth="1"/>
    <col min="5636" max="5636" width="52.33203125" style="1" bestFit="1" customWidth="1"/>
    <col min="5637" max="5888" width="8.83203125" style="1" customWidth="1"/>
    <col min="5889" max="5889" width="15.5" style="1" bestFit="1" customWidth="1"/>
    <col min="5890" max="5890" width="23.1640625" style="1" bestFit="1" customWidth="1"/>
    <col min="5891" max="5891" width="218.5" style="1" bestFit="1" customWidth="1"/>
    <col min="5892" max="5892" width="52.33203125" style="1" bestFit="1" customWidth="1"/>
    <col min="5893" max="6144" width="8.83203125" style="1" customWidth="1"/>
    <col min="6145" max="6145" width="15.5" style="1" bestFit="1" customWidth="1"/>
    <col min="6146" max="6146" width="23.1640625" style="1" bestFit="1" customWidth="1"/>
    <col min="6147" max="6147" width="218.5" style="1" bestFit="1" customWidth="1"/>
    <col min="6148" max="6148" width="52.33203125" style="1" bestFit="1" customWidth="1"/>
    <col min="6149" max="6400" width="8.83203125" style="1" customWidth="1"/>
    <col min="6401" max="6401" width="15.5" style="1" bestFit="1" customWidth="1"/>
    <col min="6402" max="6402" width="23.1640625" style="1" bestFit="1" customWidth="1"/>
    <col min="6403" max="6403" width="218.5" style="1" bestFit="1" customWidth="1"/>
    <col min="6404" max="6404" width="52.33203125" style="1" bestFit="1" customWidth="1"/>
    <col min="6405" max="6656" width="8.83203125" style="1" customWidth="1"/>
    <col min="6657" max="6657" width="15.5" style="1" bestFit="1" customWidth="1"/>
    <col min="6658" max="6658" width="23.1640625" style="1" bestFit="1" customWidth="1"/>
    <col min="6659" max="6659" width="218.5" style="1" bestFit="1" customWidth="1"/>
    <col min="6660" max="6660" width="52.33203125" style="1" bestFit="1" customWidth="1"/>
    <col min="6661" max="6912" width="8.83203125" style="1" customWidth="1"/>
    <col min="6913" max="6913" width="15.5" style="1" bestFit="1" customWidth="1"/>
    <col min="6914" max="6914" width="23.1640625" style="1" bestFit="1" customWidth="1"/>
    <col min="6915" max="6915" width="218.5" style="1" bestFit="1" customWidth="1"/>
    <col min="6916" max="6916" width="52.33203125" style="1" bestFit="1" customWidth="1"/>
    <col min="6917" max="7168" width="8.83203125" style="1" customWidth="1"/>
    <col min="7169" max="7169" width="15.5" style="1" bestFit="1" customWidth="1"/>
    <col min="7170" max="7170" width="23.1640625" style="1" bestFit="1" customWidth="1"/>
    <col min="7171" max="7171" width="218.5" style="1" bestFit="1" customWidth="1"/>
    <col min="7172" max="7172" width="52.33203125" style="1" bestFit="1" customWidth="1"/>
    <col min="7173" max="7424" width="8.83203125" style="1" customWidth="1"/>
    <col min="7425" max="7425" width="15.5" style="1" bestFit="1" customWidth="1"/>
    <col min="7426" max="7426" width="23.1640625" style="1" bestFit="1" customWidth="1"/>
    <col min="7427" max="7427" width="218.5" style="1" bestFit="1" customWidth="1"/>
    <col min="7428" max="7428" width="52.33203125" style="1" bestFit="1" customWidth="1"/>
    <col min="7429" max="7680" width="8.83203125" style="1" customWidth="1"/>
    <col min="7681" max="7681" width="15.5" style="1" bestFit="1" customWidth="1"/>
    <col min="7682" max="7682" width="23.1640625" style="1" bestFit="1" customWidth="1"/>
    <col min="7683" max="7683" width="218.5" style="1" bestFit="1" customWidth="1"/>
    <col min="7684" max="7684" width="52.33203125" style="1" bestFit="1" customWidth="1"/>
    <col min="7685" max="7936" width="8.83203125" style="1" customWidth="1"/>
    <col min="7937" max="7937" width="15.5" style="1" bestFit="1" customWidth="1"/>
    <col min="7938" max="7938" width="23.1640625" style="1" bestFit="1" customWidth="1"/>
    <col min="7939" max="7939" width="218.5" style="1" bestFit="1" customWidth="1"/>
    <col min="7940" max="7940" width="52.33203125" style="1" bestFit="1" customWidth="1"/>
    <col min="7941" max="8192" width="8.83203125" style="1" customWidth="1"/>
    <col min="8193" max="8193" width="15.5" style="1" bestFit="1" customWidth="1"/>
    <col min="8194" max="8194" width="23.1640625" style="1" bestFit="1" customWidth="1"/>
    <col min="8195" max="8195" width="218.5" style="1" bestFit="1" customWidth="1"/>
    <col min="8196" max="8196" width="52.33203125" style="1" bestFit="1" customWidth="1"/>
    <col min="8197" max="8448" width="8.83203125" style="1" customWidth="1"/>
    <col min="8449" max="8449" width="15.5" style="1" bestFit="1" customWidth="1"/>
    <col min="8450" max="8450" width="23.1640625" style="1" bestFit="1" customWidth="1"/>
    <col min="8451" max="8451" width="218.5" style="1" bestFit="1" customWidth="1"/>
    <col min="8452" max="8452" width="52.33203125" style="1" bestFit="1" customWidth="1"/>
    <col min="8453" max="8704" width="8.83203125" style="1" customWidth="1"/>
    <col min="8705" max="8705" width="15.5" style="1" bestFit="1" customWidth="1"/>
    <col min="8706" max="8706" width="23.1640625" style="1" bestFit="1" customWidth="1"/>
    <col min="8707" max="8707" width="218.5" style="1" bestFit="1" customWidth="1"/>
    <col min="8708" max="8708" width="52.33203125" style="1" bestFit="1" customWidth="1"/>
    <col min="8709" max="8960" width="8.83203125" style="1" customWidth="1"/>
    <col min="8961" max="8961" width="15.5" style="1" bestFit="1" customWidth="1"/>
    <col min="8962" max="8962" width="23.1640625" style="1" bestFit="1" customWidth="1"/>
    <col min="8963" max="8963" width="218.5" style="1" bestFit="1" customWidth="1"/>
    <col min="8964" max="8964" width="52.33203125" style="1" bestFit="1" customWidth="1"/>
    <col min="8965" max="9216" width="8.83203125" style="1" customWidth="1"/>
    <col min="9217" max="9217" width="15.5" style="1" bestFit="1" customWidth="1"/>
    <col min="9218" max="9218" width="23.1640625" style="1" bestFit="1" customWidth="1"/>
    <col min="9219" max="9219" width="218.5" style="1" bestFit="1" customWidth="1"/>
    <col min="9220" max="9220" width="52.33203125" style="1" bestFit="1" customWidth="1"/>
    <col min="9221" max="9472" width="8.83203125" style="1" customWidth="1"/>
    <col min="9473" max="9473" width="15.5" style="1" bestFit="1" customWidth="1"/>
    <col min="9474" max="9474" width="23.1640625" style="1" bestFit="1" customWidth="1"/>
    <col min="9475" max="9475" width="218.5" style="1" bestFit="1" customWidth="1"/>
    <col min="9476" max="9476" width="52.33203125" style="1" bestFit="1" customWidth="1"/>
    <col min="9477" max="9728" width="8.83203125" style="1" customWidth="1"/>
    <col min="9729" max="9729" width="15.5" style="1" bestFit="1" customWidth="1"/>
    <col min="9730" max="9730" width="23.1640625" style="1" bestFit="1" customWidth="1"/>
    <col min="9731" max="9731" width="218.5" style="1" bestFit="1" customWidth="1"/>
    <col min="9732" max="9732" width="52.33203125" style="1" bestFit="1" customWidth="1"/>
    <col min="9733" max="9984" width="8.83203125" style="1" customWidth="1"/>
    <col min="9985" max="9985" width="15.5" style="1" bestFit="1" customWidth="1"/>
    <col min="9986" max="9986" width="23.1640625" style="1" bestFit="1" customWidth="1"/>
    <col min="9987" max="9987" width="218.5" style="1" bestFit="1" customWidth="1"/>
    <col min="9988" max="9988" width="52.33203125" style="1" bestFit="1" customWidth="1"/>
    <col min="9989" max="10240" width="8.83203125" style="1" customWidth="1"/>
    <col min="10241" max="10241" width="15.5" style="1" bestFit="1" customWidth="1"/>
    <col min="10242" max="10242" width="23.1640625" style="1" bestFit="1" customWidth="1"/>
    <col min="10243" max="10243" width="218.5" style="1" bestFit="1" customWidth="1"/>
    <col min="10244" max="10244" width="52.33203125" style="1" bestFit="1" customWidth="1"/>
    <col min="10245" max="10496" width="8.83203125" style="1" customWidth="1"/>
    <col min="10497" max="10497" width="15.5" style="1" bestFit="1" customWidth="1"/>
    <col min="10498" max="10498" width="23.1640625" style="1" bestFit="1" customWidth="1"/>
    <col min="10499" max="10499" width="218.5" style="1" bestFit="1" customWidth="1"/>
    <col min="10500" max="10500" width="52.33203125" style="1" bestFit="1" customWidth="1"/>
    <col min="10501" max="10752" width="8.83203125" style="1" customWidth="1"/>
    <col min="10753" max="10753" width="15.5" style="1" bestFit="1" customWidth="1"/>
    <col min="10754" max="10754" width="23.1640625" style="1" bestFit="1" customWidth="1"/>
    <col min="10755" max="10755" width="218.5" style="1" bestFit="1" customWidth="1"/>
    <col min="10756" max="10756" width="52.33203125" style="1" bestFit="1" customWidth="1"/>
    <col min="10757" max="11008" width="8.83203125" style="1" customWidth="1"/>
    <col min="11009" max="11009" width="15.5" style="1" bestFit="1" customWidth="1"/>
    <col min="11010" max="11010" width="23.1640625" style="1" bestFit="1" customWidth="1"/>
    <col min="11011" max="11011" width="218.5" style="1" bestFit="1" customWidth="1"/>
    <col min="11012" max="11012" width="52.33203125" style="1" bestFit="1" customWidth="1"/>
    <col min="11013" max="11264" width="8.83203125" style="1" customWidth="1"/>
    <col min="11265" max="11265" width="15.5" style="1" bestFit="1" customWidth="1"/>
    <col min="11266" max="11266" width="23.1640625" style="1" bestFit="1" customWidth="1"/>
    <col min="11267" max="11267" width="218.5" style="1" bestFit="1" customWidth="1"/>
    <col min="11268" max="11268" width="52.33203125" style="1" bestFit="1" customWidth="1"/>
    <col min="11269" max="11520" width="8.83203125" style="1" customWidth="1"/>
    <col min="11521" max="11521" width="15.5" style="1" bestFit="1" customWidth="1"/>
    <col min="11522" max="11522" width="23.1640625" style="1" bestFit="1" customWidth="1"/>
    <col min="11523" max="11523" width="218.5" style="1" bestFit="1" customWidth="1"/>
    <col min="11524" max="11524" width="52.33203125" style="1" bestFit="1" customWidth="1"/>
    <col min="11525" max="11776" width="8.83203125" style="1" customWidth="1"/>
    <col min="11777" max="11777" width="15.5" style="1" bestFit="1" customWidth="1"/>
    <col min="11778" max="11778" width="23.1640625" style="1" bestFit="1" customWidth="1"/>
    <col min="11779" max="11779" width="218.5" style="1" bestFit="1" customWidth="1"/>
    <col min="11780" max="11780" width="52.33203125" style="1" bestFit="1" customWidth="1"/>
    <col min="11781" max="12032" width="8.83203125" style="1" customWidth="1"/>
    <col min="12033" max="12033" width="15.5" style="1" bestFit="1" customWidth="1"/>
    <col min="12034" max="12034" width="23.1640625" style="1" bestFit="1" customWidth="1"/>
    <col min="12035" max="12035" width="218.5" style="1" bestFit="1" customWidth="1"/>
    <col min="12036" max="12036" width="52.33203125" style="1" bestFit="1" customWidth="1"/>
    <col min="12037" max="12288" width="8.83203125" style="1" customWidth="1"/>
    <col min="12289" max="12289" width="15.5" style="1" bestFit="1" customWidth="1"/>
    <col min="12290" max="12290" width="23.1640625" style="1" bestFit="1" customWidth="1"/>
    <col min="12291" max="12291" width="218.5" style="1" bestFit="1" customWidth="1"/>
    <col min="12292" max="12292" width="52.33203125" style="1" bestFit="1" customWidth="1"/>
    <col min="12293" max="12544" width="8.83203125" style="1" customWidth="1"/>
    <col min="12545" max="12545" width="15.5" style="1" bestFit="1" customWidth="1"/>
    <col min="12546" max="12546" width="23.1640625" style="1" bestFit="1" customWidth="1"/>
    <col min="12547" max="12547" width="218.5" style="1" bestFit="1" customWidth="1"/>
    <col min="12548" max="12548" width="52.33203125" style="1" bestFit="1" customWidth="1"/>
    <col min="12549" max="12800" width="8.83203125" style="1" customWidth="1"/>
    <col min="12801" max="12801" width="15.5" style="1" bestFit="1" customWidth="1"/>
    <col min="12802" max="12802" width="23.1640625" style="1" bestFit="1" customWidth="1"/>
    <col min="12803" max="12803" width="218.5" style="1" bestFit="1" customWidth="1"/>
    <col min="12804" max="12804" width="52.33203125" style="1" bestFit="1" customWidth="1"/>
    <col min="12805" max="13056" width="8.83203125" style="1" customWidth="1"/>
    <col min="13057" max="13057" width="15.5" style="1" bestFit="1" customWidth="1"/>
    <col min="13058" max="13058" width="23.1640625" style="1" bestFit="1" customWidth="1"/>
    <col min="13059" max="13059" width="218.5" style="1" bestFit="1" customWidth="1"/>
    <col min="13060" max="13060" width="52.33203125" style="1" bestFit="1" customWidth="1"/>
    <col min="13061" max="13312" width="8.83203125" style="1" customWidth="1"/>
    <col min="13313" max="13313" width="15.5" style="1" bestFit="1" customWidth="1"/>
    <col min="13314" max="13314" width="23.1640625" style="1" bestFit="1" customWidth="1"/>
    <col min="13315" max="13315" width="218.5" style="1" bestFit="1" customWidth="1"/>
    <col min="13316" max="13316" width="52.33203125" style="1" bestFit="1" customWidth="1"/>
    <col min="13317" max="13568" width="8.83203125" style="1" customWidth="1"/>
    <col min="13569" max="13569" width="15.5" style="1" bestFit="1" customWidth="1"/>
    <col min="13570" max="13570" width="23.1640625" style="1" bestFit="1" customWidth="1"/>
    <col min="13571" max="13571" width="218.5" style="1" bestFit="1" customWidth="1"/>
    <col min="13572" max="13572" width="52.33203125" style="1" bestFit="1" customWidth="1"/>
    <col min="13573" max="13824" width="8.83203125" style="1" customWidth="1"/>
    <col min="13825" max="13825" width="15.5" style="1" bestFit="1" customWidth="1"/>
    <col min="13826" max="13826" width="23.1640625" style="1" bestFit="1" customWidth="1"/>
    <col min="13827" max="13827" width="218.5" style="1" bestFit="1" customWidth="1"/>
    <col min="13828" max="13828" width="52.33203125" style="1" bestFit="1" customWidth="1"/>
    <col min="13829" max="14080" width="8.83203125" style="1" customWidth="1"/>
    <col min="14081" max="14081" width="15.5" style="1" bestFit="1" customWidth="1"/>
    <col min="14082" max="14082" width="23.1640625" style="1" bestFit="1" customWidth="1"/>
    <col min="14083" max="14083" width="218.5" style="1" bestFit="1" customWidth="1"/>
    <col min="14084" max="14084" width="52.33203125" style="1" bestFit="1" customWidth="1"/>
    <col min="14085" max="14336" width="8.83203125" style="1" customWidth="1"/>
    <col min="14337" max="14337" width="15.5" style="1" bestFit="1" customWidth="1"/>
    <col min="14338" max="14338" width="23.1640625" style="1" bestFit="1" customWidth="1"/>
    <col min="14339" max="14339" width="218.5" style="1" bestFit="1" customWidth="1"/>
    <col min="14340" max="14340" width="52.33203125" style="1" bestFit="1" customWidth="1"/>
    <col min="14341" max="14592" width="8.83203125" style="1" customWidth="1"/>
    <col min="14593" max="14593" width="15.5" style="1" bestFit="1" customWidth="1"/>
    <col min="14594" max="14594" width="23.1640625" style="1" bestFit="1" customWidth="1"/>
    <col min="14595" max="14595" width="218.5" style="1" bestFit="1" customWidth="1"/>
    <col min="14596" max="14596" width="52.33203125" style="1" bestFit="1" customWidth="1"/>
    <col min="14597" max="14848" width="8.83203125" style="1" customWidth="1"/>
    <col min="14849" max="14849" width="15.5" style="1" bestFit="1" customWidth="1"/>
    <col min="14850" max="14850" width="23.1640625" style="1" bestFit="1" customWidth="1"/>
    <col min="14851" max="14851" width="218.5" style="1" bestFit="1" customWidth="1"/>
    <col min="14852" max="14852" width="52.33203125" style="1" bestFit="1" customWidth="1"/>
    <col min="14853" max="15104" width="8.83203125" style="1" customWidth="1"/>
    <col min="15105" max="15105" width="15.5" style="1" bestFit="1" customWidth="1"/>
    <col min="15106" max="15106" width="23.1640625" style="1" bestFit="1" customWidth="1"/>
    <col min="15107" max="15107" width="218.5" style="1" bestFit="1" customWidth="1"/>
    <col min="15108" max="15108" width="52.33203125" style="1" bestFit="1" customWidth="1"/>
    <col min="15109" max="15360" width="8.83203125" style="1" customWidth="1"/>
    <col min="15361" max="15361" width="15.5" style="1" bestFit="1" customWidth="1"/>
    <col min="15362" max="15362" width="23.1640625" style="1" bestFit="1" customWidth="1"/>
    <col min="15363" max="15363" width="218.5" style="1" bestFit="1" customWidth="1"/>
    <col min="15364" max="15364" width="52.33203125" style="1" bestFit="1" customWidth="1"/>
    <col min="15365" max="15616" width="8.83203125" style="1" customWidth="1"/>
    <col min="15617" max="15617" width="15.5" style="1" bestFit="1" customWidth="1"/>
    <col min="15618" max="15618" width="23.1640625" style="1" bestFit="1" customWidth="1"/>
    <col min="15619" max="15619" width="218.5" style="1" bestFit="1" customWidth="1"/>
    <col min="15620" max="15620" width="52.33203125" style="1" bestFit="1" customWidth="1"/>
    <col min="15621" max="15872" width="8.83203125" style="1" customWidth="1"/>
    <col min="15873" max="15873" width="15.5" style="1" bestFit="1" customWidth="1"/>
    <col min="15874" max="15874" width="23.1640625" style="1" bestFit="1" customWidth="1"/>
    <col min="15875" max="15875" width="218.5" style="1" bestFit="1" customWidth="1"/>
    <col min="15876" max="15876" width="52.33203125" style="1" bestFit="1" customWidth="1"/>
    <col min="15877" max="16128" width="8.83203125" style="1" customWidth="1"/>
    <col min="16129" max="16129" width="15.5" style="1" bestFit="1" customWidth="1"/>
    <col min="16130" max="16130" width="23.1640625" style="1" bestFit="1" customWidth="1"/>
    <col min="16131" max="16131" width="218.5" style="1" bestFit="1" customWidth="1"/>
    <col min="16132" max="16132" width="52.33203125" style="1" bestFit="1" customWidth="1"/>
    <col min="16133" max="16384" width="8.83203125" style="1" customWidth="1"/>
  </cols>
  <sheetData>
    <row r="1" spans="1:4" x14ac:dyDescent="0.2">
      <c r="A1" s="1" t="s">
        <v>662</v>
      </c>
      <c r="B1" s="1" t="s">
        <v>663</v>
      </c>
      <c r="C1" s="1" t="s">
        <v>664</v>
      </c>
      <c r="D1" s="1" t="s">
        <v>665</v>
      </c>
    </row>
    <row r="2" spans="1:4" x14ac:dyDescent="0.2">
      <c r="A2" s="1" t="s">
        <v>38</v>
      </c>
      <c r="B2" s="1" t="s">
        <v>37</v>
      </c>
      <c r="C2" s="1" t="s">
        <v>666</v>
      </c>
      <c r="D2" s="1" t="s">
        <v>667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723F-3BB6-0240-BE87-F0A5C7BFEC1B}">
  <dimension ref="A1:AM267"/>
  <sheetViews>
    <sheetView topLeftCell="Z181" workbookViewId="0">
      <selection activeCell="AM201" sqref="AM201"/>
    </sheetView>
  </sheetViews>
  <sheetFormatPr baseColWidth="10" defaultRowHeight="16" x14ac:dyDescent="0.2"/>
  <cols>
    <col min="1" max="1" width="46.1640625" bestFit="1" customWidth="1"/>
    <col min="2" max="2" width="14.1640625" customWidth="1"/>
    <col min="3" max="3" width="24.5" bestFit="1" customWidth="1"/>
    <col min="4" max="4" width="15.1640625" customWidth="1"/>
    <col min="5" max="35" width="12.1640625" bestFit="1" customWidth="1"/>
    <col min="38" max="38" width="12" customWidth="1"/>
  </cols>
  <sheetData>
    <row r="1" spans="1:39" x14ac:dyDescent="0.2">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668</v>
      </c>
      <c r="AK1" s="4" t="s">
        <v>669</v>
      </c>
      <c r="AL1" s="4" t="s">
        <v>670</v>
      </c>
      <c r="AM1" s="5" t="s">
        <v>671</v>
      </c>
    </row>
    <row r="2" spans="1:39" x14ac:dyDescent="0.2">
      <c r="A2" s="7" t="s">
        <v>41</v>
      </c>
      <c r="B2" s="8" t="s">
        <v>42</v>
      </c>
      <c r="C2" s="8" t="s">
        <v>37</v>
      </c>
      <c r="D2" s="8" t="s">
        <v>38</v>
      </c>
      <c r="E2" s="9">
        <v>1.8509940875532274</v>
      </c>
      <c r="F2" s="9">
        <v>1.8509940875532274</v>
      </c>
      <c r="G2" s="9">
        <v>1.8509940875532274</v>
      </c>
      <c r="H2" s="9">
        <v>1.8509940875532274</v>
      </c>
      <c r="I2" s="9">
        <v>1.8509940875532274</v>
      </c>
      <c r="J2" s="9">
        <v>1.8509940875532274</v>
      </c>
      <c r="K2" s="9">
        <v>1.8509940875532274</v>
      </c>
      <c r="L2" s="9">
        <v>1.8509940875532274</v>
      </c>
      <c r="M2" s="9">
        <v>1.8509940875532274</v>
      </c>
      <c r="N2" s="9">
        <v>1.8509940875532274</v>
      </c>
      <c r="O2" s="9">
        <v>1.8509940875532274</v>
      </c>
      <c r="P2" s="9">
        <v>1.8509940875532274</v>
      </c>
      <c r="Q2" s="9">
        <v>1.8509940875532274</v>
      </c>
      <c r="R2" s="9">
        <v>1.8509940875532274</v>
      </c>
      <c r="S2" s="9">
        <v>1.8509940875532274</v>
      </c>
      <c r="T2" s="9">
        <v>1.8509940875532274</v>
      </c>
      <c r="U2" s="9">
        <v>1.8509940875532274</v>
      </c>
      <c r="V2" s="9">
        <v>1.8509940875532274</v>
      </c>
      <c r="W2" s="9">
        <v>1.8509940875532274</v>
      </c>
      <c r="X2" s="9">
        <v>1.8509940875532274</v>
      </c>
      <c r="Y2" s="9">
        <v>1.8509940875532274</v>
      </c>
      <c r="Z2" s="9">
        <v>1.8509940875532274</v>
      </c>
      <c r="AA2" s="9">
        <v>1.8509940875532274</v>
      </c>
      <c r="AB2" s="9">
        <v>1.8509940875532274</v>
      </c>
      <c r="AC2" s="9">
        <v>1.8509940875532274</v>
      </c>
      <c r="AD2" s="9">
        <v>1.8509940875532274</v>
      </c>
      <c r="AE2" s="9">
        <v>1.8509940875532274</v>
      </c>
      <c r="AF2" s="9">
        <v>1.8509940875532274</v>
      </c>
      <c r="AG2" s="9">
        <v>1.8509940875532274</v>
      </c>
      <c r="AH2" s="9">
        <v>1.8509940875532274</v>
      </c>
      <c r="AI2" s="9">
        <v>1.8509940875532274</v>
      </c>
      <c r="AJ2" s="8" t="str">
        <f t="shared" ref="AJ2:AJ65" si="0">INDEX($E$1:$AI$1,1,MATCH(TRUE,INDEX($E2:$AI2&gt;0,0),0))</f>
        <v>1990</v>
      </c>
      <c r="AK2" s="8" t="str">
        <f t="shared" ref="AK2:AK65" si="1">INDEX($E$1:$AI$1,MATCH(-1,$E2:$AI2,-1))</f>
        <v>2020</v>
      </c>
      <c r="AL2" s="9">
        <f t="shared" ref="AL2:AL65" si="2">IFERROR(INDEX($E2:$AI2,1,MATCH($AK2,$E$1:$AI$1,0))-INDEX($E2:$AI2,1,MATCH($AJ2,$E$1:$AI$1,0)),-100)</f>
        <v>0</v>
      </c>
      <c r="AM2" s="10">
        <f>RANK(DATA!$AL2,DATA!$AL$2:$AL$267)</f>
        <v>110</v>
      </c>
    </row>
    <row r="3" spans="1:39" x14ac:dyDescent="0.2">
      <c r="A3" s="7" t="s">
        <v>39</v>
      </c>
      <c r="B3" s="8" t="s">
        <v>40</v>
      </c>
      <c r="C3" s="8" t="s">
        <v>37</v>
      </c>
      <c r="D3" s="8" t="s">
        <v>38</v>
      </c>
      <c r="E3" s="9">
        <v>40.565912022426339</v>
      </c>
      <c r="F3" s="9">
        <v>40.403946371890598</v>
      </c>
      <c r="G3" s="9">
        <v>40.235806662502377</v>
      </c>
      <c r="H3" s="9">
        <v>40.269689989292047</v>
      </c>
      <c r="I3" s="9">
        <v>40.103270397850508</v>
      </c>
      <c r="J3" s="9">
        <v>39.936850806408962</v>
      </c>
      <c r="K3" s="9">
        <v>39.770431214967417</v>
      </c>
      <c r="L3" s="9">
        <v>39.604011623525871</v>
      </c>
      <c r="M3" s="9">
        <v>39.437592032084325</v>
      </c>
      <c r="N3" s="9">
        <v>39.271172440642786</v>
      </c>
      <c r="O3" s="9">
        <v>33.980631470599022</v>
      </c>
      <c r="P3" s="9">
        <v>38.903980095790203</v>
      </c>
      <c r="Q3" s="9">
        <v>38.703207342379152</v>
      </c>
      <c r="R3" s="9">
        <v>38.502434588968114</v>
      </c>
      <c r="S3" s="9">
        <v>37.899950788045814</v>
      </c>
      <c r="T3" s="9">
        <v>37.701120258571045</v>
      </c>
      <c r="U3" s="9">
        <v>37.502464534198154</v>
      </c>
      <c r="V3" s="9">
        <v>37.303880174752884</v>
      </c>
      <c r="W3" s="9">
        <v>37.105259394519649</v>
      </c>
      <c r="X3" s="9">
        <v>36.90659570026002</v>
      </c>
      <c r="Y3" s="9">
        <v>31.910877878842069</v>
      </c>
      <c r="Z3" s="9">
        <v>32.183134825203183</v>
      </c>
      <c r="AA3" s="9">
        <v>31.972492252498935</v>
      </c>
      <c r="AB3" s="9">
        <v>31.761841679601993</v>
      </c>
      <c r="AC3" s="9">
        <v>31.551270133449311</v>
      </c>
      <c r="AD3" s="9">
        <v>31.340525578561394</v>
      </c>
      <c r="AE3" s="9">
        <v>31.119431417367139</v>
      </c>
      <c r="AF3" s="9">
        <v>30.903542868589209</v>
      </c>
      <c r="AG3" s="9">
        <v>30.690224307623666</v>
      </c>
      <c r="AH3" s="9">
        <v>30.469798261063062</v>
      </c>
      <c r="AI3" s="9">
        <v>30.251785795623935</v>
      </c>
      <c r="AJ3" s="8" t="str">
        <f t="shared" si="0"/>
        <v>1990</v>
      </c>
      <c r="AK3" s="8" t="str">
        <f t="shared" si="1"/>
        <v>2020</v>
      </c>
      <c r="AL3" s="9">
        <f t="shared" si="2"/>
        <v>-10.314126226802404</v>
      </c>
      <c r="AM3" s="10">
        <f>RANK(DATA!$AL3,DATA!$AL$2:$AL$267)</f>
        <v>242</v>
      </c>
    </row>
    <row r="4" spans="1:39" x14ac:dyDescent="0.2">
      <c r="A4" s="7" t="s">
        <v>43</v>
      </c>
      <c r="B4" s="8" t="s">
        <v>44</v>
      </c>
      <c r="C4" s="8" t="s">
        <v>37</v>
      </c>
      <c r="D4" s="8" t="s">
        <v>38</v>
      </c>
      <c r="E4" s="9">
        <v>22.776908127325669</v>
      </c>
      <c r="F4" s="9">
        <v>22.658745669251299</v>
      </c>
      <c r="G4" s="9">
        <v>22.540583211176926</v>
      </c>
      <c r="H4" s="9">
        <v>22.42242075310255</v>
      </c>
      <c r="I4" s="9">
        <v>22.304258295028177</v>
      </c>
      <c r="J4" s="9">
        <v>22.186095836953807</v>
      </c>
      <c r="K4" s="9">
        <v>22.067933378879435</v>
      </c>
      <c r="L4" s="9">
        <v>21.949770920805062</v>
      </c>
      <c r="M4" s="9">
        <v>21.831608462730685</v>
      </c>
      <c r="N4" s="9">
        <v>21.713446004656316</v>
      </c>
      <c r="O4" s="9">
        <v>21.595283546581943</v>
      </c>
      <c r="P4" s="9">
        <v>21.503156344726492</v>
      </c>
      <c r="Q4" s="9">
        <v>21.411029142871044</v>
      </c>
      <c r="R4" s="9">
        <v>21.318901941015589</v>
      </c>
      <c r="S4" s="9">
        <v>21.226774739160138</v>
      </c>
      <c r="T4" s="9">
        <v>21.134647537304687</v>
      </c>
      <c r="U4" s="9">
        <v>21.042520335449236</v>
      </c>
      <c r="V4" s="9">
        <v>20.950393133593785</v>
      </c>
      <c r="W4" s="9">
        <v>20.858265931738337</v>
      </c>
      <c r="X4" s="9">
        <v>20.766138729882886</v>
      </c>
      <c r="Y4" s="9">
        <v>20.674011528027435</v>
      </c>
      <c r="Z4" s="9">
        <v>20.586055376098027</v>
      </c>
      <c r="AA4" s="9">
        <v>20.49809922416862</v>
      </c>
      <c r="AB4" s="9">
        <v>20.410143072239212</v>
      </c>
      <c r="AC4" s="9">
        <v>20.3221869203098</v>
      </c>
      <c r="AD4" s="9">
        <v>20.234230768380392</v>
      </c>
      <c r="AE4" s="9">
        <v>20.152610155232605</v>
      </c>
      <c r="AF4" s="9">
        <v>20.071327182398864</v>
      </c>
      <c r="AG4" s="9">
        <v>19.98609959561254</v>
      </c>
      <c r="AH4" s="9">
        <v>19.901214710063698</v>
      </c>
      <c r="AI4" s="9">
        <v>19.816762070269231</v>
      </c>
      <c r="AJ4" s="8" t="str">
        <f t="shared" si="0"/>
        <v>1990</v>
      </c>
      <c r="AK4" s="8" t="str">
        <f t="shared" si="1"/>
        <v>2020</v>
      </c>
      <c r="AL4" s="9">
        <f t="shared" si="2"/>
        <v>-2.9601460570564377</v>
      </c>
      <c r="AM4" s="10">
        <f>RANK(DATA!$AL4,DATA!$AL$2:$AL$267)</f>
        <v>189</v>
      </c>
    </row>
    <row r="5" spans="1:39" x14ac:dyDescent="0.2">
      <c r="A5" s="7" t="s">
        <v>47</v>
      </c>
      <c r="B5" s="8" t="s">
        <v>48</v>
      </c>
      <c r="C5" s="8" t="s">
        <v>37</v>
      </c>
      <c r="D5" s="8" t="s">
        <v>38</v>
      </c>
      <c r="E5" s="9">
        <v>28.788321167883211</v>
      </c>
      <c r="F5" s="9">
        <v>28.717153284671532</v>
      </c>
      <c r="G5" s="9">
        <v>28.645985401459857</v>
      </c>
      <c r="H5" s="9">
        <v>28.574817518248175</v>
      </c>
      <c r="I5" s="9">
        <v>28.503649635036499</v>
      </c>
      <c r="J5" s="9">
        <v>28.432481751824817</v>
      </c>
      <c r="K5" s="9">
        <v>28.361313868613138</v>
      </c>
      <c r="L5" s="9">
        <v>28.290145985401459</v>
      </c>
      <c r="M5" s="9">
        <v>28.21897810218978</v>
      </c>
      <c r="N5" s="9">
        <v>28.147810218978105</v>
      </c>
      <c r="O5" s="9">
        <v>28.076642335766422</v>
      </c>
      <c r="P5" s="9">
        <v>28.123248175182486</v>
      </c>
      <c r="Q5" s="9">
        <v>28.169854014598538</v>
      </c>
      <c r="R5" s="9">
        <v>28.216459854014602</v>
      </c>
      <c r="S5" s="9">
        <v>28.263065693430654</v>
      </c>
      <c r="T5" s="9">
        <v>28.309671532846714</v>
      </c>
      <c r="U5" s="9">
        <v>28.356277372262774</v>
      </c>
      <c r="V5" s="9">
        <v>28.40288321167883</v>
      </c>
      <c r="W5" s="9">
        <v>28.44948905109489</v>
      </c>
      <c r="X5" s="9">
        <v>28.496094890510946</v>
      </c>
      <c r="Y5" s="9">
        <v>28.542700729927006</v>
      </c>
      <c r="Z5" s="9">
        <v>28.594653284671534</v>
      </c>
      <c r="AA5" s="9">
        <v>28.646605839416058</v>
      </c>
      <c r="AB5" s="9">
        <v>28.698558394160585</v>
      </c>
      <c r="AC5" s="9">
        <v>28.750510948905113</v>
      </c>
      <c r="AD5" s="9">
        <v>28.802463503649633</v>
      </c>
      <c r="AE5" s="9">
        <v>28.802189781021898</v>
      </c>
      <c r="AF5" s="9">
        <v>28.792062043795617</v>
      </c>
      <c r="AG5" s="9">
        <v>28.791970802919707</v>
      </c>
      <c r="AH5" s="9">
        <v>28.791970802919707</v>
      </c>
      <c r="AI5" s="9">
        <v>28.791970802919707</v>
      </c>
      <c r="AJ5" s="8" t="str">
        <f t="shared" si="0"/>
        <v>1990</v>
      </c>
      <c r="AK5" s="8" t="str">
        <f t="shared" si="1"/>
        <v>2020</v>
      </c>
      <c r="AL5" s="9">
        <f t="shared" si="2"/>
        <v>3.6496350364956243E-3</v>
      </c>
      <c r="AM5" s="10">
        <f>RANK(DATA!$AL5,DATA!$AL$2:$AL$267)</f>
        <v>107</v>
      </c>
    </row>
    <row r="6" spans="1:39" x14ac:dyDescent="0.2">
      <c r="A6" s="7" t="s">
        <v>157</v>
      </c>
      <c r="B6" s="8" t="s">
        <v>158</v>
      </c>
      <c r="C6" s="8" t="s">
        <v>37</v>
      </c>
      <c r="D6" s="8" t="s">
        <v>38</v>
      </c>
      <c r="E6" s="9">
        <v>0.69990847027803205</v>
      </c>
      <c r="F6" s="9">
        <v>0.69621369251051757</v>
      </c>
      <c r="G6" s="9">
        <v>0.69251891474300298</v>
      </c>
      <c r="H6" s="9">
        <v>0.6888241369754885</v>
      </c>
      <c r="I6" s="9">
        <v>0.68512935920797402</v>
      </c>
      <c r="J6" s="9">
        <v>0.68143458144045954</v>
      </c>
      <c r="K6" s="9">
        <v>0.67773980367294495</v>
      </c>
      <c r="L6" s="9">
        <v>0.67404502590543047</v>
      </c>
      <c r="M6" s="9">
        <v>0.67035024813791599</v>
      </c>
      <c r="N6" s="9">
        <v>0.66665547037040152</v>
      </c>
      <c r="O6" s="9">
        <v>0.66296069260288693</v>
      </c>
      <c r="P6" s="9">
        <v>0.67719398423001675</v>
      </c>
      <c r="Q6" s="9">
        <v>0.69142727585714647</v>
      </c>
      <c r="R6" s="9">
        <v>0.70566056748427619</v>
      </c>
      <c r="S6" s="9">
        <v>0.71989385911140602</v>
      </c>
      <c r="T6" s="9">
        <v>0.73412715073853563</v>
      </c>
      <c r="U6" s="9">
        <v>0.74836044236566546</v>
      </c>
      <c r="V6" s="9">
        <v>0.76259373399279518</v>
      </c>
      <c r="W6" s="9">
        <v>0.77682702561992489</v>
      </c>
      <c r="X6" s="9">
        <v>0.79106031724705472</v>
      </c>
      <c r="Y6" s="9">
        <v>0.80529360887418444</v>
      </c>
      <c r="Z6" s="9">
        <v>0.8084845533097651</v>
      </c>
      <c r="AA6" s="9">
        <v>0.81167549774534586</v>
      </c>
      <c r="AB6" s="9">
        <v>0.81486644218092663</v>
      </c>
      <c r="AC6" s="9">
        <v>0.81805738661650718</v>
      </c>
      <c r="AD6" s="9">
        <v>0.82124798624199691</v>
      </c>
      <c r="AE6" s="9">
        <v>0.82124798624199691</v>
      </c>
      <c r="AF6" s="9">
        <v>0.81578979410439678</v>
      </c>
      <c r="AG6" s="9">
        <v>0.81033160196679666</v>
      </c>
      <c r="AH6" s="9">
        <v>0.81411035036975055</v>
      </c>
      <c r="AI6" s="9">
        <v>0.81830895970636597</v>
      </c>
      <c r="AJ6" s="8" t="str">
        <f t="shared" si="0"/>
        <v>1990</v>
      </c>
      <c r="AK6" s="8" t="str">
        <f t="shared" si="1"/>
        <v>2020</v>
      </c>
      <c r="AL6" s="9">
        <f t="shared" si="2"/>
        <v>0.11840048942833392</v>
      </c>
      <c r="AM6" s="10">
        <f>RANK(DATA!$AL6,DATA!$AL$2:$AL$267)</f>
        <v>102</v>
      </c>
    </row>
    <row r="7" spans="1:39" x14ac:dyDescent="0.2">
      <c r="A7" s="7" t="s">
        <v>59</v>
      </c>
      <c r="B7" s="8" t="s">
        <v>60</v>
      </c>
      <c r="C7" s="8" t="s">
        <v>37</v>
      </c>
      <c r="D7" s="8" t="s">
        <v>38</v>
      </c>
      <c r="E7" s="9">
        <v>90.35</v>
      </c>
      <c r="F7" s="9">
        <v>90.18</v>
      </c>
      <c r="G7" s="9">
        <v>90.01</v>
      </c>
      <c r="H7" s="9">
        <v>89.84</v>
      </c>
      <c r="I7" s="9">
        <v>89.67</v>
      </c>
      <c r="J7" s="9">
        <v>89.5</v>
      </c>
      <c r="K7" s="9">
        <v>89.33</v>
      </c>
      <c r="L7" s="9">
        <v>89.16</v>
      </c>
      <c r="M7" s="9">
        <v>88.99</v>
      </c>
      <c r="N7" s="9">
        <v>88.82</v>
      </c>
      <c r="O7" s="9">
        <v>88.65</v>
      </c>
      <c r="P7" s="9">
        <v>88.5</v>
      </c>
      <c r="Q7" s="9">
        <v>88.35</v>
      </c>
      <c r="R7" s="9">
        <v>88.2</v>
      </c>
      <c r="S7" s="9">
        <v>88.05</v>
      </c>
      <c r="T7" s="9">
        <v>87.9</v>
      </c>
      <c r="U7" s="9">
        <v>87.75</v>
      </c>
      <c r="V7" s="9">
        <v>87.6</v>
      </c>
      <c r="W7" s="9">
        <v>87.45</v>
      </c>
      <c r="X7" s="9">
        <v>87.3</v>
      </c>
      <c r="Y7" s="9">
        <v>87.15</v>
      </c>
      <c r="Z7" s="9">
        <v>87</v>
      </c>
      <c r="AA7" s="9">
        <v>86.85</v>
      </c>
      <c r="AB7" s="9">
        <v>86.7</v>
      </c>
      <c r="AC7" s="9">
        <v>86.55</v>
      </c>
      <c r="AD7" s="9">
        <v>86.4</v>
      </c>
      <c r="AE7" s="9">
        <v>86.25</v>
      </c>
      <c r="AF7" s="9">
        <v>86.1</v>
      </c>
      <c r="AG7" s="9">
        <v>85.95</v>
      </c>
      <c r="AH7" s="9">
        <v>85.8</v>
      </c>
      <c r="AI7" s="9">
        <v>85.65</v>
      </c>
      <c r="AJ7" s="8" t="str">
        <f t="shared" si="0"/>
        <v>1990</v>
      </c>
      <c r="AK7" s="8" t="str">
        <f t="shared" si="1"/>
        <v>2020</v>
      </c>
      <c r="AL7" s="9">
        <f t="shared" si="2"/>
        <v>-4.6999999999999886</v>
      </c>
      <c r="AM7" s="10">
        <f>RANK(DATA!$AL7,DATA!$AL$2:$AL$267)</f>
        <v>203</v>
      </c>
    </row>
    <row r="8" spans="1:39" x14ac:dyDescent="0.2">
      <c r="A8" s="7" t="s">
        <v>49</v>
      </c>
      <c r="B8" s="8" t="s">
        <v>50</v>
      </c>
      <c r="C8" s="8" t="s">
        <v>37</v>
      </c>
      <c r="D8" s="8" t="s">
        <v>38</v>
      </c>
      <c r="E8" s="9">
        <v>34.042553191489361</v>
      </c>
      <c r="F8" s="9">
        <v>34.042553191489361</v>
      </c>
      <c r="G8" s="9">
        <v>34.042553191489361</v>
      </c>
      <c r="H8" s="9">
        <v>34.042553191489361</v>
      </c>
      <c r="I8" s="9">
        <v>34.042553191489361</v>
      </c>
      <c r="J8" s="9">
        <v>34.042553191489361</v>
      </c>
      <c r="K8" s="9">
        <v>34.042553191489361</v>
      </c>
      <c r="L8" s="9">
        <v>34.042553191489361</v>
      </c>
      <c r="M8" s="9">
        <v>34.042553191489361</v>
      </c>
      <c r="N8" s="9">
        <v>34.042553191489361</v>
      </c>
      <c r="O8" s="9">
        <v>34.042553191489361</v>
      </c>
      <c r="P8" s="9">
        <v>34.042553191489361</v>
      </c>
      <c r="Q8" s="9">
        <v>34.042553191489361</v>
      </c>
      <c r="R8" s="9">
        <v>34.042553191489361</v>
      </c>
      <c r="S8" s="9">
        <v>34.042553191489361</v>
      </c>
      <c r="T8" s="9">
        <v>34.042553191489361</v>
      </c>
      <c r="U8" s="9">
        <v>34.042553191489361</v>
      </c>
      <c r="V8" s="9">
        <v>34.042553191489361</v>
      </c>
      <c r="W8" s="9">
        <v>34.042553191489361</v>
      </c>
      <c r="X8" s="9">
        <v>34.042553191489361</v>
      </c>
      <c r="Y8" s="9">
        <v>34.042553191489361</v>
      </c>
      <c r="Z8" s="9">
        <v>34.042553191489361</v>
      </c>
      <c r="AA8" s="9">
        <v>34.042553191489361</v>
      </c>
      <c r="AB8" s="9">
        <v>34.042553191489361</v>
      </c>
      <c r="AC8" s="9">
        <v>34.042553191489361</v>
      </c>
      <c r="AD8" s="9">
        <v>34.042553191489361</v>
      </c>
      <c r="AE8" s="9">
        <v>34.042553191489361</v>
      </c>
      <c r="AF8" s="9">
        <v>34.042553191489361</v>
      </c>
      <c r="AG8" s="9">
        <v>34.042553191489361</v>
      </c>
      <c r="AH8" s="9">
        <v>34.042553191489361</v>
      </c>
      <c r="AI8" s="9">
        <v>34.042553191489361</v>
      </c>
      <c r="AJ8" s="8" t="str">
        <f t="shared" si="0"/>
        <v>1990</v>
      </c>
      <c r="AK8" s="8" t="str">
        <f t="shared" si="1"/>
        <v>2020</v>
      </c>
      <c r="AL8" s="9">
        <f t="shared" si="2"/>
        <v>0</v>
      </c>
      <c r="AM8" s="10">
        <f>RANK(DATA!$AL8,DATA!$AL$2:$AL$267)</f>
        <v>110</v>
      </c>
    </row>
    <row r="9" spans="1:39" x14ac:dyDescent="0.2">
      <c r="A9" s="7" t="s">
        <v>45</v>
      </c>
      <c r="B9" s="8" t="s">
        <v>46</v>
      </c>
      <c r="C9" s="8" t="s">
        <v>37</v>
      </c>
      <c r="D9" s="8" t="s">
        <v>38</v>
      </c>
      <c r="E9" s="9">
        <v>63.578070105077408</v>
      </c>
      <c r="F9" s="9">
        <v>63.453407395524188</v>
      </c>
      <c r="G9" s="9">
        <v>63.32874468597096</v>
      </c>
      <c r="H9" s="9">
        <v>63.204081976417747</v>
      </c>
      <c r="I9" s="9">
        <v>63.079419266864519</v>
      </c>
      <c r="J9" s="9">
        <v>62.954756557311299</v>
      </c>
      <c r="K9" s="9">
        <v>62.830093847758086</v>
      </c>
      <c r="L9" s="9">
        <v>62.705431138204858</v>
      </c>
      <c r="M9" s="9">
        <v>62.580768428651638</v>
      </c>
      <c r="N9" s="9">
        <v>62.456105719098417</v>
      </c>
      <c r="O9" s="9">
        <v>62.331443009545197</v>
      </c>
      <c r="P9" s="9">
        <v>61.886218817678674</v>
      </c>
      <c r="Q9" s="9">
        <v>61.440994625812138</v>
      </c>
      <c r="R9" s="9">
        <v>60.995770433945616</v>
      </c>
      <c r="S9" s="9">
        <v>60.550546242079093</v>
      </c>
      <c r="T9" s="9">
        <v>60.105322050212564</v>
      </c>
      <c r="U9" s="9">
        <v>59.660097858346028</v>
      </c>
      <c r="V9" s="9">
        <v>59.214873666479505</v>
      </c>
      <c r="W9" s="9">
        <v>58.769649474612976</v>
      </c>
      <c r="X9" s="9">
        <v>58.324425282746454</v>
      </c>
      <c r="Y9" s="9">
        <v>57.879201090879931</v>
      </c>
      <c r="Z9" s="9">
        <v>57.433976096895798</v>
      </c>
      <c r="AA9" s="9">
        <v>56.988751102911685</v>
      </c>
      <c r="AB9" s="9">
        <v>56.543526108927566</v>
      </c>
      <c r="AC9" s="9">
        <v>56.098301114943453</v>
      </c>
      <c r="AD9" s="9">
        <v>55.653076120959334</v>
      </c>
      <c r="AE9" s="9">
        <v>55.207844710034493</v>
      </c>
      <c r="AF9" s="9">
        <v>54.762629341461455</v>
      </c>
      <c r="AG9" s="9">
        <v>54.317405951712516</v>
      </c>
      <c r="AH9" s="9">
        <v>53.872174540787675</v>
      </c>
      <c r="AI9" s="9">
        <v>53.42695115103875</v>
      </c>
      <c r="AJ9" s="8" t="str">
        <f t="shared" si="0"/>
        <v>1990</v>
      </c>
      <c r="AK9" s="8" t="str">
        <f t="shared" si="1"/>
        <v>2020</v>
      </c>
      <c r="AL9" s="9">
        <f t="shared" si="2"/>
        <v>-10.151118954038658</v>
      </c>
      <c r="AM9" s="10">
        <f>RANK(DATA!$AL9,DATA!$AL$2:$AL$267)</f>
        <v>241</v>
      </c>
    </row>
    <row r="10" spans="1:39" x14ac:dyDescent="0.2">
      <c r="A10" s="7" t="s">
        <v>61</v>
      </c>
      <c r="B10" s="8" t="s">
        <v>62</v>
      </c>
      <c r="C10" s="8" t="s">
        <v>37</v>
      </c>
      <c r="D10" s="8" t="s">
        <v>38</v>
      </c>
      <c r="E10" s="9">
        <v>22.977272727272727</v>
      </c>
      <c r="F10" s="9">
        <v>22.827272727272728</v>
      </c>
      <c r="G10" s="9">
        <v>22.677272727272726</v>
      </c>
      <c r="H10" s="9">
        <v>22.527272727272731</v>
      </c>
      <c r="I10" s="9">
        <v>22.377272727272725</v>
      </c>
      <c r="J10" s="9">
        <v>22.227272727272727</v>
      </c>
      <c r="K10" s="9">
        <v>22.077272727272728</v>
      </c>
      <c r="L10" s="9">
        <v>21.927272727272729</v>
      </c>
      <c r="M10" s="9">
        <v>21.777272727272727</v>
      </c>
      <c r="N10" s="9">
        <v>21.627272727272725</v>
      </c>
      <c r="O10" s="9">
        <v>21.477272727272727</v>
      </c>
      <c r="P10" s="9">
        <v>21.324999999999999</v>
      </c>
      <c r="Q10" s="9">
        <v>21.172727272727272</v>
      </c>
      <c r="R10" s="9">
        <v>21.020454545454545</v>
      </c>
      <c r="S10" s="9">
        <v>20.868181818181817</v>
      </c>
      <c r="T10" s="9">
        <v>20.715909090909093</v>
      </c>
      <c r="U10" s="9">
        <v>20.563636363636366</v>
      </c>
      <c r="V10" s="9">
        <v>20.411363636363635</v>
      </c>
      <c r="W10" s="9">
        <v>20.259090909090911</v>
      </c>
      <c r="X10" s="9">
        <v>20.106818181818181</v>
      </c>
      <c r="Y10" s="9">
        <v>19.954545454545453</v>
      </c>
      <c r="Z10" s="9">
        <v>19.804545454545455</v>
      </c>
      <c r="AA10" s="9">
        <v>19.654545454545456</v>
      </c>
      <c r="AB10" s="9">
        <v>19.50454545454545</v>
      </c>
      <c r="AC10" s="9">
        <v>19.354545454545455</v>
      </c>
      <c r="AD10" s="9">
        <v>19.204545454545453</v>
      </c>
      <c r="AE10" s="9">
        <v>19.045454545454547</v>
      </c>
      <c r="AF10" s="9">
        <v>18.90909090909091</v>
      </c>
      <c r="AG10" s="9">
        <v>18.75</v>
      </c>
      <c r="AH10" s="9">
        <v>18.59090909090909</v>
      </c>
      <c r="AI10" s="9">
        <v>18.454545454545453</v>
      </c>
      <c r="AJ10" s="8" t="str">
        <f t="shared" si="0"/>
        <v>1990</v>
      </c>
      <c r="AK10" s="8" t="str">
        <f t="shared" si="1"/>
        <v>2020</v>
      </c>
      <c r="AL10" s="9">
        <f t="shared" si="2"/>
        <v>-4.5227272727272734</v>
      </c>
      <c r="AM10" s="10">
        <f>RANK(DATA!$AL10,DATA!$AL$2:$AL$267)</f>
        <v>200</v>
      </c>
    </row>
    <row r="11" spans="1:39" x14ac:dyDescent="0.2">
      <c r="A11" s="7" t="s">
        <v>51</v>
      </c>
      <c r="B11" s="8" t="s">
        <v>52</v>
      </c>
      <c r="C11" s="8" t="s">
        <v>37</v>
      </c>
      <c r="D11" s="8" t="s">
        <v>38</v>
      </c>
      <c r="E11" s="9">
        <v>1.786076797717832</v>
      </c>
      <c r="F11" s="9">
        <v>1.7797103461478807</v>
      </c>
      <c r="G11" s="9">
        <v>1.7733407378785653</v>
      </c>
      <c r="H11" s="9">
        <v>1.7669742976414262</v>
      </c>
      <c r="I11" s="9">
        <v>1.7606078574042872</v>
      </c>
      <c r="J11" s="9">
        <v>1.7542414260675629</v>
      </c>
      <c r="K11" s="9">
        <v>1.7478749858304241</v>
      </c>
      <c r="L11" s="9">
        <v>1.7415085455932851</v>
      </c>
      <c r="M11" s="9">
        <v>1.7351421053561455</v>
      </c>
      <c r="N11" s="9">
        <v>1.7287756651190065</v>
      </c>
      <c r="O11" s="9">
        <v>3.0020279670840062</v>
      </c>
      <c r="P11" s="9">
        <v>1.7204738296538398</v>
      </c>
      <c r="Q11" s="9">
        <v>1.7185384343409309</v>
      </c>
      <c r="R11" s="9">
        <v>1.7166296507407304</v>
      </c>
      <c r="S11" s="9">
        <v>1.7146957505956952</v>
      </c>
      <c r="T11" s="9">
        <v>1.7127587981858432</v>
      </c>
      <c r="U11" s="9">
        <v>1.7108124554875512</v>
      </c>
      <c r="V11" s="9">
        <v>1.7088722174786211</v>
      </c>
      <c r="W11" s="9">
        <v>1.7069335056298063</v>
      </c>
      <c r="X11" s="9">
        <v>1.7053772998166086</v>
      </c>
      <c r="Y11" s="9">
        <v>2.8595519865766206</v>
      </c>
      <c r="Z11" s="9">
        <v>2.9790904799573799</v>
      </c>
      <c r="AA11" s="9">
        <v>2.9605479017068723</v>
      </c>
      <c r="AB11" s="9">
        <v>2.9420507113308529</v>
      </c>
      <c r="AC11" s="9">
        <v>2.9235427127333655</v>
      </c>
      <c r="AD11" s="9">
        <v>2.9050734532520037</v>
      </c>
      <c r="AE11" s="9">
        <v>2.8874580662310221</v>
      </c>
      <c r="AF11" s="9">
        <v>2.8680501952601638</v>
      </c>
      <c r="AG11" s="9">
        <v>2.8485004630738358</v>
      </c>
      <c r="AH11" s="9">
        <v>2.8306787071486257</v>
      </c>
      <c r="AI11" s="9">
        <v>2.8129288069777676</v>
      </c>
      <c r="AJ11" s="8" t="str">
        <f t="shared" si="0"/>
        <v>1990</v>
      </c>
      <c r="AK11" s="8" t="str">
        <f t="shared" si="1"/>
        <v>2020</v>
      </c>
      <c r="AL11" s="9">
        <f t="shared" si="2"/>
        <v>1.0268520092599356</v>
      </c>
      <c r="AM11" s="10">
        <f>RANK(DATA!$AL11,DATA!$AL$2:$AL$267)</f>
        <v>64</v>
      </c>
    </row>
    <row r="12" spans="1:39" x14ac:dyDescent="0.2">
      <c r="A12" s="7" t="s">
        <v>55</v>
      </c>
      <c r="B12" s="8" t="s">
        <v>56</v>
      </c>
      <c r="C12" s="8" t="s">
        <v>37</v>
      </c>
      <c r="D12" s="8" t="s">
        <v>38</v>
      </c>
      <c r="E12" s="9">
        <v>12.863714925694907</v>
      </c>
      <c r="F12" s="9">
        <v>12.796991986670028</v>
      </c>
      <c r="G12" s="9">
        <v>12.730269047645148</v>
      </c>
      <c r="H12" s="9">
        <v>12.663546108620269</v>
      </c>
      <c r="I12" s="9">
        <v>12.596823169595387</v>
      </c>
      <c r="J12" s="9">
        <v>12.530100230570508</v>
      </c>
      <c r="K12" s="9">
        <v>12.463377291545626</v>
      </c>
      <c r="L12" s="9">
        <v>12.396654352520747</v>
      </c>
      <c r="M12" s="9">
        <v>12.329931413495865</v>
      </c>
      <c r="N12" s="9">
        <v>12.263208474470986</v>
      </c>
      <c r="O12" s="9">
        <v>12.196485535446104</v>
      </c>
      <c r="P12" s="9">
        <v>12.080871417661482</v>
      </c>
      <c r="Q12" s="9">
        <v>11.965257299876859</v>
      </c>
      <c r="R12" s="9">
        <v>11.849643182092235</v>
      </c>
      <c r="S12" s="9">
        <v>11.734029064307611</v>
      </c>
      <c r="T12" s="9">
        <v>11.618414946522989</v>
      </c>
      <c r="U12" s="9">
        <v>11.502800828738366</v>
      </c>
      <c r="V12" s="9">
        <v>11.387186710953744</v>
      </c>
      <c r="W12" s="9">
        <v>11.27157259316912</v>
      </c>
      <c r="X12" s="9">
        <v>11.155958475384498</v>
      </c>
      <c r="Y12" s="9">
        <v>11.040344357599874</v>
      </c>
      <c r="Z12" s="9">
        <v>10.958712897697584</v>
      </c>
      <c r="AA12" s="9">
        <v>10.877081437795292</v>
      </c>
      <c r="AB12" s="9">
        <v>10.795449977893004</v>
      </c>
      <c r="AC12" s="9">
        <v>10.713818517990711</v>
      </c>
      <c r="AD12" s="9">
        <v>10.632187058088419</v>
      </c>
      <c r="AE12" s="9">
        <v>10.600396829746884</v>
      </c>
      <c r="AF12" s="9">
        <v>10.559836883242165</v>
      </c>
      <c r="AG12" s="9">
        <v>10.520373151507844</v>
      </c>
      <c r="AH12" s="9">
        <v>10.48017860992659</v>
      </c>
      <c r="AI12" s="9">
        <v>10.440714878192269</v>
      </c>
      <c r="AJ12" s="8" t="str">
        <f t="shared" si="0"/>
        <v>1990</v>
      </c>
      <c r="AK12" s="8" t="str">
        <f t="shared" si="1"/>
        <v>2020</v>
      </c>
      <c r="AL12" s="9">
        <f t="shared" si="2"/>
        <v>-2.4230000475026383</v>
      </c>
      <c r="AM12" s="10">
        <f>RANK(DATA!$AL12,DATA!$AL$2:$AL$267)</f>
        <v>178</v>
      </c>
    </row>
    <row r="13" spans="1:39" x14ac:dyDescent="0.2">
      <c r="A13" s="7" t="s">
        <v>57</v>
      </c>
      <c r="B13" s="8" t="s">
        <v>58</v>
      </c>
      <c r="C13" s="8" t="s">
        <v>37</v>
      </c>
      <c r="D13" s="8" t="s">
        <v>38</v>
      </c>
      <c r="E13" s="9">
        <v>11.766772040744645</v>
      </c>
      <c r="F13" s="9">
        <v>11.752722163681067</v>
      </c>
      <c r="G13" s="9">
        <v>11.742606252195293</v>
      </c>
      <c r="H13" s="9">
        <v>11.735265191429574</v>
      </c>
      <c r="I13" s="9">
        <v>11.727924130663856</v>
      </c>
      <c r="J13" s="9">
        <v>11.720583069898138</v>
      </c>
      <c r="K13" s="9">
        <v>11.713242009132422</v>
      </c>
      <c r="L13" s="9">
        <v>11.705900948366702</v>
      </c>
      <c r="M13" s="9">
        <v>11.698559887600982</v>
      </c>
      <c r="N13" s="9">
        <v>11.691218826835264</v>
      </c>
      <c r="O13" s="9">
        <v>11.683877766069548</v>
      </c>
      <c r="P13" s="9">
        <v>11.676571829996488</v>
      </c>
      <c r="Q13" s="9">
        <v>11.669265893923427</v>
      </c>
      <c r="R13" s="9">
        <v>11.661959957850367</v>
      </c>
      <c r="S13" s="9">
        <v>11.65465402177731</v>
      </c>
      <c r="T13" s="9">
        <v>11.64734808570425</v>
      </c>
      <c r="U13" s="9">
        <v>11.640042149631192</v>
      </c>
      <c r="V13" s="9">
        <v>11.632736213558131</v>
      </c>
      <c r="W13" s="9">
        <v>11.625430277485073</v>
      </c>
      <c r="X13" s="9">
        <v>11.618124341412011</v>
      </c>
      <c r="Y13" s="9">
        <v>11.610818405338954</v>
      </c>
      <c r="Z13" s="9">
        <v>11.603512469265894</v>
      </c>
      <c r="AA13" s="9">
        <v>11.596206533192834</v>
      </c>
      <c r="AB13" s="9">
        <v>11.588900597119775</v>
      </c>
      <c r="AC13" s="9">
        <v>11.581594661046717</v>
      </c>
      <c r="AD13" s="9">
        <v>11.574288724973655</v>
      </c>
      <c r="AE13" s="9">
        <v>11.566912539515279</v>
      </c>
      <c r="AF13" s="9">
        <v>11.559536354056902</v>
      </c>
      <c r="AG13" s="9">
        <v>11.552160168598526</v>
      </c>
      <c r="AH13" s="9">
        <v>11.544783983140148</v>
      </c>
      <c r="AI13" s="9">
        <v>11.537407797681769</v>
      </c>
      <c r="AJ13" s="8" t="str">
        <f t="shared" si="0"/>
        <v>1990</v>
      </c>
      <c r="AK13" s="8" t="str">
        <f t="shared" si="1"/>
        <v>2020</v>
      </c>
      <c r="AL13" s="9">
        <f t="shared" si="2"/>
        <v>-0.22936424306287506</v>
      </c>
      <c r="AM13" s="10">
        <f>RANK(DATA!$AL13,DATA!$AL$2:$AL$267)</f>
        <v>146</v>
      </c>
    </row>
    <row r="14" spans="1:39" x14ac:dyDescent="0.2">
      <c r="A14" s="7" t="s">
        <v>35</v>
      </c>
      <c r="B14" s="8" t="s">
        <v>36</v>
      </c>
      <c r="C14" s="8" t="s">
        <v>37</v>
      </c>
      <c r="D14" s="8" t="s">
        <v>38</v>
      </c>
      <c r="E14" s="9">
        <v>2.3333333333333335</v>
      </c>
      <c r="F14" s="9">
        <v>2.3333333333333335</v>
      </c>
      <c r="G14" s="9">
        <v>2.3333333333333335</v>
      </c>
      <c r="H14" s="9">
        <v>2.3333333333333335</v>
      </c>
      <c r="I14" s="9">
        <v>2.3333333333333335</v>
      </c>
      <c r="J14" s="9">
        <v>2.3333333333333335</v>
      </c>
      <c r="K14" s="9">
        <v>2.3333333333333335</v>
      </c>
      <c r="L14" s="9">
        <v>2.3333333333333335</v>
      </c>
      <c r="M14" s="9">
        <v>2.3333333333333335</v>
      </c>
      <c r="N14" s="9">
        <v>2.3333333333333335</v>
      </c>
      <c r="O14" s="9">
        <v>2.3333333333333335</v>
      </c>
      <c r="P14" s="9">
        <v>2.3333333333333335</v>
      </c>
      <c r="Q14" s="9">
        <v>2.3333333333333335</v>
      </c>
      <c r="R14" s="9">
        <v>2.3333333333333335</v>
      </c>
      <c r="S14" s="9">
        <v>2.3333333333333335</v>
      </c>
      <c r="T14" s="9">
        <v>2.3333333333333335</v>
      </c>
      <c r="U14" s="9">
        <v>2.3333333333333335</v>
      </c>
      <c r="V14" s="9">
        <v>2.3333333333333335</v>
      </c>
      <c r="W14" s="9">
        <v>2.3333333333333335</v>
      </c>
      <c r="X14" s="9">
        <v>2.3333333333333335</v>
      </c>
      <c r="Y14" s="9">
        <v>2.3333333333333335</v>
      </c>
      <c r="Z14" s="9">
        <v>2.3333333333333335</v>
      </c>
      <c r="AA14" s="9">
        <v>2.3333333333333335</v>
      </c>
      <c r="AB14" s="9">
        <v>2.3333333333333335</v>
      </c>
      <c r="AC14" s="9">
        <v>2.3333333333333335</v>
      </c>
      <c r="AD14" s="9">
        <v>2.3333333333333335</v>
      </c>
      <c r="AE14" s="9">
        <v>2.3333333333333335</v>
      </c>
      <c r="AF14" s="9">
        <v>2.3333333333333335</v>
      </c>
      <c r="AG14" s="9">
        <v>2.3333333333333335</v>
      </c>
      <c r="AH14" s="9">
        <v>2.3333333333333335</v>
      </c>
      <c r="AI14" s="9">
        <v>2.3333333333333335</v>
      </c>
      <c r="AJ14" s="8" t="str">
        <f t="shared" si="0"/>
        <v>1990</v>
      </c>
      <c r="AK14" s="8" t="str">
        <f t="shared" si="1"/>
        <v>2020</v>
      </c>
      <c r="AL14" s="9">
        <f t="shared" si="2"/>
        <v>0</v>
      </c>
      <c r="AM14" s="10">
        <f>RANK(DATA!$AL14,DATA!$AL$2:$AL$267)</f>
        <v>110</v>
      </c>
    </row>
    <row r="15" spans="1:39" x14ac:dyDescent="0.2">
      <c r="A15" s="7" t="s">
        <v>63</v>
      </c>
      <c r="B15" s="8" t="s">
        <v>64</v>
      </c>
      <c r="C15" s="8" t="s">
        <v>37</v>
      </c>
      <c r="D15" s="8" t="s">
        <v>38</v>
      </c>
      <c r="E15" s="9">
        <v>17.427358994051261</v>
      </c>
      <c r="F15" s="9">
        <v>17.400438670710592</v>
      </c>
      <c r="G15" s="9">
        <v>17.373518347369927</v>
      </c>
      <c r="H15" s="9">
        <v>17.346598024029262</v>
      </c>
      <c r="I15" s="9">
        <v>17.319677700688597</v>
      </c>
      <c r="J15" s="9">
        <v>17.292757377347932</v>
      </c>
      <c r="K15" s="9">
        <v>17.265837054007264</v>
      </c>
      <c r="L15" s="9">
        <v>17.238916730666599</v>
      </c>
      <c r="M15" s="9">
        <v>17.21199640732593</v>
      </c>
      <c r="N15" s="9">
        <v>17.185076083985265</v>
      </c>
      <c r="O15" s="9">
        <v>17.158155760644597</v>
      </c>
      <c r="P15" s="9">
        <v>17.128633351990942</v>
      </c>
      <c r="Q15" s="9">
        <v>17.09911094333728</v>
      </c>
      <c r="R15" s="9">
        <v>17.069588534683625</v>
      </c>
      <c r="S15" s="9">
        <v>17.040066126029966</v>
      </c>
      <c r="T15" s="9">
        <v>17.010543717376304</v>
      </c>
      <c r="U15" s="9">
        <v>16.981021308722649</v>
      </c>
      <c r="V15" s="9">
        <v>16.951498900068991</v>
      </c>
      <c r="W15" s="9">
        <v>16.921976491415329</v>
      </c>
      <c r="X15" s="9">
        <v>16.892454082761674</v>
      </c>
      <c r="Y15" s="9">
        <v>16.862931674108015</v>
      </c>
      <c r="Z15" s="9">
        <v>16.955310258646499</v>
      </c>
      <c r="AA15" s="9">
        <v>17.047688843184986</v>
      </c>
      <c r="AB15" s="9">
        <v>17.140067427723469</v>
      </c>
      <c r="AC15" s="9">
        <v>17.232446012261953</v>
      </c>
      <c r="AD15" s="9">
        <v>17.324824596800436</v>
      </c>
      <c r="AE15" s="9">
        <v>17.425487713240475</v>
      </c>
      <c r="AF15" s="9">
        <v>17.422913616969275</v>
      </c>
      <c r="AG15" s="9">
        <v>17.42131455716444</v>
      </c>
      <c r="AH15" s="9">
        <v>17.42131455716444</v>
      </c>
      <c r="AI15" s="9">
        <v>17.42131455716444</v>
      </c>
      <c r="AJ15" s="8" t="str">
        <f t="shared" si="0"/>
        <v>1990</v>
      </c>
      <c r="AK15" s="8" t="str">
        <f t="shared" si="1"/>
        <v>2020</v>
      </c>
      <c r="AL15" s="9">
        <f t="shared" si="2"/>
        <v>-6.0444368868211029E-3</v>
      </c>
      <c r="AM15" s="10">
        <f>RANK(DATA!$AL15,DATA!$AL$2:$AL$267)</f>
        <v>139</v>
      </c>
    </row>
    <row r="16" spans="1:39" x14ac:dyDescent="0.2">
      <c r="A16" s="7" t="s">
        <v>65</v>
      </c>
      <c r="B16" s="8" t="s">
        <v>66</v>
      </c>
      <c r="C16" s="8" t="s">
        <v>37</v>
      </c>
      <c r="D16" s="8" t="s">
        <v>38</v>
      </c>
      <c r="E16" s="9">
        <v>45.721361104383625</v>
      </c>
      <c r="F16" s="9">
        <v>45.797008961007506</v>
      </c>
      <c r="G16" s="9">
        <v>45.872656817631388</v>
      </c>
      <c r="H16" s="9">
        <v>45.948304674255269</v>
      </c>
      <c r="I16" s="9">
        <v>46.02395253087915</v>
      </c>
      <c r="J16" s="9">
        <v>46.099600387503031</v>
      </c>
      <c r="K16" s="9">
        <v>46.175248244126905</v>
      </c>
      <c r="L16" s="9">
        <v>46.250896100750779</v>
      </c>
      <c r="M16" s="9">
        <v>46.326543957374668</v>
      </c>
      <c r="N16" s="9">
        <v>46.402191813998542</v>
      </c>
      <c r="O16" s="9">
        <v>46.47783967062243</v>
      </c>
      <c r="P16" s="9">
        <v>46.508186001453133</v>
      </c>
      <c r="Q16" s="9">
        <v>46.538532332283843</v>
      </c>
      <c r="R16" s="9">
        <v>46.56887866311456</v>
      </c>
      <c r="S16" s="9">
        <v>46.599224993945263</v>
      </c>
      <c r="T16" s="9">
        <v>46.629571324775974</v>
      </c>
      <c r="U16" s="9">
        <v>46.659917655606684</v>
      </c>
      <c r="V16" s="9">
        <v>46.691394802489768</v>
      </c>
      <c r="W16" s="9">
        <v>46.721741868294217</v>
      </c>
      <c r="X16" s="9">
        <v>46.752088934098673</v>
      </c>
      <c r="Y16" s="9">
        <v>46.786402005546741</v>
      </c>
      <c r="Z16" s="9">
        <v>46.835648793013654</v>
      </c>
      <c r="AA16" s="9">
        <v>46.883203721200665</v>
      </c>
      <c r="AB16" s="9">
        <v>46.939865020416569</v>
      </c>
      <c r="AC16" s="9">
        <v>46.988015462355946</v>
      </c>
      <c r="AD16" s="9">
        <v>47.033325254483763</v>
      </c>
      <c r="AE16" s="9">
        <v>47.076951042171594</v>
      </c>
      <c r="AF16" s="9">
        <v>47.120455647115854</v>
      </c>
      <c r="AG16" s="9">
        <v>47.163960252060107</v>
      </c>
      <c r="AH16" s="9">
        <v>47.207464857004361</v>
      </c>
      <c r="AI16" s="9">
        <v>47.250969461948614</v>
      </c>
      <c r="AJ16" s="8" t="str">
        <f t="shared" si="0"/>
        <v>1990</v>
      </c>
      <c r="AK16" s="8" t="str">
        <f t="shared" si="1"/>
        <v>2020</v>
      </c>
      <c r="AL16" s="9">
        <f t="shared" si="2"/>
        <v>1.5296083575649888</v>
      </c>
      <c r="AM16" s="10">
        <f>RANK(DATA!$AL16,DATA!$AL$2:$AL$267)</f>
        <v>54</v>
      </c>
    </row>
    <row r="17" spans="1:39" x14ac:dyDescent="0.2">
      <c r="A17" s="7" t="s">
        <v>67</v>
      </c>
      <c r="B17" s="8" t="s">
        <v>68</v>
      </c>
      <c r="C17" s="8" t="s">
        <v>37</v>
      </c>
      <c r="D17" s="8" t="s">
        <v>38</v>
      </c>
      <c r="E17" s="9">
        <v>10.238292656548539</v>
      </c>
      <c r="F17" s="9">
        <v>10.283956403138781</v>
      </c>
      <c r="G17" s="9">
        <v>11.45482293281421</v>
      </c>
      <c r="H17" s="9">
        <v>11.50587019479193</v>
      </c>
      <c r="I17" s="9">
        <v>11.55691745676965</v>
      </c>
      <c r="J17" s="9">
        <v>11.607964718747372</v>
      </c>
      <c r="K17" s="9">
        <v>11.659011980725092</v>
      </c>
      <c r="L17" s="9">
        <v>11.710059242702814</v>
      </c>
      <c r="M17" s="9">
        <v>11.778799403071293</v>
      </c>
      <c r="N17" s="9">
        <v>11.885279003687806</v>
      </c>
      <c r="O17" s="9">
        <v>11.951092548877188</v>
      </c>
      <c r="P17" s="9">
        <v>12.006046922667183</v>
      </c>
      <c r="Q17" s="9">
        <v>12.058811639110122</v>
      </c>
      <c r="R17" s="9">
        <v>12.108628950297632</v>
      </c>
      <c r="S17" s="9">
        <v>12.160463034642927</v>
      </c>
      <c r="T17" s="9">
        <v>12.217000967819985</v>
      </c>
      <c r="U17" s="9">
        <v>12.27518907995208</v>
      </c>
      <c r="V17" s="9">
        <v>12.331169444141885</v>
      </c>
      <c r="W17" s="9">
        <v>12.386262359761336</v>
      </c>
      <c r="X17" s="9">
        <v>12.441808477161047</v>
      </c>
      <c r="Y17" s="9">
        <v>12.491465713317847</v>
      </c>
      <c r="Z17" s="9">
        <v>12.600995668900772</v>
      </c>
      <c r="AA17" s="9">
        <v>12.710826538266106</v>
      </c>
      <c r="AB17" s="9">
        <v>12.820503514438839</v>
      </c>
      <c r="AC17" s="9">
        <v>12.929708575783602</v>
      </c>
      <c r="AD17" s="9">
        <v>13.039533648669899</v>
      </c>
      <c r="AE17" s="9">
        <v>13.154411515664691</v>
      </c>
      <c r="AF17" s="9">
        <v>13.273146064697199</v>
      </c>
      <c r="AG17" s="9">
        <v>13.413929755365741</v>
      </c>
      <c r="AH17" s="9">
        <v>13.553367048176737</v>
      </c>
      <c r="AI17" s="9">
        <v>13.692864229196411</v>
      </c>
      <c r="AJ17" s="8" t="str">
        <f t="shared" si="0"/>
        <v>1990</v>
      </c>
      <c r="AK17" s="8" t="str">
        <f t="shared" si="1"/>
        <v>2020</v>
      </c>
      <c r="AL17" s="9">
        <f t="shared" si="2"/>
        <v>3.4545715726478718</v>
      </c>
      <c r="AM17" s="10">
        <f>RANK(DATA!$AL17,DATA!$AL$2:$AL$267)</f>
        <v>30</v>
      </c>
    </row>
    <row r="18" spans="1:39" x14ac:dyDescent="0.2">
      <c r="A18" s="7" t="s">
        <v>83</v>
      </c>
      <c r="B18" s="8" t="s">
        <v>84</v>
      </c>
      <c r="C18" s="8" t="s">
        <v>37</v>
      </c>
      <c r="D18" s="8" t="s">
        <v>38</v>
      </c>
      <c r="E18" s="9">
        <v>50.935064935064936</v>
      </c>
      <c r="F18" s="9">
        <v>50.935064935064936</v>
      </c>
      <c r="G18" s="9">
        <v>50.935064935064936</v>
      </c>
      <c r="H18" s="9">
        <v>50.935064935064936</v>
      </c>
      <c r="I18" s="9">
        <v>50.935064935064936</v>
      </c>
      <c r="J18" s="9">
        <v>50.935064935064936</v>
      </c>
      <c r="K18" s="9">
        <v>50.935064935064936</v>
      </c>
      <c r="L18" s="9">
        <v>50.935064935064936</v>
      </c>
      <c r="M18" s="9">
        <v>50.935064935064936</v>
      </c>
      <c r="N18" s="9">
        <v>50.935064935064936</v>
      </c>
      <c r="O18" s="9">
        <v>50.935064935064936</v>
      </c>
      <c r="P18" s="9">
        <v>50.935064935064936</v>
      </c>
      <c r="Q18" s="9">
        <v>50.935064935064936</v>
      </c>
      <c r="R18" s="9">
        <v>50.935064935064936</v>
      </c>
      <c r="S18" s="9">
        <v>50.935064935064936</v>
      </c>
      <c r="T18" s="9">
        <v>50.935064935064936</v>
      </c>
      <c r="U18" s="9">
        <v>50.935064935064936</v>
      </c>
      <c r="V18" s="9">
        <v>50.935064935064936</v>
      </c>
      <c r="W18" s="9">
        <v>50.935064935064936</v>
      </c>
      <c r="X18" s="9">
        <v>50.935064935064936</v>
      </c>
      <c r="Y18" s="9">
        <v>50.935064935064936</v>
      </c>
      <c r="Z18" s="9">
        <v>50.935064935064936</v>
      </c>
      <c r="AA18" s="9">
        <v>50.935064935064936</v>
      </c>
      <c r="AB18" s="9">
        <v>50.935064935064936</v>
      </c>
      <c r="AC18" s="9">
        <v>50.935064935064936</v>
      </c>
      <c r="AD18" s="9">
        <v>50.935064935064936</v>
      </c>
      <c r="AE18" s="9">
        <v>50.935064935064936</v>
      </c>
      <c r="AF18" s="9">
        <v>50.935064935064936</v>
      </c>
      <c r="AG18" s="9">
        <v>50.935064935064936</v>
      </c>
      <c r="AH18" s="9">
        <v>50.935064935064936</v>
      </c>
      <c r="AI18" s="9">
        <v>50.935064935064936</v>
      </c>
      <c r="AJ18" s="8" t="str">
        <f t="shared" si="0"/>
        <v>1990</v>
      </c>
      <c r="AK18" s="8" t="str">
        <f t="shared" si="1"/>
        <v>2020</v>
      </c>
      <c r="AL18" s="9">
        <f t="shared" si="2"/>
        <v>0</v>
      </c>
      <c r="AM18" s="10">
        <f>RANK(DATA!$AL18,DATA!$AL$2:$AL$267)</f>
        <v>110</v>
      </c>
    </row>
    <row r="19" spans="1:39" x14ac:dyDescent="0.2">
      <c r="A19" s="7" t="s">
        <v>81</v>
      </c>
      <c r="B19" s="8" t="s">
        <v>82</v>
      </c>
      <c r="C19" s="8" t="s">
        <v>37</v>
      </c>
      <c r="D19" s="8" t="s">
        <v>38</v>
      </c>
      <c r="E19" s="9">
        <v>0.31884057971014496</v>
      </c>
      <c r="F19" s="9">
        <v>0.34057971014492755</v>
      </c>
      <c r="G19" s="9">
        <v>0.35211267605633806</v>
      </c>
      <c r="H19" s="9">
        <v>0.37323943661971826</v>
      </c>
      <c r="I19" s="9">
        <v>0.39436619718309857</v>
      </c>
      <c r="J19" s="9">
        <v>0.41549295774647887</v>
      </c>
      <c r="K19" s="9">
        <v>0.43661971830985913</v>
      </c>
      <c r="L19" s="9">
        <v>0.45774647887323944</v>
      </c>
      <c r="M19" s="9">
        <v>0.47887323943661975</v>
      </c>
      <c r="N19" s="9">
        <v>0.5</v>
      </c>
      <c r="O19" s="9">
        <v>0.52112676056338025</v>
      </c>
      <c r="P19" s="9">
        <v>0.54225352112676062</v>
      </c>
      <c r="Q19" s="9">
        <v>0.56338028169014087</v>
      </c>
      <c r="R19" s="9">
        <v>0.57638888888888895</v>
      </c>
      <c r="S19" s="9">
        <v>0.58904109589041098</v>
      </c>
      <c r="T19" s="9">
        <v>0.60135135135135132</v>
      </c>
      <c r="U19" s="9">
        <v>0.6216216216216216</v>
      </c>
      <c r="V19" s="9">
        <v>0.6333333333333333</v>
      </c>
      <c r="W19" s="9">
        <v>0.64473684210526327</v>
      </c>
      <c r="X19" s="9">
        <v>0.66447368421052633</v>
      </c>
      <c r="Y19" s="9">
        <v>0.6824146981627297</v>
      </c>
      <c r="Z19" s="9">
        <v>0.69882659713168194</v>
      </c>
      <c r="AA19" s="9">
        <v>0.71688311688311679</v>
      </c>
      <c r="AB19" s="9">
        <v>0.73766233766233757</v>
      </c>
      <c r="AC19" s="9">
        <v>0.75745784695201035</v>
      </c>
      <c r="AD19" s="9">
        <v>0.77120822622107965</v>
      </c>
      <c r="AE19" s="9">
        <v>0.79589216944801022</v>
      </c>
      <c r="AF19" s="9">
        <v>0.82051282051282048</v>
      </c>
      <c r="AG19" s="9">
        <v>0.84615384615384615</v>
      </c>
      <c r="AH19" s="9">
        <v>0.87179487179487181</v>
      </c>
      <c r="AI19" s="9">
        <v>0.89743589743589736</v>
      </c>
      <c r="AJ19" s="8" t="str">
        <f t="shared" si="0"/>
        <v>1990</v>
      </c>
      <c r="AK19" s="8" t="str">
        <f t="shared" si="1"/>
        <v>2020</v>
      </c>
      <c r="AL19" s="9">
        <f t="shared" si="2"/>
        <v>0.57859531772575234</v>
      </c>
      <c r="AM19" s="10">
        <f>RANK(DATA!$AL19,DATA!$AL$2:$AL$267)</f>
        <v>81</v>
      </c>
    </row>
    <row r="20" spans="1:39" x14ac:dyDescent="0.2">
      <c r="A20" s="7" t="s">
        <v>77</v>
      </c>
      <c r="B20" s="8" t="s">
        <v>78</v>
      </c>
      <c r="C20" s="8" t="s">
        <v>37</v>
      </c>
      <c r="D20" s="8" t="s">
        <v>38</v>
      </c>
      <c r="E20" s="9">
        <v>14.752477529384651</v>
      </c>
      <c r="F20" s="9">
        <v>14.752475992932318</v>
      </c>
      <c r="G20" s="9">
        <v>14.752474456479989</v>
      </c>
      <c r="H20" s="9">
        <v>14.752472920027653</v>
      </c>
      <c r="I20" s="9">
        <v>14.752471383575324</v>
      </c>
      <c r="J20" s="9">
        <v>14.752469847122992</v>
      </c>
      <c r="K20" s="9">
        <v>14.752469078896826</v>
      </c>
      <c r="L20" s="9">
        <v>14.752467542444494</v>
      </c>
      <c r="M20" s="9">
        <v>14.752466005992165</v>
      </c>
      <c r="N20" s="9">
        <v>14.752464469539833</v>
      </c>
      <c r="O20" s="9">
        <v>14.752462856264886</v>
      </c>
      <c r="P20" s="9">
        <v>14.727890450948758</v>
      </c>
      <c r="Q20" s="9">
        <v>14.703317968810016</v>
      </c>
      <c r="R20" s="9">
        <v>14.678745486671277</v>
      </c>
      <c r="S20" s="9">
        <v>14.654173004532534</v>
      </c>
      <c r="T20" s="9">
        <v>14.629600522393796</v>
      </c>
      <c r="U20" s="9">
        <v>14.605028040255053</v>
      </c>
      <c r="V20" s="9">
        <v>14.580455558116309</v>
      </c>
      <c r="W20" s="9">
        <v>14.555883075977569</v>
      </c>
      <c r="X20" s="9">
        <v>14.531309825612663</v>
      </c>
      <c r="Y20" s="9">
        <v>14.506737650764384</v>
      </c>
      <c r="Z20" s="9">
        <v>14.499144196051317</v>
      </c>
      <c r="AA20" s="9">
        <v>14.491551048628715</v>
      </c>
      <c r="AB20" s="9">
        <v>14.483957901206116</v>
      </c>
      <c r="AC20" s="9">
        <v>14.476364753783514</v>
      </c>
      <c r="AD20" s="9">
        <v>14.468771606360914</v>
      </c>
      <c r="AE20" s="9">
        <v>14.468771606360914</v>
      </c>
      <c r="AF20" s="9">
        <v>14.468771606360914</v>
      </c>
      <c r="AG20" s="9">
        <v>14.468771606360914</v>
      </c>
      <c r="AH20" s="9">
        <v>14.468771606360914</v>
      </c>
      <c r="AI20" s="9">
        <v>14.468771606360914</v>
      </c>
      <c r="AJ20" s="8" t="str">
        <f t="shared" si="0"/>
        <v>1990</v>
      </c>
      <c r="AK20" s="8" t="str">
        <f t="shared" si="1"/>
        <v>2020</v>
      </c>
      <c r="AL20" s="9">
        <f t="shared" si="2"/>
        <v>-0.28370592302373687</v>
      </c>
      <c r="AM20" s="10">
        <f>RANK(DATA!$AL20,DATA!$AL$2:$AL$267)</f>
        <v>147</v>
      </c>
    </row>
    <row r="21" spans="1:39" x14ac:dyDescent="0.2">
      <c r="A21" s="7" t="s">
        <v>97</v>
      </c>
      <c r="B21" s="8" t="s">
        <v>98</v>
      </c>
      <c r="C21" s="8" t="s">
        <v>37</v>
      </c>
      <c r="D21" s="8" t="s">
        <v>38</v>
      </c>
      <c r="E21" s="9">
        <v>14.651162790697676</v>
      </c>
      <c r="F21" s="9">
        <v>14.651162790697676</v>
      </c>
      <c r="G21" s="9">
        <v>14.651162790697676</v>
      </c>
      <c r="H21" s="9">
        <v>14.651162790697676</v>
      </c>
      <c r="I21" s="9">
        <v>14.651162790697676</v>
      </c>
      <c r="J21" s="9">
        <v>14.651162790697676</v>
      </c>
      <c r="K21" s="9">
        <v>14.651162790697676</v>
      </c>
      <c r="L21" s="9">
        <v>14.651162790697676</v>
      </c>
      <c r="M21" s="9">
        <v>14.651162790697676</v>
      </c>
      <c r="N21" s="9">
        <v>14.651162790697676</v>
      </c>
      <c r="O21" s="9">
        <v>14.651162790697676</v>
      </c>
      <c r="P21" s="9">
        <v>14.651162790697676</v>
      </c>
      <c r="Q21" s="9">
        <v>14.651162790697676</v>
      </c>
      <c r="R21" s="9">
        <v>14.651162790697676</v>
      </c>
      <c r="S21" s="9">
        <v>14.651162790697676</v>
      </c>
      <c r="T21" s="9">
        <v>14.651162790697676</v>
      </c>
      <c r="U21" s="9">
        <v>14.651162790697676</v>
      </c>
      <c r="V21" s="9">
        <v>14.651162790697676</v>
      </c>
      <c r="W21" s="9">
        <v>14.651162790697676</v>
      </c>
      <c r="X21" s="9">
        <v>14.651162790697676</v>
      </c>
      <c r="Y21" s="9">
        <v>14.651162790697676</v>
      </c>
      <c r="Z21" s="9">
        <v>14.651162790697676</v>
      </c>
      <c r="AA21" s="9">
        <v>14.651162790697676</v>
      </c>
      <c r="AB21" s="9">
        <v>14.651162790697676</v>
      </c>
      <c r="AC21" s="9">
        <v>14.651162790697676</v>
      </c>
      <c r="AD21" s="9">
        <v>14.651162790697676</v>
      </c>
      <c r="AE21" s="9">
        <v>14.651162790697676</v>
      </c>
      <c r="AF21" s="9">
        <v>14.651162790697676</v>
      </c>
      <c r="AG21" s="9">
        <v>14.651162790697676</v>
      </c>
      <c r="AH21" s="9">
        <v>14.651162790697676</v>
      </c>
      <c r="AI21" s="9">
        <v>14.651162790697676</v>
      </c>
      <c r="AJ21" s="8" t="str">
        <f t="shared" si="0"/>
        <v>1990</v>
      </c>
      <c r="AK21" s="8" t="str">
        <f t="shared" si="1"/>
        <v>2020</v>
      </c>
      <c r="AL21" s="9">
        <f t="shared" si="2"/>
        <v>0</v>
      </c>
      <c r="AM21" s="10">
        <f>RANK(DATA!$AL21,DATA!$AL$2:$AL$267)</f>
        <v>110</v>
      </c>
    </row>
    <row r="22" spans="1:39" x14ac:dyDescent="0.2">
      <c r="A22" s="7" t="s">
        <v>87</v>
      </c>
      <c r="B22" s="8" t="s">
        <v>88</v>
      </c>
      <c r="C22" s="8" t="s">
        <v>37</v>
      </c>
      <c r="D22" s="8" t="s">
        <v>38</v>
      </c>
      <c r="E22" s="9">
        <v>38.355353973575227</v>
      </c>
      <c r="F22" s="9">
        <v>38.841451390258328</v>
      </c>
      <c r="G22" s="9">
        <v>38.841451390258328</v>
      </c>
      <c r="H22" s="9">
        <v>39.084500098599882</v>
      </c>
      <c r="I22" s="9">
        <v>39.327548806941429</v>
      </c>
      <c r="J22" s="9">
        <v>39.570597515282977</v>
      </c>
      <c r="K22" s="9">
        <v>39.813646223624531</v>
      </c>
      <c r="L22" s="9">
        <v>40.056694931966078</v>
      </c>
      <c r="M22" s="9">
        <v>40.299743640307632</v>
      </c>
      <c r="N22" s="9">
        <v>40.542792348649179</v>
      </c>
      <c r="O22" s="9">
        <v>40.785841056990726</v>
      </c>
      <c r="P22" s="9">
        <v>40.961841845789785</v>
      </c>
      <c r="Q22" s="9">
        <v>41.139870827786815</v>
      </c>
      <c r="R22" s="9">
        <v>41.315880293842135</v>
      </c>
      <c r="S22" s="9">
        <v>41.495981460480252</v>
      </c>
      <c r="T22" s="9">
        <v>41.667899225952773</v>
      </c>
      <c r="U22" s="9">
        <v>41.829472646623955</v>
      </c>
      <c r="V22" s="9">
        <v>42.005421389847214</v>
      </c>
      <c r="W22" s="9">
        <v>42.18137013307048</v>
      </c>
      <c r="X22" s="9">
        <v>42.374026230154819</v>
      </c>
      <c r="Y22" s="9">
        <v>42.533267619516998</v>
      </c>
      <c r="Z22" s="9">
        <v>42.534621260657431</v>
      </c>
      <c r="AA22" s="9">
        <v>42.538071065989847</v>
      </c>
      <c r="AB22" s="9">
        <v>42.541940189642595</v>
      </c>
      <c r="AC22" s="9">
        <v>42.531765308686374</v>
      </c>
      <c r="AD22" s="9">
        <v>42.534166264324213</v>
      </c>
      <c r="AE22" s="9">
        <v>42.906969870140102</v>
      </c>
      <c r="AF22" s="9">
        <v>42.977979210798559</v>
      </c>
      <c r="AG22" s="9">
        <v>43.051532170657211</v>
      </c>
      <c r="AH22" s="9">
        <v>43.122967780076856</v>
      </c>
      <c r="AI22" s="9">
        <v>43.1944033894965</v>
      </c>
      <c r="AJ22" s="8" t="str">
        <f t="shared" si="0"/>
        <v>1990</v>
      </c>
      <c r="AK22" s="8" t="str">
        <f t="shared" si="1"/>
        <v>2020</v>
      </c>
      <c r="AL22" s="9">
        <f t="shared" si="2"/>
        <v>4.8390494159212736</v>
      </c>
      <c r="AM22" s="10">
        <f>RANK(DATA!$AL22,DATA!$AL$2:$AL$267)</f>
        <v>19</v>
      </c>
    </row>
    <row r="23" spans="1:39" x14ac:dyDescent="0.2">
      <c r="A23" s="7" t="s">
        <v>71</v>
      </c>
      <c r="B23" s="8" t="s">
        <v>72</v>
      </c>
      <c r="C23" s="8" t="s">
        <v>37</v>
      </c>
      <c r="D23" s="8" t="s">
        <v>38</v>
      </c>
      <c r="E23" s="9">
        <v>23.254113345521024</v>
      </c>
      <c r="F23" s="9">
        <v>23.226081657525899</v>
      </c>
      <c r="G23" s="9">
        <v>23.198049969530775</v>
      </c>
      <c r="H23" s="9">
        <v>23.170018281535647</v>
      </c>
      <c r="I23" s="9">
        <v>23.141986593540523</v>
      </c>
      <c r="J23" s="9">
        <v>23.113954905545402</v>
      </c>
      <c r="K23" s="9">
        <v>23.085923217550274</v>
      </c>
      <c r="L23" s="9">
        <v>23.05789152955515</v>
      </c>
      <c r="M23" s="9">
        <v>23.029859841560025</v>
      </c>
      <c r="N23" s="9">
        <v>23.001828153564897</v>
      </c>
      <c r="O23" s="9">
        <v>22.037648612945841</v>
      </c>
      <c r="P23" s="9">
        <v>22.112186261558783</v>
      </c>
      <c r="Q23" s="9">
        <v>22.186723910171732</v>
      </c>
      <c r="R23" s="9">
        <v>22.261261558784675</v>
      </c>
      <c r="S23" s="9">
        <v>22.335799207397621</v>
      </c>
      <c r="T23" s="9">
        <v>22.410336856010566</v>
      </c>
      <c r="U23" s="9">
        <v>22.484874504623516</v>
      </c>
      <c r="V23" s="9">
        <v>22.559412153236458</v>
      </c>
      <c r="W23" s="9">
        <v>22.633949801849408</v>
      </c>
      <c r="X23" s="9">
        <v>22.708487450462354</v>
      </c>
      <c r="Y23" s="9">
        <v>22.783025099075296</v>
      </c>
      <c r="Z23" s="9">
        <v>22.779260237780715</v>
      </c>
      <c r="AA23" s="9">
        <v>22.775495376486131</v>
      </c>
      <c r="AB23" s="9">
        <v>22.771730515191546</v>
      </c>
      <c r="AC23" s="9">
        <v>22.767965653896962</v>
      </c>
      <c r="AD23" s="9">
        <v>22.764200792602377</v>
      </c>
      <c r="AE23" s="9">
        <v>22.764200792602377</v>
      </c>
      <c r="AF23" s="9">
        <v>22.764200792602377</v>
      </c>
      <c r="AG23" s="9">
        <v>22.764200792602377</v>
      </c>
      <c r="AH23" s="9">
        <v>22.764200792602377</v>
      </c>
      <c r="AI23" s="9">
        <v>22.764200792602377</v>
      </c>
      <c r="AJ23" s="8" t="str">
        <f t="shared" si="0"/>
        <v>1990</v>
      </c>
      <c r="AK23" s="8" t="str">
        <f t="shared" si="1"/>
        <v>2020</v>
      </c>
      <c r="AL23" s="9">
        <f t="shared" si="2"/>
        <v>-0.48991255291864633</v>
      </c>
      <c r="AM23" s="10">
        <f>RANK(DATA!$AL23,DATA!$AL$2:$AL$267)</f>
        <v>151</v>
      </c>
    </row>
    <row r="24" spans="1:39" x14ac:dyDescent="0.2">
      <c r="A24" s="7" t="s">
        <v>89</v>
      </c>
      <c r="B24" s="8" t="s">
        <v>90</v>
      </c>
      <c r="C24" s="8" t="s">
        <v>37</v>
      </c>
      <c r="D24" s="8" t="s">
        <v>38</v>
      </c>
      <c r="E24" s="9">
        <v>70.145988601490572</v>
      </c>
      <c r="F24" s="9">
        <v>69.52902235861464</v>
      </c>
      <c r="G24" s="9">
        <v>68.912056115738707</v>
      </c>
      <c r="H24" s="9">
        <v>68.295089872862775</v>
      </c>
      <c r="I24" s="9">
        <v>67.678123629986843</v>
      </c>
      <c r="J24" s="9">
        <v>67.06115738711091</v>
      </c>
      <c r="K24" s="9">
        <v>66.444191144234992</v>
      </c>
      <c r="L24" s="9">
        <v>65.82722490135906</v>
      </c>
      <c r="M24" s="9">
        <v>65.210258658483127</v>
      </c>
      <c r="N24" s="9">
        <v>64.593292415607181</v>
      </c>
      <c r="O24" s="9">
        <v>63.976326172731255</v>
      </c>
      <c r="P24" s="9">
        <v>63.678605874616402</v>
      </c>
      <c r="Q24" s="9">
        <v>63.380885576501534</v>
      </c>
      <c r="R24" s="9">
        <v>63.08316527838668</v>
      </c>
      <c r="S24" s="9">
        <v>62.785444980271812</v>
      </c>
      <c r="T24" s="9">
        <v>62.487724682156951</v>
      </c>
      <c r="U24" s="9">
        <v>62.190004384042084</v>
      </c>
      <c r="V24" s="9">
        <v>61.892284085927216</v>
      </c>
      <c r="W24" s="9">
        <v>61.594563787812362</v>
      </c>
      <c r="X24" s="9">
        <v>61.296843489697494</v>
      </c>
      <c r="Y24" s="9">
        <v>60.99912319158264</v>
      </c>
      <c r="Z24" s="9">
        <v>60.485664182376155</v>
      </c>
      <c r="AA24" s="9">
        <v>59.972205173169655</v>
      </c>
      <c r="AB24" s="9">
        <v>59.458746163963184</v>
      </c>
      <c r="AC24" s="9">
        <v>58.945287154756684</v>
      </c>
      <c r="AD24" s="9">
        <v>58.431828145550192</v>
      </c>
      <c r="AE24" s="9">
        <v>57.943007452871541</v>
      </c>
      <c r="AF24" s="9">
        <v>57.453748355984224</v>
      </c>
      <c r="AG24" s="9">
        <v>56.964927663305573</v>
      </c>
      <c r="AH24" s="9">
        <v>56.475668566418236</v>
      </c>
      <c r="AI24" s="9">
        <v>55.986409469530905</v>
      </c>
      <c r="AJ24" s="8" t="str">
        <f t="shared" si="0"/>
        <v>1990</v>
      </c>
      <c r="AK24" s="8" t="str">
        <f t="shared" si="1"/>
        <v>2020</v>
      </c>
      <c r="AL24" s="9">
        <f t="shared" si="2"/>
        <v>-14.159579131959667</v>
      </c>
      <c r="AM24" s="10">
        <f>RANK(DATA!$AL24,DATA!$AL$2:$AL$267)</f>
        <v>249</v>
      </c>
    </row>
    <row r="25" spans="1:39" x14ac:dyDescent="0.2">
      <c r="A25" s="7" t="s">
        <v>73</v>
      </c>
      <c r="B25" s="8" t="s">
        <v>74</v>
      </c>
      <c r="C25" s="8" t="s">
        <v>37</v>
      </c>
      <c r="D25" s="8" t="s">
        <v>38</v>
      </c>
      <c r="E25" s="9">
        <v>42.88001064207166</v>
      </c>
      <c r="F25" s="9">
        <v>42.259223128769072</v>
      </c>
      <c r="G25" s="9">
        <v>41.638435615466477</v>
      </c>
      <c r="H25" s="9">
        <v>41.017648102163889</v>
      </c>
      <c r="I25" s="9">
        <v>40.396860588861301</v>
      </c>
      <c r="J25" s="9">
        <v>39.776073075558713</v>
      </c>
      <c r="K25" s="9">
        <v>39.155285562256118</v>
      </c>
      <c r="L25" s="9">
        <v>38.53449804895353</v>
      </c>
      <c r="M25" s="9">
        <v>37.913710535650942</v>
      </c>
      <c r="N25" s="9">
        <v>37.292923022348354</v>
      </c>
      <c r="O25" s="9">
        <v>36.672135509045759</v>
      </c>
      <c r="P25" s="9">
        <v>36.228715856686769</v>
      </c>
      <c r="Q25" s="9">
        <v>35.785296204327778</v>
      </c>
      <c r="R25" s="9">
        <v>35.341876551968781</v>
      </c>
      <c r="S25" s="9">
        <v>34.898456899609791</v>
      </c>
      <c r="T25" s="9">
        <v>34.4550372472508</v>
      </c>
      <c r="U25" s="9">
        <v>34.01161759489181</v>
      </c>
      <c r="V25" s="9">
        <v>33.568197942532812</v>
      </c>
      <c r="W25" s="9">
        <v>33.124778290173822</v>
      </c>
      <c r="X25" s="9">
        <v>32.681358637814824</v>
      </c>
      <c r="Y25" s="9">
        <v>32.237938985455834</v>
      </c>
      <c r="Z25" s="9">
        <v>31.794519333096844</v>
      </c>
      <c r="AA25" s="9">
        <v>31.35109968073785</v>
      </c>
      <c r="AB25" s="9">
        <v>30.907680028378859</v>
      </c>
      <c r="AC25" s="9">
        <v>30.464260376019865</v>
      </c>
      <c r="AD25" s="9">
        <v>30.020840723660875</v>
      </c>
      <c r="AE25" s="9">
        <v>29.577421071301877</v>
      </c>
      <c r="AF25" s="9">
        <v>29.134001418942891</v>
      </c>
      <c r="AG25" s="9">
        <v>28.690581766583893</v>
      </c>
      <c r="AH25" s="9">
        <v>28.247162114224906</v>
      </c>
      <c r="AI25" s="9">
        <v>27.803742461865909</v>
      </c>
      <c r="AJ25" s="8" t="str">
        <f t="shared" si="0"/>
        <v>1990</v>
      </c>
      <c r="AK25" s="8" t="str">
        <f t="shared" si="1"/>
        <v>2020</v>
      </c>
      <c r="AL25" s="9">
        <f t="shared" si="2"/>
        <v>-15.076268180205751</v>
      </c>
      <c r="AM25" s="10">
        <f>RANK(DATA!$AL25,DATA!$AL$2:$AL$267)</f>
        <v>250</v>
      </c>
    </row>
    <row r="26" spans="1:39" x14ac:dyDescent="0.2">
      <c r="A26" s="7" t="s">
        <v>91</v>
      </c>
      <c r="B26" s="8" t="s">
        <v>92</v>
      </c>
      <c r="C26" s="8" t="s">
        <v>37</v>
      </c>
      <c r="D26" s="8" t="s">
        <v>38</v>
      </c>
      <c r="E26" s="9">
        <v>18.518518518518519</v>
      </c>
      <c r="F26" s="9">
        <v>18.518518518518519</v>
      </c>
      <c r="G26" s="9">
        <v>18.518518518518519</v>
      </c>
      <c r="H26" s="9">
        <v>18.518518518518519</v>
      </c>
      <c r="I26" s="9">
        <v>18.518518518518519</v>
      </c>
      <c r="J26" s="9">
        <v>18.518518518518519</v>
      </c>
      <c r="K26" s="9">
        <v>18.518518518518519</v>
      </c>
      <c r="L26" s="9">
        <v>18.518518518518519</v>
      </c>
      <c r="M26" s="9">
        <v>18.518518518518519</v>
      </c>
      <c r="N26" s="9">
        <v>18.518518518518519</v>
      </c>
      <c r="O26" s="9">
        <v>18.518518518518519</v>
      </c>
      <c r="P26" s="9">
        <v>18.518518518518519</v>
      </c>
      <c r="Q26" s="9">
        <v>18.518518518518519</v>
      </c>
      <c r="R26" s="9">
        <v>18.518518518518519</v>
      </c>
      <c r="S26" s="9">
        <v>18.518518518518519</v>
      </c>
      <c r="T26" s="9">
        <v>18.518518518518519</v>
      </c>
      <c r="U26" s="9">
        <v>18.518518518518519</v>
      </c>
      <c r="V26" s="9">
        <v>18.518518518518519</v>
      </c>
      <c r="W26" s="9">
        <v>18.518518518518519</v>
      </c>
      <c r="X26" s="9">
        <v>18.518518518518519</v>
      </c>
      <c r="Y26" s="9">
        <v>18.518518518518519</v>
      </c>
      <c r="Z26" s="9">
        <v>18.518518518518519</v>
      </c>
      <c r="AA26" s="9">
        <v>18.518518518518519</v>
      </c>
      <c r="AB26" s="9">
        <v>18.518518518518519</v>
      </c>
      <c r="AC26" s="9">
        <v>18.518518518518519</v>
      </c>
      <c r="AD26" s="9">
        <v>18.518518518518519</v>
      </c>
      <c r="AE26" s="9">
        <v>18.518518518518519</v>
      </c>
      <c r="AF26" s="9">
        <v>18.518518518518519</v>
      </c>
      <c r="AG26" s="9">
        <v>18.518518518518519</v>
      </c>
      <c r="AH26" s="9">
        <v>18.518518518518519</v>
      </c>
      <c r="AI26" s="9">
        <v>18.518518518518519</v>
      </c>
      <c r="AJ26" s="8" t="str">
        <f t="shared" si="0"/>
        <v>1990</v>
      </c>
      <c r="AK26" s="8" t="str">
        <f t="shared" si="1"/>
        <v>2020</v>
      </c>
      <c r="AL26" s="9">
        <f t="shared" si="2"/>
        <v>0</v>
      </c>
      <c r="AM26" s="10">
        <f>RANK(DATA!$AL26,DATA!$AL$2:$AL$267)</f>
        <v>110</v>
      </c>
    </row>
    <row r="27" spans="1:39" x14ac:dyDescent="0.2">
      <c r="A27" s="7" t="s">
        <v>101</v>
      </c>
      <c r="B27" s="8" t="s">
        <v>102</v>
      </c>
      <c r="C27" s="8" t="s">
        <v>37</v>
      </c>
      <c r="D27" s="8" t="s">
        <v>38</v>
      </c>
      <c r="E27" s="9">
        <v>53.650664554930117</v>
      </c>
      <c r="F27" s="9">
        <v>53.863150910686386</v>
      </c>
      <c r="G27" s="9">
        <v>54.075637266442641</v>
      </c>
      <c r="H27" s="9">
        <v>54.288123622198917</v>
      </c>
      <c r="I27" s="9">
        <v>63.980703517587934</v>
      </c>
      <c r="J27" s="9">
        <v>64.230150753768839</v>
      </c>
      <c r="K27" s="9">
        <v>64.479597989949752</v>
      </c>
      <c r="L27" s="9">
        <v>64.729045226130651</v>
      </c>
      <c r="M27" s="9">
        <v>64.97849246231155</v>
      </c>
      <c r="N27" s="9">
        <v>65.227939698492463</v>
      </c>
      <c r="O27" s="9">
        <v>65.477386934673362</v>
      </c>
      <c r="P27" s="9">
        <v>65.726859296482417</v>
      </c>
      <c r="Q27" s="9">
        <v>65.976331658291471</v>
      </c>
      <c r="R27" s="9">
        <v>66.225804020100497</v>
      </c>
      <c r="S27" s="9">
        <v>69.410394312249124</v>
      </c>
      <c r="T27" s="9">
        <v>69.670881758795289</v>
      </c>
      <c r="U27" s="9">
        <v>69.931369205341454</v>
      </c>
      <c r="V27" s="9">
        <v>70.191856651887605</v>
      </c>
      <c r="W27" s="9">
        <v>70.45234409843377</v>
      </c>
      <c r="X27" s="9">
        <v>70.712831544979935</v>
      </c>
      <c r="Y27" s="9">
        <v>70.973318991526085</v>
      </c>
      <c r="Z27" s="9">
        <v>71.025211847731981</v>
      </c>
      <c r="AA27" s="9">
        <v>71.077104703937877</v>
      </c>
      <c r="AB27" s="9">
        <v>71.128997560143773</v>
      </c>
      <c r="AC27" s="9">
        <v>71.180890416349669</v>
      </c>
      <c r="AD27" s="9">
        <v>71.232783272555551</v>
      </c>
      <c r="AE27" s="9">
        <v>71.234270134228183</v>
      </c>
      <c r="AF27" s="9">
        <v>71.286178691275168</v>
      </c>
      <c r="AG27" s="9">
        <v>71.345568956476143</v>
      </c>
      <c r="AH27" s="9">
        <v>71.3974829575249</v>
      </c>
      <c r="AI27" s="9">
        <v>71.449396958573672</v>
      </c>
      <c r="AJ27" s="8" t="str">
        <f t="shared" si="0"/>
        <v>1990</v>
      </c>
      <c r="AK27" s="8" t="str">
        <f t="shared" si="1"/>
        <v>2020</v>
      </c>
      <c r="AL27" s="9">
        <f t="shared" si="2"/>
        <v>17.798732403643555</v>
      </c>
      <c r="AM27" s="10">
        <f>RANK(DATA!$AL27,DATA!$AL$2:$AL$267)</f>
        <v>3</v>
      </c>
    </row>
    <row r="28" spans="1:39" x14ac:dyDescent="0.2">
      <c r="A28" s="7" t="s">
        <v>93</v>
      </c>
      <c r="B28" s="8" t="s">
        <v>94</v>
      </c>
      <c r="C28" s="8" t="s">
        <v>37</v>
      </c>
      <c r="D28" s="8" t="s">
        <v>38</v>
      </c>
      <c r="E28" s="9">
        <v>53.359844918305178</v>
      </c>
      <c r="F28" s="9">
        <v>53.110299086125721</v>
      </c>
      <c r="G28" s="9">
        <v>52.860753253946278</v>
      </c>
      <c r="H28" s="9">
        <v>52.611207421766814</v>
      </c>
      <c r="I28" s="9">
        <v>52.361661589587371</v>
      </c>
      <c r="J28" s="9">
        <v>52.112115757407928</v>
      </c>
      <c r="K28" s="9">
        <v>51.862569925228463</v>
      </c>
      <c r="L28" s="9">
        <v>51.61302409304902</v>
      </c>
      <c r="M28" s="9">
        <v>51.363478260869563</v>
      </c>
      <c r="N28" s="9">
        <v>51.113932428690113</v>
      </c>
      <c r="O28" s="9">
        <v>50.86438659651067</v>
      </c>
      <c r="P28" s="9">
        <v>50.67834579525524</v>
      </c>
      <c r="Q28" s="9">
        <v>50.492304993999817</v>
      </c>
      <c r="R28" s="9">
        <v>50.306264192744386</v>
      </c>
      <c r="S28" s="9">
        <v>50.12022339148897</v>
      </c>
      <c r="T28" s="9">
        <v>49.934182590233547</v>
      </c>
      <c r="U28" s="9">
        <v>49.748141788978124</v>
      </c>
      <c r="V28" s="9">
        <v>49.562100987722694</v>
      </c>
      <c r="W28" s="9">
        <v>49.376060186467271</v>
      </c>
      <c r="X28" s="9">
        <v>49.190019385211855</v>
      </c>
      <c r="Y28" s="9">
        <v>49.003978583956425</v>
      </c>
      <c r="Z28" s="9">
        <v>48.80850364626604</v>
      </c>
      <c r="AA28" s="9">
        <v>48.613028708575648</v>
      </c>
      <c r="AB28" s="9">
        <v>48.417553770885256</v>
      </c>
      <c r="AC28" s="9">
        <v>48.222078833194871</v>
      </c>
      <c r="AD28" s="9">
        <v>48.026603895504479</v>
      </c>
      <c r="AE28" s="9">
        <v>47.771328348564566</v>
      </c>
      <c r="AF28" s="9">
        <v>47.532742545924492</v>
      </c>
      <c r="AG28" s="9">
        <v>47.312138835041075</v>
      </c>
      <c r="AH28" s="9">
        <v>47.109535678020862</v>
      </c>
      <c r="AI28" s="9">
        <v>46.924914612757313</v>
      </c>
      <c r="AJ28" s="8" t="str">
        <f t="shared" si="0"/>
        <v>1990</v>
      </c>
      <c r="AK28" s="8" t="str">
        <f t="shared" si="1"/>
        <v>2020</v>
      </c>
      <c r="AL28" s="9">
        <f t="shared" si="2"/>
        <v>-6.4349303055478657</v>
      </c>
      <c r="AM28" s="10">
        <f>RANK(DATA!$AL28,DATA!$AL$2:$AL$267)</f>
        <v>219</v>
      </c>
    </row>
    <row r="29" spans="1:39" x14ac:dyDescent="0.2">
      <c r="A29" s="7" t="s">
        <v>85</v>
      </c>
      <c r="B29" s="8" t="s">
        <v>86</v>
      </c>
      <c r="C29" s="8" t="s">
        <v>37</v>
      </c>
      <c r="D29" s="8" t="s">
        <v>38</v>
      </c>
      <c r="E29" s="9">
        <v>43.1640625</v>
      </c>
      <c r="F29" s="9">
        <v>43.06640625</v>
      </c>
      <c r="G29" s="9">
        <v>42.779882812499999</v>
      </c>
      <c r="H29" s="9">
        <v>42.587792968750001</v>
      </c>
      <c r="I29" s="9">
        <v>42.395703124999997</v>
      </c>
      <c r="J29" s="9">
        <v>42.20361328125</v>
      </c>
      <c r="K29" s="9">
        <v>42.011523437500003</v>
      </c>
      <c r="L29" s="9">
        <v>41.819433593749999</v>
      </c>
      <c r="M29" s="9">
        <v>41.627343750000001</v>
      </c>
      <c r="N29" s="9">
        <v>41.435253906249997</v>
      </c>
      <c r="O29" s="9">
        <v>41.2431640625</v>
      </c>
      <c r="P29" s="9">
        <v>41.225605468749997</v>
      </c>
      <c r="Q29" s="9">
        <v>41.208046875000001</v>
      </c>
      <c r="R29" s="9">
        <v>41.190488281249998</v>
      </c>
      <c r="S29" s="9">
        <v>41.172929687500002</v>
      </c>
      <c r="T29" s="9">
        <v>41.155371093749999</v>
      </c>
      <c r="U29" s="9">
        <v>41.137812500000003</v>
      </c>
      <c r="V29" s="9">
        <v>41.120253906249999</v>
      </c>
      <c r="W29" s="9">
        <v>41.102695312500003</v>
      </c>
      <c r="X29" s="9">
        <v>41.08513671875</v>
      </c>
      <c r="Y29" s="9">
        <v>41.067578124999997</v>
      </c>
      <c r="Z29" s="9">
        <v>41.293515624999998</v>
      </c>
      <c r="AA29" s="9">
        <v>41.519453124999998</v>
      </c>
      <c r="AB29" s="9">
        <v>41.745390624999999</v>
      </c>
      <c r="AC29" s="9">
        <v>41.971328124999999</v>
      </c>
      <c r="AD29" s="9">
        <v>42.197265625</v>
      </c>
      <c r="AE29" s="9">
        <v>42.509960937499997</v>
      </c>
      <c r="AF29" s="9">
        <v>42.732617187499997</v>
      </c>
      <c r="AG29" s="9">
        <v>42.732617187499997</v>
      </c>
      <c r="AH29" s="9">
        <v>42.732617187499997</v>
      </c>
      <c r="AI29" s="9">
        <v>42.732617187499997</v>
      </c>
      <c r="AJ29" s="8" t="str">
        <f t="shared" si="0"/>
        <v>1990</v>
      </c>
      <c r="AK29" s="8" t="str">
        <f t="shared" si="1"/>
        <v>2020</v>
      </c>
      <c r="AL29" s="9">
        <f t="shared" si="2"/>
        <v>-0.43144531250000284</v>
      </c>
      <c r="AM29" s="10">
        <f>RANK(DATA!$AL29,DATA!$AL$2:$AL$267)</f>
        <v>149</v>
      </c>
    </row>
    <row r="30" spans="1:39" x14ac:dyDescent="0.2">
      <c r="A30" s="7" t="s">
        <v>103</v>
      </c>
      <c r="B30" s="8" t="s">
        <v>104</v>
      </c>
      <c r="C30" s="8" t="s">
        <v>37</v>
      </c>
      <c r="D30" s="8" t="s">
        <v>38</v>
      </c>
      <c r="E30" s="9">
        <v>33.179291726218835</v>
      </c>
      <c r="F30" s="9">
        <v>32.970550350254975</v>
      </c>
      <c r="G30" s="9">
        <v>32.761808974291107</v>
      </c>
      <c r="H30" s="9">
        <v>32.553067598327246</v>
      </c>
      <c r="I30" s="9">
        <v>32.344326222363385</v>
      </c>
      <c r="J30" s="9">
        <v>32.135584846399517</v>
      </c>
      <c r="K30" s="9">
        <v>31.926843470435657</v>
      </c>
      <c r="L30" s="9">
        <v>31.718102094471796</v>
      </c>
      <c r="M30" s="9">
        <v>31.509360718507935</v>
      </c>
      <c r="N30" s="9">
        <v>31.300619342544067</v>
      </c>
      <c r="O30" s="9">
        <v>31.091877966580206</v>
      </c>
      <c r="P30" s="9">
        <v>30.883136590616346</v>
      </c>
      <c r="Q30" s="9">
        <v>30.674395214652478</v>
      </c>
      <c r="R30" s="9">
        <v>30.465653838688617</v>
      </c>
      <c r="S30" s="9">
        <v>30.256912462724756</v>
      </c>
      <c r="T30" s="9">
        <v>30.048171086760888</v>
      </c>
      <c r="U30" s="9">
        <v>29.839429710797027</v>
      </c>
      <c r="V30" s="9">
        <v>29.630688334833167</v>
      </c>
      <c r="W30" s="9">
        <v>29.421946958869306</v>
      </c>
      <c r="X30" s="9">
        <v>29.213205582905438</v>
      </c>
      <c r="Y30" s="9">
        <v>29.004464206941577</v>
      </c>
      <c r="Z30" s="9">
        <v>28.795722830977716</v>
      </c>
      <c r="AA30" s="9">
        <v>28.586981455013849</v>
      </c>
      <c r="AB30" s="9">
        <v>28.378240079049988</v>
      </c>
      <c r="AC30" s="9">
        <v>28.169498703086127</v>
      </c>
      <c r="AD30" s="9">
        <v>27.960757327122266</v>
      </c>
      <c r="AE30" s="9">
        <v>27.752015951158398</v>
      </c>
      <c r="AF30" s="9">
        <v>27.543274575194538</v>
      </c>
      <c r="AG30" s="9">
        <v>27.334533199230677</v>
      </c>
      <c r="AH30" s="9">
        <v>27.125791823266809</v>
      </c>
      <c r="AI30" s="9">
        <v>26.917050447302948</v>
      </c>
      <c r="AJ30" s="8" t="str">
        <f t="shared" si="0"/>
        <v>1990</v>
      </c>
      <c r="AK30" s="8" t="str">
        <f t="shared" si="1"/>
        <v>2020</v>
      </c>
      <c r="AL30" s="9">
        <f t="shared" si="2"/>
        <v>-6.2622412789158872</v>
      </c>
      <c r="AM30" s="10">
        <f>RANK(DATA!$AL30,DATA!$AL$2:$AL$267)</f>
        <v>217</v>
      </c>
    </row>
    <row r="31" spans="1:39" x14ac:dyDescent="0.2">
      <c r="A31" s="7" t="s">
        <v>95</v>
      </c>
      <c r="B31" s="8" t="s">
        <v>96</v>
      </c>
      <c r="C31" s="8" t="s">
        <v>37</v>
      </c>
      <c r="D31" s="8" t="s">
        <v>38</v>
      </c>
      <c r="E31" s="9">
        <v>70.458020564383943</v>
      </c>
      <c r="F31" s="9">
        <v>70.005654368077103</v>
      </c>
      <c r="G31" s="9">
        <v>69.553288171770276</v>
      </c>
      <c r="H31" s="9">
        <v>69.100921975463436</v>
      </c>
      <c r="I31" s="9">
        <v>68.648555779156609</v>
      </c>
      <c r="J31" s="9">
        <v>68.196189582849769</v>
      </c>
      <c r="K31" s="9">
        <v>67.743823386542928</v>
      </c>
      <c r="L31" s="9">
        <v>67.291457190236102</v>
      </c>
      <c r="M31" s="9">
        <v>66.839090993929275</v>
      </c>
      <c r="N31" s="9">
        <v>66.386724797622449</v>
      </c>
      <c r="O31" s="9">
        <v>65.934358601315608</v>
      </c>
      <c r="P31" s="9">
        <v>65.461670898070622</v>
      </c>
      <c r="Q31" s="9">
        <v>64.98898319482565</v>
      </c>
      <c r="R31" s="9">
        <v>64.516295491580649</v>
      </c>
      <c r="S31" s="9">
        <v>64.043607788335692</v>
      </c>
      <c r="T31" s="9">
        <v>63.570920085090698</v>
      </c>
      <c r="U31" s="9">
        <v>63.098232381845719</v>
      </c>
      <c r="V31" s="9">
        <v>62.62554467860074</v>
      </c>
      <c r="W31" s="9">
        <v>62.15285697535576</v>
      </c>
      <c r="X31" s="9">
        <v>61.680169272110788</v>
      </c>
      <c r="Y31" s="9">
        <v>61.207481568865795</v>
      </c>
      <c r="Z31" s="9">
        <v>61.023328156743005</v>
      </c>
      <c r="AA31" s="9">
        <v>60.839174744620216</v>
      </c>
      <c r="AB31" s="9">
        <v>60.655021332497419</v>
      </c>
      <c r="AC31" s="9">
        <v>60.47086792037463</v>
      </c>
      <c r="AD31" s="9">
        <v>60.286714508251841</v>
      </c>
      <c r="AE31" s="9">
        <v>60.07103255030426</v>
      </c>
      <c r="AF31" s="9">
        <v>59.832881478415054</v>
      </c>
      <c r="AG31" s="9">
        <v>59.708427951673457</v>
      </c>
      <c r="AH31" s="9">
        <v>59.558526179269556</v>
      </c>
      <c r="AI31" s="9">
        <v>59.417478051336779</v>
      </c>
      <c r="AJ31" s="8" t="str">
        <f t="shared" si="0"/>
        <v>1990</v>
      </c>
      <c r="AK31" s="8" t="str">
        <f t="shared" si="1"/>
        <v>2020</v>
      </c>
      <c r="AL31" s="9">
        <f t="shared" si="2"/>
        <v>-11.040542513047164</v>
      </c>
      <c r="AM31" s="10">
        <f>RANK(DATA!$AL31,DATA!$AL$2:$AL$267)</f>
        <v>244</v>
      </c>
    </row>
    <row r="32" spans="1:39" x14ac:dyDescent="0.2">
      <c r="A32" s="7" t="s">
        <v>547</v>
      </c>
      <c r="B32" s="8" t="s">
        <v>548</v>
      </c>
      <c r="C32" s="8" t="s">
        <v>37</v>
      </c>
      <c r="D32" s="8" t="s">
        <v>38</v>
      </c>
      <c r="E32" s="9">
        <v>24.733333333333334</v>
      </c>
      <c r="F32" s="9">
        <v>24.706666666666667</v>
      </c>
      <c r="G32" s="9">
        <v>24.68</v>
      </c>
      <c r="H32" s="9">
        <v>24.653333333333329</v>
      </c>
      <c r="I32" s="9">
        <v>24.626666666666665</v>
      </c>
      <c r="J32" s="9">
        <v>24.6</v>
      </c>
      <c r="K32" s="9">
        <v>24.573333333333334</v>
      </c>
      <c r="L32" s="9">
        <v>24.546666666666667</v>
      </c>
      <c r="M32" s="9">
        <v>24.52</v>
      </c>
      <c r="N32" s="9">
        <v>24.493333333333332</v>
      </c>
      <c r="O32" s="9">
        <v>24.466666666666669</v>
      </c>
      <c r="P32" s="9">
        <v>24.446666666666665</v>
      </c>
      <c r="Q32" s="9">
        <v>24.426666666666666</v>
      </c>
      <c r="R32" s="9">
        <v>24.406666666666666</v>
      </c>
      <c r="S32" s="9">
        <v>24.386666666666663</v>
      </c>
      <c r="T32" s="9">
        <v>24.366666666666664</v>
      </c>
      <c r="U32" s="9">
        <v>24.346666666666668</v>
      </c>
      <c r="V32" s="9">
        <v>24.326666666666668</v>
      </c>
      <c r="W32" s="9">
        <v>24.306666666666668</v>
      </c>
      <c r="X32" s="9">
        <v>24.286666666666669</v>
      </c>
      <c r="Y32" s="9">
        <v>24.266666666666666</v>
      </c>
      <c r="Z32" s="9">
        <v>24.24</v>
      </c>
      <c r="AA32" s="9">
        <v>24.213333333333335</v>
      </c>
      <c r="AB32" s="9">
        <v>24.186666666666667</v>
      </c>
      <c r="AC32" s="9">
        <v>24.16</v>
      </c>
      <c r="AD32" s="9">
        <v>24.133333333333333</v>
      </c>
      <c r="AE32" s="9">
        <v>24.133333333333333</v>
      </c>
      <c r="AF32" s="9">
        <v>24.133333333333333</v>
      </c>
      <c r="AG32" s="9">
        <v>24.133333333333333</v>
      </c>
      <c r="AH32" s="9">
        <v>24.133333333333333</v>
      </c>
      <c r="AI32" s="9">
        <v>24.133333333333333</v>
      </c>
      <c r="AJ32" s="8" t="str">
        <f t="shared" si="0"/>
        <v>1990</v>
      </c>
      <c r="AK32" s="8" t="str">
        <f t="shared" si="1"/>
        <v>2020</v>
      </c>
      <c r="AL32" s="9">
        <f t="shared" si="2"/>
        <v>-0.60000000000000142</v>
      </c>
      <c r="AM32" s="10">
        <f>RANK(DATA!$AL32,DATA!$AL$2:$AL$267)</f>
        <v>152</v>
      </c>
    </row>
    <row r="33" spans="1:39" x14ac:dyDescent="0.2">
      <c r="A33" s="7" t="s">
        <v>99</v>
      </c>
      <c r="B33" s="8" t="s">
        <v>100</v>
      </c>
      <c r="C33" s="8" t="s">
        <v>37</v>
      </c>
      <c r="D33" s="8" t="s">
        <v>38</v>
      </c>
      <c r="E33" s="9">
        <v>78.368121442125243</v>
      </c>
      <c r="F33" s="9">
        <v>78.064516129032256</v>
      </c>
      <c r="G33" s="9">
        <v>77.760910815939283</v>
      </c>
      <c r="H33" s="9">
        <v>77.457305502846296</v>
      </c>
      <c r="I33" s="9">
        <v>77.153700189753323</v>
      </c>
      <c r="J33" s="9">
        <v>76.85009487666035</v>
      </c>
      <c r="K33" s="9">
        <v>76.546489563567363</v>
      </c>
      <c r="L33" s="9">
        <v>76.24288425047439</v>
      </c>
      <c r="M33" s="9">
        <v>75.939278937381403</v>
      </c>
      <c r="N33" s="9">
        <v>75.63567362428843</v>
      </c>
      <c r="O33" s="9">
        <v>75.332068311195442</v>
      </c>
      <c r="P33" s="9">
        <v>75.009487666034161</v>
      </c>
      <c r="Q33" s="9">
        <v>74.686907020872866</v>
      </c>
      <c r="R33" s="9">
        <v>74.36432637571157</v>
      </c>
      <c r="S33" s="9">
        <v>74.041745730550275</v>
      </c>
      <c r="T33" s="9">
        <v>73.719165085388994</v>
      </c>
      <c r="U33" s="9">
        <v>73.396584440227713</v>
      </c>
      <c r="V33" s="9">
        <v>73.074003795066417</v>
      </c>
      <c r="W33" s="9">
        <v>72.751423149905122</v>
      </c>
      <c r="X33" s="9">
        <v>72.428842504743827</v>
      </c>
      <c r="Y33" s="9">
        <v>72.106261859582546</v>
      </c>
      <c r="Z33" s="9">
        <v>72.106261859582546</v>
      </c>
      <c r="AA33" s="9">
        <v>72.106261859582546</v>
      </c>
      <c r="AB33" s="9">
        <v>72.106261859582546</v>
      </c>
      <c r="AC33" s="9">
        <v>72.106261859582546</v>
      </c>
      <c r="AD33" s="9">
        <v>72.106261859582546</v>
      </c>
      <c r="AE33" s="9">
        <v>72.106261859582546</v>
      </c>
      <c r="AF33" s="9">
        <v>72.106261859582546</v>
      </c>
      <c r="AG33" s="9">
        <v>72.106261859582546</v>
      </c>
      <c r="AH33" s="9">
        <v>72.106261859582546</v>
      </c>
      <c r="AI33" s="9">
        <v>72.106261859582546</v>
      </c>
      <c r="AJ33" s="8" t="str">
        <f t="shared" si="0"/>
        <v>1990</v>
      </c>
      <c r="AK33" s="8" t="str">
        <f t="shared" si="1"/>
        <v>2020</v>
      </c>
      <c r="AL33" s="9">
        <f t="shared" si="2"/>
        <v>-6.2618595825426979</v>
      </c>
      <c r="AM33" s="10">
        <f>RANK(DATA!$AL33,DATA!$AL$2:$AL$267)</f>
        <v>216</v>
      </c>
    </row>
    <row r="34" spans="1:39" x14ac:dyDescent="0.2">
      <c r="A34" s="7" t="s">
        <v>79</v>
      </c>
      <c r="B34" s="8" t="s">
        <v>80</v>
      </c>
      <c r="C34" s="8" t="s">
        <v>37</v>
      </c>
      <c r="D34" s="8" t="s">
        <v>38</v>
      </c>
      <c r="E34" s="9">
        <v>30.073217029738768</v>
      </c>
      <c r="F34" s="9">
        <v>30.116604899213595</v>
      </c>
      <c r="G34" s="9">
        <v>30.159992768688422</v>
      </c>
      <c r="H34" s="9">
        <v>30.203380638163246</v>
      </c>
      <c r="I34" s="9">
        <v>30.246768507638073</v>
      </c>
      <c r="J34" s="9">
        <v>30.290156377112897</v>
      </c>
      <c r="K34" s="9">
        <v>30.333544246587724</v>
      </c>
      <c r="L34" s="9">
        <v>30.376932116062548</v>
      </c>
      <c r="M34" s="9">
        <v>30.420319985537375</v>
      </c>
      <c r="N34" s="9">
        <v>30.463707855012203</v>
      </c>
      <c r="O34" s="9">
        <v>30.507095724487026</v>
      </c>
      <c r="P34" s="9">
        <v>30.834312573443007</v>
      </c>
      <c r="Q34" s="9">
        <v>31.68566176470588</v>
      </c>
      <c r="R34" s="9">
        <v>32.027213386043947</v>
      </c>
      <c r="S34" s="9">
        <v>32.363001103346818</v>
      </c>
      <c r="T34" s="9">
        <v>32.731958762886599</v>
      </c>
      <c r="U34" s="9">
        <v>33.068213200773265</v>
      </c>
      <c r="V34" s="9">
        <v>33.407605192891999</v>
      </c>
      <c r="W34" s="9">
        <v>33.740907835374273</v>
      </c>
      <c r="X34" s="9">
        <v>34.089904200442149</v>
      </c>
      <c r="Y34" s="9">
        <v>34.423360353721442</v>
      </c>
      <c r="Z34" s="9">
        <v>34.600221075902724</v>
      </c>
      <c r="AA34" s="9">
        <v>34.777081798084012</v>
      </c>
      <c r="AB34" s="9">
        <v>34.953942520265294</v>
      </c>
      <c r="AC34" s="9">
        <v>35.130803242446575</v>
      </c>
      <c r="AD34" s="9">
        <v>35.307663964627857</v>
      </c>
      <c r="AE34" s="9">
        <v>35.381355932203391</v>
      </c>
      <c r="AF34" s="9">
        <v>35.501105379513632</v>
      </c>
      <c r="AG34" s="9">
        <v>35.62085482682388</v>
      </c>
      <c r="AH34" s="9">
        <v>35.740604274134121</v>
      </c>
      <c r="AI34" s="9">
        <v>35.860353721444362</v>
      </c>
      <c r="AJ34" s="8" t="str">
        <f t="shared" si="0"/>
        <v>1990</v>
      </c>
      <c r="AK34" s="8" t="str">
        <f t="shared" si="1"/>
        <v>2020</v>
      </c>
      <c r="AL34" s="9">
        <f t="shared" si="2"/>
        <v>5.7871366917055944</v>
      </c>
      <c r="AM34" s="10">
        <f>RANK(DATA!$AL34,DATA!$AL$2:$AL$267)</f>
        <v>17</v>
      </c>
    </row>
    <row r="35" spans="1:39" x14ac:dyDescent="0.2">
      <c r="A35" s="7" t="s">
        <v>75</v>
      </c>
      <c r="B35" s="8" t="s">
        <v>76</v>
      </c>
      <c r="C35" s="8" t="s">
        <v>37</v>
      </c>
      <c r="D35" s="8" t="s">
        <v>38</v>
      </c>
      <c r="E35" s="9">
        <v>28.203947368421051</v>
      </c>
      <c r="F35" s="9">
        <v>28.021162280701752</v>
      </c>
      <c r="G35" s="9">
        <v>27.838377192982456</v>
      </c>
      <c r="H35" s="9">
        <v>27.655592105263153</v>
      </c>
      <c r="I35" s="9">
        <v>27.472807017543861</v>
      </c>
      <c r="J35" s="9">
        <v>27.290021929824558</v>
      </c>
      <c r="K35" s="9">
        <v>27.107236842105259</v>
      </c>
      <c r="L35" s="9">
        <v>26.924451754385963</v>
      </c>
      <c r="M35" s="9">
        <v>26.741666666666664</v>
      </c>
      <c r="N35" s="9">
        <v>26.558881578947368</v>
      </c>
      <c r="O35" s="9">
        <v>26.376096491228068</v>
      </c>
      <c r="P35" s="9">
        <v>26.193347953216374</v>
      </c>
      <c r="Q35" s="9">
        <v>26.010599415204677</v>
      </c>
      <c r="R35" s="9">
        <v>25.827850877192983</v>
      </c>
      <c r="S35" s="9">
        <v>25.645102339181285</v>
      </c>
      <c r="T35" s="9">
        <v>25.462353801169591</v>
      </c>
      <c r="U35" s="9">
        <v>25.279605263157894</v>
      </c>
      <c r="V35" s="9">
        <v>25.0968567251462</v>
      </c>
      <c r="W35" s="9">
        <v>24.914108187134502</v>
      </c>
      <c r="X35" s="9">
        <v>24.731359649122808</v>
      </c>
      <c r="Y35" s="9">
        <v>24.548611111111111</v>
      </c>
      <c r="Z35" s="9">
        <v>24.365789473684213</v>
      </c>
      <c r="AA35" s="9">
        <v>24.182967836257312</v>
      </c>
      <c r="AB35" s="9">
        <v>24.000146198830407</v>
      </c>
      <c r="AC35" s="9">
        <v>23.81732456140351</v>
      </c>
      <c r="AD35" s="9">
        <v>23.634502923976608</v>
      </c>
      <c r="AE35" s="9">
        <v>23.451754385964911</v>
      </c>
      <c r="AF35" s="9">
        <v>23.269005847953217</v>
      </c>
      <c r="AG35" s="9">
        <v>23.086257309941523</v>
      </c>
      <c r="AH35" s="9">
        <v>22.903508771929825</v>
      </c>
      <c r="AI35" s="9">
        <v>22.720760233918128</v>
      </c>
      <c r="AJ35" s="8" t="str">
        <f t="shared" si="0"/>
        <v>1990</v>
      </c>
      <c r="AK35" s="8" t="str">
        <f t="shared" si="1"/>
        <v>2020</v>
      </c>
      <c r="AL35" s="9">
        <f t="shared" si="2"/>
        <v>-5.4831871345029235</v>
      </c>
      <c r="AM35" s="10">
        <f>RANK(DATA!$AL35,DATA!$AL$2:$AL$267)</f>
        <v>209</v>
      </c>
    </row>
    <row r="36" spans="1:39" x14ac:dyDescent="0.2">
      <c r="A36" s="7" t="s">
        <v>69</v>
      </c>
      <c r="B36" s="8" t="s">
        <v>70</v>
      </c>
      <c r="C36" s="8" t="s">
        <v>37</v>
      </c>
      <c r="D36" s="8" t="s">
        <v>38</v>
      </c>
      <c r="E36" s="9">
        <v>10.766355140186915</v>
      </c>
      <c r="F36" s="9">
        <v>10.444937694704052</v>
      </c>
      <c r="G36" s="9">
        <v>10.123520249221183</v>
      </c>
      <c r="H36" s="9">
        <v>9.8021028037383182</v>
      </c>
      <c r="I36" s="9">
        <v>9.4806853582554513</v>
      </c>
      <c r="J36" s="9">
        <v>9.1592679127725862</v>
      </c>
      <c r="K36" s="9">
        <v>8.8378504672897193</v>
      </c>
      <c r="L36" s="9">
        <v>8.5164330218068525</v>
      </c>
      <c r="M36" s="9">
        <v>8.1950155763239874</v>
      </c>
      <c r="N36" s="9">
        <v>7.8735981308411223</v>
      </c>
      <c r="O36" s="9">
        <v>7.5521806853582563</v>
      </c>
      <c r="P36" s="9">
        <v>7.5521806853582563</v>
      </c>
      <c r="Q36" s="9">
        <v>7.5521806853582563</v>
      </c>
      <c r="R36" s="9">
        <v>7.5521806853582563</v>
      </c>
      <c r="S36" s="9">
        <v>7.5521806853582563</v>
      </c>
      <c r="T36" s="9">
        <v>7.5521806853582563</v>
      </c>
      <c r="U36" s="9">
        <v>7.5521806853582563</v>
      </c>
      <c r="V36" s="9">
        <v>7.5521806853582563</v>
      </c>
      <c r="W36" s="9">
        <v>7.5521806853582563</v>
      </c>
      <c r="X36" s="9">
        <v>7.5521806853582563</v>
      </c>
      <c r="Y36" s="9">
        <v>7.5521806853582563</v>
      </c>
      <c r="Z36" s="9">
        <v>8.2196261682242984</v>
      </c>
      <c r="AA36" s="9">
        <v>8.8870716510903414</v>
      </c>
      <c r="AB36" s="9">
        <v>9.5545171339563861</v>
      </c>
      <c r="AC36" s="9">
        <v>10.221962616822431</v>
      </c>
      <c r="AD36" s="9">
        <v>10.889408099688474</v>
      </c>
      <c r="AE36" s="9">
        <v>10.889408099688474</v>
      </c>
      <c r="AF36" s="9">
        <v>10.889408099688474</v>
      </c>
      <c r="AG36" s="9">
        <v>10.889408099688474</v>
      </c>
      <c r="AH36" s="9">
        <v>10.889408099688474</v>
      </c>
      <c r="AI36" s="9">
        <v>10.889408099688474</v>
      </c>
      <c r="AJ36" s="8" t="str">
        <f t="shared" si="0"/>
        <v>1990</v>
      </c>
      <c r="AK36" s="8" t="str">
        <f t="shared" si="1"/>
        <v>2020</v>
      </c>
      <c r="AL36" s="9">
        <f t="shared" si="2"/>
        <v>0.12305295950155859</v>
      </c>
      <c r="AM36" s="10">
        <f>RANK(DATA!$AL36,DATA!$AL$2:$AL$267)</f>
        <v>101</v>
      </c>
    </row>
    <row r="37" spans="1:39" x14ac:dyDescent="0.2">
      <c r="A37" s="7" t="s">
        <v>131</v>
      </c>
      <c r="B37" s="8" t="s">
        <v>132</v>
      </c>
      <c r="C37" s="8" t="s">
        <v>37</v>
      </c>
      <c r="D37" s="8" t="s">
        <v>38</v>
      </c>
      <c r="E37" s="9">
        <v>3.8163771712158812</v>
      </c>
      <c r="F37" s="9">
        <v>4.4203473945409426</v>
      </c>
      <c r="G37" s="9">
        <v>5.0243176178660045</v>
      </c>
      <c r="H37" s="9">
        <v>5.6282878411910664</v>
      </c>
      <c r="I37" s="9">
        <v>6.2322580645161292</v>
      </c>
      <c r="J37" s="9">
        <v>6.8362282878411911</v>
      </c>
      <c r="K37" s="9">
        <v>7.440198511166253</v>
      </c>
      <c r="L37" s="9">
        <v>8.0441687344913149</v>
      </c>
      <c r="M37" s="9">
        <v>8.6481389578163768</v>
      </c>
      <c r="N37" s="9">
        <v>9.2521091811414387</v>
      </c>
      <c r="O37" s="9">
        <v>9.8560794044665023</v>
      </c>
      <c r="P37" s="9">
        <v>9.9305210918114142</v>
      </c>
      <c r="Q37" s="9">
        <v>10.004962779156328</v>
      </c>
      <c r="R37" s="9">
        <v>10.079404466501241</v>
      </c>
      <c r="S37" s="9">
        <v>10.153846153846153</v>
      </c>
      <c r="T37" s="9">
        <v>10.228287841191067</v>
      </c>
      <c r="U37" s="9">
        <v>10.302729528535979</v>
      </c>
      <c r="V37" s="9">
        <v>10.377171215880892</v>
      </c>
      <c r="W37" s="9">
        <v>10.451612903225806</v>
      </c>
      <c r="X37" s="9">
        <v>10.526054590570718</v>
      </c>
      <c r="Y37" s="9">
        <v>10.600496277915633</v>
      </c>
      <c r="Z37" s="9">
        <v>10.674937965260547</v>
      </c>
      <c r="AA37" s="9">
        <v>10.749379652605459</v>
      </c>
      <c r="AB37" s="9">
        <v>10.823821339950372</v>
      </c>
      <c r="AC37" s="9">
        <v>10.898263027295286</v>
      </c>
      <c r="AD37" s="9">
        <v>10.972704714640198</v>
      </c>
      <c r="AE37" s="9">
        <v>11.047146401985112</v>
      </c>
      <c r="AF37" s="9">
        <v>11.121588089330023</v>
      </c>
      <c r="AG37" s="9">
        <v>11.196029776674937</v>
      </c>
      <c r="AH37" s="9">
        <v>11.270471464019851</v>
      </c>
      <c r="AI37" s="9">
        <v>11.344913151364763</v>
      </c>
      <c r="AJ37" s="8" t="str">
        <f t="shared" si="0"/>
        <v>1990</v>
      </c>
      <c r="AK37" s="8" t="str">
        <f t="shared" si="1"/>
        <v>2020</v>
      </c>
      <c r="AL37" s="9">
        <f t="shared" si="2"/>
        <v>7.5285359801488809</v>
      </c>
      <c r="AM37" s="10">
        <f>RANK(DATA!$AL37,DATA!$AL$2:$AL$267)</f>
        <v>9</v>
      </c>
    </row>
    <row r="38" spans="1:39" x14ac:dyDescent="0.2">
      <c r="A38" s="7" t="s">
        <v>283</v>
      </c>
      <c r="B38" s="8" t="s">
        <v>284</v>
      </c>
      <c r="C38" s="8" t="s">
        <v>37</v>
      </c>
      <c r="D38" s="8" t="s">
        <v>38</v>
      </c>
      <c r="E38" s="9">
        <v>62.343020620892808</v>
      </c>
      <c r="F38" s="9">
        <v>62.216241785633351</v>
      </c>
      <c r="G38" s="9">
        <v>62.0894629503739</v>
      </c>
      <c r="H38" s="9">
        <v>61.962684115114428</v>
      </c>
      <c r="I38" s="9">
        <v>61.835905279854977</v>
      </c>
      <c r="J38" s="9">
        <v>61.709126444595505</v>
      </c>
      <c r="K38" s="9">
        <v>61.582347609336054</v>
      </c>
      <c r="L38" s="9">
        <v>61.455568774076582</v>
      </c>
      <c r="M38" s="9">
        <v>61.328789938817131</v>
      </c>
      <c r="N38" s="9">
        <v>61.202011103557666</v>
      </c>
      <c r="O38" s="9">
        <v>61.075232268298208</v>
      </c>
      <c r="P38" s="9">
        <v>60.966593020620884</v>
      </c>
      <c r="Q38" s="9">
        <v>60.857953772943588</v>
      </c>
      <c r="R38" s="9">
        <v>60.749314525266264</v>
      </c>
      <c r="S38" s="9">
        <v>60.64067527758894</v>
      </c>
      <c r="T38" s="9">
        <v>60.532036029911616</v>
      </c>
      <c r="U38" s="9">
        <v>60.423396782234306</v>
      </c>
      <c r="V38" s="9">
        <v>60.314757534556996</v>
      </c>
      <c r="W38" s="9">
        <v>60.206118286879672</v>
      </c>
      <c r="X38" s="9">
        <v>60.097479039202362</v>
      </c>
      <c r="Y38" s="9">
        <v>59.988839791525038</v>
      </c>
      <c r="Z38" s="9">
        <v>58.014661228189432</v>
      </c>
      <c r="AA38" s="9">
        <v>56.04048266485384</v>
      </c>
      <c r="AB38" s="9">
        <v>54.066304101518234</v>
      </c>
      <c r="AC38" s="9">
        <v>52.092125538182643</v>
      </c>
      <c r="AD38" s="9">
        <v>50.117946974847037</v>
      </c>
      <c r="AE38" s="9">
        <v>49.235950600498526</v>
      </c>
      <c r="AF38" s="9">
        <v>48.353954226150009</v>
      </c>
      <c r="AG38" s="9">
        <v>47.471957851801491</v>
      </c>
      <c r="AH38" s="9">
        <v>46.589961477452988</v>
      </c>
      <c r="AI38" s="9">
        <v>45.707965103104463</v>
      </c>
      <c r="AJ38" s="8" t="str">
        <f t="shared" si="0"/>
        <v>1990</v>
      </c>
      <c r="AK38" s="8" t="str">
        <f t="shared" si="1"/>
        <v>2020</v>
      </c>
      <c r="AL38" s="9">
        <f t="shared" si="2"/>
        <v>-16.635055517788345</v>
      </c>
      <c r="AM38" s="10">
        <f>RANK(DATA!$AL38,DATA!$AL$2:$AL$267)</f>
        <v>254</v>
      </c>
    </row>
    <row r="39" spans="1:39" x14ac:dyDescent="0.2">
      <c r="A39" s="7" t="s">
        <v>121</v>
      </c>
      <c r="B39" s="8" t="s">
        <v>122</v>
      </c>
      <c r="C39" s="8" t="s">
        <v>37</v>
      </c>
      <c r="D39" s="8" t="s">
        <v>38</v>
      </c>
      <c r="E39" s="9">
        <v>47.597892999936533</v>
      </c>
      <c r="F39" s="9">
        <v>47.4069704469971</v>
      </c>
      <c r="G39" s="9">
        <v>47.216047894057674</v>
      </c>
      <c r="H39" s="9">
        <v>47.025125341118233</v>
      </c>
      <c r="I39" s="9">
        <v>46.8342027881788</v>
      </c>
      <c r="J39" s="9">
        <v>46.643280235239367</v>
      </c>
      <c r="K39" s="9">
        <v>46.452357682299933</v>
      </c>
      <c r="L39" s="9">
        <v>46.261435129360493</v>
      </c>
      <c r="M39" s="9">
        <v>46.070512576421066</v>
      </c>
      <c r="N39" s="9">
        <v>45.879590023481626</v>
      </c>
      <c r="O39" s="9">
        <v>45.688667470542192</v>
      </c>
      <c r="P39" s="9">
        <v>45.54121765987604</v>
      </c>
      <c r="Q39" s="9">
        <v>45.39376784920988</v>
      </c>
      <c r="R39" s="9">
        <v>45.246318038543713</v>
      </c>
      <c r="S39" s="9">
        <v>45.098868227877553</v>
      </c>
      <c r="T39" s="9">
        <v>44.9514184172114</v>
      </c>
      <c r="U39" s="9">
        <v>44.803968606545233</v>
      </c>
      <c r="V39" s="9">
        <v>44.65651879587908</v>
      </c>
      <c r="W39" s="9">
        <v>44.509068985212927</v>
      </c>
      <c r="X39" s="9">
        <v>44.36161917454676</v>
      </c>
      <c r="Y39" s="9">
        <v>44.2141693638806</v>
      </c>
      <c r="Z39" s="9">
        <v>44.095703496858533</v>
      </c>
      <c r="AA39" s="9">
        <v>43.977237629836473</v>
      </c>
      <c r="AB39" s="9">
        <v>43.858771762814406</v>
      </c>
      <c r="AC39" s="9">
        <v>43.740305895792339</v>
      </c>
      <c r="AD39" s="9">
        <v>43.621840028770279</v>
      </c>
      <c r="AE39" s="9">
        <v>43.503374161748212</v>
      </c>
      <c r="AF39" s="9">
        <v>43.384908294726152</v>
      </c>
      <c r="AG39" s="9">
        <v>43.266442427704085</v>
      </c>
      <c r="AH39" s="9">
        <v>43.147976560682025</v>
      </c>
      <c r="AI39" s="9">
        <v>43.029510693659958</v>
      </c>
      <c r="AJ39" s="8" t="str">
        <f t="shared" si="0"/>
        <v>1990</v>
      </c>
      <c r="AK39" s="8" t="str">
        <f t="shared" si="1"/>
        <v>2020</v>
      </c>
      <c r="AL39" s="9">
        <f t="shared" si="2"/>
        <v>-4.5683823062765754</v>
      </c>
      <c r="AM39" s="10">
        <f>RANK(DATA!$AL39,DATA!$AL$2:$AL$267)</f>
        <v>201</v>
      </c>
    </row>
    <row r="40" spans="1:39" x14ac:dyDescent="0.2">
      <c r="A40" s="7" t="s">
        <v>107</v>
      </c>
      <c r="B40" s="8" t="s">
        <v>108</v>
      </c>
      <c r="C40" s="8" t="s">
        <v>37</v>
      </c>
      <c r="D40" s="8" t="s">
        <v>38</v>
      </c>
      <c r="E40" s="9">
        <v>38.845511561425404</v>
      </c>
      <c r="F40" s="9">
        <v>38.840258588670686</v>
      </c>
      <c r="G40" s="9">
        <v>38.835005615915961</v>
      </c>
      <c r="H40" s="9">
        <v>38.829752643161243</v>
      </c>
      <c r="I40" s="9">
        <v>38.824499670406517</v>
      </c>
      <c r="J40" s="9">
        <v>38.819246697651799</v>
      </c>
      <c r="K40" s="9">
        <v>38.813993724897081</v>
      </c>
      <c r="L40" s="9">
        <v>38.808740752142356</v>
      </c>
      <c r="M40" s="9">
        <v>38.803487779387638</v>
      </c>
      <c r="N40" s="9">
        <v>38.798234806632919</v>
      </c>
      <c r="O40" s="9">
        <v>38.792981833878201</v>
      </c>
      <c r="P40" s="9">
        <v>38.78763070807387</v>
      </c>
      <c r="Q40" s="9">
        <v>38.782279582269545</v>
      </c>
      <c r="R40" s="9">
        <v>38.776928456465221</v>
      </c>
      <c r="S40" s="9">
        <v>38.771577330660897</v>
      </c>
      <c r="T40" s="9">
        <v>38.766226204856565</v>
      </c>
      <c r="U40" s="9">
        <v>38.760875079052241</v>
      </c>
      <c r="V40" s="9">
        <v>38.755523953247916</v>
      </c>
      <c r="W40" s="9">
        <v>38.750172827443599</v>
      </c>
      <c r="X40" s="9">
        <v>38.744821701639268</v>
      </c>
      <c r="Y40" s="9">
        <v>38.739470575834943</v>
      </c>
      <c r="Z40" s="9">
        <v>38.734864074756928</v>
      </c>
      <c r="AA40" s="9">
        <v>38.730257573678919</v>
      </c>
      <c r="AB40" s="9">
        <v>38.725651072600911</v>
      </c>
      <c r="AC40" s="9">
        <v>38.721044571522903</v>
      </c>
      <c r="AD40" s="9">
        <v>38.716438070444894</v>
      </c>
      <c r="AE40" s="9">
        <v>38.712013375583759</v>
      </c>
      <c r="AF40" s="9">
        <v>38.707887601373699</v>
      </c>
      <c r="AG40" s="9">
        <v>38.7037629425392</v>
      </c>
      <c r="AH40" s="9">
        <v>38.699637168329133</v>
      </c>
      <c r="AI40" s="9">
        <v>38.695512509494634</v>
      </c>
      <c r="AJ40" s="8" t="str">
        <f t="shared" si="0"/>
        <v>1990</v>
      </c>
      <c r="AK40" s="8" t="str">
        <f t="shared" si="1"/>
        <v>2020</v>
      </c>
      <c r="AL40" s="9">
        <f t="shared" si="2"/>
        <v>-0.14999905193077012</v>
      </c>
      <c r="AM40" s="10">
        <f>RANK(DATA!$AL40,DATA!$AL$2:$AL$267)</f>
        <v>143</v>
      </c>
    </row>
    <row r="41" spans="1:39" x14ac:dyDescent="0.2">
      <c r="A41" s="7" t="s">
        <v>135</v>
      </c>
      <c r="B41" s="8" t="s">
        <v>136</v>
      </c>
      <c r="C41" s="8" t="s">
        <v>37</v>
      </c>
      <c r="D41" s="8" t="s">
        <v>38</v>
      </c>
      <c r="E41" s="9">
        <v>91.385056193651977</v>
      </c>
      <c r="F41" s="9">
        <v>91.329857972088433</v>
      </c>
      <c r="G41" s="9">
        <v>91.27465975052489</v>
      </c>
      <c r="H41" s="9">
        <v>91.219461528961347</v>
      </c>
      <c r="I41" s="9">
        <v>91.164263307397803</v>
      </c>
      <c r="J41" s="9">
        <v>91.10906508583426</v>
      </c>
      <c r="K41" s="9">
        <v>91.053866864270717</v>
      </c>
      <c r="L41" s="9">
        <v>90.998668642707173</v>
      </c>
      <c r="M41" s="9">
        <v>90.94347042114363</v>
      </c>
      <c r="N41" s="9">
        <v>90.888272199580086</v>
      </c>
      <c r="O41" s="9">
        <v>90.833073978016543</v>
      </c>
      <c r="P41" s="9">
        <v>90.803178955168576</v>
      </c>
      <c r="Q41" s="9">
        <v>90.773283932320609</v>
      </c>
      <c r="R41" s="9">
        <v>90.743388909472642</v>
      </c>
      <c r="S41" s="9">
        <v>90.713493886624676</v>
      </c>
      <c r="T41" s="9">
        <v>90.683598863776709</v>
      </c>
      <c r="U41" s="9">
        <v>90.653703840928742</v>
      </c>
      <c r="V41" s="9">
        <v>90.623808818080775</v>
      </c>
      <c r="W41" s="9">
        <v>90.593913795232808</v>
      </c>
      <c r="X41" s="9">
        <v>90.564018772384827</v>
      </c>
      <c r="Y41" s="9">
        <v>90.53412374953686</v>
      </c>
      <c r="Z41" s="9">
        <v>90.46069408422872</v>
      </c>
      <c r="AA41" s="9">
        <v>90.387264418920594</v>
      </c>
      <c r="AB41" s="9">
        <v>90.313834753612454</v>
      </c>
      <c r="AC41" s="9">
        <v>90.240405088304314</v>
      </c>
      <c r="AD41" s="9">
        <v>90.166975422996174</v>
      </c>
      <c r="AE41" s="9">
        <v>90.097048289489948</v>
      </c>
      <c r="AF41" s="9">
        <v>90.037124861059652</v>
      </c>
      <c r="AG41" s="9">
        <v>89.965024082993708</v>
      </c>
      <c r="AH41" s="9">
        <v>89.892824502902286</v>
      </c>
      <c r="AI41" s="9">
        <v>89.820723724836355</v>
      </c>
      <c r="AJ41" s="8" t="str">
        <f t="shared" si="0"/>
        <v>1990</v>
      </c>
      <c r="AK41" s="8" t="str">
        <f t="shared" si="1"/>
        <v>2020</v>
      </c>
      <c r="AL41" s="9">
        <f t="shared" si="2"/>
        <v>-1.5643324688156213</v>
      </c>
      <c r="AM41" s="10">
        <f>RANK(DATA!$AL41,DATA!$AL$2:$AL$267)</f>
        <v>170</v>
      </c>
    </row>
    <row r="42" spans="1:39" x14ac:dyDescent="0.2">
      <c r="A42" s="7" t="s">
        <v>141</v>
      </c>
      <c r="B42" s="8" t="s">
        <v>142</v>
      </c>
      <c r="C42" s="8" t="s">
        <v>37</v>
      </c>
      <c r="D42" s="8" t="s">
        <v>38</v>
      </c>
      <c r="E42" s="9">
        <v>54.708333333333336</v>
      </c>
      <c r="F42" s="9">
        <v>54.625</v>
      </c>
      <c r="G42" s="9">
        <v>54.541666666666664</v>
      </c>
      <c r="H42" s="9">
        <v>54.458333333333329</v>
      </c>
      <c r="I42" s="9">
        <v>54.375</v>
      </c>
      <c r="J42" s="9">
        <v>54.291666666666671</v>
      </c>
      <c r="K42" s="9">
        <v>54.208333333333336</v>
      </c>
      <c r="L42" s="9">
        <v>54.125</v>
      </c>
      <c r="M42" s="9">
        <v>54.041666666666664</v>
      </c>
      <c r="N42" s="9">
        <v>53.958333333333329</v>
      </c>
      <c r="O42" s="9">
        <v>53.875</v>
      </c>
      <c r="P42" s="9">
        <v>53.787500000000001</v>
      </c>
      <c r="Q42" s="9">
        <v>53.7</v>
      </c>
      <c r="R42" s="9">
        <v>53.612499999999997</v>
      </c>
      <c r="S42" s="9">
        <v>53.524999999999999</v>
      </c>
      <c r="T42" s="9">
        <v>53.4375</v>
      </c>
      <c r="U42" s="9">
        <v>53.35</v>
      </c>
      <c r="V42" s="9">
        <v>53.262500000000003</v>
      </c>
      <c r="W42" s="9">
        <v>53.174999999999997</v>
      </c>
      <c r="X42" s="9">
        <v>53.087499999999999</v>
      </c>
      <c r="Y42" s="9">
        <v>53</v>
      </c>
      <c r="Z42" s="9">
        <v>53</v>
      </c>
      <c r="AA42" s="9">
        <v>53</v>
      </c>
      <c r="AB42" s="9">
        <v>53</v>
      </c>
      <c r="AC42" s="9">
        <v>53</v>
      </c>
      <c r="AD42" s="9">
        <v>53</v>
      </c>
      <c r="AE42" s="9">
        <v>53</v>
      </c>
      <c r="AF42" s="9">
        <v>53</v>
      </c>
      <c r="AG42" s="9">
        <v>53.375</v>
      </c>
      <c r="AH42" s="9">
        <v>53</v>
      </c>
      <c r="AI42" s="9">
        <v>53</v>
      </c>
      <c r="AJ42" s="8" t="str">
        <f t="shared" si="0"/>
        <v>1990</v>
      </c>
      <c r="AK42" s="8" t="str">
        <f t="shared" si="1"/>
        <v>2020</v>
      </c>
      <c r="AL42" s="9">
        <f t="shared" si="2"/>
        <v>-1.7083333333333357</v>
      </c>
      <c r="AM42" s="10">
        <f>RANK(DATA!$AL42,DATA!$AL$2:$AL$267)</f>
        <v>172</v>
      </c>
    </row>
    <row r="43" spans="1:39" x14ac:dyDescent="0.2">
      <c r="A43" s="7" t="s">
        <v>105</v>
      </c>
      <c r="B43" s="8" t="s">
        <v>106</v>
      </c>
      <c r="C43" s="8" t="s">
        <v>37</v>
      </c>
      <c r="D43" s="8" t="s">
        <v>38</v>
      </c>
      <c r="E43" s="9">
        <v>37.245176410157633</v>
      </c>
      <c r="F43" s="9">
        <v>37.197020771132301</v>
      </c>
      <c r="G43" s="9">
        <v>37.14886513210697</v>
      </c>
      <c r="H43" s="9">
        <v>37.100709493081638</v>
      </c>
      <c r="I43" s="9">
        <v>37.052553854056306</v>
      </c>
      <c r="J43" s="9">
        <v>37.004398215030982</v>
      </c>
      <c r="K43" s="9">
        <v>36.95624257600565</v>
      </c>
      <c r="L43" s="9">
        <v>36.908086936980325</v>
      </c>
      <c r="M43" s="9">
        <v>36.859931297954986</v>
      </c>
      <c r="N43" s="9">
        <v>36.811775658929662</v>
      </c>
      <c r="O43" s="9">
        <v>36.76362001990433</v>
      </c>
      <c r="P43" s="9">
        <v>36.715464380878998</v>
      </c>
      <c r="Q43" s="9">
        <v>36.667308741853674</v>
      </c>
      <c r="R43" s="9">
        <v>36.619153102828342</v>
      </c>
      <c r="S43" s="9">
        <v>36.57099746380301</v>
      </c>
      <c r="T43" s="9">
        <v>36.522841824777679</v>
      </c>
      <c r="U43" s="9">
        <v>36.474686185752354</v>
      </c>
      <c r="V43" s="9">
        <v>36.426530546727022</v>
      </c>
      <c r="W43" s="9">
        <v>36.378374907701691</v>
      </c>
      <c r="X43" s="9">
        <v>36.330219268676359</v>
      </c>
      <c r="Y43" s="9">
        <v>36.282063629651034</v>
      </c>
      <c r="Z43" s="9">
        <v>36.233907990625703</v>
      </c>
      <c r="AA43" s="9">
        <v>36.185752351600371</v>
      </c>
      <c r="AB43" s="9">
        <v>36.137596712575046</v>
      </c>
      <c r="AC43" s="9">
        <v>36.089441073549708</v>
      </c>
      <c r="AD43" s="9">
        <v>36.041285434524383</v>
      </c>
      <c r="AE43" s="9">
        <v>35.993129795499051</v>
      </c>
      <c r="AF43" s="9">
        <v>35.944974156473727</v>
      </c>
      <c r="AG43" s="9">
        <v>35.896818517448395</v>
      </c>
      <c r="AH43" s="9">
        <v>35.848662878423063</v>
      </c>
      <c r="AI43" s="9">
        <v>35.800507239397731</v>
      </c>
      <c r="AJ43" s="8" t="str">
        <f t="shared" si="0"/>
        <v>1990</v>
      </c>
      <c r="AK43" s="8" t="str">
        <f t="shared" si="1"/>
        <v>2020</v>
      </c>
      <c r="AL43" s="9">
        <f t="shared" si="2"/>
        <v>-1.4446691707599015</v>
      </c>
      <c r="AM43" s="10">
        <f>RANK(DATA!$AL43,DATA!$AL$2:$AL$267)</f>
        <v>169</v>
      </c>
    </row>
    <row r="44" spans="1:39" x14ac:dyDescent="0.2">
      <c r="A44" s="7" t="s">
        <v>109</v>
      </c>
      <c r="B44" s="8" t="s">
        <v>110</v>
      </c>
      <c r="C44" s="8" t="s">
        <v>37</v>
      </c>
      <c r="D44" s="8" t="s">
        <v>38</v>
      </c>
      <c r="E44" s="9">
        <v>31.956977840854577</v>
      </c>
      <c r="F44" s="9">
        <v>31.983415329032631</v>
      </c>
      <c r="G44" s="9">
        <v>32.05927945147954</v>
      </c>
      <c r="H44" s="9">
        <v>32.096916897602192</v>
      </c>
      <c r="I44" s="9">
        <v>32.148864771723552</v>
      </c>
      <c r="J44" s="9">
        <v>32.202847896205824</v>
      </c>
      <c r="K44" s="9">
        <v>32.253330147974403</v>
      </c>
      <c r="L44" s="9">
        <v>32.308188371827846</v>
      </c>
      <c r="M44" s="9">
        <v>32.361880043004682</v>
      </c>
      <c r="N44" s="9">
        <v>32.414985981976571</v>
      </c>
      <c r="O44" s="9">
        <v>32.470441726941651</v>
      </c>
      <c r="P44" s="9">
        <v>32.594436238840984</v>
      </c>
      <c r="Q44" s="9">
        <v>32.767956231770036</v>
      </c>
      <c r="R44" s="9">
        <v>32.891840301067006</v>
      </c>
      <c r="S44" s="9">
        <v>33.011233999978252</v>
      </c>
      <c r="T44" s="9">
        <v>33.139902074348811</v>
      </c>
      <c r="U44" s="9">
        <v>33.264986548906144</v>
      </c>
      <c r="V44" s="9">
        <v>33.39249927026885</v>
      </c>
      <c r="W44" s="9">
        <v>33.516962350648676</v>
      </c>
      <c r="X44" s="9">
        <v>33.611190007470192</v>
      </c>
      <c r="Y44" s="9">
        <v>33.734011180603723</v>
      </c>
      <c r="Z44" s="9">
        <v>33.864821932497001</v>
      </c>
      <c r="AA44" s="9">
        <v>34.002280983012916</v>
      </c>
      <c r="AB44" s="9">
        <v>34.100688370813515</v>
      </c>
      <c r="AC44" s="9">
        <v>34.191742439306566</v>
      </c>
      <c r="AD44" s="9">
        <v>34.32355843634187</v>
      </c>
      <c r="AE44" s="9">
        <v>34.377468875242464</v>
      </c>
      <c r="AF44" s="9">
        <v>34.432790749154115</v>
      </c>
      <c r="AG44" s="9">
        <v>34.46348908364206</v>
      </c>
      <c r="AH44" s="9">
        <v>34.492134986654214</v>
      </c>
      <c r="AI44" s="9">
        <v>34.519876948264908</v>
      </c>
      <c r="AJ44" s="8" t="str">
        <f t="shared" si="0"/>
        <v>1990</v>
      </c>
      <c r="AK44" s="8" t="str">
        <f t="shared" si="1"/>
        <v>2020</v>
      </c>
      <c r="AL44" s="9">
        <f t="shared" si="2"/>
        <v>2.5628991074103311</v>
      </c>
      <c r="AM44" s="10">
        <f>RANK(DATA!$AL44,DATA!$AL$2:$AL$267)</f>
        <v>39</v>
      </c>
    </row>
    <row r="45" spans="1:39" x14ac:dyDescent="0.2">
      <c r="A45" s="7" t="s">
        <v>495</v>
      </c>
      <c r="B45" s="8" t="s">
        <v>496</v>
      </c>
      <c r="C45" s="8" t="s">
        <v>37</v>
      </c>
      <c r="D45" s="8" t="s">
        <v>38</v>
      </c>
      <c r="E45" s="9">
        <v>5.344663278271919</v>
      </c>
      <c r="F45" s="9">
        <v>5.314723634053367</v>
      </c>
      <c r="G45" s="9">
        <v>5.2847839898348159</v>
      </c>
      <c r="H45" s="9">
        <v>5.2548443456162639</v>
      </c>
      <c r="I45" s="9">
        <v>5.2249047013977128</v>
      </c>
      <c r="J45" s="9">
        <v>5.1949650571791617</v>
      </c>
      <c r="K45" s="9">
        <v>5.1650254129606097</v>
      </c>
      <c r="L45" s="9">
        <v>5.1350857687420586</v>
      </c>
      <c r="M45" s="9">
        <v>5.1051461245235066</v>
      </c>
      <c r="N45" s="9">
        <v>5.0752064803049555</v>
      </c>
      <c r="O45" s="9">
        <v>5.0452668360864035</v>
      </c>
      <c r="P45" s="9">
        <v>4.979907878017789</v>
      </c>
      <c r="Q45" s="9">
        <v>4.9145489199491745</v>
      </c>
      <c r="R45" s="9">
        <v>4.8491899618805592</v>
      </c>
      <c r="S45" s="9">
        <v>4.7838310038119438</v>
      </c>
      <c r="T45" s="9">
        <v>4.7184720457433293</v>
      </c>
      <c r="U45" s="9">
        <v>4.653113087674714</v>
      </c>
      <c r="V45" s="9">
        <v>4.5877541296060986</v>
      </c>
      <c r="W45" s="9">
        <v>4.5223951715374842</v>
      </c>
      <c r="X45" s="9">
        <v>4.4570362134688697</v>
      </c>
      <c r="Y45" s="9">
        <v>4.3916772554002534</v>
      </c>
      <c r="Z45" s="9">
        <v>4.2900254129606106</v>
      </c>
      <c r="AA45" s="9">
        <v>4.1883735705209659</v>
      </c>
      <c r="AB45" s="9">
        <v>4.0867217280813222</v>
      </c>
      <c r="AC45" s="9">
        <v>3.9850698856416775</v>
      </c>
      <c r="AD45" s="9">
        <v>3.8834180432020333</v>
      </c>
      <c r="AE45" s="9">
        <v>3.7873252858958066</v>
      </c>
      <c r="AF45" s="9">
        <v>3.6936149936467597</v>
      </c>
      <c r="AG45" s="9">
        <v>3.6014930114358323</v>
      </c>
      <c r="AH45" s="9">
        <v>3.5117534942820843</v>
      </c>
      <c r="AI45" s="9">
        <v>3.425190597204574</v>
      </c>
      <c r="AJ45" s="8" t="str">
        <f t="shared" si="0"/>
        <v>1990</v>
      </c>
      <c r="AK45" s="8" t="str">
        <f t="shared" si="1"/>
        <v>2020</v>
      </c>
      <c r="AL45" s="9">
        <f t="shared" si="2"/>
        <v>-1.919472681067345</v>
      </c>
      <c r="AM45" s="10">
        <f>RANK(DATA!$AL45,DATA!$AL$2:$AL$267)</f>
        <v>174</v>
      </c>
    </row>
    <row r="46" spans="1:39" x14ac:dyDescent="0.2">
      <c r="A46" s="7" t="s">
        <v>113</v>
      </c>
      <c r="B46" s="8" t="s">
        <v>114</v>
      </c>
      <c r="C46" s="8" t="s">
        <v>37</v>
      </c>
      <c r="D46" s="8" t="s">
        <v>38</v>
      </c>
      <c r="E46" s="9">
        <v>4.1919191919191929</v>
      </c>
      <c r="F46" s="9">
        <v>4.1919191919191929</v>
      </c>
      <c r="G46" s="9">
        <v>4.1919191919191929</v>
      </c>
      <c r="H46" s="9">
        <v>4.1919191919191929</v>
      </c>
      <c r="I46" s="9">
        <v>4.1919191919191929</v>
      </c>
      <c r="J46" s="9">
        <v>4.1919191919191929</v>
      </c>
      <c r="K46" s="9">
        <v>4.1919191919191929</v>
      </c>
      <c r="L46" s="9">
        <v>4.1919191919191929</v>
      </c>
      <c r="M46" s="9">
        <v>4.1919191919191929</v>
      </c>
      <c r="N46" s="9">
        <v>4.1919191919191929</v>
      </c>
      <c r="O46" s="9">
        <v>4.1919191919191929</v>
      </c>
      <c r="P46" s="9">
        <v>4.2878787878787881</v>
      </c>
      <c r="Q46" s="9">
        <v>4.3838383838383832</v>
      </c>
      <c r="R46" s="9">
        <v>4.4797979797979792</v>
      </c>
      <c r="S46" s="9">
        <v>4.5757575757575761</v>
      </c>
      <c r="T46" s="9">
        <v>4.6717171717171722</v>
      </c>
      <c r="U46" s="9">
        <v>4.7676767676767673</v>
      </c>
      <c r="V46" s="9">
        <v>4.8636363636363633</v>
      </c>
      <c r="W46" s="9">
        <v>4.9595959595959593</v>
      </c>
      <c r="X46" s="9">
        <v>5.0555555555555554</v>
      </c>
      <c r="Y46" s="9">
        <v>5.1515151515151514</v>
      </c>
      <c r="Z46" s="9">
        <v>5.1515151515151514</v>
      </c>
      <c r="AA46" s="9">
        <v>5.1515151515151514</v>
      </c>
      <c r="AB46" s="9">
        <v>5.1515151515151514</v>
      </c>
      <c r="AC46" s="9">
        <v>5.1515151515151514</v>
      </c>
      <c r="AD46" s="9">
        <v>5.1515151515151514</v>
      </c>
      <c r="AE46" s="9">
        <v>5.1515151515151514</v>
      </c>
      <c r="AF46" s="9">
        <v>5.1515151515151514</v>
      </c>
      <c r="AG46" s="9">
        <v>5.1515151515151514</v>
      </c>
      <c r="AH46" s="9"/>
      <c r="AI46" s="9"/>
      <c r="AJ46" s="8" t="str">
        <f t="shared" si="0"/>
        <v>1990</v>
      </c>
      <c r="AK46" s="8" t="str">
        <f t="shared" si="1"/>
        <v>2018</v>
      </c>
      <c r="AL46" s="9">
        <f t="shared" si="2"/>
        <v>0.95959595959595845</v>
      </c>
      <c r="AM46" s="10">
        <f>RANK(DATA!$AL46,DATA!$AL$2:$AL$267)</f>
        <v>68</v>
      </c>
    </row>
    <row r="47" spans="1:39" x14ac:dyDescent="0.2">
      <c r="A47" s="7" t="s">
        <v>115</v>
      </c>
      <c r="B47" s="8" t="s">
        <v>116</v>
      </c>
      <c r="C47" s="8" t="s">
        <v>37</v>
      </c>
      <c r="D47" s="8" t="s">
        <v>38</v>
      </c>
      <c r="E47" s="9">
        <v>20.504900932306882</v>
      </c>
      <c r="F47" s="9">
        <v>20.581697895988338</v>
      </c>
      <c r="G47" s="9">
        <v>20.658494859669791</v>
      </c>
      <c r="H47" s="9">
        <v>20.735291823351247</v>
      </c>
      <c r="I47" s="9">
        <v>20.812088787032703</v>
      </c>
      <c r="J47" s="9">
        <v>20.888885750714156</v>
      </c>
      <c r="K47" s="9">
        <v>20.965682714395616</v>
      </c>
      <c r="L47" s="9">
        <v>21.042479678077068</v>
      </c>
      <c r="M47" s="9">
        <v>21.119276641758525</v>
      </c>
      <c r="N47" s="9">
        <v>21.196073605439981</v>
      </c>
      <c r="O47" s="9">
        <v>21.272870569121437</v>
      </c>
      <c r="P47" s="9">
        <v>21.395017295825866</v>
      </c>
      <c r="Q47" s="9">
        <v>21.517164022530302</v>
      </c>
      <c r="R47" s="9">
        <v>21.639310749234735</v>
      </c>
      <c r="S47" s="9">
        <v>21.761457475939167</v>
      </c>
      <c r="T47" s="9">
        <v>21.8836042026436</v>
      </c>
      <c r="U47" s="9">
        <v>22.005750929348029</v>
      </c>
      <c r="V47" s="9">
        <v>22.127897656052465</v>
      </c>
      <c r="W47" s="9">
        <v>22.250044382756897</v>
      </c>
      <c r="X47" s="9">
        <v>22.372191109461326</v>
      </c>
      <c r="Y47" s="9">
        <v>22.494337836165762</v>
      </c>
      <c r="Z47" s="9">
        <v>22.728576577739759</v>
      </c>
      <c r="AA47" s="9">
        <v>22.962815319313762</v>
      </c>
      <c r="AB47" s="9">
        <v>23.197054060887762</v>
      </c>
      <c r="AC47" s="9">
        <v>23.431292802461765</v>
      </c>
      <c r="AD47" s="9">
        <v>23.665531544035762</v>
      </c>
      <c r="AE47" s="9">
        <v>23.830864038131512</v>
      </c>
      <c r="AF47" s="9">
        <v>23.996196532227259</v>
      </c>
      <c r="AG47" s="9">
        <v>24.161529026323013</v>
      </c>
      <c r="AH47" s="9">
        <v>24.326861520418756</v>
      </c>
      <c r="AI47" s="9">
        <v>24.492153666553694</v>
      </c>
      <c r="AJ47" s="8" t="str">
        <f t="shared" si="0"/>
        <v>1990</v>
      </c>
      <c r="AK47" s="8" t="str">
        <f t="shared" si="1"/>
        <v>2020</v>
      </c>
      <c r="AL47" s="9">
        <f t="shared" si="2"/>
        <v>3.9872527342468125</v>
      </c>
      <c r="AM47" s="10">
        <f>RANK(DATA!$AL47,DATA!$AL$2:$AL$267)</f>
        <v>26</v>
      </c>
    </row>
    <row r="48" spans="1:39" x14ac:dyDescent="0.2">
      <c r="A48" s="7" t="s">
        <v>117</v>
      </c>
      <c r="B48" s="8" t="s">
        <v>118</v>
      </c>
      <c r="C48" s="8" t="s">
        <v>37</v>
      </c>
      <c r="D48" s="8" t="s">
        <v>38</v>
      </c>
      <c r="E48" s="9">
        <v>16.673325432084095</v>
      </c>
      <c r="F48" s="9">
        <v>16.884048566156697</v>
      </c>
      <c r="G48" s="9">
        <v>17.094771700229291</v>
      </c>
      <c r="H48" s="9">
        <v>17.305494834301889</v>
      </c>
      <c r="I48" s="9">
        <v>17.516217968374491</v>
      </c>
      <c r="J48" s="9">
        <v>17.726847057525315</v>
      </c>
      <c r="K48" s="9">
        <v>17.937588106159232</v>
      </c>
      <c r="L48" s="9">
        <v>18.148310345888628</v>
      </c>
      <c r="M48" s="9">
        <v>18.359032585618021</v>
      </c>
      <c r="N48" s="9">
        <v>18.569754825347413</v>
      </c>
      <c r="O48" s="9">
        <v>18.780496991946695</v>
      </c>
      <c r="P48" s="9">
        <v>19.031006736957004</v>
      </c>
      <c r="Q48" s="9">
        <v>19.281516880505123</v>
      </c>
      <c r="R48" s="9">
        <v>19.532028060268065</v>
      </c>
      <c r="S48" s="9">
        <v>19.782536537898473</v>
      </c>
      <c r="T48" s="9">
        <v>20.033048161385466</v>
      </c>
      <c r="U48" s="9">
        <v>20.283557885131621</v>
      </c>
      <c r="V48" s="9">
        <v>20.53406803399578</v>
      </c>
      <c r="W48" s="9">
        <v>20.784578182859931</v>
      </c>
      <c r="X48" s="9">
        <v>21.035087215768819</v>
      </c>
      <c r="Y48" s="9">
        <v>21.285596899644784</v>
      </c>
      <c r="Z48" s="9">
        <v>21.491096232030028</v>
      </c>
      <c r="AA48" s="9">
        <v>21.696596016113361</v>
      </c>
      <c r="AB48" s="9">
        <v>21.902094870635317</v>
      </c>
      <c r="AC48" s="9">
        <v>22.107594645996894</v>
      </c>
      <c r="AD48" s="9">
        <v>22.313094184607269</v>
      </c>
      <c r="AE48" s="9">
        <v>22.542877304164733</v>
      </c>
      <c r="AF48" s="9">
        <v>22.742310291696473</v>
      </c>
      <c r="AG48" s="9">
        <v>22.941735383510071</v>
      </c>
      <c r="AH48" s="9">
        <v>23.141165542735571</v>
      </c>
      <c r="AI48" s="9">
        <v>23.340595701961064</v>
      </c>
      <c r="AJ48" s="8" t="str">
        <f t="shared" si="0"/>
        <v>1990</v>
      </c>
      <c r="AK48" s="8" t="str">
        <f t="shared" si="1"/>
        <v>2020</v>
      </c>
      <c r="AL48" s="9">
        <f t="shared" si="2"/>
        <v>6.667270269876969</v>
      </c>
      <c r="AM48" s="10">
        <f>RANK(DATA!$AL48,DATA!$AL$2:$AL$267)</f>
        <v>14</v>
      </c>
    </row>
    <row r="49" spans="1:39" x14ac:dyDescent="0.2">
      <c r="A49" s="7" t="s">
        <v>127</v>
      </c>
      <c r="B49" s="8" t="s">
        <v>128</v>
      </c>
      <c r="C49" s="8" t="s">
        <v>37</v>
      </c>
      <c r="D49" s="8" t="s">
        <v>38</v>
      </c>
      <c r="E49" s="9">
        <v>58.547219468228938</v>
      </c>
      <c r="F49" s="9">
        <v>58.346891392519154</v>
      </c>
      <c r="G49" s="9">
        <v>58.146563316809377</v>
      </c>
      <c r="H49" s="9">
        <v>57.9462352410996</v>
      </c>
      <c r="I49" s="9">
        <v>57.745907165389809</v>
      </c>
      <c r="J49" s="9">
        <v>57.545579089680032</v>
      </c>
      <c r="K49" s="9">
        <v>57.34525101397027</v>
      </c>
      <c r="L49" s="9">
        <v>57.144922938260478</v>
      </c>
      <c r="M49" s="9">
        <v>56.944594862550701</v>
      </c>
      <c r="N49" s="9">
        <v>56.744266786840925</v>
      </c>
      <c r="O49" s="9">
        <v>56.543938711131133</v>
      </c>
      <c r="P49" s="9">
        <v>56.370192879675528</v>
      </c>
      <c r="Q49" s="9">
        <v>56.196447048219909</v>
      </c>
      <c r="R49" s="9">
        <v>56.022701216764304</v>
      </c>
      <c r="S49" s="9">
        <v>55.848955385308699</v>
      </c>
      <c r="T49" s="9">
        <v>55.67520955385308</v>
      </c>
      <c r="U49" s="9">
        <v>55.501463722397467</v>
      </c>
      <c r="V49" s="9">
        <v>55.327717890941862</v>
      </c>
      <c r="W49" s="9">
        <v>55.153972059486257</v>
      </c>
      <c r="X49" s="9">
        <v>54.980226228030645</v>
      </c>
      <c r="Y49" s="9">
        <v>54.80648039657504</v>
      </c>
      <c r="Z49" s="9">
        <v>54.685141054529076</v>
      </c>
      <c r="AA49" s="9">
        <v>54.563801712483098</v>
      </c>
      <c r="AB49" s="9">
        <v>54.442462370437127</v>
      </c>
      <c r="AC49" s="9">
        <v>54.321123028391163</v>
      </c>
      <c r="AD49" s="9">
        <v>54.199783686345192</v>
      </c>
      <c r="AE49" s="9">
        <v>54.041901757548452</v>
      </c>
      <c r="AF49" s="9">
        <v>53.843866606579539</v>
      </c>
      <c r="AG49" s="9">
        <v>53.664245155475442</v>
      </c>
      <c r="AH49" s="9">
        <v>53.484632717440284</v>
      </c>
      <c r="AI49" s="9">
        <v>53.305011266336187</v>
      </c>
      <c r="AJ49" s="8" t="str">
        <f t="shared" si="0"/>
        <v>1990</v>
      </c>
      <c r="AK49" s="8" t="str">
        <f t="shared" si="1"/>
        <v>2020</v>
      </c>
      <c r="AL49" s="9">
        <f t="shared" si="2"/>
        <v>-5.2422082018927512</v>
      </c>
      <c r="AM49" s="10">
        <f>RANK(DATA!$AL49,DATA!$AL$2:$AL$267)</f>
        <v>206</v>
      </c>
    </row>
    <row r="50" spans="1:39" x14ac:dyDescent="0.2">
      <c r="A50" s="7" t="s">
        <v>129</v>
      </c>
      <c r="B50" s="8" t="s">
        <v>130</v>
      </c>
      <c r="C50" s="8" t="s">
        <v>37</v>
      </c>
      <c r="D50" s="8" t="s">
        <v>38</v>
      </c>
      <c r="E50" s="9">
        <v>24.750134336378295</v>
      </c>
      <c r="F50" s="9">
        <v>24.514777001612035</v>
      </c>
      <c r="G50" s="9">
        <v>24.279419666845779</v>
      </c>
      <c r="H50" s="9">
        <v>24.044062332079527</v>
      </c>
      <c r="I50" s="9">
        <v>23.808704997313271</v>
      </c>
      <c r="J50" s="9">
        <v>23.573347662547018</v>
      </c>
      <c r="K50" s="9">
        <v>23.337990327780762</v>
      </c>
      <c r="L50" s="9">
        <v>23.102632993014506</v>
      </c>
      <c r="M50" s="9">
        <v>22.867275658248253</v>
      </c>
      <c r="N50" s="9">
        <v>22.631918323482001</v>
      </c>
      <c r="O50" s="9">
        <v>22.396560988715745</v>
      </c>
      <c r="P50" s="9">
        <v>22.161203653949492</v>
      </c>
      <c r="Q50" s="9">
        <v>21.925846319183236</v>
      </c>
      <c r="R50" s="9">
        <v>21.69048898441698</v>
      </c>
      <c r="S50" s="9">
        <v>21.455131649650724</v>
      </c>
      <c r="T50" s="9">
        <v>21.219774314884472</v>
      </c>
      <c r="U50" s="9">
        <v>20.984416980118215</v>
      </c>
      <c r="V50" s="9">
        <v>20.749059645351959</v>
      </c>
      <c r="W50" s="9">
        <v>20.513702310585707</v>
      </c>
      <c r="X50" s="9">
        <v>20.278344975819451</v>
      </c>
      <c r="Y50" s="9">
        <v>20.042987641053198</v>
      </c>
      <c r="Z50" s="9">
        <v>19.807630306286946</v>
      </c>
      <c r="AA50" s="9">
        <v>19.57227297152069</v>
      </c>
      <c r="AB50" s="9">
        <v>19.336915636754433</v>
      </c>
      <c r="AC50" s="9">
        <v>19.101558301988181</v>
      </c>
      <c r="AD50" s="9">
        <v>18.866200967221925</v>
      </c>
      <c r="AE50" s="9">
        <v>18.62976894142934</v>
      </c>
      <c r="AF50" s="9">
        <v>18.393336915636755</v>
      </c>
      <c r="AG50" s="9">
        <v>18.162278344975817</v>
      </c>
      <c r="AH50" s="9">
        <v>17.925846319183236</v>
      </c>
      <c r="AI50" s="9">
        <v>17.689414293390648</v>
      </c>
      <c r="AJ50" s="8" t="str">
        <f t="shared" si="0"/>
        <v>1990</v>
      </c>
      <c r="AK50" s="8" t="str">
        <f t="shared" si="1"/>
        <v>2020</v>
      </c>
      <c r="AL50" s="9">
        <f t="shared" si="2"/>
        <v>-7.0607200429876471</v>
      </c>
      <c r="AM50" s="10">
        <f>RANK(DATA!$AL50,DATA!$AL$2:$AL$267)</f>
        <v>229</v>
      </c>
    </row>
    <row r="51" spans="1:39" x14ac:dyDescent="0.2">
      <c r="A51" s="7" t="s">
        <v>123</v>
      </c>
      <c r="B51" s="8" t="s">
        <v>124</v>
      </c>
      <c r="C51" s="8" t="s">
        <v>37</v>
      </c>
      <c r="D51" s="8" t="s">
        <v>38</v>
      </c>
      <c r="E51" s="9">
        <v>66.442733949405621</v>
      </c>
      <c r="F51" s="9">
        <v>66.145872389228288</v>
      </c>
      <c r="G51" s="9">
        <v>65.849010829050968</v>
      </c>
      <c r="H51" s="9">
        <v>65.552149268873649</v>
      </c>
      <c r="I51" s="9">
        <v>65.255287708696315</v>
      </c>
      <c r="J51" s="9">
        <v>64.958426148518996</v>
      </c>
      <c r="K51" s="9">
        <v>64.661564588341676</v>
      </c>
      <c r="L51" s="9">
        <v>64.364703028164342</v>
      </c>
      <c r="M51" s="9">
        <v>64.067841467987023</v>
      </c>
      <c r="N51" s="9">
        <v>63.770979907809711</v>
      </c>
      <c r="O51" s="9">
        <v>63.474118347632391</v>
      </c>
      <c r="P51" s="9">
        <v>63.177256787455057</v>
      </c>
      <c r="Q51" s="9">
        <v>62.880395227277738</v>
      </c>
      <c r="R51" s="9">
        <v>62.583533667100419</v>
      </c>
      <c r="S51" s="9">
        <v>62.286672106923092</v>
      </c>
      <c r="T51" s="9">
        <v>61.989810546745773</v>
      </c>
      <c r="U51" s="9">
        <v>61.692948986568453</v>
      </c>
      <c r="V51" s="9">
        <v>61.396087426391119</v>
      </c>
      <c r="W51" s="9">
        <v>61.0992258662138</v>
      </c>
      <c r="X51" s="9">
        <v>60.80236430603648</v>
      </c>
      <c r="Y51" s="9">
        <v>60.505502745859154</v>
      </c>
      <c r="Z51" s="9">
        <v>60.019683729957428</v>
      </c>
      <c r="AA51" s="9">
        <v>59.53386471405571</v>
      </c>
      <c r="AB51" s="9">
        <v>59.048045698153985</v>
      </c>
      <c r="AC51" s="9">
        <v>58.562226682252259</v>
      </c>
      <c r="AD51" s="9">
        <v>58.076407666350541</v>
      </c>
      <c r="AE51" s="9">
        <v>57.590586886041329</v>
      </c>
      <c r="AF51" s="9">
        <v>57.104770516750847</v>
      </c>
      <c r="AG51" s="9">
        <v>56.618949736441628</v>
      </c>
      <c r="AH51" s="9">
        <v>56.133128956132424</v>
      </c>
      <c r="AI51" s="9">
        <v>55.64731258684192</v>
      </c>
      <c r="AJ51" s="8" t="str">
        <f t="shared" si="0"/>
        <v>1990</v>
      </c>
      <c r="AK51" s="8" t="str">
        <f t="shared" si="1"/>
        <v>2020</v>
      </c>
      <c r="AL51" s="9">
        <f t="shared" si="2"/>
        <v>-10.795421362563701</v>
      </c>
      <c r="AM51" s="10">
        <f>RANK(DATA!$AL51,DATA!$AL$2:$AL$267)</f>
        <v>243</v>
      </c>
    </row>
    <row r="52" spans="1:39" x14ac:dyDescent="0.2">
      <c r="A52" s="7" t="s">
        <v>125</v>
      </c>
      <c r="B52" s="8" t="s">
        <v>126</v>
      </c>
      <c r="C52" s="8" t="s">
        <v>37</v>
      </c>
      <c r="D52" s="8" t="s">
        <v>38</v>
      </c>
      <c r="E52" s="9">
        <v>65.344070278184489</v>
      </c>
      <c r="F52" s="9">
        <v>65.30893118594436</v>
      </c>
      <c r="G52" s="9">
        <v>65.273792093704245</v>
      </c>
      <c r="H52" s="9">
        <v>65.238653001464129</v>
      </c>
      <c r="I52" s="9">
        <v>65.203513909224014</v>
      </c>
      <c r="J52" s="9">
        <v>65.168374816983899</v>
      </c>
      <c r="K52" s="9">
        <v>65.13323572474377</v>
      </c>
      <c r="L52" s="9">
        <v>65.098096632503669</v>
      </c>
      <c r="M52" s="9">
        <v>65.06295754026354</v>
      </c>
      <c r="N52" s="9">
        <v>65.027818448023424</v>
      </c>
      <c r="O52" s="9">
        <v>64.992679355783309</v>
      </c>
      <c r="P52" s="9">
        <v>64.957540263543194</v>
      </c>
      <c r="Q52" s="9">
        <v>64.922401171303079</v>
      </c>
      <c r="R52" s="9">
        <v>64.887262079062964</v>
      </c>
      <c r="S52" s="9">
        <v>64.852122986822835</v>
      </c>
      <c r="T52" s="9">
        <v>64.816983894582719</v>
      </c>
      <c r="U52" s="9">
        <v>64.781844802342604</v>
      </c>
      <c r="V52" s="9">
        <v>64.746705710102489</v>
      </c>
      <c r="W52" s="9">
        <v>64.711566617862374</v>
      </c>
      <c r="X52" s="9">
        <v>64.676427525622259</v>
      </c>
      <c r="Y52" s="9">
        <v>64.641288433382144</v>
      </c>
      <c r="Z52" s="9">
        <v>64.606149341142014</v>
      </c>
      <c r="AA52" s="9">
        <v>64.571010248901899</v>
      </c>
      <c r="AB52" s="9">
        <v>64.535871156661784</v>
      </c>
      <c r="AC52" s="9">
        <v>64.500732064421669</v>
      </c>
      <c r="AD52" s="9">
        <v>64.465592972181554</v>
      </c>
      <c r="AE52" s="9">
        <v>64.430453879941425</v>
      </c>
      <c r="AF52" s="9">
        <v>64.395314787701324</v>
      </c>
      <c r="AG52" s="9">
        <v>64.35139092240118</v>
      </c>
      <c r="AH52" s="9">
        <v>64.307467057101022</v>
      </c>
      <c r="AI52" s="9">
        <v>64.263543191800878</v>
      </c>
      <c r="AJ52" s="8" t="str">
        <f t="shared" si="0"/>
        <v>1990</v>
      </c>
      <c r="AK52" s="8" t="str">
        <f t="shared" si="1"/>
        <v>2020</v>
      </c>
      <c r="AL52" s="9">
        <f t="shared" si="2"/>
        <v>-1.0805270863836114</v>
      </c>
      <c r="AM52" s="10">
        <f>RANK(DATA!$AL52,DATA!$AL$2:$AL$267)</f>
        <v>162</v>
      </c>
    </row>
    <row r="53" spans="1:39" x14ac:dyDescent="0.2">
      <c r="A53" s="7" t="s">
        <v>133</v>
      </c>
      <c r="B53" s="8" t="s">
        <v>134</v>
      </c>
      <c r="C53" s="8" t="s">
        <v>37</v>
      </c>
      <c r="D53" s="8" t="s">
        <v>38</v>
      </c>
      <c r="E53" s="9">
        <v>56.940853897375632</v>
      </c>
      <c r="F53" s="9">
        <v>56.842577359968658</v>
      </c>
      <c r="G53" s="9">
        <v>56.744300822561691</v>
      </c>
      <c r="H53" s="9">
        <v>56.646024285154716</v>
      </c>
      <c r="I53" s="9">
        <v>56.547747747747742</v>
      </c>
      <c r="J53" s="9">
        <v>56.449471210340775</v>
      </c>
      <c r="K53" s="9">
        <v>56.351194672933801</v>
      </c>
      <c r="L53" s="9">
        <v>56.252918135526834</v>
      </c>
      <c r="M53" s="9">
        <v>56.154641598119859</v>
      </c>
      <c r="N53" s="9">
        <v>56.056365060712885</v>
      </c>
      <c r="O53" s="9">
        <v>55.958088523305918</v>
      </c>
      <c r="P53" s="9">
        <v>55.985468076772428</v>
      </c>
      <c r="Q53" s="9">
        <v>56.012847630238937</v>
      </c>
      <c r="R53" s="9">
        <v>56.040227183705447</v>
      </c>
      <c r="S53" s="9">
        <v>56.06760673717195</v>
      </c>
      <c r="T53" s="9">
        <v>56.09498629063846</v>
      </c>
      <c r="U53" s="9">
        <v>56.122365844104984</v>
      </c>
      <c r="V53" s="9">
        <v>56.149745397571479</v>
      </c>
      <c r="W53" s="9">
        <v>56.177124951037996</v>
      </c>
      <c r="X53" s="9">
        <v>56.204504504504506</v>
      </c>
      <c r="Y53" s="9">
        <v>56.231884057971016</v>
      </c>
      <c r="Z53" s="9">
        <v>56.552408930669799</v>
      </c>
      <c r="AA53" s="9">
        <v>56.872933803368589</v>
      </c>
      <c r="AB53" s="9">
        <v>57.193458676067365</v>
      </c>
      <c r="AC53" s="9">
        <v>57.513983548766156</v>
      </c>
      <c r="AD53" s="9">
        <v>57.834508421464939</v>
      </c>
      <c r="AE53" s="9">
        <v>58.155111633372499</v>
      </c>
      <c r="AF53" s="9">
        <v>58.475714845280066</v>
      </c>
      <c r="AG53" s="9">
        <v>58.796122209165688</v>
      </c>
      <c r="AH53" s="9">
        <v>59.116725421073248</v>
      </c>
      <c r="AI53" s="9">
        <v>59.437328632980815</v>
      </c>
      <c r="AJ53" s="8" t="str">
        <f t="shared" si="0"/>
        <v>1990</v>
      </c>
      <c r="AK53" s="8" t="str">
        <f t="shared" si="1"/>
        <v>2020</v>
      </c>
      <c r="AL53" s="9">
        <f t="shared" si="2"/>
        <v>2.4964747356051831</v>
      </c>
      <c r="AM53" s="10">
        <f>RANK(DATA!$AL53,DATA!$AL$2:$AL$267)</f>
        <v>43</v>
      </c>
    </row>
    <row r="54" spans="1:39" x14ac:dyDescent="0.2">
      <c r="A54" s="7" t="s">
        <v>119</v>
      </c>
      <c r="B54" s="8" t="s">
        <v>120</v>
      </c>
      <c r="C54" s="8" t="s">
        <v>37</v>
      </c>
      <c r="D54" s="8" t="s">
        <v>38</v>
      </c>
      <c r="E54" s="9">
        <v>24.688238993710694</v>
      </c>
      <c r="F54" s="9">
        <v>23.821443396226417</v>
      </c>
      <c r="G54" s="9">
        <v>22.95464779874214</v>
      </c>
      <c r="H54" s="9">
        <v>22.08785220125786</v>
      </c>
      <c r="I54" s="9">
        <v>21.221056603773587</v>
      </c>
      <c r="J54" s="9">
        <v>20.35426100628931</v>
      </c>
      <c r="K54" s="9">
        <v>19.487465408805033</v>
      </c>
      <c r="L54" s="9">
        <v>18.620669811320756</v>
      </c>
      <c r="M54" s="9">
        <v>17.753874213836479</v>
      </c>
      <c r="N54" s="9">
        <v>16.887078616352202</v>
      </c>
      <c r="O54" s="9">
        <v>16.020283018867925</v>
      </c>
      <c r="P54" s="9">
        <v>15.665292452830187</v>
      </c>
      <c r="Q54" s="9">
        <v>15.310301886792455</v>
      </c>
      <c r="R54" s="9">
        <v>14.955311320754717</v>
      </c>
      <c r="S54" s="9">
        <v>14.60032075471698</v>
      </c>
      <c r="T54" s="9">
        <v>14.245330188679246</v>
      </c>
      <c r="U54" s="9">
        <v>13.890339622641509</v>
      </c>
      <c r="V54" s="9">
        <v>13.535349056603774</v>
      </c>
      <c r="W54" s="9">
        <v>13.180358490566038</v>
      </c>
      <c r="X54" s="9">
        <v>12.825367924528303</v>
      </c>
      <c r="Y54" s="9">
        <v>12.470377358490566</v>
      </c>
      <c r="Z54" s="9">
        <v>12.115389937106919</v>
      </c>
      <c r="AA54" s="9">
        <v>11.760402515723271</v>
      </c>
      <c r="AB54" s="9">
        <v>11.405415094339624</v>
      </c>
      <c r="AC54" s="9">
        <v>11.050427672955975</v>
      </c>
      <c r="AD54" s="9">
        <v>10.695440251572327</v>
      </c>
      <c r="AE54" s="9">
        <v>10.340440251572327</v>
      </c>
      <c r="AF54" s="9">
        <v>9.985440251572328</v>
      </c>
      <c r="AG54" s="9">
        <v>9.6304402515723275</v>
      </c>
      <c r="AH54" s="9">
        <v>9.2754716981132077</v>
      </c>
      <c r="AI54" s="9">
        <v>8.9204716981132073</v>
      </c>
      <c r="AJ54" s="8" t="str">
        <f t="shared" si="0"/>
        <v>1990</v>
      </c>
      <c r="AK54" s="8" t="str">
        <f t="shared" si="1"/>
        <v>2020</v>
      </c>
      <c r="AL54" s="9">
        <f t="shared" si="2"/>
        <v>-15.767767295597487</v>
      </c>
      <c r="AM54" s="10">
        <f>RANK(DATA!$AL54,DATA!$AL$2:$AL$267)</f>
        <v>251</v>
      </c>
    </row>
    <row r="55" spans="1:39" x14ac:dyDescent="0.2">
      <c r="A55" s="7" t="s">
        <v>235</v>
      </c>
      <c r="B55" s="8" t="s">
        <v>236</v>
      </c>
      <c r="C55" s="8" t="s">
        <v>37</v>
      </c>
      <c r="D55" s="8" t="s">
        <v>38</v>
      </c>
      <c r="E55" s="9">
        <v>33.088892863530674</v>
      </c>
      <c r="F55" s="9">
        <v>33.088892863530674</v>
      </c>
      <c r="G55" s="9">
        <v>33.214094079771058</v>
      </c>
      <c r="H55" s="9">
        <v>33.276694687891258</v>
      </c>
      <c r="I55" s="9">
        <v>33.339295296011443</v>
      </c>
      <c r="J55" s="9">
        <v>33.401895904131642</v>
      </c>
      <c r="K55" s="9">
        <v>33.422650946766701</v>
      </c>
      <c r="L55" s="9">
        <v>33.485173276170059</v>
      </c>
      <c r="M55" s="9">
        <v>33.589697728492219</v>
      </c>
      <c r="N55" s="9">
        <v>33.652298336612411</v>
      </c>
      <c r="O55" s="9">
        <v>33.71489894473261</v>
      </c>
      <c r="P55" s="9">
        <v>33.777499552852795</v>
      </c>
      <c r="Q55" s="9">
        <v>33.840100160972995</v>
      </c>
      <c r="R55" s="9">
        <v>33.902700769093187</v>
      </c>
      <c r="S55" s="9">
        <v>33.934953538241601</v>
      </c>
      <c r="T55" s="9">
        <v>33.997498213009294</v>
      </c>
      <c r="U55" s="9">
        <v>34.06004288777698</v>
      </c>
      <c r="V55" s="9">
        <v>34.122587562544673</v>
      </c>
      <c r="W55" s="9">
        <v>34.185132237312366</v>
      </c>
      <c r="X55" s="9">
        <v>34.247676912080053</v>
      </c>
      <c r="Y55" s="9">
        <v>34.310221586847753</v>
      </c>
      <c r="Z55" s="9">
        <v>34.31736954967834</v>
      </c>
      <c r="AA55" s="9">
        <v>34.324517512508933</v>
      </c>
      <c r="AB55" s="9">
        <v>34.331665475339527</v>
      </c>
      <c r="AC55" s="9">
        <v>33.956529422159392</v>
      </c>
      <c r="AD55" s="9">
        <v>33.963597808800138</v>
      </c>
      <c r="AE55" s="9">
        <v>34.001063792189434</v>
      </c>
      <c r="AF55" s="9">
        <v>34.133387524297575</v>
      </c>
      <c r="AG55" s="9">
        <v>34.177593214348825</v>
      </c>
      <c r="AH55" s="9">
        <v>34.221770630853506</v>
      </c>
      <c r="AI55" s="9">
        <v>34.265948047358187</v>
      </c>
      <c r="AJ55" s="8" t="str">
        <f t="shared" si="0"/>
        <v>1990</v>
      </c>
      <c r="AK55" s="8" t="str">
        <f t="shared" si="1"/>
        <v>2020</v>
      </c>
      <c r="AL55" s="9">
        <f t="shared" si="2"/>
        <v>1.1770551838275125</v>
      </c>
      <c r="AM55" s="10">
        <f>RANK(DATA!$AL55,DATA!$AL$2:$AL$267)</f>
        <v>60</v>
      </c>
    </row>
    <row r="56" spans="1:39" x14ac:dyDescent="0.2">
      <c r="A56" s="7" t="s">
        <v>137</v>
      </c>
      <c r="B56" s="8" t="s">
        <v>138</v>
      </c>
      <c r="C56" s="8" t="s">
        <v>37</v>
      </c>
      <c r="D56" s="8" t="s">
        <v>38</v>
      </c>
      <c r="E56" s="9">
        <v>19.162011173184357</v>
      </c>
      <c r="F56" s="9">
        <v>19.513035381750466</v>
      </c>
      <c r="G56" s="9">
        <v>19.864059590316575</v>
      </c>
      <c r="H56" s="9">
        <v>20.215083798882681</v>
      </c>
      <c r="I56" s="9">
        <v>20.56610800744879</v>
      </c>
      <c r="J56" s="9">
        <v>20.917132216014895</v>
      </c>
      <c r="K56" s="9">
        <v>21.268156424581004</v>
      </c>
      <c r="L56" s="9">
        <v>21.619180633147113</v>
      </c>
      <c r="M56" s="9">
        <v>21.970204841713223</v>
      </c>
      <c r="N56" s="9">
        <v>22.321229050279328</v>
      </c>
      <c r="O56" s="9">
        <v>22.672253258845437</v>
      </c>
      <c r="P56" s="9">
        <v>23.135009310986966</v>
      </c>
      <c r="Q56" s="9">
        <v>23.821787762007705</v>
      </c>
      <c r="R56" s="9">
        <v>24.286654135338345</v>
      </c>
      <c r="S56" s="9">
        <v>24.751433135983461</v>
      </c>
      <c r="T56" s="9">
        <v>25.211386696730553</v>
      </c>
      <c r="U56" s="9">
        <v>25.68072911772996</v>
      </c>
      <c r="V56" s="9">
        <v>26.145246148064636</v>
      </c>
      <c r="W56" s="9">
        <v>26.61217587373168</v>
      </c>
      <c r="X56" s="9">
        <v>27.079105599398723</v>
      </c>
      <c r="Y56" s="9">
        <v>27.546035325065766</v>
      </c>
      <c r="Z56" s="9">
        <v>27.908630676660774</v>
      </c>
      <c r="AA56" s="9">
        <v>28.437209912891824</v>
      </c>
      <c r="AB56" s="9">
        <v>29.583573210516217</v>
      </c>
      <c r="AC56" s="9">
        <v>30.124975966160356</v>
      </c>
      <c r="AD56" s="9">
        <v>30.585975024015372</v>
      </c>
      <c r="AE56" s="9">
        <v>31.151480199923103</v>
      </c>
      <c r="AF56" s="9">
        <v>31.233140655105974</v>
      </c>
      <c r="AG56" s="9">
        <v>31.233140655105974</v>
      </c>
      <c r="AH56" s="9">
        <v>31.233140655105974</v>
      </c>
      <c r="AI56" s="9">
        <v>31.233140655105974</v>
      </c>
      <c r="AJ56" s="8" t="str">
        <f t="shared" si="0"/>
        <v>1990</v>
      </c>
      <c r="AK56" s="8" t="str">
        <f t="shared" si="1"/>
        <v>2020</v>
      </c>
      <c r="AL56" s="9">
        <f t="shared" si="2"/>
        <v>12.071129481921616</v>
      </c>
      <c r="AM56" s="10">
        <f>RANK(DATA!$AL56,DATA!$AL$2:$AL$267)</f>
        <v>5</v>
      </c>
    </row>
    <row r="57" spans="1:39" x14ac:dyDescent="0.2">
      <c r="A57" s="7" t="s">
        <v>139</v>
      </c>
      <c r="B57" s="8" t="s">
        <v>140</v>
      </c>
      <c r="C57" s="8" t="s">
        <v>37</v>
      </c>
      <c r="D57" s="8" t="s">
        <v>38</v>
      </c>
      <c r="E57" s="9"/>
      <c r="F57" s="9"/>
      <c r="G57" s="9"/>
      <c r="H57" s="9"/>
      <c r="I57" s="9"/>
      <c r="J57" s="9"/>
      <c r="K57" s="9"/>
      <c r="L57" s="9"/>
      <c r="M57" s="9"/>
      <c r="N57" s="9"/>
      <c r="O57" s="9">
        <v>0.15765765765765766</v>
      </c>
      <c r="P57" s="9"/>
      <c r="Q57" s="9"/>
      <c r="R57" s="9"/>
      <c r="S57" s="9"/>
      <c r="T57" s="9"/>
      <c r="U57" s="9"/>
      <c r="V57" s="9"/>
      <c r="W57" s="9"/>
      <c r="X57" s="9"/>
      <c r="Y57" s="9">
        <v>0.15765765765765766</v>
      </c>
      <c r="Z57" s="9">
        <v>0.15765765765765766</v>
      </c>
      <c r="AA57" s="9">
        <v>0.15765765765765766</v>
      </c>
      <c r="AB57" s="9">
        <v>0.15765765765765766</v>
      </c>
      <c r="AC57" s="9">
        <v>0.15765765765765766</v>
      </c>
      <c r="AD57" s="9">
        <v>0.15765765765765766</v>
      </c>
      <c r="AE57" s="9">
        <v>0.15765765765765766</v>
      </c>
      <c r="AF57" s="9">
        <v>0.15765765765765766</v>
      </c>
      <c r="AG57" s="9">
        <v>0.15765765765765766</v>
      </c>
      <c r="AH57" s="9">
        <v>0.15765765765765766</v>
      </c>
      <c r="AI57" s="9">
        <v>0.15765765765765766</v>
      </c>
      <c r="AJ57" s="8" t="str">
        <f t="shared" si="0"/>
        <v>2000</v>
      </c>
      <c r="AK57" s="8" t="str">
        <f t="shared" si="1"/>
        <v>2020</v>
      </c>
      <c r="AL57" s="9">
        <f t="shared" si="2"/>
        <v>0</v>
      </c>
      <c r="AM57" s="10">
        <f>RANK(DATA!$AL57,DATA!$AL$2:$AL$267)</f>
        <v>110</v>
      </c>
    </row>
    <row r="58" spans="1:39" x14ac:dyDescent="0.2">
      <c r="A58" s="7" t="s">
        <v>143</v>
      </c>
      <c r="B58" s="8" t="s">
        <v>144</v>
      </c>
      <c r="C58" s="8" t="s">
        <v>37</v>
      </c>
      <c r="D58" s="8" t="s">
        <v>38</v>
      </c>
      <c r="E58" s="9">
        <v>17.436147186147185</v>
      </c>
      <c r="F58" s="9">
        <v>17.549783549783548</v>
      </c>
      <c r="G58" s="9">
        <v>17.663419913419911</v>
      </c>
      <c r="H58" s="9">
        <v>17.777056277056278</v>
      </c>
      <c r="I58" s="9">
        <v>17.890692640692642</v>
      </c>
      <c r="J58" s="9">
        <v>18.004329004329005</v>
      </c>
      <c r="K58" s="9">
        <v>18.117965367965365</v>
      </c>
      <c r="L58" s="9">
        <v>18.231601731601728</v>
      </c>
      <c r="M58" s="9">
        <v>18.345238095238095</v>
      </c>
      <c r="N58" s="9">
        <v>18.458874458874458</v>
      </c>
      <c r="O58" s="9">
        <v>18.572510822510822</v>
      </c>
      <c r="P58" s="9">
        <v>18.58582251082251</v>
      </c>
      <c r="Q58" s="9">
        <v>18.599134199134198</v>
      </c>
      <c r="R58" s="9">
        <v>18.612445887445887</v>
      </c>
      <c r="S58" s="9">
        <v>18.625757575757575</v>
      </c>
      <c r="T58" s="9">
        <v>18.639069264069263</v>
      </c>
      <c r="U58" s="9">
        <v>18.652380952380952</v>
      </c>
      <c r="V58" s="9">
        <v>18.66569264069264</v>
      </c>
      <c r="W58" s="9">
        <v>18.679004329004329</v>
      </c>
      <c r="X58" s="9">
        <v>18.692316017316017</v>
      </c>
      <c r="Y58" s="9">
        <v>18.705627705627705</v>
      </c>
      <c r="Z58" s="9">
        <v>18.702813852813854</v>
      </c>
      <c r="AA58" s="9">
        <v>18.7</v>
      </c>
      <c r="AB58" s="9">
        <v>18.697186147186144</v>
      </c>
      <c r="AC58" s="9">
        <v>18.694372294372293</v>
      </c>
      <c r="AD58" s="9">
        <v>18.691558441558438</v>
      </c>
      <c r="AE58" s="9">
        <v>18.680735930735931</v>
      </c>
      <c r="AF58" s="9">
        <v>18.678571428571431</v>
      </c>
      <c r="AG58" s="9">
        <v>18.676406926406926</v>
      </c>
      <c r="AH58" s="9">
        <v>18.674242424242422</v>
      </c>
      <c r="AI58" s="9">
        <v>18.672077922077921</v>
      </c>
      <c r="AJ58" s="8" t="str">
        <f t="shared" si="0"/>
        <v>1990</v>
      </c>
      <c r="AK58" s="8" t="str">
        <f t="shared" si="1"/>
        <v>2020</v>
      </c>
      <c r="AL58" s="9">
        <f t="shared" si="2"/>
        <v>1.2359307359307365</v>
      </c>
      <c r="AM58" s="10">
        <f>RANK(DATA!$AL58,DATA!$AL$2:$AL$267)</f>
        <v>58</v>
      </c>
    </row>
    <row r="59" spans="1:39" x14ac:dyDescent="0.2">
      <c r="A59" s="7" t="s">
        <v>145</v>
      </c>
      <c r="B59" s="8" t="s">
        <v>146</v>
      </c>
      <c r="C59" s="8" t="s">
        <v>37</v>
      </c>
      <c r="D59" s="8" t="s">
        <v>38</v>
      </c>
      <c r="E59" s="9">
        <v>34.023553772486089</v>
      </c>
      <c r="F59" s="9">
        <v>34.023553772486089</v>
      </c>
      <c r="G59" s="9">
        <v>34.023553772486089</v>
      </c>
      <c r="H59" s="9">
        <v>34.05954445451016</v>
      </c>
      <c r="I59" s="9">
        <v>34.069729519865405</v>
      </c>
      <c r="J59" s="9">
        <v>34.079914585220656</v>
      </c>
      <c r="K59" s="9">
        <v>34.090099650575901</v>
      </c>
      <c r="L59" s="9">
        <v>34.100284715931153</v>
      </c>
      <c r="M59" s="9">
        <v>34.110469781286398</v>
      </c>
      <c r="N59" s="9">
        <v>34.120654846641649</v>
      </c>
      <c r="O59" s="9">
        <v>34.130839911996894</v>
      </c>
      <c r="P59" s="9">
        <v>34.156839653164234</v>
      </c>
      <c r="Q59" s="9">
        <v>34.182839394331566</v>
      </c>
      <c r="R59" s="9">
        <v>34.208839135498899</v>
      </c>
      <c r="S59" s="9">
        <v>34.239269997411334</v>
      </c>
      <c r="T59" s="9">
        <v>34.265273103805335</v>
      </c>
      <c r="U59" s="9">
        <v>34.295715210355986</v>
      </c>
      <c r="V59" s="9">
        <v>34.321721682847894</v>
      </c>
      <c r="W59" s="9">
        <v>34.347728155339809</v>
      </c>
      <c r="X59" s="9">
        <v>34.373734627831716</v>
      </c>
      <c r="Y59" s="9">
        <v>34.404194717762813</v>
      </c>
      <c r="Z59" s="9">
        <v>34.432703262558263</v>
      </c>
      <c r="AA59" s="9">
        <v>34.465673960896027</v>
      </c>
      <c r="AB59" s="9">
        <v>34.498653198653201</v>
      </c>
      <c r="AC59" s="9">
        <v>34.527169127169124</v>
      </c>
      <c r="AD59" s="9">
        <v>34.560160600958426</v>
      </c>
      <c r="AE59" s="9">
        <v>34.574592074592076</v>
      </c>
      <c r="AF59" s="9">
        <v>34.602512627897944</v>
      </c>
      <c r="AG59" s="9">
        <v>34.630440414507774</v>
      </c>
      <c r="AH59" s="9">
        <v>34.653886010362697</v>
      </c>
      <c r="AI59" s="9">
        <v>34.677331606217621</v>
      </c>
      <c r="AJ59" s="8" t="str">
        <f t="shared" si="0"/>
        <v>1990</v>
      </c>
      <c r="AK59" s="8" t="str">
        <f t="shared" si="1"/>
        <v>2020</v>
      </c>
      <c r="AL59" s="9">
        <f t="shared" si="2"/>
        <v>0.65377783373153164</v>
      </c>
      <c r="AM59" s="10">
        <f>RANK(DATA!$AL59,DATA!$AL$2:$AL$267)</f>
        <v>77</v>
      </c>
    </row>
    <row r="60" spans="1:39" x14ac:dyDescent="0.2">
      <c r="A60" s="7" t="s">
        <v>153</v>
      </c>
      <c r="B60" s="8" t="s">
        <v>154</v>
      </c>
      <c r="C60" s="8" t="s">
        <v>37</v>
      </c>
      <c r="D60" s="8" t="s">
        <v>38</v>
      </c>
      <c r="E60" s="9">
        <v>12.536919084689785</v>
      </c>
      <c r="F60" s="9">
        <v>12.631658410002361</v>
      </c>
      <c r="G60" s="9">
        <v>12.714400188545842</v>
      </c>
      <c r="H60" s="9">
        <v>12.809050200329954</v>
      </c>
      <c r="I60" s="9">
        <v>12.903700212114069</v>
      </c>
      <c r="J60" s="9">
        <v>12.998350223898184</v>
      </c>
      <c r="K60" s="9">
        <v>13.0930002356823</v>
      </c>
      <c r="L60" s="9">
        <v>13.187650247466417</v>
      </c>
      <c r="M60" s="9">
        <v>13.282300259250531</v>
      </c>
      <c r="N60" s="9">
        <v>13.376950271034646</v>
      </c>
      <c r="O60" s="9">
        <v>13.471600282818761</v>
      </c>
      <c r="P60" s="9">
        <v>13.506693377327364</v>
      </c>
      <c r="Q60" s="9">
        <v>13.541786471835964</v>
      </c>
      <c r="R60" s="9">
        <v>13.576879566344569</v>
      </c>
      <c r="S60" s="9">
        <v>13.611972660853173</v>
      </c>
      <c r="T60" s="9">
        <v>13.647065755361773</v>
      </c>
      <c r="U60" s="9">
        <v>13.682158849870374</v>
      </c>
      <c r="V60" s="9">
        <v>13.717251944378974</v>
      </c>
      <c r="W60" s="9">
        <v>13.752345038887578</v>
      </c>
      <c r="X60" s="9">
        <v>13.787438133396183</v>
      </c>
      <c r="Y60" s="9">
        <v>13.822531227904783</v>
      </c>
      <c r="Z60" s="9">
        <v>14.002545368842799</v>
      </c>
      <c r="AA60" s="9">
        <v>15.04415</v>
      </c>
      <c r="AB60" s="9">
        <v>15.235099999999999</v>
      </c>
      <c r="AC60" s="9">
        <v>15.42605</v>
      </c>
      <c r="AD60" s="9">
        <v>15.617000000000001</v>
      </c>
      <c r="AE60" s="9">
        <v>15.6165</v>
      </c>
      <c r="AF60" s="9">
        <v>15.64</v>
      </c>
      <c r="AG60" s="9">
        <v>15.664</v>
      </c>
      <c r="AH60" s="9">
        <v>15.6875</v>
      </c>
      <c r="AI60" s="9">
        <v>15.711</v>
      </c>
      <c r="AJ60" s="8" t="str">
        <f t="shared" si="0"/>
        <v>1990</v>
      </c>
      <c r="AK60" s="8" t="str">
        <f t="shared" si="1"/>
        <v>2020</v>
      </c>
      <c r="AL60" s="9">
        <f t="shared" si="2"/>
        <v>3.1740809153102152</v>
      </c>
      <c r="AM60" s="10">
        <f>RANK(DATA!$AL60,DATA!$AL$2:$AL$267)</f>
        <v>31</v>
      </c>
    </row>
    <row r="61" spans="1:39" x14ac:dyDescent="0.2">
      <c r="A61" s="7" t="s">
        <v>149</v>
      </c>
      <c r="B61" s="8" t="s">
        <v>150</v>
      </c>
      <c r="C61" s="8" t="s">
        <v>37</v>
      </c>
      <c r="D61" s="8" t="s">
        <v>38</v>
      </c>
      <c r="E61" s="9">
        <v>0.24158757549611734</v>
      </c>
      <c r="F61" s="9">
        <v>0.24158757549611734</v>
      </c>
      <c r="G61" s="9">
        <v>0.24158757549611734</v>
      </c>
      <c r="H61" s="9">
        <v>0.24158757549611734</v>
      </c>
      <c r="I61" s="9">
        <v>0.24158757549611734</v>
      </c>
      <c r="J61" s="9">
        <v>0.24158757549611734</v>
      </c>
      <c r="K61" s="9">
        <v>0.24158757549611734</v>
      </c>
      <c r="L61" s="9">
        <v>0.24158757549611734</v>
      </c>
      <c r="M61" s="9">
        <v>0.24158757549611734</v>
      </c>
      <c r="N61" s="9">
        <v>0.24158757549611734</v>
      </c>
      <c r="O61" s="9">
        <v>0.24158757549611734</v>
      </c>
      <c r="P61" s="9">
        <v>0.24158757549611734</v>
      </c>
      <c r="Q61" s="9">
        <v>0.24158757549611734</v>
      </c>
      <c r="R61" s="9">
        <v>0.24158757549611734</v>
      </c>
      <c r="S61" s="9">
        <v>0.24158757549611734</v>
      </c>
      <c r="T61" s="9">
        <v>0.24158757549611734</v>
      </c>
      <c r="U61" s="9">
        <v>0.24158757549611734</v>
      </c>
      <c r="V61" s="9">
        <v>0.24158757549611734</v>
      </c>
      <c r="W61" s="9">
        <v>0.24158757549611734</v>
      </c>
      <c r="X61" s="9">
        <v>0.24158757549611734</v>
      </c>
      <c r="Y61" s="9">
        <v>0.24158757549611734</v>
      </c>
      <c r="Z61" s="9">
        <v>0.24158757549611734</v>
      </c>
      <c r="AA61" s="9">
        <v>0.24158757549611734</v>
      </c>
      <c r="AB61" s="9">
        <v>0.24158757549611734</v>
      </c>
      <c r="AC61" s="9">
        <v>0.24158757549611734</v>
      </c>
      <c r="AD61" s="9">
        <v>0.24158757549611734</v>
      </c>
      <c r="AE61" s="9">
        <v>0.24158757549611734</v>
      </c>
      <c r="AF61" s="9">
        <v>0.24201898188093185</v>
      </c>
      <c r="AG61" s="9">
        <v>0.24331320103537532</v>
      </c>
      <c r="AH61" s="9">
        <v>0.24590163934426232</v>
      </c>
      <c r="AI61" s="9">
        <v>0.25021570319240727</v>
      </c>
      <c r="AJ61" s="8" t="str">
        <f t="shared" si="0"/>
        <v>1990</v>
      </c>
      <c r="AK61" s="8" t="str">
        <f t="shared" si="1"/>
        <v>2020</v>
      </c>
      <c r="AL61" s="9">
        <f t="shared" si="2"/>
        <v>8.6281276962899278E-3</v>
      </c>
      <c r="AM61" s="10">
        <f>RANK(DATA!$AL61,DATA!$AL$2:$AL$267)</f>
        <v>106</v>
      </c>
    </row>
    <row r="62" spans="1:39" x14ac:dyDescent="0.2">
      <c r="A62" s="7" t="s">
        <v>151</v>
      </c>
      <c r="B62" s="8" t="s">
        <v>152</v>
      </c>
      <c r="C62" s="8" t="s">
        <v>37</v>
      </c>
      <c r="D62" s="8" t="s">
        <v>38</v>
      </c>
      <c r="E62" s="9">
        <v>67.08</v>
      </c>
      <c r="F62" s="9">
        <v>66.754666666666679</v>
      </c>
      <c r="G62" s="9">
        <v>66.429333333333346</v>
      </c>
      <c r="H62" s="9">
        <v>66.103999999999999</v>
      </c>
      <c r="I62" s="9">
        <v>65.778666666666666</v>
      </c>
      <c r="J62" s="9">
        <v>65.453333333333333</v>
      </c>
      <c r="K62" s="9">
        <v>65.128</v>
      </c>
      <c r="L62" s="9">
        <v>64.802666666666667</v>
      </c>
      <c r="M62" s="9">
        <v>64.477333333333334</v>
      </c>
      <c r="N62" s="9">
        <v>64.152000000000001</v>
      </c>
      <c r="O62" s="9">
        <v>63.826666666666668</v>
      </c>
      <c r="P62" s="9">
        <v>63.826666666666668</v>
      </c>
      <c r="Q62" s="9">
        <v>63.826666666666668</v>
      </c>
      <c r="R62" s="9">
        <v>63.826666666666668</v>
      </c>
      <c r="S62" s="9">
        <v>63.826666666666668</v>
      </c>
      <c r="T62" s="9">
        <v>63.826666666666668</v>
      </c>
      <c r="U62" s="9">
        <v>63.826666666666668</v>
      </c>
      <c r="V62" s="9">
        <v>63.826666666666668</v>
      </c>
      <c r="W62" s="9">
        <v>63.826666666666668</v>
      </c>
      <c r="X62" s="9">
        <v>63.826666666666668</v>
      </c>
      <c r="Y62" s="9">
        <v>63.826666666666668</v>
      </c>
      <c r="Z62" s="9">
        <v>63.826666666666668</v>
      </c>
      <c r="AA62" s="9">
        <v>63.826666666666668</v>
      </c>
      <c r="AB62" s="9">
        <v>63.826666666666668</v>
      </c>
      <c r="AC62" s="9">
        <v>63.826666666666668</v>
      </c>
      <c r="AD62" s="9">
        <v>63.826666666666668</v>
      </c>
      <c r="AE62" s="9">
        <v>63.826666666666668</v>
      </c>
      <c r="AF62" s="9">
        <v>63.826666666666668</v>
      </c>
      <c r="AG62" s="9">
        <v>63.826666666666668</v>
      </c>
      <c r="AH62" s="9">
        <v>63.826666666666668</v>
      </c>
      <c r="AI62" s="9">
        <v>63.826666666666668</v>
      </c>
      <c r="AJ62" s="8" t="str">
        <f t="shared" si="0"/>
        <v>1990</v>
      </c>
      <c r="AK62" s="8" t="str">
        <f t="shared" si="1"/>
        <v>2020</v>
      </c>
      <c r="AL62" s="9">
        <f t="shared" si="2"/>
        <v>-3.2533333333333303</v>
      </c>
      <c r="AM62" s="10">
        <f>RANK(DATA!$AL62,DATA!$AL$2:$AL$267)</f>
        <v>192</v>
      </c>
    </row>
    <row r="63" spans="1:39" x14ac:dyDescent="0.2">
      <c r="A63" s="7" t="s">
        <v>155</v>
      </c>
      <c r="B63" s="8" t="s">
        <v>156</v>
      </c>
      <c r="C63" s="8" t="s">
        <v>37</v>
      </c>
      <c r="D63" s="8" t="s">
        <v>38</v>
      </c>
      <c r="E63" s="9">
        <v>33.013661767749944</v>
      </c>
      <c r="F63" s="9">
        <v>33.795239080935623</v>
      </c>
      <c r="G63" s="9">
        <v>34.576816394121302</v>
      </c>
      <c r="H63" s="9">
        <v>35.358393707306973</v>
      </c>
      <c r="I63" s="9">
        <v>36.139971020492659</v>
      </c>
      <c r="J63" s="9">
        <v>36.921548333678331</v>
      </c>
      <c r="K63" s="9">
        <v>37.703125646864002</v>
      </c>
      <c r="L63" s="9">
        <v>38.484702960049674</v>
      </c>
      <c r="M63" s="9">
        <v>39.266280273235353</v>
      </c>
      <c r="N63" s="9">
        <v>40.047857586421024</v>
      </c>
      <c r="O63" s="9">
        <v>40.82943489960671</v>
      </c>
      <c r="P63" s="9">
        <v>41.037776857793411</v>
      </c>
      <c r="Q63" s="9">
        <v>41.246118815980125</v>
      </c>
      <c r="R63" s="9">
        <v>41.45446077416684</v>
      </c>
      <c r="S63" s="9">
        <v>41.662802732353548</v>
      </c>
      <c r="T63" s="9">
        <v>41.871144690540262</v>
      </c>
      <c r="U63" s="9">
        <v>42.079486648726963</v>
      </c>
      <c r="V63" s="9">
        <v>42.287828606913678</v>
      </c>
      <c r="W63" s="9">
        <v>42.496170565100392</v>
      </c>
      <c r="X63" s="9">
        <v>42.7045125232871</v>
      </c>
      <c r="Y63" s="9">
        <v>42.912854481473815</v>
      </c>
      <c r="Z63" s="9">
        <v>43.039246532808939</v>
      </c>
      <c r="AA63" s="9">
        <v>43.16563858414407</v>
      </c>
      <c r="AB63" s="9">
        <v>43.2920306354792</v>
      </c>
      <c r="AC63" s="9">
        <v>43.418422686814324</v>
      </c>
      <c r="AD63" s="9">
        <v>43.544814738149448</v>
      </c>
      <c r="AE63" s="9">
        <v>43.71227489132685</v>
      </c>
      <c r="AF63" s="9">
        <v>43.879735044504244</v>
      </c>
      <c r="AG63" s="9">
        <v>44.047195197681646</v>
      </c>
      <c r="AH63" s="9">
        <v>44.214655350859033</v>
      </c>
      <c r="AI63" s="9">
        <v>44.382115504036427</v>
      </c>
      <c r="AJ63" s="8" t="str">
        <f t="shared" si="0"/>
        <v>1990</v>
      </c>
      <c r="AK63" s="8" t="str">
        <f t="shared" si="1"/>
        <v>2020</v>
      </c>
      <c r="AL63" s="9">
        <f t="shared" si="2"/>
        <v>11.368453736286483</v>
      </c>
      <c r="AM63" s="10">
        <f>RANK(DATA!$AL63,DATA!$AL$2:$AL$267)</f>
        <v>6</v>
      </c>
    </row>
    <row r="64" spans="1:39" x14ac:dyDescent="0.2">
      <c r="A64" s="7" t="s">
        <v>161</v>
      </c>
      <c r="B64" s="8" t="s">
        <v>162</v>
      </c>
      <c r="C64" s="8" t="s">
        <v>37</v>
      </c>
      <c r="D64" s="8" t="s">
        <v>38</v>
      </c>
      <c r="E64" s="9">
        <v>25.351703230406809</v>
      </c>
      <c r="F64" s="9">
        <v>25.37998191875737</v>
      </c>
      <c r="G64" s="9">
        <v>25.248809769696791</v>
      </c>
      <c r="H64" s="9">
        <v>25.173482971344178</v>
      </c>
      <c r="I64" s="9">
        <v>25.060959940804086</v>
      </c>
      <c r="J64" s="9">
        <v>24.943177923942233</v>
      </c>
      <c r="K64" s="9">
        <v>24.825395913115617</v>
      </c>
      <c r="L64" s="9">
        <v>24.707613896253768</v>
      </c>
      <c r="M64" s="9">
        <v>24.610982995283443</v>
      </c>
      <c r="N64" s="9">
        <v>24.493099667381461</v>
      </c>
      <c r="O64" s="9">
        <v>24.380697026448949</v>
      </c>
      <c r="P64" s="9">
        <v>24.309755860524987</v>
      </c>
      <c r="Q64" s="9">
        <v>24.244553040142623</v>
      </c>
      <c r="R64" s="9">
        <v>24.179481365375061</v>
      </c>
      <c r="S64" s="9">
        <v>24.021811419771524</v>
      </c>
      <c r="T64" s="9">
        <v>23.956855782133207</v>
      </c>
      <c r="U64" s="9">
        <v>23.891782305008569</v>
      </c>
      <c r="V64" s="9">
        <v>23.826798093515436</v>
      </c>
      <c r="W64" s="9">
        <v>23.761998632023523</v>
      </c>
      <c r="X64" s="9">
        <v>23.69666777671641</v>
      </c>
      <c r="Y64" s="9">
        <v>23.631785163565269</v>
      </c>
      <c r="Z64" s="9">
        <v>23.539925593327929</v>
      </c>
      <c r="AA64" s="9">
        <v>23.448177913413193</v>
      </c>
      <c r="AB64" s="9">
        <v>23.35638119751227</v>
      </c>
      <c r="AC64" s="9">
        <v>23.265503407635652</v>
      </c>
      <c r="AD64" s="9">
        <v>23.163056290259579</v>
      </c>
      <c r="AE64" s="9">
        <v>23.071044956970802</v>
      </c>
      <c r="AF64" s="9">
        <v>22.977397663748889</v>
      </c>
      <c r="AG64" s="9">
        <v>22.909708210524656</v>
      </c>
      <c r="AH64" s="9">
        <v>22.843583302684035</v>
      </c>
      <c r="AI64" s="9">
        <v>22.77863404613958</v>
      </c>
      <c r="AJ64" s="8" t="str">
        <f t="shared" si="0"/>
        <v>1990</v>
      </c>
      <c r="AK64" s="8" t="str">
        <f t="shared" si="1"/>
        <v>2020</v>
      </c>
      <c r="AL64" s="9">
        <f t="shared" si="2"/>
        <v>-2.5730691842672293</v>
      </c>
      <c r="AM64" s="10">
        <f>RANK(DATA!$AL64,DATA!$AL$2:$AL$267)</f>
        <v>181</v>
      </c>
    </row>
    <row r="65" spans="1:39" x14ac:dyDescent="0.2">
      <c r="A65" s="7" t="s">
        <v>163</v>
      </c>
      <c r="B65" s="8" t="s">
        <v>164</v>
      </c>
      <c r="C65" s="8" t="s">
        <v>37</v>
      </c>
      <c r="D65" s="8" t="s">
        <v>38</v>
      </c>
      <c r="E65" s="9">
        <v>26.222406384413144</v>
      </c>
      <c r="F65" s="9">
        <v>26.209530105299397</v>
      </c>
      <c r="G65" s="9">
        <v>26.192656601856008</v>
      </c>
      <c r="H65" s="9">
        <v>26.175783098412619</v>
      </c>
      <c r="I65" s="9">
        <v>26.158909590871183</v>
      </c>
      <c r="J65" s="9">
        <v>26.141982521852803</v>
      </c>
      <c r="K65" s="9">
        <v>26.125226825573041</v>
      </c>
      <c r="L65" s="9">
        <v>26.108353276542417</v>
      </c>
      <c r="M65" s="9">
        <v>26.091479731609851</v>
      </c>
      <c r="N65" s="9">
        <v>26.074606182579227</v>
      </c>
      <c r="O65" s="9">
        <v>26.073161689154418</v>
      </c>
      <c r="P65" s="9">
        <v>26.141374616167564</v>
      </c>
      <c r="Q65" s="9">
        <v>26.210440432641825</v>
      </c>
      <c r="R65" s="9">
        <v>26.279480439447596</v>
      </c>
      <c r="S65" s="9">
        <v>26.348132675789689</v>
      </c>
      <c r="T65" s="9">
        <v>26.416713423240232</v>
      </c>
      <c r="U65" s="9">
        <v>26.485103306576434</v>
      </c>
      <c r="V65" s="9">
        <v>26.553551390966227</v>
      </c>
      <c r="W65" s="9">
        <v>26.62224567991802</v>
      </c>
      <c r="X65" s="9">
        <v>26.690726757548116</v>
      </c>
      <c r="Y65" s="9">
        <v>26.759161737996635</v>
      </c>
      <c r="Z65" s="9">
        <v>26.810556239003795</v>
      </c>
      <c r="AA65" s="9">
        <v>26.861994925635539</v>
      </c>
      <c r="AB65" s="9">
        <v>26.913361512637749</v>
      </c>
      <c r="AC65" s="9">
        <v>26.964773680247635</v>
      </c>
      <c r="AD65" s="9">
        <v>27.012082541170908</v>
      </c>
      <c r="AE65" s="9">
        <v>27.049411744904365</v>
      </c>
      <c r="AF65" s="9">
        <v>27.049044937926716</v>
      </c>
      <c r="AG65" s="9">
        <v>27.079779523169602</v>
      </c>
      <c r="AH65" s="9">
        <v>27.111157117972439</v>
      </c>
      <c r="AI65" s="9">
        <v>27.143195567021468</v>
      </c>
      <c r="AJ65" s="8" t="str">
        <f t="shared" si="0"/>
        <v>1990</v>
      </c>
      <c r="AK65" s="8" t="str">
        <f t="shared" si="1"/>
        <v>2020</v>
      </c>
      <c r="AL65" s="9">
        <f t="shared" si="2"/>
        <v>0.9207891826083241</v>
      </c>
      <c r="AM65" s="10">
        <f>RANK(DATA!$AL65,DATA!$AL$2:$AL$267)</f>
        <v>69</v>
      </c>
    </row>
    <row r="66" spans="1:39" x14ac:dyDescent="0.2">
      <c r="A66" s="7" t="s">
        <v>159</v>
      </c>
      <c r="B66" s="8" t="s">
        <v>160</v>
      </c>
      <c r="C66" s="8" t="s">
        <v>37</v>
      </c>
      <c r="D66" s="8" t="s">
        <v>38</v>
      </c>
      <c r="E66" s="9">
        <v>29.041460224717412</v>
      </c>
      <c r="F66" s="9">
        <v>29.029552982558993</v>
      </c>
      <c r="G66" s="9">
        <v>29.014675431640843</v>
      </c>
      <c r="H66" s="9">
        <v>28.999797874459311</v>
      </c>
      <c r="I66" s="9">
        <v>28.984920317277783</v>
      </c>
      <c r="J66" s="9">
        <v>28.969952035185056</v>
      </c>
      <c r="K66" s="9">
        <v>28.955092666477093</v>
      </c>
      <c r="L66" s="9">
        <v>28.940215146568992</v>
      </c>
      <c r="M66" s="9">
        <v>28.925337626660887</v>
      </c>
      <c r="N66" s="9">
        <v>28.910460106752787</v>
      </c>
      <c r="O66" s="9">
        <v>28.921740275160456</v>
      </c>
      <c r="P66" s="9">
        <v>29.040800641436352</v>
      </c>
      <c r="Q66" s="9">
        <v>29.160902937062492</v>
      </c>
      <c r="R66" s="9">
        <v>29.280904137648406</v>
      </c>
      <c r="S66" s="9">
        <v>29.40024659081088</v>
      </c>
      <c r="T66" s="9">
        <v>29.519482560078771</v>
      </c>
      <c r="U66" s="9">
        <v>29.63840187306117</v>
      </c>
      <c r="V66" s="9">
        <v>29.757431852848924</v>
      </c>
      <c r="W66" s="9">
        <v>29.876948094694736</v>
      </c>
      <c r="X66" s="9">
        <v>29.996090416600353</v>
      </c>
      <c r="Y66" s="9">
        <v>30.115290089390815</v>
      </c>
      <c r="Z66" s="9">
        <v>30.150292301700478</v>
      </c>
      <c r="AA66" s="9">
        <v>30.185616483278107</v>
      </c>
      <c r="AB66" s="9">
        <v>30.220807895748376</v>
      </c>
      <c r="AC66" s="9">
        <v>30.25586759519749</v>
      </c>
      <c r="AD66" s="9">
        <v>30.28391071073391</v>
      </c>
      <c r="AE66" s="9">
        <v>30.286206006113169</v>
      </c>
      <c r="AF66" s="9">
        <v>30.287543572684321</v>
      </c>
      <c r="AG66" s="9">
        <v>30.335399423055659</v>
      </c>
      <c r="AH66" s="9">
        <v>30.383277214974619</v>
      </c>
      <c r="AI66" s="9">
        <v>30.431155631139532</v>
      </c>
      <c r="AJ66" s="8" t="str">
        <f t="shared" ref="AJ66:AJ129" si="3">INDEX($E$1:$AI$1,1,MATCH(TRUE,INDEX($E66:$AI66&gt;0,0),0))</f>
        <v>1990</v>
      </c>
      <c r="AK66" s="8" t="str">
        <f t="shared" ref="AK66:AK129" si="4">INDEX($E$1:$AI$1,MATCH(-1,$E66:$AI66,-1))</f>
        <v>2020</v>
      </c>
      <c r="AL66" s="9">
        <f t="shared" ref="AL66:AL129" si="5">IFERROR(INDEX($E66:$AI66,1,MATCH($AK66,$E$1:$AI$1,0))-INDEX($E66:$AI66,1,MATCH($AJ66,$E$1:$AI$1,0)),-100)</f>
        <v>1.3896954064221205</v>
      </c>
      <c r="AM66" s="10">
        <f>RANK(DATA!$AL66,DATA!$AL$2:$AL$267)</f>
        <v>56</v>
      </c>
    </row>
    <row r="67" spans="1:39" x14ac:dyDescent="0.2">
      <c r="A67" s="7" t="s">
        <v>497</v>
      </c>
      <c r="B67" s="8" t="s">
        <v>498</v>
      </c>
      <c r="C67" s="8" t="s">
        <v>37</v>
      </c>
      <c r="D67" s="8" t="s">
        <v>38</v>
      </c>
      <c r="E67" s="9">
        <v>28.825106110380041</v>
      </c>
      <c r="F67" s="9">
        <v>28.817588795439015</v>
      </c>
      <c r="G67" s="9">
        <v>28.805495835145077</v>
      </c>
      <c r="H67" s="9">
        <v>28.793402868540277</v>
      </c>
      <c r="I67" s="9">
        <v>28.781309901935479</v>
      </c>
      <c r="J67" s="9">
        <v>28.769126156304473</v>
      </c>
      <c r="K67" s="9">
        <v>28.757051382296684</v>
      </c>
      <c r="L67" s="9">
        <v>28.744958446218632</v>
      </c>
      <c r="M67" s="9">
        <v>28.732865510140588</v>
      </c>
      <c r="N67" s="9">
        <v>28.72077257406254</v>
      </c>
      <c r="O67" s="9">
        <v>28.734865336937165</v>
      </c>
      <c r="P67" s="9">
        <v>28.856178602211585</v>
      </c>
      <c r="Q67" s="9">
        <v>28.978535126146216</v>
      </c>
      <c r="R67" s="9">
        <v>29.100790618638761</v>
      </c>
      <c r="S67" s="9">
        <v>29.222386560911289</v>
      </c>
      <c r="T67" s="9">
        <v>29.343875894104094</v>
      </c>
      <c r="U67" s="9">
        <v>29.465048056787552</v>
      </c>
      <c r="V67" s="9">
        <v>29.586331044049761</v>
      </c>
      <c r="W67" s="9">
        <v>29.708101196014926</v>
      </c>
      <c r="X67" s="9">
        <v>29.829496760293491</v>
      </c>
      <c r="Y67" s="9">
        <v>29.950949798821171</v>
      </c>
      <c r="Z67" s="9">
        <v>29.987566395001295</v>
      </c>
      <c r="AA67" s="9">
        <v>30.024505665410913</v>
      </c>
      <c r="AB67" s="9">
        <v>30.061311897043467</v>
      </c>
      <c r="AC67" s="9">
        <v>30.097986124472389</v>
      </c>
      <c r="AD67" s="9">
        <v>30.127627004978443</v>
      </c>
      <c r="AE67" s="9">
        <v>30.131930689150817</v>
      </c>
      <c r="AF67" s="9">
        <v>30.134617757256038</v>
      </c>
      <c r="AG67" s="9">
        <v>30.18417804486716</v>
      </c>
      <c r="AH67" s="9">
        <v>30.233797826351626</v>
      </c>
      <c r="AI67" s="9">
        <v>30.283380267314339</v>
      </c>
      <c r="AJ67" s="8" t="str">
        <f t="shared" si="3"/>
        <v>1990</v>
      </c>
      <c r="AK67" s="8" t="str">
        <f t="shared" si="4"/>
        <v>2020</v>
      </c>
      <c r="AL67" s="9">
        <f t="shared" si="5"/>
        <v>1.4582741569342978</v>
      </c>
      <c r="AM67" s="10">
        <f>RANK(DATA!$AL67,DATA!$AL$2:$AL$267)</f>
        <v>55</v>
      </c>
    </row>
    <row r="68" spans="1:39" x14ac:dyDescent="0.2">
      <c r="A68" s="7" t="s">
        <v>169</v>
      </c>
      <c r="B68" s="8" t="s">
        <v>170</v>
      </c>
      <c r="C68" s="8" t="s">
        <v>37</v>
      </c>
      <c r="D68" s="8" t="s">
        <v>38</v>
      </c>
      <c r="E68" s="9">
        <v>52.854392428839766</v>
      </c>
      <c r="F68" s="9">
        <v>52.528677214275397</v>
      </c>
      <c r="G68" s="9">
        <v>52.202961999711015</v>
      </c>
      <c r="H68" s="9">
        <v>51.87724678514666</v>
      </c>
      <c r="I68" s="9">
        <v>51.551531570582284</v>
      </c>
      <c r="J68" s="9">
        <v>51.225816356017916</v>
      </c>
      <c r="K68" s="9">
        <v>50.900101141453547</v>
      </c>
      <c r="L68" s="9">
        <v>50.574385926889178</v>
      </c>
      <c r="M68" s="9">
        <v>56.010798840392987</v>
      </c>
      <c r="N68" s="9">
        <v>55.647733129328394</v>
      </c>
      <c r="O68" s="9">
        <v>55.284667418263808</v>
      </c>
      <c r="P68" s="9">
        <v>55.001888387824124</v>
      </c>
      <c r="Q68" s="9">
        <v>54.71910935738444</v>
      </c>
      <c r="R68" s="9">
        <v>54.436330326944763</v>
      </c>
      <c r="S68" s="9">
        <v>54.153551296505078</v>
      </c>
      <c r="T68" s="9">
        <v>53.870772266065394</v>
      </c>
      <c r="U68" s="9">
        <v>53.58799323562571</v>
      </c>
      <c r="V68" s="9">
        <v>53.305214205186012</v>
      </c>
      <c r="W68" s="9">
        <v>53.022435174746327</v>
      </c>
      <c r="X68" s="9">
        <v>52.739656144306657</v>
      </c>
      <c r="Y68" s="9">
        <v>52.456877113866959</v>
      </c>
      <c r="Z68" s="9">
        <v>52.288564986310192</v>
      </c>
      <c r="AA68" s="9">
        <v>52.120252858753425</v>
      </c>
      <c r="AB68" s="9">
        <v>51.951940731196643</v>
      </c>
      <c r="AC68" s="9">
        <v>51.783628603639876</v>
      </c>
      <c r="AD68" s="9">
        <v>51.615316476083109</v>
      </c>
      <c r="AE68" s="9">
        <v>51.356538895152205</v>
      </c>
      <c r="AF68" s="9">
        <v>51.097761314221287</v>
      </c>
      <c r="AG68" s="9">
        <v>50.838983733290391</v>
      </c>
      <c r="AH68" s="9">
        <v>50.580206152359473</v>
      </c>
      <c r="AI68" s="9">
        <v>50.321428571428569</v>
      </c>
      <c r="AJ68" s="8" t="str">
        <f t="shared" si="3"/>
        <v>1990</v>
      </c>
      <c r="AK68" s="8" t="str">
        <f t="shared" si="4"/>
        <v>2020</v>
      </c>
      <c r="AL68" s="9">
        <f t="shared" si="5"/>
        <v>-2.5329638574111968</v>
      </c>
      <c r="AM68" s="10">
        <f>RANK(DATA!$AL68,DATA!$AL$2:$AL$267)</f>
        <v>180</v>
      </c>
    </row>
    <row r="69" spans="1:39" x14ac:dyDescent="0.2">
      <c r="A69" s="7" t="s">
        <v>171</v>
      </c>
      <c r="B69" s="8" t="s">
        <v>172</v>
      </c>
      <c r="C69" s="8" t="s">
        <v>37</v>
      </c>
      <c r="D69" s="8" t="s">
        <v>38</v>
      </c>
      <c r="E69" s="9">
        <v>4.4010246622130697E-2</v>
      </c>
      <c r="F69" s="9">
        <v>4.5557285649706167E-2</v>
      </c>
      <c r="G69" s="9">
        <v>4.710432467728163E-2</v>
      </c>
      <c r="H69" s="9">
        <v>4.8651363704857099E-2</v>
      </c>
      <c r="I69" s="9">
        <v>5.0198402732432569E-2</v>
      </c>
      <c r="J69" s="9">
        <v>5.1745441760008039E-2</v>
      </c>
      <c r="K69" s="9">
        <v>5.3292480787583509E-2</v>
      </c>
      <c r="L69" s="9">
        <v>5.4839519815158964E-2</v>
      </c>
      <c r="M69" s="9">
        <v>5.6386558842734441E-2</v>
      </c>
      <c r="N69" s="9">
        <v>5.7933597870309918E-2</v>
      </c>
      <c r="O69" s="9">
        <v>5.9480636897885381E-2</v>
      </c>
      <c r="P69" s="9">
        <v>6.0126575920437991E-2</v>
      </c>
      <c r="Q69" s="9">
        <v>6.0772514942990609E-2</v>
      </c>
      <c r="R69" s="9">
        <v>6.1418453965543227E-2</v>
      </c>
      <c r="S69" s="9">
        <v>6.2064392988095837E-2</v>
      </c>
      <c r="T69" s="9">
        <v>6.2710332010648448E-2</v>
      </c>
      <c r="U69" s="9">
        <v>6.3356271033201059E-2</v>
      </c>
      <c r="V69" s="9">
        <v>6.4002210055753683E-2</v>
      </c>
      <c r="W69" s="9">
        <v>6.4648149078306294E-2</v>
      </c>
      <c r="X69" s="9">
        <v>6.5294088100858905E-2</v>
      </c>
      <c r="Y69" s="9">
        <v>6.5940027123411529E-2</v>
      </c>
      <c r="Z69" s="9">
        <v>6.2480285298106383E-2</v>
      </c>
      <c r="AA69" s="9">
        <v>5.9020543472801251E-2</v>
      </c>
      <c r="AB69" s="9">
        <v>5.5560801647496112E-2</v>
      </c>
      <c r="AC69" s="9">
        <v>5.2101059822190966E-2</v>
      </c>
      <c r="AD69" s="9">
        <v>4.8641317996885827E-2</v>
      </c>
      <c r="AE69" s="9">
        <v>4.5185594454769197E-2</v>
      </c>
      <c r="AF69" s="9">
        <v>4.5185594454769197E-2</v>
      </c>
      <c r="AG69" s="9">
        <v>4.5185594454769197E-2</v>
      </c>
      <c r="AH69" s="9">
        <v>4.5185594454769197E-2</v>
      </c>
      <c r="AI69" s="9">
        <v>4.5185594454769197E-2</v>
      </c>
      <c r="AJ69" s="8" t="str">
        <f t="shared" si="3"/>
        <v>1990</v>
      </c>
      <c r="AK69" s="8" t="str">
        <f t="shared" si="4"/>
        <v>2020</v>
      </c>
      <c r="AL69" s="9">
        <f t="shared" si="5"/>
        <v>1.1753478326385E-3</v>
      </c>
      <c r="AM69" s="10">
        <f>RANK(DATA!$AL69,DATA!$AL$2:$AL$267)</f>
        <v>108</v>
      </c>
    </row>
    <row r="70" spans="1:39" x14ac:dyDescent="0.2">
      <c r="A70" s="7" t="s">
        <v>459</v>
      </c>
      <c r="B70" s="8" t="s">
        <v>460</v>
      </c>
      <c r="C70" s="8" t="s">
        <v>37</v>
      </c>
      <c r="D70" s="8" t="s">
        <v>38</v>
      </c>
      <c r="E70" s="9">
        <v>34.6949806949807</v>
      </c>
      <c r="F70" s="9">
        <v>34.477799227799224</v>
      </c>
      <c r="G70" s="9">
        <v>34.260617760617762</v>
      </c>
      <c r="H70" s="9">
        <v>34.043436293436294</v>
      </c>
      <c r="I70" s="9">
        <v>33.826254826254825</v>
      </c>
      <c r="J70" s="9">
        <v>33.609073359073363</v>
      </c>
      <c r="K70" s="9">
        <v>33.391891891891895</v>
      </c>
      <c r="L70" s="9">
        <v>33.174710424710426</v>
      </c>
      <c r="M70" s="9">
        <v>32.957528957528957</v>
      </c>
      <c r="N70" s="9">
        <v>32.740347490347496</v>
      </c>
      <c r="O70" s="9">
        <v>32.52316602316602</v>
      </c>
      <c r="P70" s="9">
        <v>32.305984555984558</v>
      </c>
      <c r="Q70" s="9">
        <v>32.08880308880309</v>
      </c>
      <c r="R70" s="9">
        <v>31.871621621621621</v>
      </c>
      <c r="S70" s="9">
        <v>31.654440154440156</v>
      </c>
      <c r="T70" s="9">
        <v>31.437258687258691</v>
      </c>
      <c r="U70" s="9">
        <v>31.220077220077219</v>
      </c>
      <c r="V70" s="9">
        <v>31.002895752895753</v>
      </c>
      <c r="W70" s="9">
        <v>30.785714285714288</v>
      </c>
      <c r="X70" s="9">
        <v>30.568532818532816</v>
      </c>
      <c r="Y70" s="9">
        <v>30.351351351351351</v>
      </c>
      <c r="Z70" s="9">
        <v>30.134169884169886</v>
      </c>
      <c r="AA70" s="9">
        <v>29.916988416988417</v>
      </c>
      <c r="AB70" s="9">
        <v>29.699806949806952</v>
      </c>
      <c r="AC70" s="9">
        <v>29.482625482625487</v>
      </c>
      <c r="AD70" s="9">
        <v>29.265444015444015</v>
      </c>
      <c r="AE70" s="9">
        <v>29.048262548262549</v>
      </c>
      <c r="AF70" s="9">
        <v>28.831081081081084</v>
      </c>
      <c r="AG70" s="9">
        <v>28.613899613899612</v>
      </c>
      <c r="AH70" s="9">
        <v>28.396718146718147</v>
      </c>
      <c r="AI70" s="9">
        <v>28.179536679536682</v>
      </c>
      <c r="AJ70" s="8" t="str">
        <f t="shared" si="3"/>
        <v>1990</v>
      </c>
      <c r="AK70" s="8" t="str">
        <f t="shared" si="4"/>
        <v>2020</v>
      </c>
      <c r="AL70" s="9">
        <f t="shared" si="5"/>
        <v>-6.5154440154440181</v>
      </c>
      <c r="AM70" s="10">
        <f>RANK(DATA!$AL70,DATA!$AL$2:$AL$267)</f>
        <v>220</v>
      </c>
    </row>
    <row r="71" spans="1:39" x14ac:dyDescent="0.2">
      <c r="A71" s="7" t="s">
        <v>213</v>
      </c>
      <c r="B71" s="8" t="s">
        <v>214</v>
      </c>
      <c r="C71" s="8" t="s">
        <v>37</v>
      </c>
      <c r="D71" s="8" t="s">
        <v>38</v>
      </c>
      <c r="E71" s="9">
        <v>96.226381461675587</v>
      </c>
      <c r="F71" s="9">
        <v>95.928449197860971</v>
      </c>
      <c r="G71" s="9">
        <v>95.630516934046355</v>
      </c>
      <c r="H71" s="9">
        <v>95.332584670231739</v>
      </c>
      <c r="I71" s="9">
        <v>95.034652406417123</v>
      </c>
      <c r="J71" s="9">
        <v>94.736720142602508</v>
      </c>
      <c r="K71" s="9">
        <v>94.438787878787892</v>
      </c>
      <c r="L71" s="9">
        <v>94.140855614973248</v>
      </c>
      <c r="M71" s="9">
        <v>93.842923351158632</v>
      </c>
      <c r="N71" s="9">
        <v>93.544991087344016</v>
      </c>
      <c r="O71" s="9">
        <v>93.2470588235294</v>
      </c>
      <c r="P71" s="9">
        <v>92.949126559714784</v>
      </c>
      <c r="Q71" s="9">
        <v>92.651194295900169</v>
      </c>
      <c r="R71" s="9">
        <v>92.353262032085553</v>
      </c>
      <c r="S71" s="9">
        <v>92.055329768270937</v>
      </c>
      <c r="T71" s="9">
        <v>91.757397504456321</v>
      </c>
      <c r="U71" s="9">
        <v>91.45946524064172</v>
      </c>
      <c r="V71" s="9">
        <v>91.161532976827104</v>
      </c>
      <c r="W71" s="9">
        <v>90.863600713012488</v>
      </c>
      <c r="X71" s="9">
        <v>90.565668449197858</v>
      </c>
      <c r="Y71" s="9">
        <v>90.267736185383242</v>
      </c>
      <c r="Z71" s="9">
        <v>89.969768270944741</v>
      </c>
      <c r="AA71" s="9">
        <v>89.671800356506239</v>
      </c>
      <c r="AB71" s="9">
        <v>89.373832442067737</v>
      </c>
      <c r="AC71" s="9">
        <v>89.075864527629236</v>
      </c>
      <c r="AD71" s="9">
        <v>88.777896613190734</v>
      </c>
      <c r="AE71" s="9">
        <v>88.479857397504446</v>
      </c>
      <c r="AF71" s="9">
        <v>88.181818181818187</v>
      </c>
      <c r="AG71" s="9">
        <v>87.883778966131914</v>
      </c>
      <c r="AH71" s="9">
        <v>87.58573975044564</v>
      </c>
      <c r="AI71" s="9">
        <v>87.287700534759367</v>
      </c>
      <c r="AJ71" s="8" t="str">
        <f t="shared" si="3"/>
        <v>1990</v>
      </c>
      <c r="AK71" s="8" t="str">
        <f t="shared" si="4"/>
        <v>2020</v>
      </c>
      <c r="AL71" s="9">
        <f t="shared" si="5"/>
        <v>-8.93868092691622</v>
      </c>
      <c r="AM71" s="10">
        <f>RANK(DATA!$AL71,DATA!$AL$2:$AL$267)</f>
        <v>238</v>
      </c>
    </row>
    <row r="72" spans="1:39" x14ac:dyDescent="0.2">
      <c r="A72" s="7" t="s">
        <v>175</v>
      </c>
      <c r="B72" s="8" t="s">
        <v>176</v>
      </c>
      <c r="C72" s="8" t="s">
        <v>37</v>
      </c>
      <c r="D72" s="8" t="s">
        <v>38</v>
      </c>
      <c r="E72" s="9">
        <v>16.049504950495049</v>
      </c>
      <c r="F72" s="9">
        <v>16.425346534653464</v>
      </c>
      <c r="G72" s="9">
        <v>16.049504950495049</v>
      </c>
      <c r="H72" s="9">
        <v>11.292871287128712</v>
      </c>
      <c r="I72" s="9">
        <v>11.261584158415843</v>
      </c>
      <c r="J72" s="9">
        <v>11.230297029702971</v>
      </c>
      <c r="K72" s="9">
        <v>11.199009900990099</v>
      </c>
      <c r="L72" s="9">
        <v>11.167722772277228</v>
      </c>
      <c r="M72" s="9">
        <v>11.136435643564356</v>
      </c>
      <c r="N72" s="9">
        <v>11.105148514851486</v>
      </c>
      <c r="O72" s="9">
        <v>11.073861386138613</v>
      </c>
      <c r="P72" s="9">
        <v>11.042574257425743</v>
      </c>
      <c r="Q72" s="9">
        <v>11.011287128712871</v>
      </c>
      <c r="R72" s="9">
        <v>10.98</v>
      </c>
      <c r="S72" s="9">
        <v>10.94871287128713</v>
      </c>
      <c r="T72" s="9">
        <v>10.917425742574258</v>
      </c>
      <c r="U72" s="9">
        <v>10.886138613861386</v>
      </c>
      <c r="V72" s="9">
        <v>10.854851485148515</v>
      </c>
      <c r="W72" s="9">
        <v>10.823564356435643</v>
      </c>
      <c r="X72" s="9">
        <v>10.792277227722773</v>
      </c>
      <c r="Y72" s="9">
        <v>10.7609900990099</v>
      </c>
      <c r="Z72" s="9">
        <v>10.72970297029703</v>
      </c>
      <c r="AA72" s="9">
        <v>10.698415841584158</v>
      </c>
      <c r="AB72" s="9">
        <v>10.667128712871286</v>
      </c>
      <c r="AC72" s="9">
        <v>10.635841584158417</v>
      </c>
      <c r="AD72" s="9">
        <v>10.604554455445545</v>
      </c>
      <c r="AE72" s="9">
        <v>10.573267326732672</v>
      </c>
      <c r="AF72" s="9">
        <v>10.541980198019802</v>
      </c>
      <c r="AG72" s="9">
        <v>10.51069306930693</v>
      </c>
      <c r="AH72" s="9">
        <v>10.479405940594059</v>
      </c>
      <c r="AI72" s="9">
        <v>10.448118811881187</v>
      </c>
      <c r="AJ72" s="8" t="str">
        <f t="shared" si="3"/>
        <v>1990</v>
      </c>
      <c r="AK72" s="8" t="str">
        <f t="shared" si="4"/>
        <v>2020</v>
      </c>
      <c r="AL72" s="9">
        <f t="shared" si="5"/>
        <v>-5.6013861386138615</v>
      </c>
      <c r="AM72" s="10">
        <f>RANK(DATA!$AL72,DATA!$AL$2:$AL$267)</f>
        <v>210</v>
      </c>
    </row>
    <row r="73" spans="1:39" x14ac:dyDescent="0.2">
      <c r="A73" s="7" t="s">
        <v>179</v>
      </c>
      <c r="B73" s="8" t="s">
        <v>180</v>
      </c>
      <c r="C73" s="8" t="s">
        <v>37</v>
      </c>
      <c r="D73" s="8" t="s">
        <v>38</v>
      </c>
      <c r="E73" s="9">
        <v>52.040575607454585</v>
      </c>
      <c r="F73" s="9">
        <v>52.040575607454585</v>
      </c>
      <c r="G73" s="9">
        <v>52.193866477942905</v>
      </c>
      <c r="H73" s="9">
        <v>52.271691436659594</v>
      </c>
      <c r="I73" s="9">
        <v>52.349516395376263</v>
      </c>
      <c r="J73" s="9">
        <v>52.427341354092945</v>
      </c>
      <c r="K73" s="9">
        <v>52.505166312809628</v>
      </c>
      <c r="L73" s="9">
        <v>52.582991271526303</v>
      </c>
      <c r="M73" s="9">
        <v>52.660816230242979</v>
      </c>
      <c r="N73" s="9">
        <v>52.738641188959654</v>
      </c>
      <c r="O73" s="9">
        <v>52.816466147676344</v>
      </c>
      <c r="P73" s="9">
        <v>53.045600377447514</v>
      </c>
      <c r="Q73" s="9">
        <v>53.27473460721869</v>
      </c>
      <c r="R73" s="9">
        <v>53.503868836989852</v>
      </c>
      <c r="S73" s="9">
        <v>53.733003066761022</v>
      </c>
      <c r="T73" s="9">
        <v>53.962137296532198</v>
      </c>
      <c r="U73" s="9">
        <v>54.191271526303375</v>
      </c>
      <c r="V73" s="9">
        <v>54.420405756074551</v>
      </c>
      <c r="W73" s="9">
        <v>54.64953998584572</v>
      </c>
      <c r="X73" s="9">
        <v>54.878674215616883</v>
      </c>
      <c r="Y73" s="9">
        <v>55.107808445388059</v>
      </c>
      <c r="Z73" s="9">
        <v>55.508799245104981</v>
      </c>
      <c r="AA73" s="9">
        <v>55.909790044821897</v>
      </c>
      <c r="AB73" s="9">
        <v>54.911755233494361</v>
      </c>
      <c r="AC73" s="9">
        <v>55.302783528870478</v>
      </c>
      <c r="AD73" s="9">
        <v>55.693811824246609</v>
      </c>
      <c r="AE73" s="9">
        <v>55.699332873245922</v>
      </c>
      <c r="AF73" s="9">
        <v>56.09385783298827</v>
      </c>
      <c r="AG73" s="9">
        <v>56.09385783298827</v>
      </c>
      <c r="AH73" s="9">
        <v>56.09385783298827</v>
      </c>
      <c r="AI73" s="9">
        <v>56.09385783298827</v>
      </c>
      <c r="AJ73" s="8" t="str">
        <f t="shared" si="3"/>
        <v>1990</v>
      </c>
      <c r="AK73" s="8" t="str">
        <f t="shared" si="4"/>
        <v>2020</v>
      </c>
      <c r="AL73" s="9">
        <f t="shared" si="5"/>
        <v>4.0532822255336853</v>
      </c>
      <c r="AM73" s="10">
        <f>RANK(DATA!$AL73,DATA!$AL$2:$AL$267)</f>
        <v>25</v>
      </c>
    </row>
    <row r="74" spans="1:39" x14ac:dyDescent="0.2">
      <c r="A74" s="7" t="s">
        <v>485</v>
      </c>
      <c r="B74" s="8" t="s">
        <v>486</v>
      </c>
      <c r="C74" s="8" t="s">
        <v>37</v>
      </c>
      <c r="D74" s="8" t="s">
        <v>38</v>
      </c>
      <c r="E74" s="9">
        <v>26.810465116279069</v>
      </c>
      <c r="F74" s="9">
        <v>26.881046511627904</v>
      </c>
      <c r="G74" s="9">
        <v>26.951627906976743</v>
      </c>
      <c r="H74" s="9">
        <v>27.022209302325578</v>
      </c>
      <c r="I74" s="9">
        <v>27.092790697674417</v>
      </c>
      <c r="J74" s="9">
        <v>27.163372093023259</v>
      </c>
      <c r="K74" s="9">
        <v>27.233953488372091</v>
      </c>
      <c r="L74" s="9">
        <v>27.304534883720933</v>
      </c>
      <c r="M74" s="9">
        <v>27.375116279069772</v>
      </c>
      <c r="N74" s="9">
        <v>27.445697674418607</v>
      </c>
      <c r="O74" s="9">
        <v>27.516279069767442</v>
      </c>
      <c r="P74" s="9">
        <v>27.58691860465116</v>
      </c>
      <c r="Q74" s="9">
        <v>27.657558139534888</v>
      </c>
      <c r="R74" s="9">
        <v>27.728197674418603</v>
      </c>
      <c r="S74" s="9">
        <v>27.798837209302324</v>
      </c>
      <c r="T74" s="9">
        <v>27.869476744186052</v>
      </c>
      <c r="U74" s="9">
        <v>27.940116279069766</v>
      </c>
      <c r="V74" s="9">
        <v>28.010755813953491</v>
      </c>
      <c r="W74" s="9">
        <v>28.081395348837209</v>
      </c>
      <c r="X74" s="9">
        <v>28.152034883720926</v>
      </c>
      <c r="Y74" s="9">
        <v>28.222674418604655</v>
      </c>
      <c r="Z74" s="9">
        <v>28.29325581395349</v>
      </c>
      <c r="AA74" s="9">
        <v>28.363837209302321</v>
      </c>
      <c r="AB74" s="9">
        <v>28.434418604651164</v>
      </c>
      <c r="AC74" s="9">
        <v>28.504999999999999</v>
      </c>
      <c r="AD74" s="9">
        <v>28.575581395348838</v>
      </c>
      <c r="AE74" s="9">
        <v>28.646511627906975</v>
      </c>
      <c r="AF74" s="9">
        <v>28.716860465116277</v>
      </c>
      <c r="AG74" s="9">
        <v>28.787209302325579</v>
      </c>
      <c r="AH74" s="9">
        <v>28.857558139534884</v>
      </c>
      <c r="AI74" s="9">
        <v>28.92790697674419</v>
      </c>
      <c r="AJ74" s="8" t="str">
        <f t="shared" si="3"/>
        <v>1990</v>
      </c>
      <c r="AK74" s="8" t="str">
        <f t="shared" si="4"/>
        <v>2020</v>
      </c>
      <c r="AL74" s="9">
        <f t="shared" si="5"/>
        <v>2.1174418604651208</v>
      </c>
      <c r="AM74" s="10">
        <f>RANK(DATA!$AL74,DATA!$AL$2:$AL$267)</f>
        <v>47</v>
      </c>
    </row>
    <row r="75" spans="1:39" x14ac:dyDescent="0.2">
      <c r="A75" s="7" t="s">
        <v>181</v>
      </c>
      <c r="B75" s="8" t="s">
        <v>182</v>
      </c>
      <c r="C75" s="8" t="s">
        <v>37</v>
      </c>
      <c r="D75" s="8" t="s">
        <v>38</v>
      </c>
      <c r="E75" s="9">
        <v>18.536385104450499</v>
      </c>
      <c r="F75" s="9">
        <v>18.467211625794732</v>
      </c>
      <c r="G75" s="9">
        <v>18.398038147138966</v>
      </c>
      <c r="H75" s="9">
        <v>19.0395</v>
      </c>
      <c r="I75" s="9">
        <v>18.9665</v>
      </c>
      <c r="J75" s="9">
        <v>18.8935</v>
      </c>
      <c r="K75" s="9">
        <v>18.820500000000003</v>
      </c>
      <c r="L75" s="9">
        <v>18.747499999999999</v>
      </c>
      <c r="M75" s="9">
        <v>18.674499999999998</v>
      </c>
      <c r="N75" s="9">
        <v>18.601500000000001</v>
      </c>
      <c r="O75" s="9">
        <v>18.528500000000001</v>
      </c>
      <c r="P75" s="9">
        <v>18.455500000000001</v>
      </c>
      <c r="Q75" s="9">
        <v>18.3825</v>
      </c>
      <c r="R75" s="9">
        <v>18.3095</v>
      </c>
      <c r="S75" s="9">
        <v>16.149009180426358</v>
      </c>
      <c r="T75" s="9">
        <v>16.083604074887418</v>
      </c>
      <c r="U75" s="9">
        <v>16.019011974933349</v>
      </c>
      <c r="V75" s="9">
        <v>15.954753111824612</v>
      </c>
      <c r="W75" s="9">
        <v>15.890325014825304</v>
      </c>
      <c r="X75" s="9">
        <v>15.825696638837661</v>
      </c>
      <c r="Y75" s="9">
        <v>15.761298864353455</v>
      </c>
      <c r="Z75" s="9">
        <v>15.697283953566583</v>
      </c>
      <c r="AA75" s="9">
        <v>15.6326190476123</v>
      </c>
      <c r="AB75" s="9">
        <v>15.567930631437111</v>
      </c>
      <c r="AC75" s="9">
        <v>15.503109922610689</v>
      </c>
      <c r="AD75" s="9">
        <v>15.43780939387695</v>
      </c>
      <c r="AE75" s="9">
        <v>15.37274232665699</v>
      </c>
      <c r="AF75" s="9">
        <v>15.308426621660196</v>
      </c>
      <c r="AG75" s="9">
        <v>15.24350841674641</v>
      </c>
      <c r="AH75" s="9">
        <v>15.178866625557442</v>
      </c>
      <c r="AI75" s="9">
        <v>15.114224834368473</v>
      </c>
      <c r="AJ75" s="8" t="str">
        <f t="shared" si="3"/>
        <v>1990</v>
      </c>
      <c r="AK75" s="8" t="str">
        <f t="shared" si="4"/>
        <v>2020</v>
      </c>
      <c r="AL75" s="9">
        <f t="shared" si="5"/>
        <v>-3.4221602700820259</v>
      </c>
      <c r="AM75" s="10">
        <f>RANK(DATA!$AL75,DATA!$AL$2:$AL$267)</f>
        <v>194</v>
      </c>
    </row>
    <row r="76" spans="1:39" x14ac:dyDescent="0.2">
      <c r="A76" s="7" t="s">
        <v>173</v>
      </c>
      <c r="B76" s="8" t="s">
        <v>174</v>
      </c>
      <c r="C76" s="8" t="s">
        <v>37</v>
      </c>
      <c r="D76" s="8" t="s">
        <v>38</v>
      </c>
      <c r="E76" s="9">
        <v>34.254120070849538</v>
      </c>
      <c r="F76" s="9">
        <v>34.4734870173898</v>
      </c>
      <c r="G76" s="9">
        <v>34.709318528707207</v>
      </c>
      <c r="H76" s="9">
        <v>34.929658945720895</v>
      </c>
      <c r="I76" s="9">
        <v>35.157368989356065</v>
      </c>
      <c r="J76" s="9">
        <v>35.385080770721366</v>
      </c>
      <c r="K76" s="9">
        <v>35.612794252499334</v>
      </c>
      <c r="L76" s="9">
        <v>35.840910855954881</v>
      </c>
      <c r="M76" s="9">
        <v>36.068899636403287</v>
      </c>
      <c r="N76" s="9">
        <v>36.297029014241645</v>
      </c>
      <c r="O76" s="9">
        <v>36.532517684528401</v>
      </c>
      <c r="P76" s="9">
        <v>36.68650431643578</v>
      </c>
      <c r="Q76" s="9">
        <v>36.826655445061625</v>
      </c>
      <c r="R76" s="9">
        <v>36.967032370400212</v>
      </c>
      <c r="S76" s="9">
        <v>37.119001976731113</v>
      </c>
      <c r="T76" s="9">
        <v>37.267673882442402</v>
      </c>
      <c r="U76" s="9">
        <v>37.423210353235461</v>
      </c>
      <c r="V76" s="9">
        <v>37.569161965093741</v>
      </c>
      <c r="W76" s="9">
        <v>37.723517152989935</v>
      </c>
      <c r="X76" s="9">
        <v>37.871673222095922</v>
      </c>
      <c r="Y76" s="9">
        <v>37.999098245930355</v>
      </c>
      <c r="Z76" s="9">
        <v>38.084153390382511</v>
      </c>
      <c r="AA76" s="9">
        <v>38.162139196031333</v>
      </c>
      <c r="AB76" s="9">
        <v>38.224339338699309</v>
      </c>
      <c r="AC76" s="9">
        <v>38.307312845616195</v>
      </c>
      <c r="AD76" s="9">
        <v>38.397841340215798</v>
      </c>
      <c r="AE76" s="9">
        <v>38.452127386750817</v>
      </c>
      <c r="AF76" s="9">
        <v>38.519860011223933</v>
      </c>
      <c r="AG76" s="9">
        <v>38.525193198772044</v>
      </c>
      <c r="AH76" s="9">
        <v>38.582543702165616</v>
      </c>
      <c r="AI76" s="9">
        <v>38.639521412375416</v>
      </c>
      <c r="AJ76" s="8" t="str">
        <f t="shared" si="3"/>
        <v>1990</v>
      </c>
      <c r="AK76" s="8" t="str">
        <f t="shared" si="4"/>
        <v>2020</v>
      </c>
      <c r="AL76" s="9">
        <f t="shared" si="5"/>
        <v>4.3854013415258777</v>
      </c>
      <c r="AM76" s="10">
        <f>RANK(DATA!$AL76,DATA!$AL$2:$AL$267)</f>
        <v>23</v>
      </c>
    </row>
    <row r="77" spans="1:39" x14ac:dyDescent="0.2">
      <c r="A77" s="7" t="s">
        <v>167</v>
      </c>
      <c r="B77" s="8" t="s">
        <v>168</v>
      </c>
      <c r="C77" s="8" t="s">
        <v>37</v>
      </c>
      <c r="D77" s="8" t="s">
        <v>38</v>
      </c>
      <c r="E77" s="9">
        <v>37.627778628613648</v>
      </c>
      <c r="F77" s="9">
        <v>37.656374978579692</v>
      </c>
      <c r="G77" s="9">
        <v>37.677921657549298</v>
      </c>
      <c r="H77" s="9">
        <v>37.714084675796535</v>
      </c>
      <c r="I77" s="9">
        <v>37.752436562272727</v>
      </c>
      <c r="J77" s="9">
        <v>37.788275010112862</v>
      </c>
      <c r="K77" s="9">
        <v>37.820446323650422</v>
      </c>
      <c r="L77" s="9">
        <v>37.756499576173923</v>
      </c>
      <c r="M77" s="9">
        <v>37.784726620900571</v>
      </c>
      <c r="N77" s="9">
        <v>37.807013360221873</v>
      </c>
      <c r="O77" s="9">
        <v>37.849003381432027</v>
      </c>
      <c r="P77" s="9">
        <v>37.897716536910693</v>
      </c>
      <c r="Q77" s="9">
        <v>37.944835026462862</v>
      </c>
      <c r="R77" s="9">
        <v>37.990266554966162</v>
      </c>
      <c r="S77" s="9">
        <v>38.036353461159869</v>
      </c>
      <c r="T77" s="9">
        <v>38.082610929509464</v>
      </c>
      <c r="U77" s="9">
        <v>38.144066941148729</v>
      </c>
      <c r="V77" s="9">
        <v>38.192289161084901</v>
      </c>
      <c r="W77" s="9">
        <v>38.242101390517554</v>
      </c>
      <c r="X77" s="9">
        <v>38.288778823621925</v>
      </c>
      <c r="Y77" s="9">
        <v>38.334615292654824</v>
      </c>
      <c r="Z77" s="9">
        <v>38.355764365657116</v>
      </c>
      <c r="AA77" s="9">
        <v>38.384154761591574</v>
      </c>
      <c r="AB77" s="9">
        <v>38.40333726568204</v>
      </c>
      <c r="AC77" s="9">
        <v>38.424109340311361</v>
      </c>
      <c r="AD77" s="9">
        <v>38.424518145149918</v>
      </c>
      <c r="AE77" s="9">
        <v>38.44609481505897</v>
      </c>
      <c r="AF77" s="9">
        <v>38.469734668722396</v>
      </c>
      <c r="AG77" s="9">
        <v>38.480814870484423</v>
      </c>
      <c r="AH77" s="9">
        <v>38.498045686264582</v>
      </c>
      <c r="AI77" s="9">
        <v>38.514954221211482</v>
      </c>
      <c r="AJ77" s="8" t="str">
        <f t="shared" si="3"/>
        <v>1990</v>
      </c>
      <c r="AK77" s="8" t="str">
        <f t="shared" si="4"/>
        <v>2020</v>
      </c>
      <c r="AL77" s="9">
        <f t="shared" si="5"/>
        <v>0.88717559259783485</v>
      </c>
      <c r="AM77" s="10">
        <f>RANK(DATA!$AL77,DATA!$AL$2:$AL$267)</f>
        <v>70</v>
      </c>
    </row>
    <row r="78" spans="1:39" x14ac:dyDescent="0.2">
      <c r="A78" s="7" t="s">
        <v>165</v>
      </c>
      <c r="B78" s="8" t="s">
        <v>166</v>
      </c>
      <c r="C78" s="8" t="s">
        <v>37</v>
      </c>
      <c r="D78" s="8" t="s">
        <v>38</v>
      </c>
      <c r="E78" s="9">
        <v>38.828559568175521</v>
      </c>
      <c r="F78" s="9">
        <v>38.834373956060901</v>
      </c>
      <c r="G78" s="9">
        <v>38.829472533963667</v>
      </c>
      <c r="H78" s="9">
        <v>38.844222022797346</v>
      </c>
      <c r="I78" s="9">
        <v>38.860900449031284</v>
      </c>
      <c r="J78" s="9">
        <v>38.874440171245716</v>
      </c>
      <c r="K78" s="9">
        <v>38.883529932900352</v>
      </c>
      <c r="L78" s="9">
        <v>38.890762775088959</v>
      </c>
      <c r="M78" s="9">
        <v>38.894753537640334</v>
      </c>
      <c r="N78" s="9">
        <v>38.891440164360638</v>
      </c>
      <c r="O78" s="9">
        <v>38.911496663708192</v>
      </c>
      <c r="P78" s="9">
        <v>38.950060806160671</v>
      </c>
      <c r="Q78" s="9">
        <v>38.988394638309437</v>
      </c>
      <c r="R78" s="9">
        <v>39.024506479987011</v>
      </c>
      <c r="S78" s="9">
        <v>39.06029672266169</v>
      </c>
      <c r="T78" s="9">
        <v>39.096469771310105</v>
      </c>
      <c r="U78" s="9">
        <v>39.15040284198917</v>
      </c>
      <c r="V78" s="9">
        <v>39.189327168590573</v>
      </c>
      <c r="W78" s="9">
        <v>39.229161745474364</v>
      </c>
      <c r="X78" s="9">
        <v>39.267458999660903</v>
      </c>
      <c r="Y78" s="9">
        <v>39.305671038296126</v>
      </c>
      <c r="Z78" s="9">
        <v>39.319223885003517</v>
      </c>
      <c r="AA78" s="9">
        <v>39.333249693043285</v>
      </c>
      <c r="AB78" s="9">
        <v>39.346981605660659</v>
      </c>
      <c r="AC78" s="9">
        <v>39.362652691677575</v>
      </c>
      <c r="AD78" s="9">
        <v>39.349983402612125</v>
      </c>
      <c r="AE78" s="9">
        <v>39.368244921677125</v>
      </c>
      <c r="AF78" s="9">
        <v>39.387176304364459</v>
      </c>
      <c r="AG78" s="9">
        <v>39.399259220294823</v>
      </c>
      <c r="AH78" s="9">
        <v>39.411428736317227</v>
      </c>
      <c r="AI78" s="9">
        <v>39.423607805287176</v>
      </c>
      <c r="AJ78" s="8" t="str">
        <f t="shared" si="3"/>
        <v>1990</v>
      </c>
      <c r="AK78" s="8" t="str">
        <f t="shared" si="4"/>
        <v>2020</v>
      </c>
      <c r="AL78" s="9">
        <f t="shared" si="5"/>
        <v>0.595048237111655</v>
      </c>
      <c r="AM78" s="10">
        <f>RANK(DATA!$AL78,DATA!$AL$2:$AL$267)</f>
        <v>80</v>
      </c>
    </row>
    <row r="79" spans="1:39" x14ac:dyDescent="0.2">
      <c r="A79" s="7" t="s">
        <v>499</v>
      </c>
      <c r="B79" s="8" t="s">
        <v>500</v>
      </c>
      <c r="C79" s="8" t="s">
        <v>37</v>
      </c>
      <c r="D79" s="8" t="s">
        <v>38</v>
      </c>
      <c r="E79" s="9">
        <v>38.683638131066104</v>
      </c>
      <c r="F79" s="9">
        <v>38.690131513329128</v>
      </c>
      <c r="G79" s="9">
        <v>38.68638169987895</v>
      </c>
      <c r="H79" s="9">
        <v>38.701798100394988</v>
      </c>
      <c r="I79" s="9">
        <v>38.719106342681464</v>
      </c>
      <c r="J79" s="9">
        <v>38.733336861290816</v>
      </c>
      <c r="K79" s="9">
        <v>38.743085542946943</v>
      </c>
      <c r="L79" s="9">
        <v>38.751131165795222</v>
      </c>
      <c r="M79" s="9">
        <v>38.756115203049163</v>
      </c>
      <c r="N79" s="9">
        <v>38.75381740212471</v>
      </c>
      <c r="O79" s="9">
        <v>38.774437300581461</v>
      </c>
      <c r="P79" s="9">
        <v>38.813715481140228</v>
      </c>
      <c r="Q79" s="9">
        <v>38.852765414448569</v>
      </c>
      <c r="R79" s="9">
        <v>38.889720648481202</v>
      </c>
      <c r="S79" s="9">
        <v>38.926038732595103</v>
      </c>
      <c r="T79" s="9">
        <v>38.962969214138937</v>
      </c>
      <c r="U79" s="9">
        <v>39.017375207593986</v>
      </c>
      <c r="V79" s="9">
        <v>39.057011261049809</v>
      </c>
      <c r="W79" s="9">
        <v>39.097574266805488</v>
      </c>
      <c r="X79" s="9">
        <v>39.1366293670389</v>
      </c>
      <c r="Y79" s="9">
        <v>39.175566836199145</v>
      </c>
      <c r="Z79" s="9">
        <v>39.189801619507563</v>
      </c>
      <c r="AA79" s="9">
        <v>39.204432181470168</v>
      </c>
      <c r="AB79" s="9">
        <v>39.218774444213317</v>
      </c>
      <c r="AC79" s="9">
        <v>39.23396029917604</v>
      </c>
      <c r="AD79" s="9">
        <v>39.222385100119915</v>
      </c>
      <c r="AE79" s="9">
        <v>39.241103227134985</v>
      </c>
      <c r="AF79" s="9">
        <v>39.260583645605976</v>
      </c>
      <c r="AG79" s="9">
        <v>39.273141102091643</v>
      </c>
      <c r="AH79" s="9">
        <v>39.285749317563571</v>
      </c>
      <c r="AI79" s="9">
        <v>39.298366935242086</v>
      </c>
      <c r="AJ79" s="8" t="str">
        <f t="shared" si="3"/>
        <v>1990</v>
      </c>
      <c r="AK79" s="8" t="str">
        <f t="shared" si="4"/>
        <v>2020</v>
      </c>
      <c r="AL79" s="9">
        <f t="shared" si="5"/>
        <v>0.61472880417598219</v>
      </c>
      <c r="AM79" s="10">
        <f>RANK(DATA!$AL79,DATA!$AL$2:$AL$267)</f>
        <v>79</v>
      </c>
    </row>
    <row r="80" spans="1:39" x14ac:dyDescent="0.2">
      <c r="A80" s="7" t="s">
        <v>183</v>
      </c>
      <c r="B80" s="8" t="s">
        <v>184</v>
      </c>
      <c r="C80" s="8" t="s">
        <v>37</v>
      </c>
      <c r="D80" s="8" t="s">
        <v>38</v>
      </c>
      <c r="E80" s="9">
        <v>36.299334666865981</v>
      </c>
      <c r="F80" s="9">
        <v>36.456887493400849</v>
      </c>
      <c r="G80" s="9">
        <v>36.62784503238553</v>
      </c>
      <c r="H80" s="9">
        <v>36.788712751204088</v>
      </c>
      <c r="I80" s="9">
        <v>36.953462254897552</v>
      </c>
      <c r="J80" s="9">
        <v>37.1188579697451</v>
      </c>
      <c r="K80" s="9">
        <v>37.283137814225356</v>
      </c>
      <c r="L80" s="9">
        <v>37.449095147607501</v>
      </c>
      <c r="M80" s="9">
        <v>37.614589843974585</v>
      </c>
      <c r="N80" s="9">
        <v>37.779993385780472</v>
      </c>
      <c r="O80" s="9">
        <v>37.951271743774662</v>
      </c>
      <c r="P80" s="9">
        <v>38.076696031023488</v>
      </c>
      <c r="Q80" s="9">
        <v>38.208459937125184</v>
      </c>
      <c r="R80" s="9">
        <v>38.324481219878237</v>
      </c>
      <c r="S80" s="9">
        <v>38.446917268185175</v>
      </c>
      <c r="T80" s="9">
        <v>38.570137914284999</v>
      </c>
      <c r="U80" s="9">
        <v>38.696957899916519</v>
      </c>
      <c r="V80" s="9">
        <v>38.817914663986222</v>
      </c>
      <c r="W80" s="9">
        <v>38.943714627659084</v>
      </c>
      <c r="X80" s="9">
        <v>39.055257179612418</v>
      </c>
      <c r="Y80" s="9">
        <v>39.162529486302802</v>
      </c>
      <c r="Z80" s="9">
        <v>39.246141454334122</v>
      </c>
      <c r="AA80" s="9">
        <v>39.380705177012402</v>
      </c>
      <c r="AB80" s="9">
        <v>39.449407233014306</v>
      </c>
      <c r="AC80" s="9">
        <v>39.518933125966399</v>
      </c>
      <c r="AD80" s="9">
        <v>39.607207393265014</v>
      </c>
      <c r="AE80" s="9">
        <v>39.656537432233712</v>
      </c>
      <c r="AF80" s="9">
        <v>39.710499201701246</v>
      </c>
      <c r="AG80" s="9">
        <v>39.720526333205463</v>
      </c>
      <c r="AH80" s="9">
        <v>39.766190643014433</v>
      </c>
      <c r="AI80" s="9">
        <v>39.811602428990149</v>
      </c>
      <c r="AJ80" s="8" t="str">
        <f t="shared" si="3"/>
        <v>1990</v>
      </c>
      <c r="AK80" s="8" t="str">
        <f t="shared" si="4"/>
        <v>2020</v>
      </c>
      <c r="AL80" s="9">
        <f t="shared" si="5"/>
        <v>3.5122677621241678</v>
      </c>
      <c r="AM80" s="10">
        <f>RANK(DATA!$AL80,DATA!$AL$2:$AL$267)</f>
        <v>29</v>
      </c>
    </row>
    <row r="81" spans="1:39" x14ac:dyDescent="0.2">
      <c r="A81" s="7" t="s">
        <v>193</v>
      </c>
      <c r="B81" s="8" t="s">
        <v>194</v>
      </c>
      <c r="C81" s="8" t="s">
        <v>37</v>
      </c>
      <c r="D81" s="8" t="s">
        <v>38</v>
      </c>
      <c r="E81" s="9">
        <v>5.7306590257879667E-2</v>
      </c>
      <c r="F81" s="9">
        <v>5.7306590257879667E-2</v>
      </c>
      <c r="G81" s="9">
        <v>5.7306590257879667E-2</v>
      </c>
      <c r="H81" s="9">
        <v>5.7306590257879667E-2</v>
      </c>
      <c r="I81" s="9">
        <v>5.7306590257879667E-2</v>
      </c>
      <c r="J81" s="9">
        <v>5.7306590257879667E-2</v>
      </c>
      <c r="K81" s="9">
        <v>5.7306590257879667E-2</v>
      </c>
      <c r="L81" s="9">
        <v>5.7306590257879667E-2</v>
      </c>
      <c r="M81" s="9">
        <v>5.7306590257879667E-2</v>
      </c>
      <c r="N81" s="9">
        <v>5.7306590257879667E-2</v>
      </c>
      <c r="O81" s="9">
        <v>5.7306590257879667E-2</v>
      </c>
      <c r="P81" s="9">
        <v>5.7306590257879667E-2</v>
      </c>
      <c r="Q81" s="9">
        <v>5.7306590257879667E-2</v>
      </c>
      <c r="R81" s="9">
        <v>5.7306590257879667E-2</v>
      </c>
      <c r="S81" s="9">
        <v>5.7306590257879667E-2</v>
      </c>
      <c r="T81" s="9">
        <v>5.7306590257879667E-2</v>
      </c>
      <c r="U81" s="9">
        <v>5.7306590257879667E-2</v>
      </c>
      <c r="V81" s="9">
        <v>5.7306590257879667E-2</v>
      </c>
      <c r="W81" s="9">
        <v>5.7306590257879667E-2</v>
      </c>
      <c r="X81" s="9">
        <v>5.7306590257879667E-2</v>
      </c>
      <c r="Y81" s="9">
        <v>5.7306590257879667E-2</v>
      </c>
      <c r="Z81" s="9">
        <v>5.7306590257879667E-2</v>
      </c>
      <c r="AA81" s="9">
        <v>5.7306590257879667E-2</v>
      </c>
      <c r="AB81" s="9">
        <v>5.7306590257879667E-2</v>
      </c>
      <c r="AC81" s="9">
        <v>5.7306590257879667E-2</v>
      </c>
      <c r="AD81" s="9">
        <v>5.7306590257879667E-2</v>
      </c>
      <c r="AE81" s="9">
        <v>5.7306590257879667E-2</v>
      </c>
      <c r="AF81" s="9">
        <v>5.7306590257879667E-2</v>
      </c>
      <c r="AG81" s="9">
        <v>5.7306590257879667E-2</v>
      </c>
      <c r="AH81" s="9">
        <v>5.7306590257879667E-2</v>
      </c>
      <c r="AI81" s="9">
        <v>5.7306590257879667E-2</v>
      </c>
      <c r="AJ81" s="8" t="str">
        <f t="shared" si="3"/>
        <v>1990</v>
      </c>
      <c r="AK81" s="8" t="str">
        <f t="shared" si="4"/>
        <v>2020</v>
      </c>
      <c r="AL81" s="9">
        <f t="shared" si="5"/>
        <v>0</v>
      </c>
      <c r="AM81" s="10">
        <f>RANK(DATA!$AL81,DATA!$AL$2:$AL$267)</f>
        <v>110</v>
      </c>
    </row>
    <row r="82" spans="1:39" x14ac:dyDescent="0.2">
      <c r="A82" s="7" t="s">
        <v>189</v>
      </c>
      <c r="B82" s="8" t="s">
        <v>190</v>
      </c>
      <c r="C82" s="8" t="s">
        <v>37</v>
      </c>
      <c r="D82" s="8" t="s">
        <v>38</v>
      </c>
      <c r="E82" s="9">
        <v>51.433497536945815</v>
      </c>
      <c r="F82" s="9">
        <v>51.799014778325123</v>
      </c>
      <c r="G82" s="9">
        <v>52.164532019704424</v>
      </c>
      <c r="H82" s="9">
        <v>52.530049261083747</v>
      </c>
      <c r="I82" s="9">
        <v>52.895566502463055</v>
      </c>
      <c r="J82" s="9">
        <v>53.261083743842363</v>
      </c>
      <c r="K82" s="9">
        <v>53.626600985221671</v>
      </c>
      <c r="L82" s="9">
        <v>53.992118226600994</v>
      </c>
      <c r="M82" s="9">
        <v>54.357635467980295</v>
      </c>
      <c r="N82" s="9">
        <v>54.723152709359603</v>
      </c>
      <c r="O82" s="9">
        <v>55.088669950738925</v>
      </c>
      <c r="P82" s="9">
        <v>55.454132457580727</v>
      </c>
      <c r="Q82" s="9">
        <v>55.819594964422549</v>
      </c>
      <c r="R82" s="9">
        <v>56.185057471264365</v>
      </c>
      <c r="S82" s="9">
        <v>56.55051997810618</v>
      </c>
      <c r="T82" s="9">
        <v>56.915982484948003</v>
      </c>
      <c r="U82" s="9">
        <v>57.281444991789819</v>
      </c>
      <c r="V82" s="9">
        <v>57.646907498631641</v>
      </c>
      <c r="W82" s="9">
        <v>58.012370005473457</v>
      </c>
      <c r="X82" s="9">
        <v>58.377832512315265</v>
      </c>
      <c r="Y82" s="9">
        <v>58.743295019157081</v>
      </c>
      <c r="Z82" s="9">
        <v>59.108702791461411</v>
      </c>
      <c r="AA82" s="9">
        <v>59.474110563765734</v>
      </c>
      <c r="AB82" s="9">
        <v>59.839518336070064</v>
      </c>
      <c r="AC82" s="9">
        <v>60.204926108374387</v>
      </c>
      <c r="AD82" s="9">
        <v>60.570333880678717</v>
      </c>
      <c r="AE82" s="9">
        <v>60.935960591133011</v>
      </c>
      <c r="AF82" s="9">
        <v>61.301587301587304</v>
      </c>
      <c r="AG82" s="9">
        <v>61.667214012041605</v>
      </c>
      <c r="AH82" s="9">
        <v>62.032840722495898</v>
      </c>
      <c r="AI82" s="9">
        <v>62.398467432950198</v>
      </c>
      <c r="AJ82" s="8" t="str">
        <f t="shared" si="3"/>
        <v>1990</v>
      </c>
      <c r="AK82" s="8" t="str">
        <f t="shared" si="4"/>
        <v>2020</v>
      </c>
      <c r="AL82" s="9">
        <f t="shared" si="5"/>
        <v>10.964969896004384</v>
      </c>
      <c r="AM82" s="10">
        <f>RANK(DATA!$AL82,DATA!$AL$2:$AL$267)</f>
        <v>7</v>
      </c>
    </row>
    <row r="83" spans="1:39" x14ac:dyDescent="0.2">
      <c r="A83" s="7" t="s">
        <v>187</v>
      </c>
      <c r="B83" s="8" t="s">
        <v>188</v>
      </c>
      <c r="C83" s="8" t="s">
        <v>37</v>
      </c>
      <c r="D83" s="8" t="s">
        <v>38</v>
      </c>
      <c r="E83" s="9">
        <v>71.818936931612981</v>
      </c>
      <c r="F83" s="9">
        <v>72.006175514626207</v>
      </c>
      <c r="G83" s="9">
        <v>72.193414097639447</v>
      </c>
      <c r="H83" s="9">
        <v>72.380652680652673</v>
      </c>
      <c r="I83" s="9">
        <v>72.567891263665913</v>
      </c>
      <c r="J83" s="9">
        <v>72.755129846679139</v>
      </c>
      <c r="K83" s="9">
        <v>72.94236842969238</v>
      </c>
      <c r="L83" s="9">
        <v>73.129607012705605</v>
      </c>
      <c r="M83" s="9">
        <v>73.316845595718831</v>
      </c>
      <c r="N83" s="9">
        <v>73.504084178732072</v>
      </c>
      <c r="O83" s="9">
        <v>73.691322761745297</v>
      </c>
      <c r="P83" s="9">
        <v>73.624465675169901</v>
      </c>
      <c r="Q83" s="9">
        <v>73.557608588594505</v>
      </c>
      <c r="R83" s="9">
        <v>73.490751502019108</v>
      </c>
      <c r="S83" s="9">
        <v>73.423894415443712</v>
      </c>
      <c r="T83" s="9">
        <v>73.357037328868316</v>
      </c>
      <c r="U83" s="9">
        <v>73.405859721811183</v>
      </c>
      <c r="V83" s="9">
        <v>73.343720609030228</v>
      </c>
      <c r="W83" s="9">
        <v>73.322566633761113</v>
      </c>
      <c r="X83" s="9">
        <v>73.255557749259623</v>
      </c>
      <c r="Y83" s="9">
        <v>73.188548864758147</v>
      </c>
      <c r="Z83" s="9">
        <v>73.30086544473329</v>
      </c>
      <c r="AA83" s="9">
        <v>73.410773635196946</v>
      </c>
      <c r="AB83" s="9">
        <v>73.520681825660603</v>
      </c>
      <c r="AC83" s="9">
        <v>73.630590016124259</v>
      </c>
      <c r="AD83" s="9">
        <v>73.735645421341843</v>
      </c>
      <c r="AE83" s="9">
        <v>73.735645421341843</v>
      </c>
      <c r="AF83" s="9">
        <v>73.733219268228481</v>
      </c>
      <c r="AG83" s="9">
        <v>73.733219268228481</v>
      </c>
      <c r="AH83" s="9">
        <v>73.733219268228481</v>
      </c>
      <c r="AI83" s="9">
        <v>73.733219268228481</v>
      </c>
      <c r="AJ83" s="8" t="str">
        <f t="shared" si="3"/>
        <v>1990</v>
      </c>
      <c r="AK83" s="8" t="str">
        <f t="shared" si="4"/>
        <v>2020</v>
      </c>
      <c r="AL83" s="9">
        <f t="shared" si="5"/>
        <v>1.9142823366155</v>
      </c>
      <c r="AM83" s="10">
        <f>RANK(DATA!$AL83,DATA!$AL$2:$AL$267)</f>
        <v>52</v>
      </c>
    </row>
    <row r="84" spans="1:39" x14ac:dyDescent="0.2">
      <c r="A84" s="7" t="s">
        <v>185</v>
      </c>
      <c r="B84" s="8" t="s">
        <v>186</v>
      </c>
      <c r="C84" s="8" t="s">
        <v>37</v>
      </c>
      <c r="D84" s="8" t="s">
        <v>38</v>
      </c>
      <c r="E84" s="9">
        <v>29.007798832452593</v>
      </c>
      <c r="F84" s="9">
        <v>28.882014676617935</v>
      </c>
      <c r="G84" s="9">
        <v>28.75453212747982</v>
      </c>
      <c r="H84" s="9">
        <v>28.69712133759619</v>
      </c>
      <c r="I84" s="9">
        <v>28.565716234902599</v>
      </c>
      <c r="J84" s="9">
        <v>28.434311132209011</v>
      </c>
      <c r="K84" s="9">
        <v>28.302906035281772</v>
      </c>
      <c r="L84" s="9">
        <v>28.171500932588177</v>
      </c>
      <c r="M84" s="9">
        <v>28.040297942781759</v>
      </c>
      <c r="N84" s="9">
        <v>27.909514720377373</v>
      </c>
      <c r="O84" s="9">
        <v>25.402127194358332</v>
      </c>
      <c r="P84" s="9">
        <v>27.661161950076103</v>
      </c>
      <c r="Q84" s="9">
        <v>27.54403412784448</v>
      </c>
      <c r="R84" s="9">
        <v>27.427174796155636</v>
      </c>
      <c r="S84" s="9">
        <v>27.10818695498115</v>
      </c>
      <c r="T84" s="9">
        <v>26.99197475215216</v>
      </c>
      <c r="U84" s="9">
        <v>26.8755117632005</v>
      </c>
      <c r="V84" s="9">
        <v>26.759232361546225</v>
      </c>
      <c r="W84" s="9">
        <v>26.643337901548819</v>
      </c>
      <c r="X84" s="9">
        <v>26.531751751229393</v>
      </c>
      <c r="Y84" s="9">
        <v>24.136459199115521</v>
      </c>
      <c r="Z84" s="9">
        <v>24.364910735431298</v>
      </c>
      <c r="AA84" s="9">
        <v>24.234780112959466</v>
      </c>
      <c r="AB84" s="9">
        <v>24.104795411524233</v>
      </c>
      <c r="AC84" s="9">
        <v>23.974527304443271</v>
      </c>
      <c r="AD84" s="9">
        <v>23.844215040392729</v>
      </c>
      <c r="AE84" s="9">
        <v>23.709635187793861</v>
      </c>
      <c r="AF84" s="9">
        <v>23.580786581450759</v>
      </c>
      <c r="AG84" s="9">
        <v>23.454778078930293</v>
      </c>
      <c r="AH84" s="9">
        <v>23.326368867522447</v>
      </c>
      <c r="AI84" s="9">
        <v>23.201187238056317</v>
      </c>
      <c r="AJ84" s="8" t="str">
        <f t="shared" si="3"/>
        <v>1990</v>
      </c>
      <c r="AK84" s="8" t="str">
        <f t="shared" si="4"/>
        <v>2020</v>
      </c>
      <c r="AL84" s="9">
        <f t="shared" si="5"/>
        <v>-5.8066115943962764</v>
      </c>
      <c r="AM84" s="10">
        <f>RANK(DATA!$AL84,DATA!$AL$2:$AL$267)</f>
        <v>212</v>
      </c>
    </row>
    <row r="85" spans="1:39" x14ac:dyDescent="0.2">
      <c r="A85" s="7" t="s">
        <v>191</v>
      </c>
      <c r="B85" s="8" t="s">
        <v>192</v>
      </c>
      <c r="C85" s="8" t="s">
        <v>37</v>
      </c>
      <c r="D85" s="8" t="s">
        <v>38</v>
      </c>
      <c r="E85" s="9">
        <v>26.363945168253689</v>
      </c>
      <c r="F85" s="9">
        <v>26.519542849629087</v>
      </c>
      <c r="G85" s="9">
        <v>26.67514053100448</v>
      </c>
      <c r="H85" s="9">
        <v>26.830738212379877</v>
      </c>
      <c r="I85" s="9">
        <v>26.986335893755275</v>
      </c>
      <c r="J85" s="9">
        <v>27.141933575130668</v>
      </c>
      <c r="K85" s="9">
        <v>27.297531256506062</v>
      </c>
      <c r="L85" s="9">
        <v>27.453128937881459</v>
      </c>
      <c r="M85" s="9">
        <v>27.608726619256856</v>
      </c>
      <c r="N85" s="9">
        <v>27.764324300632254</v>
      </c>
      <c r="O85" s="9">
        <v>27.919870992956113</v>
      </c>
      <c r="P85" s="9">
        <v>28.126421058975431</v>
      </c>
      <c r="Q85" s="9">
        <v>28.332971124994749</v>
      </c>
      <c r="R85" s="9">
        <v>28.523893572710161</v>
      </c>
      <c r="S85" s="9">
        <v>28.746071257033385</v>
      </c>
      <c r="T85" s="9">
        <v>28.95315008300506</v>
      </c>
      <c r="U85" s="9">
        <v>29.159703921235597</v>
      </c>
      <c r="V85" s="9">
        <v>29.366257759466137</v>
      </c>
      <c r="W85" s="9">
        <v>29.572811597696681</v>
      </c>
      <c r="X85" s="9">
        <v>29.779365435927218</v>
      </c>
      <c r="Y85" s="9">
        <v>29.985919274157759</v>
      </c>
      <c r="Z85" s="9">
        <v>30.138232184046593</v>
      </c>
      <c r="AA85" s="9">
        <v>30.290545093935428</v>
      </c>
      <c r="AB85" s="9">
        <v>30.442858003824259</v>
      </c>
      <c r="AC85" s="9">
        <v>30.595170913713094</v>
      </c>
      <c r="AD85" s="9">
        <v>30.747483823601929</v>
      </c>
      <c r="AE85" s="9">
        <v>30.89979673349076</v>
      </c>
      <c r="AF85" s="9">
        <v>31.052109643379595</v>
      </c>
      <c r="AG85" s="9">
        <v>31.204422553268429</v>
      </c>
      <c r="AH85" s="9">
        <v>31.356735463157261</v>
      </c>
      <c r="AI85" s="9">
        <v>31.509048373046095</v>
      </c>
      <c r="AJ85" s="8" t="str">
        <f t="shared" si="3"/>
        <v>1990</v>
      </c>
      <c r="AK85" s="8" t="str">
        <f t="shared" si="4"/>
        <v>2020</v>
      </c>
      <c r="AL85" s="9">
        <f t="shared" si="5"/>
        <v>5.1451032047924059</v>
      </c>
      <c r="AM85" s="10">
        <f>RANK(DATA!$AL85,DATA!$AL$2:$AL$267)</f>
        <v>18</v>
      </c>
    </row>
    <row r="86" spans="1:39" x14ac:dyDescent="0.2">
      <c r="A86" s="7" t="s">
        <v>435</v>
      </c>
      <c r="B86" s="8" t="s">
        <v>436</v>
      </c>
      <c r="C86" s="8" t="s">
        <v>37</v>
      </c>
      <c r="D86" s="8" t="s">
        <v>38</v>
      </c>
      <c r="E86" s="9">
        <v>39.461748633879779</v>
      </c>
      <c r="F86" s="9">
        <v>39.574316939890714</v>
      </c>
      <c r="G86" s="9">
        <v>39.686885245901635</v>
      </c>
      <c r="H86" s="9">
        <v>39.799453551912571</v>
      </c>
      <c r="I86" s="9">
        <v>39.912021857923499</v>
      </c>
      <c r="J86" s="9">
        <v>40.024590163934434</v>
      </c>
      <c r="K86" s="9">
        <v>40.137158469945355</v>
      </c>
      <c r="L86" s="9">
        <v>40.249726775956283</v>
      </c>
      <c r="M86" s="9">
        <v>40.362295081967211</v>
      </c>
      <c r="N86" s="9">
        <v>40.474863387978147</v>
      </c>
      <c r="O86" s="9">
        <v>40.587431693989075</v>
      </c>
      <c r="P86" s="9">
        <v>40.612295081967211</v>
      </c>
      <c r="Q86" s="9">
        <v>40.637158469945355</v>
      </c>
      <c r="R86" s="9">
        <v>40.662021857923499</v>
      </c>
      <c r="S86" s="9">
        <v>40.686885245901642</v>
      </c>
      <c r="T86" s="9">
        <v>40.711748633879779</v>
      </c>
      <c r="U86" s="9">
        <v>40.73661202185793</v>
      </c>
      <c r="V86" s="9">
        <v>40.761475409836059</v>
      </c>
      <c r="W86" s="9">
        <v>40.78633879781421</v>
      </c>
      <c r="X86" s="9">
        <v>40.811202185792354</v>
      </c>
      <c r="Y86" s="9">
        <v>40.83606557377049</v>
      </c>
      <c r="Z86" s="9">
        <v>40.83606557377049</v>
      </c>
      <c r="AA86" s="9">
        <v>40.83606557377049</v>
      </c>
      <c r="AB86" s="9">
        <v>40.83606557377049</v>
      </c>
      <c r="AC86" s="9">
        <v>40.83606557377049</v>
      </c>
      <c r="AD86" s="9">
        <v>40.83606557377049</v>
      </c>
      <c r="AE86" s="9">
        <v>40.83606557377049</v>
      </c>
      <c r="AF86" s="9">
        <v>40.83606557377049</v>
      </c>
      <c r="AG86" s="9">
        <v>42.460227272727266</v>
      </c>
      <c r="AH86" s="9">
        <v>42.460227272727266</v>
      </c>
      <c r="AI86" s="9">
        <v>42.460227272727266</v>
      </c>
      <c r="AJ86" s="8" t="str">
        <f t="shared" si="3"/>
        <v>1990</v>
      </c>
      <c r="AK86" s="8" t="str">
        <f t="shared" si="4"/>
        <v>2020</v>
      </c>
      <c r="AL86" s="9">
        <f t="shared" si="5"/>
        <v>2.9984786388474873</v>
      </c>
      <c r="AM86" s="10">
        <f>RANK(DATA!$AL86,DATA!$AL$2:$AL$267)</f>
        <v>34</v>
      </c>
    </row>
    <row r="87" spans="1:39" x14ac:dyDescent="0.2">
      <c r="A87" s="7" t="s">
        <v>197</v>
      </c>
      <c r="B87" s="8" t="s">
        <v>198</v>
      </c>
      <c r="C87" s="8" t="s">
        <v>37</v>
      </c>
      <c r="D87" s="8" t="s">
        <v>38</v>
      </c>
      <c r="E87" s="9">
        <v>92.217254628012583</v>
      </c>
      <c r="F87" s="9">
        <v>92.193340319012691</v>
      </c>
      <c r="G87" s="9">
        <v>92.169426010012799</v>
      </c>
      <c r="H87" s="9">
        <v>92.145511701012921</v>
      </c>
      <c r="I87" s="9">
        <v>92.121597392013044</v>
      </c>
      <c r="J87" s="9">
        <v>92.097683083013166</v>
      </c>
      <c r="K87" s="9">
        <v>92.073768774013274</v>
      </c>
      <c r="L87" s="9">
        <v>92.049854465013382</v>
      </c>
      <c r="M87" s="9">
        <v>92.02594015601349</v>
      </c>
      <c r="N87" s="9">
        <v>92.002025847013627</v>
      </c>
      <c r="O87" s="9">
        <v>91.978111538013735</v>
      </c>
      <c r="P87" s="9">
        <v>91.958477898086699</v>
      </c>
      <c r="Q87" s="9">
        <v>91.938844258159662</v>
      </c>
      <c r="R87" s="9">
        <v>91.919210618232626</v>
      </c>
      <c r="S87" s="9">
        <v>91.899576978305589</v>
      </c>
      <c r="T87" s="9">
        <v>91.879943338378538</v>
      </c>
      <c r="U87" s="9">
        <v>91.860309698451502</v>
      </c>
      <c r="V87" s="9">
        <v>91.84067605852448</v>
      </c>
      <c r="W87" s="9">
        <v>91.821042418597429</v>
      </c>
      <c r="X87" s="9">
        <v>91.801408778670393</v>
      </c>
      <c r="Y87" s="9">
        <v>91.781775138743356</v>
      </c>
      <c r="Z87" s="9">
        <v>91.735661893119101</v>
      </c>
      <c r="AA87" s="9">
        <v>91.68954864749486</v>
      </c>
      <c r="AB87" s="9">
        <v>91.643435401870605</v>
      </c>
      <c r="AC87" s="9">
        <v>91.597322156246364</v>
      </c>
      <c r="AD87" s="9">
        <v>91.551208910622123</v>
      </c>
      <c r="AE87" s="9">
        <v>91.505103426863826</v>
      </c>
      <c r="AF87" s="9">
        <v>91.45899794310553</v>
      </c>
      <c r="AG87" s="9">
        <v>91.412892459347233</v>
      </c>
      <c r="AH87" s="9">
        <v>91.366786975588937</v>
      </c>
      <c r="AI87" s="9">
        <v>91.320681491830641</v>
      </c>
      <c r="AJ87" s="8" t="str">
        <f t="shared" si="3"/>
        <v>1990</v>
      </c>
      <c r="AK87" s="8" t="str">
        <f t="shared" si="4"/>
        <v>2020</v>
      </c>
      <c r="AL87" s="9">
        <f t="shared" si="5"/>
        <v>-0.89657313618194223</v>
      </c>
      <c r="AM87" s="10">
        <f>RANK(DATA!$AL87,DATA!$AL$2:$AL$267)</f>
        <v>156</v>
      </c>
    </row>
    <row r="88" spans="1:39" x14ac:dyDescent="0.2">
      <c r="A88" s="7" t="s">
        <v>209</v>
      </c>
      <c r="B88" s="8" t="s">
        <v>210</v>
      </c>
      <c r="C88" s="8" t="s">
        <v>37</v>
      </c>
      <c r="D88" s="8" t="s">
        <v>38</v>
      </c>
      <c r="E88" s="9">
        <v>40.974308300395265</v>
      </c>
      <c r="F88" s="9">
        <v>40.407806324110673</v>
      </c>
      <c r="G88" s="9">
        <v>39.841304347826089</v>
      </c>
      <c r="H88" s="9">
        <v>39.274802371541497</v>
      </c>
      <c r="I88" s="9">
        <v>38.70830039525692</v>
      </c>
      <c r="J88" s="9">
        <v>38.141798418972328</v>
      </c>
      <c r="K88" s="9">
        <v>37.575296442687744</v>
      </c>
      <c r="L88" s="9">
        <v>37.00879446640316</v>
      </c>
      <c r="M88" s="9">
        <v>36.442292490118575</v>
      </c>
      <c r="N88" s="9">
        <v>35.875790513833991</v>
      </c>
      <c r="O88" s="9">
        <v>35.309288537549413</v>
      </c>
      <c r="P88" s="9">
        <v>34.742786561264822</v>
      </c>
      <c r="Q88" s="9">
        <v>34.176284584980237</v>
      </c>
      <c r="R88" s="9">
        <v>33.609782608695653</v>
      </c>
      <c r="S88" s="9">
        <v>33.043280632411069</v>
      </c>
      <c r="T88" s="9">
        <v>32.476778656126484</v>
      </c>
      <c r="U88" s="9">
        <v>31.9102766798419</v>
      </c>
      <c r="V88" s="9">
        <v>31.343774703557308</v>
      </c>
      <c r="W88" s="9">
        <v>30.777272727272724</v>
      </c>
      <c r="X88" s="9">
        <v>30.210770750988143</v>
      </c>
      <c r="Y88" s="9">
        <v>29.644268774703558</v>
      </c>
      <c r="Z88" s="9">
        <v>29.077865612648218</v>
      </c>
      <c r="AA88" s="9">
        <v>28.511462450592891</v>
      </c>
      <c r="AB88" s="9">
        <v>27.94505928853755</v>
      </c>
      <c r="AC88" s="9">
        <v>27.378656126482209</v>
      </c>
      <c r="AD88" s="9">
        <v>26.812252964426879</v>
      </c>
      <c r="AE88" s="9">
        <v>26.245059288537547</v>
      </c>
      <c r="AF88" s="9">
        <v>25.678853754940711</v>
      </c>
      <c r="AG88" s="9">
        <v>25.112648221343875</v>
      </c>
      <c r="AH88" s="9">
        <v>24.545454545454547</v>
      </c>
      <c r="AI88" s="9">
        <v>23.979249011857707</v>
      </c>
      <c r="AJ88" s="8" t="str">
        <f t="shared" si="3"/>
        <v>1990</v>
      </c>
      <c r="AK88" s="8" t="str">
        <f t="shared" si="4"/>
        <v>2020</v>
      </c>
      <c r="AL88" s="9">
        <f t="shared" si="5"/>
        <v>-16.995059288537558</v>
      </c>
      <c r="AM88" s="10">
        <f>RANK(DATA!$AL88,DATA!$AL$2:$AL$267)</f>
        <v>255</v>
      </c>
    </row>
    <row r="89" spans="1:39" x14ac:dyDescent="0.2">
      <c r="A89" s="7" t="s">
        <v>201</v>
      </c>
      <c r="B89" s="8" t="s">
        <v>202</v>
      </c>
      <c r="C89" s="8" t="s">
        <v>37</v>
      </c>
      <c r="D89" s="8" t="s">
        <v>38</v>
      </c>
      <c r="E89" s="9">
        <v>39.602820549719389</v>
      </c>
      <c r="F89" s="9">
        <v>39.602820549719389</v>
      </c>
      <c r="G89" s="9">
        <v>39.63102604691322</v>
      </c>
      <c r="H89" s="9">
        <v>39.642970211541225</v>
      </c>
      <c r="I89" s="9">
        <v>39.654914376169231</v>
      </c>
      <c r="J89" s="9">
        <v>39.666858540797243</v>
      </c>
      <c r="K89" s="9">
        <v>39.678802705425241</v>
      </c>
      <c r="L89" s="9">
        <v>39.690746870053246</v>
      </c>
      <c r="M89" s="9">
        <v>39.702691034681251</v>
      </c>
      <c r="N89" s="9">
        <v>39.714635199309257</v>
      </c>
      <c r="O89" s="9">
        <v>39.726579363937262</v>
      </c>
      <c r="P89" s="9">
        <v>39.81551302345661</v>
      </c>
      <c r="Q89" s="9">
        <v>39.904446682975966</v>
      </c>
      <c r="R89" s="9">
        <v>39.993380342495328</v>
      </c>
      <c r="S89" s="9">
        <v>40.082314002014677</v>
      </c>
      <c r="T89" s="9">
        <v>40.171247661534032</v>
      </c>
      <c r="U89" s="9">
        <v>40.260181321053388</v>
      </c>
      <c r="V89" s="9">
        <v>40.349114980572743</v>
      </c>
      <c r="W89" s="9">
        <v>40.438048640092099</v>
      </c>
      <c r="X89" s="9">
        <v>40.526982299611461</v>
      </c>
      <c r="Y89" s="9">
        <v>40.61591595913081</v>
      </c>
      <c r="Z89" s="9">
        <v>40.61591595913081</v>
      </c>
      <c r="AA89" s="9">
        <v>40.61591595913081</v>
      </c>
      <c r="AB89" s="9">
        <v>40.61591595913081</v>
      </c>
      <c r="AC89" s="9">
        <v>40.61591595913081</v>
      </c>
      <c r="AD89" s="9">
        <v>40.61591595913081</v>
      </c>
      <c r="AE89" s="9">
        <v>40.61591595913081</v>
      </c>
      <c r="AF89" s="9">
        <v>40.61591595913081</v>
      </c>
      <c r="AG89" s="9">
        <v>40.61591595913081</v>
      </c>
      <c r="AH89" s="9">
        <v>40.61591595913081</v>
      </c>
      <c r="AI89" s="9">
        <v>40.61591595913081</v>
      </c>
      <c r="AJ89" s="8" t="str">
        <f t="shared" si="3"/>
        <v>1990</v>
      </c>
      <c r="AK89" s="8" t="str">
        <f t="shared" si="4"/>
        <v>2020</v>
      </c>
      <c r="AL89" s="9">
        <f t="shared" si="5"/>
        <v>1.0130954094114202</v>
      </c>
      <c r="AM89" s="10">
        <f>RANK(DATA!$AL89,DATA!$AL$2:$AL$267)</f>
        <v>66</v>
      </c>
    </row>
    <row r="90" spans="1:39" x14ac:dyDescent="0.2">
      <c r="A90" s="7" t="s">
        <v>147</v>
      </c>
      <c r="B90" s="8" t="s">
        <v>148</v>
      </c>
      <c r="C90" s="8" t="s">
        <v>37</v>
      </c>
      <c r="D90" s="8" t="s">
        <v>38</v>
      </c>
      <c r="E90" s="9">
        <v>32.366167330220833</v>
      </c>
      <c r="F90" s="9">
        <v>32.38163434823705</v>
      </c>
      <c r="G90" s="9">
        <v>32.397101366253253</v>
      </c>
      <c r="H90" s="9">
        <v>32.413496791934001</v>
      </c>
      <c r="I90" s="9">
        <v>32.429893156884646</v>
      </c>
      <c r="J90" s="9">
        <v>32.446290461185903</v>
      </c>
      <c r="K90" s="9">
        <v>32.462688704918499</v>
      </c>
      <c r="L90" s="9">
        <v>32.481879386907323</v>
      </c>
      <c r="M90" s="9">
        <v>32.500143258266</v>
      </c>
      <c r="N90" s="9">
        <v>32.51934208264084</v>
      </c>
      <c r="O90" s="9">
        <v>32.537612838515543</v>
      </c>
      <c r="P90" s="9">
        <v>32.55803955288048</v>
      </c>
      <c r="Q90" s="9">
        <v>32.577538267499854</v>
      </c>
      <c r="R90" s="9">
        <v>32.59797597545942</v>
      </c>
      <c r="S90" s="9">
        <v>32.617484301975516</v>
      </c>
      <c r="T90" s="9">
        <v>32.634189700653742</v>
      </c>
      <c r="U90" s="9">
        <v>32.653704978206008</v>
      </c>
      <c r="V90" s="9">
        <v>32.674161814896607</v>
      </c>
      <c r="W90" s="9">
        <v>32.693686716576316</v>
      </c>
      <c r="X90" s="9">
        <v>32.711339319009781</v>
      </c>
      <c r="Y90" s="9">
        <v>32.730871847835438</v>
      </c>
      <c r="Z90" s="9">
        <v>32.737548772090889</v>
      </c>
      <c r="AA90" s="9">
        <v>32.74516554771332</v>
      </c>
      <c r="AB90" s="9">
        <v>32.718986470992888</v>
      </c>
      <c r="AC90" s="9">
        <v>32.722843221553454</v>
      </c>
      <c r="AD90" s="9">
        <v>32.73232815456057</v>
      </c>
      <c r="AE90" s="9">
        <v>32.685482024272957</v>
      </c>
      <c r="AF90" s="9">
        <v>32.684546469359134</v>
      </c>
      <c r="AG90" s="9">
        <v>32.683610968000458</v>
      </c>
      <c r="AH90" s="9">
        <v>32.683610968000458</v>
      </c>
      <c r="AI90" s="9">
        <v>32.683610968000458</v>
      </c>
      <c r="AJ90" s="8" t="str">
        <f t="shared" si="3"/>
        <v>1990</v>
      </c>
      <c r="AK90" s="8" t="str">
        <f t="shared" si="4"/>
        <v>2020</v>
      </c>
      <c r="AL90" s="9">
        <f t="shared" si="5"/>
        <v>0.31744363777962548</v>
      </c>
      <c r="AM90" s="10">
        <f>RANK(DATA!$AL90,DATA!$AL$2:$AL$267)</f>
        <v>92</v>
      </c>
    </row>
    <row r="91" spans="1:39" x14ac:dyDescent="0.2">
      <c r="A91" s="7" t="s">
        <v>203</v>
      </c>
      <c r="B91" s="8" t="s">
        <v>204</v>
      </c>
      <c r="C91" s="8" t="s">
        <v>37</v>
      </c>
      <c r="D91" s="8" t="s">
        <v>38</v>
      </c>
      <c r="E91" s="9">
        <v>43.615452228179663</v>
      </c>
      <c r="F91" s="9">
        <v>43.142722158741321</v>
      </c>
      <c r="G91" s="9">
        <v>42.66999208930298</v>
      </c>
      <c r="H91" s="9">
        <v>42.197262019864631</v>
      </c>
      <c r="I91" s="9">
        <v>41.724531950426297</v>
      </c>
      <c r="J91" s="9">
        <v>41.251801880987962</v>
      </c>
      <c r="K91" s="9">
        <v>40.779071811549613</v>
      </c>
      <c r="L91" s="9">
        <v>40.306341742111279</v>
      </c>
      <c r="M91" s="9">
        <v>39.833611672672937</v>
      </c>
      <c r="N91" s="9">
        <v>39.360881603234596</v>
      </c>
      <c r="O91" s="9">
        <v>38.888151533796254</v>
      </c>
      <c r="P91" s="9">
        <v>38.490120418387974</v>
      </c>
      <c r="Q91" s="9">
        <v>38.092089302979701</v>
      </c>
      <c r="R91" s="9">
        <v>37.694058187571414</v>
      </c>
      <c r="S91" s="9">
        <v>37.296027072163142</v>
      </c>
      <c r="T91" s="9">
        <v>36.897995956754855</v>
      </c>
      <c r="U91" s="9">
        <v>36.499964841346575</v>
      </c>
      <c r="V91" s="9">
        <v>36.101933725938295</v>
      </c>
      <c r="W91" s="9">
        <v>35.703902610530022</v>
      </c>
      <c r="X91" s="9">
        <v>35.305871495121735</v>
      </c>
      <c r="Y91" s="9">
        <v>34.907840379713456</v>
      </c>
      <c r="Z91" s="9">
        <v>34.852913773402484</v>
      </c>
      <c r="AA91" s="9">
        <v>34.797987167091499</v>
      </c>
      <c r="AB91" s="9">
        <v>34.743060560780521</v>
      </c>
      <c r="AC91" s="9">
        <v>34.688133954469549</v>
      </c>
      <c r="AD91" s="9">
        <v>34.633207348158564</v>
      </c>
      <c r="AE91" s="9">
        <v>34.816911312296739</v>
      </c>
      <c r="AF91" s="9">
        <v>35.000615276434907</v>
      </c>
      <c r="AG91" s="9">
        <v>35.032345961149694</v>
      </c>
      <c r="AH91" s="9">
        <v>35.064076645864468</v>
      </c>
      <c r="AI91" s="9">
        <v>35.095851278896021</v>
      </c>
      <c r="AJ91" s="8" t="str">
        <f t="shared" si="3"/>
        <v>1990</v>
      </c>
      <c r="AK91" s="8" t="str">
        <f t="shared" si="4"/>
        <v>2020</v>
      </c>
      <c r="AL91" s="9">
        <f t="shared" si="5"/>
        <v>-8.5196009492836424</v>
      </c>
      <c r="AM91" s="10">
        <f>RANK(DATA!$AL91,DATA!$AL$2:$AL$267)</f>
        <v>237</v>
      </c>
    </row>
    <row r="92" spans="1:39" x14ac:dyDescent="0.2">
      <c r="A92" s="7" t="s">
        <v>205</v>
      </c>
      <c r="B92" s="8" t="s">
        <v>206</v>
      </c>
      <c r="C92" s="8" t="s">
        <v>37</v>
      </c>
      <c r="D92" s="8" t="s">
        <v>38</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c r="AI92" s="9"/>
      <c r="AJ92" s="8" t="e">
        <f t="shared" si="3"/>
        <v>#N/A</v>
      </c>
      <c r="AK92" s="8" t="str">
        <f t="shared" si="4"/>
        <v>2018</v>
      </c>
      <c r="AL92" s="9">
        <f t="shared" si="5"/>
        <v>-100</v>
      </c>
      <c r="AM92" s="10">
        <f>RANK(DATA!$AL92,DATA!$AL$2:$AL$267)</f>
        <v>259</v>
      </c>
    </row>
    <row r="93" spans="1:39" x14ac:dyDescent="0.2">
      <c r="A93" s="7" t="s">
        <v>215</v>
      </c>
      <c r="B93" s="8" t="s">
        <v>216</v>
      </c>
      <c r="C93" s="8" t="s">
        <v>37</v>
      </c>
      <c r="D93" s="8" t="s">
        <v>38</v>
      </c>
      <c r="E93" s="9">
        <v>25.59</v>
      </c>
      <c r="F93" s="9">
        <v>25.824041117145075</v>
      </c>
      <c r="G93" s="9">
        <v>26.058081458494957</v>
      </c>
      <c r="H93" s="9">
        <v>26.292122575640033</v>
      </c>
      <c r="I93" s="9">
        <v>26.526162916989914</v>
      </c>
      <c r="J93" s="9">
        <v>26.760204034134986</v>
      </c>
      <c r="K93" s="9">
        <v>26.994245151280065</v>
      </c>
      <c r="L93" s="9">
        <v>27.228285492629951</v>
      </c>
      <c r="M93" s="9">
        <v>27.462326609775019</v>
      </c>
      <c r="N93" s="9">
        <v>27.696366951124901</v>
      </c>
      <c r="O93" s="9">
        <v>27.93040806826998</v>
      </c>
      <c r="P93" s="9">
        <v>28.164366951124904</v>
      </c>
      <c r="Q93" s="9">
        <v>28.398326609775022</v>
      </c>
      <c r="R93" s="9">
        <v>28.632285492629951</v>
      </c>
      <c r="S93" s="9">
        <v>28.866245151280058</v>
      </c>
      <c r="T93" s="9">
        <v>29.10020403413499</v>
      </c>
      <c r="U93" s="9">
        <v>29.334162916989921</v>
      </c>
      <c r="V93" s="9">
        <v>29.568122575640025</v>
      </c>
      <c r="W93" s="9">
        <v>29.80208145849496</v>
      </c>
      <c r="X93" s="9">
        <v>30.036041117145075</v>
      </c>
      <c r="Y93" s="9">
        <v>30.27</v>
      </c>
      <c r="Z93" s="9">
        <v>30.27</v>
      </c>
      <c r="AA93" s="9">
        <v>30.27</v>
      </c>
      <c r="AB93" s="9">
        <v>30.27</v>
      </c>
      <c r="AC93" s="9">
        <v>30.27</v>
      </c>
      <c r="AD93" s="9">
        <v>30.27</v>
      </c>
      <c r="AE93" s="9">
        <v>30.2699767261443</v>
      </c>
      <c r="AF93" s="9">
        <v>30.2699767261443</v>
      </c>
      <c r="AG93" s="9">
        <v>30.2699767261443</v>
      </c>
      <c r="AH93" s="9">
        <v>30.2699767261443</v>
      </c>
      <c r="AI93" s="9">
        <v>30.2699767261443</v>
      </c>
      <c r="AJ93" s="8" t="str">
        <f t="shared" si="3"/>
        <v>1990</v>
      </c>
      <c r="AK93" s="8" t="str">
        <f t="shared" si="4"/>
        <v>2020</v>
      </c>
      <c r="AL93" s="9">
        <f t="shared" si="5"/>
        <v>4.6799767261443002</v>
      </c>
      <c r="AM93" s="10">
        <f>RANK(DATA!$AL93,DATA!$AL$2:$AL$267)</f>
        <v>20</v>
      </c>
    </row>
    <row r="94" spans="1:39" x14ac:dyDescent="0.2">
      <c r="A94" s="7" t="s">
        <v>219</v>
      </c>
      <c r="B94" s="8" t="s">
        <v>220</v>
      </c>
      <c r="C94" s="8" t="s">
        <v>37</v>
      </c>
      <c r="D94" s="8" t="s">
        <v>38</v>
      </c>
      <c r="E94" s="9">
        <v>6.4383962540239979E-4</v>
      </c>
      <c r="F94" s="9">
        <v>6.4383962540239979E-4</v>
      </c>
      <c r="G94" s="9">
        <v>6.4383962540239979E-4</v>
      </c>
      <c r="H94" s="9">
        <v>6.4383962540239979E-4</v>
      </c>
      <c r="I94" s="9">
        <v>6.4383962540239979E-4</v>
      </c>
      <c r="J94" s="9">
        <v>6.4383962540239979E-4</v>
      </c>
      <c r="K94" s="9">
        <v>6.4383962540239979E-4</v>
      </c>
      <c r="L94" s="9">
        <v>5.359970763795834E-4</v>
      </c>
      <c r="M94" s="9">
        <v>5.359970763795834E-4</v>
      </c>
      <c r="N94" s="9">
        <v>5.359970763795834E-4</v>
      </c>
      <c r="O94" s="9">
        <v>5.359970763795834E-4</v>
      </c>
      <c r="P94" s="9">
        <v>5.359970763795834E-4</v>
      </c>
      <c r="Q94" s="9">
        <v>5.359970763795834E-4</v>
      </c>
      <c r="R94" s="9">
        <v>5.359970763795834E-4</v>
      </c>
      <c r="S94" s="9">
        <v>5.359970763795834E-4</v>
      </c>
      <c r="T94" s="9">
        <v>5.359970763795834E-4</v>
      </c>
      <c r="U94" s="9">
        <v>5.359970763795834E-4</v>
      </c>
      <c r="V94" s="9">
        <v>5.359970763795834E-4</v>
      </c>
      <c r="W94" s="9">
        <v>5.359970763795834E-4</v>
      </c>
      <c r="X94" s="9">
        <v>5.359970763795834E-4</v>
      </c>
      <c r="Y94" s="9">
        <v>5.359970763795834E-4</v>
      </c>
      <c r="Z94" s="9">
        <v>5.359970763795834E-4</v>
      </c>
      <c r="AA94" s="9">
        <v>5.359970763795834E-4</v>
      </c>
      <c r="AB94" s="9">
        <v>5.359970763795834E-4</v>
      </c>
      <c r="AC94" s="9">
        <v>5.359970763795834E-4</v>
      </c>
      <c r="AD94" s="9">
        <v>5.359970763795834E-4</v>
      </c>
      <c r="AE94" s="9">
        <v>5.359970763795834E-4</v>
      </c>
      <c r="AF94" s="9">
        <v>5.359970763795834E-4</v>
      </c>
      <c r="AG94" s="9">
        <v>5.359970763795834E-4</v>
      </c>
      <c r="AH94" s="9">
        <v>5.359970763795834E-4</v>
      </c>
      <c r="AI94" s="9">
        <v>5.359970763795834E-4</v>
      </c>
      <c r="AJ94" s="8" t="str">
        <f t="shared" si="3"/>
        <v>1990</v>
      </c>
      <c r="AK94" s="8" t="str">
        <f t="shared" si="4"/>
        <v>2020</v>
      </c>
      <c r="AL94" s="9">
        <f t="shared" si="5"/>
        <v>-1.0784254902281639E-4</v>
      </c>
      <c r="AM94" s="10">
        <f>RANK(DATA!$AL94,DATA!$AL$2:$AL$267)</f>
        <v>137</v>
      </c>
    </row>
    <row r="95" spans="1:39" x14ac:dyDescent="0.2">
      <c r="A95" s="7" t="s">
        <v>217</v>
      </c>
      <c r="B95" s="8" t="s">
        <v>218</v>
      </c>
      <c r="C95" s="8" t="s">
        <v>37</v>
      </c>
      <c r="D95" s="8" t="s">
        <v>38</v>
      </c>
      <c r="E95" s="9">
        <v>52.058823529411768</v>
      </c>
      <c r="F95" s="9">
        <v>52.058823529411768</v>
      </c>
      <c r="G95" s="9">
        <v>52.058823529411768</v>
      </c>
      <c r="H95" s="9">
        <v>52.058823529411768</v>
      </c>
      <c r="I95" s="9">
        <v>52.058823529411768</v>
      </c>
      <c r="J95" s="9">
        <v>52.058823529411768</v>
      </c>
      <c r="K95" s="9">
        <v>52.058823529411768</v>
      </c>
      <c r="L95" s="9">
        <v>52.058823529411768</v>
      </c>
      <c r="M95" s="9">
        <v>52.058823529411768</v>
      </c>
      <c r="N95" s="9">
        <v>52.058823529411768</v>
      </c>
      <c r="O95" s="9">
        <v>52.058823529411768</v>
      </c>
      <c r="P95" s="9">
        <v>52.058823529411768</v>
      </c>
      <c r="Q95" s="9">
        <v>52.058823529411768</v>
      </c>
      <c r="R95" s="9">
        <v>52.058823529411768</v>
      </c>
      <c r="S95" s="9">
        <v>52.058823529411768</v>
      </c>
      <c r="T95" s="9">
        <v>52.058823529411768</v>
      </c>
      <c r="U95" s="9">
        <v>52.058823529411768</v>
      </c>
      <c r="V95" s="9">
        <v>52.058823529411768</v>
      </c>
      <c r="W95" s="9">
        <v>52.058823529411768</v>
      </c>
      <c r="X95" s="9">
        <v>52.058823529411768</v>
      </c>
      <c r="Y95" s="9">
        <v>52.058823529411768</v>
      </c>
      <c r="Z95" s="9">
        <v>52.058823529411768</v>
      </c>
      <c r="AA95" s="9">
        <v>52.058823529411768</v>
      </c>
      <c r="AB95" s="9">
        <v>52.058823529411768</v>
      </c>
      <c r="AC95" s="9">
        <v>52.058823529411768</v>
      </c>
      <c r="AD95" s="9">
        <v>52.058823529411768</v>
      </c>
      <c r="AE95" s="9">
        <v>52.058823529411768</v>
      </c>
      <c r="AF95" s="9">
        <v>52.058823529411768</v>
      </c>
      <c r="AG95" s="9">
        <v>52.058823529411768</v>
      </c>
      <c r="AH95" s="9">
        <v>52.058823529411768</v>
      </c>
      <c r="AI95" s="9">
        <v>52.058823529411768</v>
      </c>
      <c r="AJ95" s="8" t="str">
        <f t="shared" si="3"/>
        <v>1990</v>
      </c>
      <c r="AK95" s="8" t="str">
        <f t="shared" si="4"/>
        <v>2020</v>
      </c>
      <c r="AL95" s="9">
        <f t="shared" si="5"/>
        <v>0</v>
      </c>
      <c r="AM95" s="10">
        <f>RANK(DATA!$AL95,DATA!$AL$2:$AL$267)</f>
        <v>110</v>
      </c>
    </row>
    <row r="96" spans="1:39" x14ac:dyDescent="0.2">
      <c r="A96" s="7" t="s">
        <v>223</v>
      </c>
      <c r="B96" s="8" t="s">
        <v>224</v>
      </c>
      <c r="C96" s="8" t="s">
        <v>37</v>
      </c>
      <c r="D96" s="8" t="s">
        <v>38</v>
      </c>
      <c r="E96" s="9">
        <v>44.444444444444443</v>
      </c>
      <c r="F96" s="9">
        <v>44.444444444444443</v>
      </c>
      <c r="G96" s="9">
        <v>44.444444444444443</v>
      </c>
      <c r="H96" s="9">
        <v>44.444444444444443</v>
      </c>
      <c r="I96" s="9">
        <v>44.444444444444443</v>
      </c>
      <c r="J96" s="9">
        <v>44.444444444444443</v>
      </c>
      <c r="K96" s="9">
        <v>44.444444444444443</v>
      </c>
      <c r="L96" s="9">
        <v>44.444444444444443</v>
      </c>
      <c r="M96" s="9">
        <v>44.444444444444443</v>
      </c>
      <c r="N96" s="9">
        <v>44.444444444444443</v>
      </c>
      <c r="O96" s="9">
        <v>44.444444444444443</v>
      </c>
      <c r="P96" s="9">
        <v>44.444444444444443</v>
      </c>
      <c r="Q96" s="9">
        <v>44.444444444444443</v>
      </c>
      <c r="R96" s="9">
        <v>44.444444444444443</v>
      </c>
      <c r="S96" s="9">
        <v>44.444444444444443</v>
      </c>
      <c r="T96" s="9">
        <v>44.444444444444443</v>
      </c>
      <c r="U96" s="9">
        <v>44.444444444444443</v>
      </c>
      <c r="V96" s="9">
        <v>44.444444444444443</v>
      </c>
      <c r="W96" s="9">
        <v>44.444444444444443</v>
      </c>
      <c r="X96" s="9">
        <v>44.444444444444443</v>
      </c>
      <c r="Y96" s="9">
        <v>44.444444444444443</v>
      </c>
      <c r="Z96" s="9">
        <v>44.81481481481481</v>
      </c>
      <c r="AA96" s="9">
        <v>45.185185185185183</v>
      </c>
      <c r="AB96" s="9">
        <v>45.555555555555557</v>
      </c>
      <c r="AC96" s="9">
        <v>45.925925925925924</v>
      </c>
      <c r="AD96" s="9">
        <v>46.296296296296298</v>
      </c>
      <c r="AE96" s="9">
        <v>51.851851851851848</v>
      </c>
      <c r="AF96" s="9">
        <v>51.851851851851848</v>
      </c>
      <c r="AG96" s="9">
        <v>51.851851851851848</v>
      </c>
      <c r="AH96" s="9">
        <v>51.851851851851848</v>
      </c>
      <c r="AI96" s="9">
        <v>51.851851851851848</v>
      </c>
      <c r="AJ96" s="8" t="str">
        <f t="shared" si="3"/>
        <v>1990</v>
      </c>
      <c r="AK96" s="8" t="str">
        <f t="shared" si="4"/>
        <v>2020</v>
      </c>
      <c r="AL96" s="9">
        <f t="shared" si="5"/>
        <v>7.4074074074074048</v>
      </c>
      <c r="AM96" s="10">
        <f>RANK(DATA!$AL96,DATA!$AL$2:$AL$267)</f>
        <v>10</v>
      </c>
    </row>
    <row r="97" spans="1:39" x14ac:dyDescent="0.2">
      <c r="A97" s="7" t="s">
        <v>221</v>
      </c>
      <c r="B97" s="8" t="s">
        <v>222</v>
      </c>
      <c r="C97" s="8" t="s">
        <v>37</v>
      </c>
      <c r="D97" s="8" t="s">
        <v>38</v>
      </c>
      <c r="E97" s="9">
        <v>44.617394550205304</v>
      </c>
      <c r="F97" s="9">
        <v>44.083613288540505</v>
      </c>
      <c r="G97" s="9">
        <v>43.549832026875698</v>
      </c>
      <c r="H97" s="9">
        <v>43.016050765210899</v>
      </c>
      <c r="I97" s="9">
        <v>42.4822695035461</v>
      </c>
      <c r="J97" s="9">
        <v>41.9484882418813</v>
      </c>
      <c r="K97" s="9">
        <v>41.414706980216501</v>
      </c>
      <c r="L97" s="9">
        <v>40.880925718551694</v>
      </c>
      <c r="M97" s="9">
        <v>40.347144456886895</v>
      </c>
      <c r="N97" s="9">
        <v>39.813363195222095</v>
      </c>
      <c r="O97" s="9">
        <v>39.279581933557296</v>
      </c>
      <c r="P97" s="9">
        <v>38.82549458753266</v>
      </c>
      <c r="Q97" s="9">
        <v>38.371407241508024</v>
      </c>
      <c r="R97" s="9">
        <v>37.917319895483388</v>
      </c>
      <c r="S97" s="9">
        <v>37.463232549458752</v>
      </c>
      <c r="T97" s="9">
        <v>37.009145203434116</v>
      </c>
      <c r="U97" s="9">
        <v>36.555057857409487</v>
      </c>
      <c r="V97" s="9">
        <v>36.100970511384851</v>
      </c>
      <c r="W97" s="9">
        <v>35.646883165360208</v>
      </c>
      <c r="X97" s="9">
        <v>35.192795819335572</v>
      </c>
      <c r="Y97" s="9">
        <v>34.738708473310936</v>
      </c>
      <c r="Z97" s="9">
        <v>34.48338932437477</v>
      </c>
      <c r="AA97" s="9">
        <v>34.228070175438603</v>
      </c>
      <c r="AB97" s="9">
        <v>33.972751026502422</v>
      </c>
      <c r="AC97" s="9">
        <v>33.717431877566256</v>
      </c>
      <c r="AD97" s="9">
        <v>33.462112728630082</v>
      </c>
      <c r="AE97" s="9">
        <v>33.353863381858901</v>
      </c>
      <c r="AF97" s="9">
        <v>33.245614035087719</v>
      </c>
      <c r="AG97" s="9">
        <v>33.137364688316531</v>
      </c>
      <c r="AH97" s="9">
        <v>33.029115341545349</v>
      </c>
      <c r="AI97" s="9">
        <v>32.920865994774168</v>
      </c>
      <c r="AJ97" s="8" t="str">
        <f t="shared" si="3"/>
        <v>1990</v>
      </c>
      <c r="AK97" s="8" t="str">
        <f t="shared" si="4"/>
        <v>2020</v>
      </c>
      <c r="AL97" s="9">
        <f t="shared" si="5"/>
        <v>-11.696528555431136</v>
      </c>
      <c r="AM97" s="10">
        <f>RANK(DATA!$AL97,DATA!$AL$2:$AL$267)</f>
        <v>245</v>
      </c>
    </row>
    <row r="98" spans="1:39" x14ac:dyDescent="0.2">
      <c r="A98" s="7" t="s">
        <v>207</v>
      </c>
      <c r="B98" s="8" t="s">
        <v>208</v>
      </c>
      <c r="C98" s="8" t="s">
        <v>37</v>
      </c>
      <c r="D98" s="8" t="s">
        <v>38</v>
      </c>
      <c r="E98" s="9">
        <v>29.610939280481851</v>
      </c>
      <c r="F98" s="9">
        <v>29.469721634380598</v>
      </c>
      <c r="G98" s="9">
        <v>29.328503988279341</v>
      </c>
      <c r="H98" s="9">
        <v>29.187286342178087</v>
      </c>
      <c r="I98" s="9">
        <v>29.046068696076837</v>
      </c>
      <c r="J98" s="9">
        <v>28.904851049975584</v>
      </c>
      <c r="K98" s="9">
        <v>28.763633403874326</v>
      </c>
      <c r="L98" s="9">
        <v>28.622415757773073</v>
      </c>
      <c r="M98" s="9">
        <v>28.481198111671823</v>
      </c>
      <c r="N98" s="9">
        <v>28.339980465570569</v>
      </c>
      <c r="O98" s="9">
        <v>28.198762819469316</v>
      </c>
      <c r="P98" s="9">
        <v>28.052254598730265</v>
      </c>
      <c r="Q98" s="9">
        <v>27.905746377991207</v>
      </c>
      <c r="R98" s="9">
        <v>27.75923815725216</v>
      </c>
      <c r="S98" s="9">
        <v>27.612729936513102</v>
      </c>
      <c r="T98" s="9">
        <v>27.466221715774054</v>
      </c>
      <c r="U98" s="9">
        <v>27.319713495034996</v>
      </c>
      <c r="V98" s="9">
        <v>27.173205274295949</v>
      </c>
      <c r="W98" s="9">
        <v>27.026697053556891</v>
      </c>
      <c r="X98" s="9">
        <v>26.880188832817844</v>
      </c>
      <c r="Y98" s="9">
        <v>26.733680612078786</v>
      </c>
      <c r="Z98" s="9">
        <v>26.587172391339735</v>
      </c>
      <c r="AA98" s="9">
        <v>26.440664170600687</v>
      </c>
      <c r="AB98" s="9">
        <v>26.294155949861629</v>
      </c>
      <c r="AC98" s="9">
        <v>26.147647729122582</v>
      </c>
      <c r="AD98" s="9">
        <v>26.001139508383524</v>
      </c>
      <c r="AE98" s="9">
        <v>25.838352596451248</v>
      </c>
      <c r="AF98" s="9">
        <v>25.675565684518965</v>
      </c>
      <c r="AG98" s="9">
        <v>25.512778772586685</v>
      </c>
      <c r="AH98" s="9">
        <v>25.349991860654402</v>
      </c>
      <c r="AI98" s="9">
        <v>25.187204948722126</v>
      </c>
      <c r="AJ98" s="8" t="str">
        <f t="shared" si="3"/>
        <v>1990</v>
      </c>
      <c r="AK98" s="8" t="str">
        <f t="shared" si="4"/>
        <v>2020</v>
      </c>
      <c r="AL98" s="9">
        <f t="shared" si="5"/>
        <v>-4.4237343317597251</v>
      </c>
      <c r="AM98" s="10">
        <f>RANK(DATA!$AL98,DATA!$AL$2:$AL$267)</f>
        <v>199</v>
      </c>
    </row>
    <row r="99" spans="1:39" x14ac:dyDescent="0.2">
      <c r="A99" s="7" t="s">
        <v>211</v>
      </c>
      <c r="B99" s="8" t="s">
        <v>212</v>
      </c>
      <c r="C99" s="8" t="s">
        <v>37</v>
      </c>
      <c r="D99" s="8" t="s">
        <v>38</v>
      </c>
      <c r="E99" s="9">
        <v>79.421408250355626</v>
      </c>
      <c r="F99" s="9">
        <v>79.121088193456615</v>
      </c>
      <c r="G99" s="9">
        <v>78.820768136557618</v>
      </c>
      <c r="H99" s="9">
        <v>78.520448079658607</v>
      </c>
      <c r="I99" s="9">
        <v>78.22012802275961</v>
      </c>
      <c r="J99" s="9">
        <v>77.919807965860599</v>
      </c>
      <c r="K99" s="9">
        <v>77.619487908961588</v>
      </c>
      <c r="L99" s="9">
        <v>77.319167852062591</v>
      </c>
      <c r="M99" s="9">
        <v>77.018847795163595</v>
      </c>
      <c r="N99" s="9">
        <v>76.718527738264584</v>
      </c>
      <c r="O99" s="9">
        <v>76.418207681365573</v>
      </c>
      <c r="P99" s="9">
        <v>76.117887624466562</v>
      </c>
      <c r="Q99" s="9">
        <v>75.817567567567565</v>
      </c>
      <c r="R99" s="9">
        <v>75.517247510668568</v>
      </c>
      <c r="S99" s="9">
        <v>75.216927453769557</v>
      </c>
      <c r="T99" s="9">
        <v>74.916607396870546</v>
      </c>
      <c r="U99" s="9">
        <v>74.616287339971549</v>
      </c>
      <c r="V99" s="9">
        <v>74.315967283072553</v>
      </c>
      <c r="W99" s="9">
        <v>74.015647226173542</v>
      </c>
      <c r="X99" s="9">
        <v>73.715327169274531</v>
      </c>
      <c r="Y99" s="9">
        <v>73.415007112375534</v>
      </c>
      <c r="Z99" s="9">
        <v>73.114722617354204</v>
      </c>
      <c r="AA99" s="9">
        <v>72.814438122332859</v>
      </c>
      <c r="AB99" s="9">
        <v>72.514153627311515</v>
      </c>
      <c r="AC99" s="9">
        <v>72.213869132290185</v>
      </c>
      <c r="AD99" s="9">
        <v>71.913584637268841</v>
      </c>
      <c r="AE99" s="9">
        <v>71.613442389758191</v>
      </c>
      <c r="AF99" s="9">
        <v>71.313300142247499</v>
      </c>
      <c r="AG99" s="9">
        <v>71.01315789473685</v>
      </c>
      <c r="AH99" s="9">
        <v>70.713015647226172</v>
      </c>
      <c r="AI99" s="9">
        <v>70.412873399715508</v>
      </c>
      <c r="AJ99" s="8" t="str">
        <f t="shared" si="3"/>
        <v>1990</v>
      </c>
      <c r="AK99" s="8" t="str">
        <f t="shared" si="4"/>
        <v>2020</v>
      </c>
      <c r="AL99" s="9">
        <f t="shared" si="5"/>
        <v>-9.0085348506401175</v>
      </c>
      <c r="AM99" s="10">
        <f>RANK(DATA!$AL99,DATA!$AL$2:$AL$267)</f>
        <v>239</v>
      </c>
    </row>
    <row r="100" spans="1:39" x14ac:dyDescent="0.2">
      <c r="A100" s="7" t="s">
        <v>225</v>
      </c>
      <c r="B100" s="8" t="s">
        <v>226</v>
      </c>
      <c r="C100" s="8" t="s">
        <v>37</v>
      </c>
      <c r="D100" s="8" t="s">
        <v>38</v>
      </c>
      <c r="E100" s="9">
        <v>94.499110998221994</v>
      </c>
      <c r="F100" s="9">
        <v>94.479842519685036</v>
      </c>
      <c r="G100" s="9">
        <v>94.460574041148092</v>
      </c>
      <c r="H100" s="9">
        <v>94.44130556261112</v>
      </c>
      <c r="I100" s="9">
        <v>94.422037084074177</v>
      </c>
      <c r="J100" s="9">
        <v>94.402768605537219</v>
      </c>
      <c r="K100" s="9">
        <v>94.383500127000261</v>
      </c>
      <c r="L100" s="9">
        <v>94.364231648463289</v>
      </c>
      <c r="M100" s="9">
        <v>94.344963169926345</v>
      </c>
      <c r="N100" s="9">
        <v>94.325694691389387</v>
      </c>
      <c r="O100" s="9">
        <v>94.306426212852429</v>
      </c>
      <c r="P100" s="9">
        <v>94.283865887731778</v>
      </c>
      <c r="Q100" s="9">
        <v>94.261305562611128</v>
      </c>
      <c r="R100" s="9">
        <v>94.238745237490477</v>
      </c>
      <c r="S100" s="9">
        <v>94.216184912369826</v>
      </c>
      <c r="T100" s="9">
        <v>94.193624587249175</v>
      </c>
      <c r="U100" s="9">
        <v>94.171064262128525</v>
      </c>
      <c r="V100" s="9">
        <v>94.14850393700786</v>
      </c>
      <c r="W100" s="9">
        <v>94.125943611887237</v>
      </c>
      <c r="X100" s="9">
        <v>94.103383286766572</v>
      </c>
      <c r="Y100" s="9">
        <v>94.080822961645922</v>
      </c>
      <c r="Z100" s="9">
        <v>94.021437642875298</v>
      </c>
      <c r="AA100" s="9">
        <v>93.962052324104633</v>
      </c>
      <c r="AB100" s="9">
        <v>93.90266700533401</v>
      </c>
      <c r="AC100" s="9">
        <v>93.843281686563373</v>
      </c>
      <c r="AD100" s="9">
        <v>93.783896367792735</v>
      </c>
      <c r="AE100" s="9">
        <v>93.737160274320559</v>
      </c>
      <c r="AF100" s="9">
        <v>93.690373380746763</v>
      </c>
      <c r="AG100" s="9">
        <v>93.643637287274572</v>
      </c>
      <c r="AH100" s="9">
        <v>93.596850393700777</v>
      </c>
      <c r="AI100" s="9">
        <v>93.550114300228586</v>
      </c>
      <c r="AJ100" s="8" t="str">
        <f t="shared" si="3"/>
        <v>1990</v>
      </c>
      <c r="AK100" s="8" t="str">
        <f t="shared" si="4"/>
        <v>2020</v>
      </c>
      <c r="AL100" s="9">
        <f t="shared" si="5"/>
        <v>-0.94899669799340813</v>
      </c>
      <c r="AM100" s="10">
        <f>RANK(DATA!$AL100,DATA!$AL$2:$AL$267)</f>
        <v>159</v>
      </c>
    </row>
    <row r="101" spans="1:39" x14ac:dyDescent="0.2">
      <c r="A101" s="7" t="s">
        <v>237</v>
      </c>
      <c r="B101" s="8" t="s">
        <v>238</v>
      </c>
      <c r="C101" s="8" t="s">
        <v>37</v>
      </c>
      <c r="D101" s="8" t="s">
        <v>38</v>
      </c>
      <c r="E101" s="9">
        <v>13.894049346879536</v>
      </c>
      <c r="F101" s="9">
        <v>13.885812772133526</v>
      </c>
      <c r="G101" s="9">
        <v>13.877576197387517</v>
      </c>
      <c r="H101" s="9">
        <v>13.869339622641508</v>
      </c>
      <c r="I101" s="9">
        <v>13.861103047895501</v>
      </c>
      <c r="J101" s="9">
        <v>13.852866473149492</v>
      </c>
      <c r="K101" s="9">
        <v>13.844629898403483</v>
      </c>
      <c r="L101" s="9">
        <v>13.836393323657475</v>
      </c>
      <c r="M101" s="9">
        <v>13.828156748911466</v>
      </c>
      <c r="N101" s="9">
        <v>13.819920174165457</v>
      </c>
      <c r="O101" s="9">
        <v>13.81168359941945</v>
      </c>
      <c r="P101" s="9">
        <v>13.80344702467344</v>
      </c>
      <c r="Q101" s="9">
        <v>13.795210449927431</v>
      </c>
      <c r="R101" s="9">
        <v>13.786973875181422</v>
      </c>
      <c r="S101" s="9">
        <v>13.778737300435415</v>
      </c>
      <c r="T101" s="9">
        <v>13.770500725689406</v>
      </c>
      <c r="U101" s="9">
        <v>13.762264150943397</v>
      </c>
      <c r="V101" s="9">
        <v>13.754027576197389</v>
      </c>
      <c r="W101" s="9">
        <v>13.74579100145138</v>
      </c>
      <c r="X101" s="9">
        <v>13.737554426705371</v>
      </c>
      <c r="Y101" s="9">
        <v>13.729317851959363</v>
      </c>
      <c r="Z101" s="9">
        <v>13.616618287373003</v>
      </c>
      <c r="AA101" s="9">
        <v>13.503918722786649</v>
      </c>
      <c r="AB101" s="9">
        <v>13.39121915820029</v>
      </c>
      <c r="AC101" s="9">
        <v>13.278519593613932</v>
      </c>
      <c r="AD101" s="9">
        <v>13.165820029027575</v>
      </c>
      <c r="AE101" s="9">
        <v>13.052975326560231</v>
      </c>
      <c r="AF101" s="9">
        <v>12.940130624092888</v>
      </c>
      <c r="AG101" s="9">
        <v>12.827285921625545</v>
      </c>
      <c r="AH101" s="9">
        <v>12.714441219158202</v>
      </c>
      <c r="AI101" s="9">
        <v>12.601596516690854</v>
      </c>
      <c r="AJ101" s="8" t="str">
        <f t="shared" si="3"/>
        <v>1990</v>
      </c>
      <c r="AK101" s="8" t="str">
        <f t="shared" si="4"/>
        <v>2020</v>
      </c>
      <c r="AL101" s="9">
        <f t="shared" si="5"/>
        <v>-1.2924528301886813</v>
      </c>
      <c r="AM101" s="10">
        <f>RANK(DATA!$AL101,DATA!$AL$2:$AL$267)</f>
        <v>167</v>
      </c>
    </row>
    <row r="102" spans="1:39" x14ac:dyDescent="0.2">
      <c r="A102" s="7" t="s">
        <v>233</v>
      </c>
      <c r="B102" s="8" t="s">
        <v>234</v>
      </c>
      <c r="C102" s="8" t="s">
        <v>37</v>
      </c>
      <c r="D102" s="8" t="s">
        <v>38</v>
      </c>
      <c r="E102" s="9">
        <v>34.041646172816804</v>
      </c>
      <c r="F102" s="9">
        <v>33.877745896018958</v>
      </c>
      <c r="G102" s="9">
        <v>33.709502076827725</v>
      </c>
      <c r="H102" s="9">
        <v>33.645104826433652</v>
      </c>
      <c r="I102" s="9">
        <v>33.478067566698954</v>
      </c>
      <c r="J102" s="9">
        <v>33.311030306964263</v>
      </c>
      <c r="K102" s="9">
        <v>33.143993047229571</v>
      </c>
      <c r="L102" s="9">
        <v>32.976955787494873</v>
      </c>
      <c r="M102" s="9">
        <v>32.809918527760182</v>
      </c>
      <c r="N102" s="9">
        <v>32.642881268025491</v>
      </c>
      <c r="O102" s="9">
        <v>29.517116673677439</v>
      </c>
      <c r="P102" s="9">
        <v>32.326652380640816</v>
      </c>
      <c r="Q102" s="9">
        <v>32.177460752990839</v>
      </c>
      <c r="R102" s="9">
        <v>32.028269125340856</v>
      </c>
      <c r="S102" s="9">
        <v>31.643696938746075</v>
      </c>
      <c r="T102" s="9">
        <v>31.495510718427433</v>
      </c>
      <c r="U102" s="9">
        <v>31.347427252744954</v>
      </c>
      <c r="V102" s="9">
        <v>31.199385813178381</v>
      </c>
      <c r="W102" s="9">
        <v>31.051322972987339</v>
      </c>
      <c r="X102" s="9">
        <v>30.903234867638499</v>
      </c>
      <c r="Y102" s="9">
        <v>27.940891186969242</v>
      </c>
      <c r="Z102" s="9">
        <v>28.687906784392197</v>
      </c>
      <c r="AA102" s="9">
        <v>28.52300295948605</v>
      </c>
      <c r="AB102" s="9">
        <v>28.358099250997682</v>
      </c>
      <c r="AC102" s="9">
        <v>28.193228314025266</v>
      </c>
      <c r="AD102" s="9">
        <v>28.028261864335118</v>
      </c>
      <c r="AE102" s="9">
        <v>27.850394866643843</v>
      </c>
      <c r="AF102" s="9">
        <v>27.677600417027204</v>
      </c>
      <c r="AG102" s="9">
        <v>27.50593509753423</v>
      </c>
      <c r="AH102" s="9">
        <v>27.331550569626081</v>
      </c>
      <c r="AI102" s="9">
        <v>27.160220595985077</v>
      </c>
      <c r="AJ102" s="8" t="str">
        <f t="shared" si="3"/>
        <v>1990</v>
      </c>
      <c r="AK102" s="8" t="str">
        <f t="shared" si="4"/>
        <v>2020</v>
      </c>
      <c r="AL102" s="9">
        <f t="shared" si="5"/>
        <v>-6.8814255768317274</v>
      </c>
      <c r="AM102" s="10">
        <f>RANK(DATA!$AL102,DATA!$AL$2:$AL$267)</f>
        <v>226</v>
      </c>
    </row>
    <row r="103" spans="1:39" x14ac:dyDescent="0.2">
      <c r="A103" s="7" t="s">
        <v>227</v>
      </c>
      <c r="B103" s="8" t="s">
        <v>228</v>
      </c>
      <c r="C103" s="8" t="s">
        <v>37</v>
      </c>
      <c r="D103" s="8" t="s">
        <v>38</v>
      </c>
      <c r="E103" s="9">
        <v>28.620244636403608</v>
      </c>
      <c r="F103" s="9">
        <v>28.640815824447326</v>
      </c>
      <c r="G103" s="9">
        <v>28.661500349592462</v>
      </c>
      <c r="H103" s="9">
        <v>28.681029135847925</v>
      </c>
      <c r="I103" s="9">
        <v>28.701058876444296</v>
      </c>
      <c r="J103" s="9">
        <v>28.721088634279006</v>
      </c>
      <c r="K103" s="9">
        <v>28.741143976496716</v>
      </c>
      <c r="L103" s="9">
        <v>28.704606714487984</v>
      </c>
      <c r="M103" s="9">
        <v>28.724671992411992</v>
      </c>
      <c r="N103" s="9">
        <v>28.744687975719867</v>
      </c>
      <c r="O103" s="9">
        <v>28.762483235343584</v>
      </c>
      <c r="P103" s="9">
        <v>28.786574419522935</v>
      </c>
      <c r="Q103" s="9">
        <v>28.809643805918952</v>
      </c>
      <c r="R103" s="9">
        <v>28.832789292275745</v>
      </c>
      <c r="S103" s="9">
        <v>28.856479708881427</v>
      </c>
      <c r="T103" s="9">
        <v>28.880081905728019</v>
      </c>
      <c r="U103" s="9">
        <v>28.904101527123839</v>
      </c>
      <c r="V103" s="9">
        <v>28.92752207796136</v>
      </c>
      <c r="W103" s="9">
        <v>28.963454794439723</v>
      </c>
      <c r="X103" s="9">
        <v>28.98624920151288</v>
      </c>
      <c r="Y103" s="9">
        <v>29.008145271727397</v>
      </c>
      <c r="Z103" s="9">
        <v>29.048663431455424</v>
      </c>
      <c r="AA103" s="9">
        <v>29.093159312961088</v>
      </c>
      <c r="AB103" s="9">
        <v>29.132319204430154</v>
      </c>
      <c r="AC103" s="9">
        <v>29.171686708880564</v>
      </c>
      <c r="AD103" s="9">
        <v>29.212402872596215</v>
      </c>
      <c r="AE103" s="9">
        <v>29.238377120365108</v>
      </c>
      <c r="AF103" s="9">
        <v>29.238305937403883</v>
      </c>
      <c r="AG103" s="9">
        <v>29.242941889665349</v>
      </c>
      <c r="AH103" s="9">
        <v>29.251630804254489</v>
      </c>
      <c r="AI103" s="9">
        <v>29.26058249268721</v>
      </c>
      <c r="AJ103" s="8" t="str">
        <f t="shared" si="3"/>
        <v>1990</v>
      </c>
      <c r="AK103" s="8" t="str">
        <f t="shared" si="4"/>
        <v>2020</v>
      </c>
      <c r="AL103" s="9">
        <f t="shared" si="5"/>
        <v>0.64033785628360107</v>
      </c>
      <c r="AM103" s="10">
        <f>RANK(DATA!$AL103,DATA!$AL$2:$AL$267)</f>
        <v>78</v>
      </c>
    </row>
    <row r="104" spans="1:39" x14ac:dyDescent="0.2">
      <c r="A104" s="7" t="s">
        <v>231</v>
      </c>
      <c r="B104" s="8" t="s">
        <v>232</v>
      </c>
      <c r="C104" s="8" t="s">
        <v>37</v>
      </c>
      <c r="D104" s="8" t="s">
        <v>38</v>
      </c>
      <c r="E104" s="9">
        <v>62.452229868620968</v>
      </c>
      <c r="F104" s="9">
        <v>62.26498346590401</v>
      </c>
      <c r="G104" s="9">
        <v>62.077737063187058</v>
      </c>
      <c r="H104" s="9">
        <v>61.890490660470107</v>
      </c>
      <c r="I104" s="9">
        <v>61.703244257753141</v>
      </c>
      <c r="J104" s="9">
        <v>61.515997855036197</v>
      </c>
      <c r="K104" s="9">
        <v>61.328751452319253</v>
      </c>
      <c r="L104" s="9">
        <v>61.141505049602287</v>
      </c>
      <c r="M104" s="9">
        <v>60.954258646885343</v>
      </c>
      <c r="N104" s="9">
        <v>60.767012244168384</v>
      </c>
      <c r="O104" s="9">
        <v>60.579765841451426</v>
      </c>
      <c r="P104" s="9">
        <v>60.398516400035739</v>
      </c>
      <c r="Q104" s="9">
        <v>60.217266958620073</v>
      </c>
      <c r="R104" s="9">
        <v>60.036017517204399</v>
      </c>
      <c r="S104" s="9">
        <v>59.854768075788719</v>
      </c>
      <c r="T104" s="9">
        <v>59.673518634373046</v>
      </c>
      <c r="U104" s="9">
        <v>59.492269192957359</v>
      </c>
      <c r="V104" s="9">
        <v>59.311019751541693</v>
      </c>
      <c r="W104" s="9">
        <v>59.12977031012602</v>
      </c>
      <c r="X104" s="9">
        <v>58.948520868710339</v>
      </c>
      <c r="Y104" s="9">
        <v>58.767271427294666</v>
      </c>
      <c r="Z104" s="9">
        <v>58.567718294753782</v>
      </c>
      <c r="AA104" s="9">
        <v>58.368165162212883</v>
      </c>
      <c r="AB104" s="9">
        <v>58.168612029671998</v>
      </c>
      <c r="AC104" s="9">
        <v>57.969058897131106</v>
      </c>
      <c r="AD104" s="9">
        <v>57.769505764590221</v>
      </c>
      <c r="AE104" s="9">
        <v>57.583787648583431</v>
      </c>
      <c r="AF104" s="9">
        <v>57.396639556707477</v>
      </c>
      <c r="AG104" s="9">
        <v>57.209402091339712</v>
      </c>
      <c r="AH104" s="9">
        <v>57.022164625971939</v>
      </c>
      <c r="AI104" s="9">
        <v>56.834927160604167</v>
      </c>
      <c r="AJ104" s="8" t="str">
        <f t="shared" si="3"/>
        <v>1990</v>
      </c>
      <c r="AK104" s="8" t="str">
        <f t="shared" si="4"/>
        <v>2020</v>
      </c>
      <c r="AL104" s="9">
        <f t="shared" si="5"/>
        <v>-5.6173027080168012</v>
      </c>
      <c r="AM104" s="10">
        <f>RANK(DATA!$AL104,DATA!$AL$2:$AL$267)</f>
        <v>211</v>
      </c>
    </row>
    <row r="105" spans="1:39" x14ac:dyDescent="0.2">
      <c r="A105" s="7" t="s">
        <v>229</v>
      </c>
      <c r="B105" s="8" t="s">
        <v>230</v>
      </c>
      <c r="C105" s="8" t="s">
        <v>37</v>
      </c>
      <c r="D105" s="8" t="s">
        <v>38</v>
      </c>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8" t="e">
        <f t="shared" si="3"/>
        <v>#N/A</v>
      </c>
      <c r="AK105" s="8" t="e">
        <f t="shared" si="4"/>
        <v>#N/A</v>
      </c>
      <c r="AL105" s="9">
        <f t="shared" si="5"/>
        <v>-100</v>
      </c>
      <c r="AM105" s="10">
        <f>RANK(DATA!$AL105,DATA!$AL$2:$AL$267)</f>
        <v>259</v>
      </c>
    </row>
    <row r="106" spans="1:39" x14ac:dyDescent="0.2">
      <c r="A106" s="7" t="s">
        <v>239</v>
      </c>
      <c r="B106" s="8" t="s">
        <v>240</v>
      </c>
      <c r="C106" s="8" t="s">
        <v>37</v>
      </c>
      <c r="D106" s="8" t="s">
        <v>38</v>
      </c>
      <c r="E106" s="9">
        <v>20.18359853121175</v>
      </c>
      <c r="F106" s="9">
        <v>20.302959830866808</v>
      </c>
      <c r="G106" s="9">
        <v>20.422321130521865</v>
      </c>
      <c r="H106" s="9">
        <v>20.543968395281549</v>
      </c>
      <c r="I106" s="9">
        <v>20.663342977965726</v>
      </c>
      <c r="J106" s="9">
        <v>20.7827175606499</v>
      </c>
      <c r="K106" s="9">
        <v>20.902092143334077</v>
      </c>
      <c r="L106" s="9">
        <v>21.035512249443205</v>
      </c>
      <c r="M106" s="9">
        <v>21.15496659242762</v>
      </c>
      <c r="N106" s="9">
        <v>21.274420935412028</v>
      </c>
      <c r="O106" s="9">
        <v>21.436844454362866</v>
      </c>
      <c r="P106" s="9">
        <v>21.576567730417313</v>
      </c>
      <c r="Q106" s="9">
        <v>21.716291006471771</v>
      </c>
      <c r="R106" s="9">
        <v>21.856014282526225</v>
      </c>
      <c r="S106" s="9">
        <v>21.995737558580675</v>
      </c>
      <c r="T106" s="9">
        <v>22.137931034482758</v>
      </c>
      <c r="U106" s="9">
        <v>22.277669902912621</v>
      </c>
      <c r="V106" s="9">
        <v>22.417408771342487</v>
      </c>
      <c r="W106" s="9">
        <v>22.557147639772346</v>
      </c>
      <c r="X106" s="9">
        <v>22.4662321882249</v>
      </c>
      <c r="Y106" s="9">
        <v>22.604550977576494</v>
      </c>
      <c r="Z106" s="9">
        <v>22.636429912736109</v>
      </c>
      <c r="AA106" s="9">
        <v>22.668308847895723</v>
      </c>
      <c r="AB106" s="9">
        <v>22.700187783055341</v>
      </c>
      <c r="AC106" s="9">
        <v>22.550230111768574</v>
      </c>
      <c r="AD106" s="9">
        <v>22.581854043392504</v>
      </c>
      <c r="AE106" s="9">
        <v>22.558952443567829</v>
      </c>
      <c r="AF106" s="9">
        <v>22.542954196800352</v>
      </c>
      <c r="AG106" s="9">
        <v>22.528161297392067</v>
      </c>
      <c r="AH106" s="9">
        <v>22.512272627657243</v>
      </c>
      <c r="AI106" s="9">
        <v>22.496274380889762</v>
      </c>
      <c r="AJ106" s="8" t="str">
        <f t="shared" si="3"/>
        <v>1990</v>
      </c>
      <c r="AK106" s="8" t="str">
        <f t="shared" si="4"/>
        <v>2020</v>
      </c>
      <c r="AL106" s="9">
        <f t="shared" si="5"/>
        <v>2.312675849678012</v>
      </c>
      <c r="AM106" s="10">
        <f>RANK(DATA!$AL106,DATA!$AL$2:$AL$267)</f>
        <v>46</v>
      </c>
    </row>
    <row r="107" spans="1:39" x14ac:dyDescent="0.2">
      <c r="A107" s="7" t="s">
        <v>241</v>
      </c>
      <c r="B107" s="8" t="s">
        <v>242</v>
      </c>
      <c r="C107" s="8" t="s">
        <v>37</v>
      </c>
      <c r="D107" s="8" t="s">
        <v>38</v>
      </c>
      <c r="E107" s="9">
        <v>35.22468818679836</v>
      </c>
      <c r="F107" s="9">
        <v>35.155571284513243</v>
      </c>
      <c r="G107" s="9">
        <v>35.084282763586721</v>
      </c>
      <c r="H107" s="9">
        <v>35.01690173773072</v>
      </c>
      <c r="I107" s="9">
        <v>34.950064602727956</v>
      </c>
      <c r="J107" s="9">
        <v>34.882295428796432</v>
      </c>
      <c r="K107" s="9">
        <v>34.813246695308408</v>
      </c>
      <c r="L107" s="9">
        <v>34.743698547097843</v>
      </c>
      <c r="M107" s="9">
        <v>34.687169231925033</v>
      </c>
      <c r="N107" s="9">
        <v>34.614608675164547</v>
      </c>
      <c r="O107" s="9">
        <v>34.55567220486617</v>
      </c>
      <c r="P107" s="9">
        <v>34.518104904389219</v>
      </c>
      <c r="Q107" s="9">
        <v>34.48072176790609</v>
      </c>
      <c r="R107" s="9">
        <v>34.442706494584264</v>
      </c>
      <c r="S107" s="9">
        <v>34.404275402867306</v>
      </c>
      <c r="T107" s="9">
        <v>34.366020710284701</v>
      </c>
      <c r="U107" s="9">
        <v>34.333175572020892</v>
      </c>
      <c r="V107" s="9">
        <v>34.295763840272556</v>
      </c>
      <c r="W107" s="9">
        <v>34.25861421370319</v>
      </c>
      <c r="X107" s="9">
        <v>34.222245663560379</v>
      </c>
      <c r="Y107" s="9">
        <v>34.184632952024558</v>
      </c>
      <c r="Z107" s="9">
        <v>34.159151707435207</v>
      </c>
      <c r="AA107" s="9">
        <v>34.133782147832214</v>
      </c>
      <c r="AB107" s="9">
        <v>34.108423339236758</v>
      </c>
      <c r="AC107" s="9">
        <v>34.082751622006683</v>
      </c>
      <c r="AD107" s="9">
        <v>34.05592646715116</v>
      </c>
      <c r="AE107" s="9">
        <v>34.017943439862854</v>
      </c>
      <c r="AF107" s="9">
        <v>33.977203004029576</v>
      </c>
      <c r="AG107" s="9">
        <v>33.960785839745419</v>
      </c>
      <c r="AH107" s="9">
        <v>33.942126529361282</v>
      </c>
      <c r="AI107" s="9">
        <v>33.925050802184337</v>
      </c>
      <c r="AJ107" s="8" t="str">
        <f t="shared" si="3"/>
        <v>1990</v>
      </c>
      <c r="AK107" s="8" t="str">
        <f t="shared" si="4"/>
        <v>2020</v>
      </c>
      <c r="AL107" s="9">
        <f t="shared" si="5"/>
        <v>-1.299637384614023</v>
      </c>
      <c r="AM107" s="10">
        <f>RANK(DATA!$AL107,DATA!$AL$2:$AL$267)</f>
        <v>168</v>
      </c>
    </row>
    <row r="108" spans="1:39" x14ac:dyDescent="0.2">
      <c r="A108" s="7" t="s">
        <v>265</v>
      </c>
      <c r="B108" s="8" t="s">
        <v>266</v>
      </c>
      <c r="C108" s="8" t="s">
        <v>37</v>
      </c>
      <c r="D108" s="8" t="s">
        <v>38</v>
      </c>
      <c r="E108" s="9">
        <v>0.17027431421446385</v>
      </c>
      <c r="F108" s="9">
        <v>0.18300249376558606</v>
      </c>
      <c r="G108" s="9">
        <v>0.19573067331670824</v>
      </c>
      <c r="H108" s="9">
        <v>0.20845885286783045</v>
      </c>
      <c r="I108" s="9">
        <v>0.22118703241895263</v>
      </c>
      <c r="J108" s="9">
        <v>0.23391521197007481</v>
      </c>
      <c r="K108" s="9">
        <v>0.24664339152119702</v>
      </c>
      <c r="L108" s="9">
        <v>0.25937157107231923</v>
      </c>
      <c r="M108" s="9">
        <v>0.27209975062344133</v>
      </c>
      <c r="N108" s="9">
        <v>0.28482793017456365</v>
      </c>
      <c r="O108" s="9">
        <v>0.2975561097256858</v>
      </c>
      <c r="P108" s="9">
        <v>0.31235910224438901</v>
      </c>
      <c r="Q108" s="9">
        <v>0.32716209476309227</v>
      </c>
      <c r="R108" s="9">
        <v>0.34196508728179548</v>
      </c>
      <c r="S108" s="9">
        <v>0.35676807980049879</v>
      </c>
      <c r="T108" s="9">
        <v>0.371571072319202</v>
      </c>
      <c r="U108" s="9">
        <v>0.38637406483790521</v>
      </c>
      <c r="V108" s="9">
        <v>0.40117705735660847</v>
      </c>
      <c r="W108" s="9">
        <v>0.41598004987531167</v>
      </c>
      <c r="X108" s="9">
        <v>0.43078304239401499</v>
      </c>
      <c r="Y108" s="9">
        <v>0.4455860349127182</v>
      </c>
      <c r="Z108" s="9">
        <v>0.45254862842892768</v>
      </c>
      <c r="AA108" s="9">
        <v>0.45951122194513722</v>
      </c>
      <c r="AB108" s="9">
        <v>0.46647381546134659</v>
      </c>
      <c r="AC108" s="9">
        <v>0.47343640897755618</v>
      </c>
      <c r="AD108" s="9">
        <v>0.4803990024937656</v>
      </c>
      <c r="AE108" s="9">
        <v>0.48538653366583545</v>
      </c>
      <c r="AF108" s="9">
        <v>0.49256857855361597</v>
      </c>
      <c r="AG108" s="9">
        <v>0.49628086878905087</v>
      </c>
      <c r="AH108" s="9">
        <v>0.50272736288802933</v>
      </c>
      <c r="AI108" s="9">
        <v>0.50927303381929978</v>
      </c>
      <c r="AJ108" s="8" t="str">
        <f t="shared" si="3"/>
        <v>1990</v>
      </c>
      <c r="AK108" s="8" t="str">
        <f t="shared" si="4"/>
        <v>2020</v>
      </c>
      <c r="AL108" s="9">
        <f t="shared" si="5"/>
        <v>0.33899871960483596</v>
      </c>
      <c r="AM108" s="10">
        <f>RANK(DATA!$AL108,DATA!$AL$2:$AL$267)</f>
        <v>91</v>
      </c>
    </row>
    <row r="109" spans="1:39" x14ac:dyDescent="0.2">
      <c r="A109" s="7" t="s">
        <v>243</v>
      </c>
      <c r="B109" s="8" t="s">
        <v>244</v>
      </c>
      <c r="C109" s="8" t="s">
        <v>37</v>
      </c>
      <c r="D109" s="8" t="s">
        <v>38</v>
      </c>
      <c r="E109" s="9">
        <v>34.369060917750538</v>
      </c>
      <c r="F109" s="9">
        <v>34.333291846354754</v>
      </c>
      <c r="G109" s="9">
        <v>34.241727039863662</v>
      </c>
      <c r="H109" s="9">
        <v>34.174671310517361</v>
      </c>
      <c r="I109" s="9">
        <v>34.090878704827247</v>
      </c>
      <c r="J109" s="9">
        <v>34.003860499475323</v>
      </c>
      <c r="K109" s="9">
        <v>33.915892866585814</v>
      </c>
      <c r="L109" s="9">
        <v>33.827555257352401</v>
      </c>
      <c r="M109" s="9">
        <v>33.748851988239139</v>
      </c>
      <c r="N109" s="9">
        <v>33.658281413253448</v>
      </c>
      <c r="O109" s="9">
        <v>32.938156164921033</v>
      </c>
      <c r="P109" s="9">
        <v>33.516752904574531</v>
      </c>
      <c r="Q109" s="9">
        <v>33.455984533171431</v>
      </c>
      <c r="R109" s="9">
        <v>33.394817122628631</v>
      </c>
      <c r="S109" s="9">
        <v>33.287842982775508</v>
      </c>
      <c r="T109" s="9">
        <v>33.22651707924485</v>
      </c>
      <c r="U109" s="9">
        <v>33.169191670991353</v>
      </c>
      <c r="V109" s="9">
        <v>33.108485797159972</v>
      </c>
      <c r="W109" s="9">
        <v>33.048063057215117</v>
      </c>
      <c r="X109" s="9">
        <v>32.988135765427508</v>
      </c>
      <c r="Y109" s="9">
        <v>32.285016926268781</v>
      </c>
      <c r="Z109" s="9">
        <v>32.300168107500141</v>
      </c>
      <c r="AA109" s="9">
        <v>32.240955332626328</v>
      </c>
      <c r="AB109" s="9">
        <v>32.181725051773817</v>
      </c>
      <c r="AC109" s="9">
        <v>32.122658282892935</v>
      </c>
      <c r="AD109" s="9">
        <v>32.057292524257875</v>
      </c>
      <c r="AE109" s="9">
        <v>31.990198551632329</v>
      </c>
      <c r="AF109" s="9">
        <v>31.921002911167371</v>
      </c>
      <c r="AG109" s="9">
        <v>31.869645702695742</v>
      </c>
      <c r="AH109" s="9">
        <v>31.815565902737639</v>
      </c>
      <c r="AI109" s="9">
        <v>31.763071318720861</v>
      </c>
      <c r="AJ109" s="8" t="str">
        <f t="shared" si="3"/>
        <v>1990</v>
      </c>
      <c r="AK109" s="8" t="str">
        <f t="shared" si="4"/>
        <v>2020</v>
      </c>
      <c r="AL109" s="9">
        <f t="shared" si="5"/>
        <v>-2.6059895990296766</v>
      </c>
      <c r="AM109" s="10">
        <f>RANK(DATA!$AL109,DATA!$AL$2:$AL$267)</f>
        <v>183</v>
      </c>
    </row>
    <row r="110" spans="1:39" x14ac:dyDescent="0.2">
      <c r="A110" s="7" t="s">
        <v>247</v>
      </c>
      <c r="B110" s="8" t="s">
        <v>248</v>
      </c>
      <c r="C110" s="8" t="s">
        <v>37</v>
      </c>
      <c r="D110" s="8" t="s">
        <v>38</v>
      </c>
      <c r="E110" s="9">
        <v>31.045830405756437</v>
      </c>
      <c r="F110" s="9">
        <v>32.073096716460263</v>
      </c>
      <c r="G110" s="9">
        <v>31.897612630653846</v>
      </c>
      <c r="H110" s="9">
        <v>31.826129922620428</v>
      </c>
      <c r="I110" s="9">
        <v>31.754647237473595</v>
      </c>
      <c r="J110" s="9">
        <v>31.683164552326762</v>
      </c>
      <c r="K110" s="9">
        <v>31.611681890066532</v>
      </c>
      <c r="L110" s="9">
        <v>31.540199204919698</v>
      </c>
      <c r="M110" s="9">
        <v>31.46871649688628</v>
      </c>
      <c r="N110" s="9">
        <v>31.397233811739451</v>
      </c>
      <c r="O110" s="9">
        <v>31.325751140324577</v>
      </c>
      <c r="P110" s="9">
        <v>31.249571700268007</v>
      </c>
      <c r="Q110" s="9">
        <v>31.173392251056789</v>
      </c>
      <c r="R110" s="9">
        <v>31.097212801845572</v>
      </c>
      <c r="S110" s="9">
        <v>31.021033352634362</v>
      </c>
      <c r="T110" s="9">
        <v>30.944853903423152</v>
      </c>
      <c r="U110" s="9">
        <v>30.868674454211934</v>
      </c>
      <c r="V110" s="9">
        <v>30.792495005000717</v>
      </c>
      <c r="W110" s="9">
        <v>30.716315555789507</v>
      </c>
      <c r="X110" s="9">
        <v>30.640136106578293</v>
      </c>
      <c r="Y110" s="9">
        <v>30.563956657367076</v>
      </c>
      <c r="Z110" s="9">
        <v>30.492151133916327</v>
      </c>
      <c r="AA110" s="9">
        <v>30.420345610465581</v>
      </c>
      <c r="AB110" s="9">
        <v>30.348540087014833</v>
      </c>
      <c r="AC110" s="9">
        <v>30.276734586450676</v>
      </c>
      <c r="AD110" s="9">
        <v>30.100279339254261</v>
      </c>
      <c r="AE110" s="9">
        <v>30.03091255492572</v>
      </c>
      <c r="AF110" s="9">
        <v>29.969809036579978</v>
      </c>
      <c r="AG110" s="9">
        <v>29.90284694465193</v>
      </c>
      <c r="AH110" s="9">
        <v>29.828991737987582</v>
      </c>
      <c r="AI110" s="9">
        <v>29.755136531323235</v>
      </c>
      <c r="AJ110" s="8" t="str">
        <f t="shared" si="3"/>
        <v>1990</v>
      </c>
      <c r="AK110" s="8" t="str">
        <f t="shared" si="4"/>
        <v>2020</v>
      </c>
      <c r="AL110" s="9">
        <f t="shared" si="5"/>
        <v>-1.2906938744332024</v>
      </c>
      <c r="AM110" s="10">
        <f>RANK(DATA!$AL110,DATA!$AL$2:$AL$267)</f>
        <v>166</v>
      </c>
    </row>
    <row r="111" spans="1:39" x14ac:dyDescent="0.2">
      <c r="A111" s="7" t="s">
        <v>251</v>
      </c>
      <c r="B111" s="8" t="s">
        <v>252</v>
      </c>
      <c r="C111" s="8" t="s">
        <v>37</v>
      </c>
      <c r="D111" s="8" t="s">
        <v>38</v>
      </c>
      <c r="E111" s="9">
        <v>31.812551867036561</v>
      </c>
      <c r="F111" s="9">
        <v>31.651224400249571</v>
      </c>
      <c r="G111" s="9">
        <v>31.500325790903489</v>
      </c>
      <c r="H111" s="9">
        <v>31.420422049400059</v>
      </c>
      <c r="I111" s="9">
        <v>31.265863254205254</v>
      </c>
      <c r="J111" s="9">
        <v>31.099217767063855</v>
      </c>
      <c r="K111" s="9">
        <v>30.932572279922457</v>
      </c>
      <c r="L111" s="9">
        <v>30.765926787224565</v>
      </c>
      <c r="M111" s="9">
        <v>30.59928130008316</v>
      </c>
      <c r="N111" s="9">
        <v>30.432635812941768</v>
      </c>
      <c r="O111" s="9">
        <v>27.673287088272996</v>
      </c>
      <c r="P111" s="9">
        <v>30.116202827414416</v>
      </c>
      <c r="Q111" s="9">
        <v>29.967003928535682</v>
      </c>
      <c r="R111" s="9">
        <v>29.818119823853856</v>
      </c>
      <c r="S111" s="9">
        <v>29.460304621050287</v>
      </c>
      <c r="T111" s="9">
        <v>29.312163833414139</v>
      </c>
      <c r="U111" s="9">
        <v>29.163744378675684</v>
      </c>
      <c r="V111" s="9">
        <v>29.015541551995089</v>
      </c>
      <c r="W111" s="9">
        <v>28.867750492752961</v>
      </c>
      <c r="X111" s="9">
        <v>28.719616387092053</v>
      </c>
      <c r="Y111" s="9">
        <v>26.104617072268525</v>
      </c>
      <c r="Z111" s="9">
        <v>26.27827244075166</v>
      </c>
      <c r="AA111" s="9">
        <v>26.105093145085821</v>
      </c>
      <c r="AB111" s="9">
        <v>25.931818712748704</v>
      </c>
      <c r="AC111" s="9">
        <v>25.759969567805435</v>
      </c>
      <c r="AD111" s="9">
        <v>25.586536474371602</v>
      </c>
      <c r="AE111" s="9">
        <v>25.413098839877918</v>
      </c>
      <c r="AF111" s="9">
        <v>25.243930788646246</v>
      </c>
      <c r="AG111" s="9">
        <v>25.075365096353917</v>
      </c>
      <c r="AH111" s="9">
        <v>24.903322428793956</v>
      </c>
      <c r="AI111" s="9">
        <v>24.733205896300429</v>
      </c>
      <c r="AJ111" s="8" t="str">
        <f t="shared" si="3"/>
        <v>1990</v>
      </c>
      <c r="AK111" s="8" t="str">
        <f t="shared" si="4"/>
        <v>2020</v>
      </c>
      <c r="AL111" s="9">
        <f t="shared" si="5"/>
        <v>-7.0793459707361315</v>
      </c>
      <c r="AM111" s="10">
        <f>RANK(DATA!$AL111,DATA!$AL$2:$AL$267)</f>
        <v>230</v>
      </c>
    </row>
    <row r="112" spans="1:39" x14ac:dyDescent="0.2">
      <c r="A112" s="7" t="s">
        <v>245</v>
      </c>
      <c r="B112" s="8" t="s">
        <v>246</v>
      </c>
      <c r="C112" s="8" t="s">
        <v>37</v>
      </c>
      <c r="D112" s="8" t="s">
        <v>38</v>
      </c>
      <c r="E112" s="9">
        <v>31.663482451262059</v>
      </c>
      <c r="F112" s="9">
        <v>31.733243491190844</v>
      </c>
      <c r="G112" s="9">
        <v>31.577565050715407</v>
      </c>
      <c r="H112" s="9">
        <v>31.499654573853743</v>
      </c>
      <c r="I112" s="9">
        <v>31.361349634278088</v>
      </c>
      <c r="J112" s="9">
        <v>31.213294673404125</v>
      </c>
      <c r="K112" s="9">
        <v>31.065239717001162</v>
      </c>
      <c r="L112" s="9">
        <v>30.917184751656183</v>
      </c>
      <c r="M112" s="9">
        <v>30.769129786311208</v>
      </c>
      <c r="N112" s="9">
        <v>30.62107482543724</v>
      </c>
      <c r="O112" s="9">
        <v>28.31555035651887</v>
      </c>
      <c r="P112" s="9">
        <v>30.33760860416313</v>
      </c>
      <c r="Q112" s="9">
        <v>30.202674194418197</v>
      </c>
      <c r="R112" s="9">
        <v>30.067995205859699</v>
      </c>
      <c r="S112" s="9">
        <v>29.763471148886037</v>
      </c>
      <c r="T112" s="9">
        <v>29.629308711761126</v>
      </c>
      <c r="U112" s="9">
        <v>29.494919197099922</v>
      </c>
      <c r="V112" s="9">
        <v>29.360706074290619</v>
      </c>
      <c r="W112" s="9">
        <v>29.226828815806677</v>
      </c>
      <c r="X112" s="9">
        <v>29.092671874037119</v>
      </c>
      <c r="Y112" s="9">
        <v>26.88475040803042</v>
      </c>
      <c r="Z112" s="9">
        <v>27.015456866349169</v>
      </c>
      <c r="AA112" s="9">
        <v>26.860016285488239</v>
      </c>
      <c r="AB112" s="9">
        <v>26.704495126486432</v>
      </c>
      <c r="AC112" s="9">
        <v>26.550186106335779</v>
      </c>
      <c r="AD112" s="9">
        <v>26.378486381482773</v>
      </c>
      <c r="AE112" s="9">
        <v>26.223309944189708</v>
      </c>
      <c r="AF112" s="9">
        <v>26.073112521838045</v>
      </c>
      <c r="AG112" s="9">
        <v>25.922368814384491</v>
      </c>
      <c r="AH112" s="9">
        <v>25.767553584866974</v>
      </c>
      <c r="AI112" s="9">
        <v>25.614326541229548</v>
      </c>
      <c r="AJ112" s="8" t="str">
        <f t="shared" si="3"/>
        <v>1990</v>
      </c>
      <c r="AK112" s="8" t="str">
        <f t="shared" si="4"/>
        <v>2020</v>
      </c>
      <c r="AL112" s="9">
        <f t="shared" si="5"/>
        <v>-6.0491559100325105</v>
      </c>
      <c r="AM112" s="10">
        <f>RANK(DATA!$AL112,DATA!$AL$2:$AL$267)</f>
        <v>213</v>
      </c>
    </row>
    <row r="113" spans="1:39" x14ac:dyDescent="0.2">
      <c r="A113" s="7" t="s">
        <v>255</v>
      </c>
      <c r="B113" s="8" t="s">
        <v>256</v>
      </c>
      <c r="C113" s="8" t="s">
        <v>37</v>
      </c>
      <c r="D113" s="8" t="s">
        <v>38</v>
      </c>
      <c r="E113" s="9">
        <v>21.504848327890247</v>
      </c>
      <c r="F113" s="9">
        <v>21.627712995133173</v>
      </c>
      <c r="G113" s="9">
        <v>21.750577662376099</v>
      </c>
      <c r="H113" s="9">
        <v>21.873442329619028</v>
      </c>
      <c r="I113" s="9">
        <v>21.996306996861957</v>
      </c>
      <c r="J113" s="9">
        <v>22.119171664104883</v>
      </c>
      <c r="K113" s="9">
        <v>22.242036331347812</v>
      </c>
      <c r="L113" s="9">
        <v>22.364900998590738</v>
      </c>
      <c r="M113" s="9">
        <v>22.487765665833667</v>
      </c>
      <c r="N113" s="9">
        <v>22.610630333076596</v>
      </c>
      <c r="O113" s="9">
        <v>22.733495000319522</v>
      </c>
      <c r="P113" s="9">
        <v>22.797567595747328</v>
      </c>
      <c r="Q113" s="9">
        <v>22.861640191175134</v>
      </c>
      <c r="R113" s="9">
        <v>22.925712786602944</v>
      </c>
      <c r="S113" s="9">
        <v>22.989785382030746</v>
      </c>
      <c r="T113" s="9">
        <v>23.053857977458556</v>
      </c>
      <c r="U113" s="9">
        <v>23.117930572886362</v>
      </c>
      <c r="V113" s="9">
        <v>23.182003168314168</v>
      </c>
      <c r="W113" s="9">
        <v>23.246075763741974</v>
      </c>
      <c r="X113" s="9">
        <v>23.31014835916978</v>
      </c>
      <c r="Y113" s="9">
        <v>23.37422095459759</v>
      </c>
      <c r="Z113" s="9">
        <v>23.463821686471434</v>
      </c>
      <c r="AA113" s="9">
        <v>23.553422418345278</v>
      </c>
      <c r="AB113" s="9">
        <v>23.643023150219125</v>
      </c>
      <c r="AC113" s="9">
        <v>23.73262388209297</v>
      </c>
      <c r="AD113" s="9">
        <v>23.822224613966817</v>
      </c>
      <c r="AE113" s="9">
        <v>23.911825345840661</v>
      </c>
      <c r="AF113" s="9">
        <v>24.001426077714509</v>
      </c>
      <c r="AG113" s="9">
        <v>24.091026809588353</v>
      </c>
      <c r="AH113" s="9">
        <v>24.180627541462201</v>
      </c>
      <c r="AI113" s="9">
        <v>24.270228273336048</v>
      </c>
      <c r="AJ113" s="8" t="str">
        <f t="shared" si="3"/>
        <v>1990</v>
      </c>
      <c r="AK113" s="8" t="str">
        <f t="shared" si="4"/>
        <v>2020</v>
      </c>
      <c r="AL113" s="9">
        <f t="shared" si="5"/>
        <v>2.765379945445801</v>
      </c>
      <c r="AM113" s="10">
        <f>RANK(DATA!$AL113,DATA!$AL$2:$AL$267)</f>
        <v>37</v>
      </c>
    </row>
    <row r="114" spans="1:39" x14ac:dyDescent="0.2">
      <c r="A114" s="7" t="s">
        <v>249</v>
      </c>
      <c r="B114" s="8" t="s">
        <v>250</v>
      </c>
      <c r="C114" s="8" t="s">
        <v>37</v>
      </c>
      <c r="D114" s="8" t="s">
        <v>38</v>
      </c>
      <c r="E114" s="9">
        <v>65.43771424786236</v>
      </c>
      <c r="F114" s="9">
        <v>64.484673515238171</v>
      </c>
      <c r="G114" s="9">
        <v>63.531632782613976</v>
      </c>
      <c r="H114" s="9">
        <v>62.578592049989787</v>
      </c>
      <c r="I114" s="9">
        <v>61.625551317365598</v>
      </c>
      <c r="J114" s="9">
        <v>60.67251058474141</v>
      </c>
      <c r="K114" s="9">
        <v>59.719469852117221</v>
      </c>
      <c r="L114" s="9">
        <v>58.766429119493033</v>
      </c>
      <c r="M114" s="9">
        <v>57.813388386868844</v>
      </c>
      <c r="N114" s="9">
        <v>56.860347654244656</v>
      </c>
      <c r="O114" s="9">
        <v>55.907306921620467</v>
      </c>
      <c r="P114" s="9">
        <v>55.817837566309883</v>
      </c>
      <c r="Q114" s="9">
        <v>55.728368210999299</v>
      </c>
      <c r="R114" s="9">
        <v>55.638898855688709</v>
      </c>
      <c r="S114" s="9">
        <v>55.549429500378125</v>
      </c>
      <c r="T114" s="9">
        <v>55.459960145067534</v>
      </c>
      <c r="U114" s="9">
        <v>55.370490789756943</v>
      </c>
      <c r="V114" s="9">
        <v>55.281021434446366</v>
      </c>
      <c r="W114" s="9">
        <v>55.191552079135775</v>
      </c>
      <c r="X114" s="9">
        <v>55.102082723825198</v>
      </c>
      <c r="Y114" s="9">
        <v>55.012613368514607</v>
      </c>
      <c r="Z114" s="9">
        <v>54.501311017515199</v>
      </c>
      <c r="AA114" s="9">
        <v>53.990008666515784</v>
      </c>
      <c r="AB114" s="9">
        <v>53.478706315516376</v>
      </c>
      <c r="AC114" s="9">
        <v>52.967403964516969</v>
      </c>
      <c r="AD114" s="9">
        <v>52.456101613517561</v>
      </c>
      <c r="AE114" s="9">
        <v>50.743454526958189</v>
      </c>
      <c r="AF114" s="9">
        <v>50.039333822986606</v>
      </c>
      <c r="AG114" s="9">
        <v>49.71681777920756</v>
      </c>
      <c r="AH114" s="9">
        <v>49.394296409250721</v>
      </c>
      <c r="AI114" s="9">
        <v>49.071780365471668</v>
      </c>
      <c r="AJ114" s="8" t="str">
        <f t="shared" si="3"/>
        <v>1990</v>
      </c>
      <c r="AK114" s="8" t="str">
        <f t="shared" si="4"/>
        <v>2020</v>
      </c>
      <c r="AL114" s="9">
        <f t="shared" si="5"/>
        <v>-16.365933882390692</v>
      </c>
      <c r="AM114" s="10">
        <f>RANK(DATA!$AL114,DATA!$AL$2:$AL$267)</f>
        <v>253</v>
      </c>
    </row>
    <row r="115" spans="1:39" x14ac:dyDescent="0.2">
      <c r="A115" s="7" t="s">
        <v>261</v>
      </c>
      <c r="B115" s="8" t="s">
        <v>262</v>
      </c>
      <c r="C115" s="8" t="s">
        <v>37</v>
      </c>
      <c r="D115" s="8" t="s">
        <v>38</v>
      </c>
      <c r="E115" s="9">
        <v>5.5723740759841842</v>
      </c>
      <c r="F115" s="9">
        <v>5.5876986173530785</v>
      </c>
      <c r="G115" s="9">
        <v>5.6030231587219728</v>
      </c>
      <c r="H115" s="9">
        <v>5.6183477000908661</v>
      </c>
      <c r="I115" s="9">
        <v>5.6336722414597604</v>
      </c>
      <c r="J115" s="9">
        <v>5.6489967828286556</v>
      </c>
      <c r="K115" s="9">
        <v>5.664321324197549</v>
      </c>
      <c r="L115" s="9">
        <v>5.6796458655664432</v>
      </c>
      <c r="M115" s="9">
        <v>5.6949704069353366</v>
      </c>
      <c r="N115" s="9">
        <v>5.7102949483042318</v>
      </c>
      <c r="O115" s="9">
        <v>5.7256194896731261</v>
      </c>
      <c r="P115" s="9">
        <v>5.8095066185318895</v>
      </c>
      <c r="Q115" s="9">
        <v>5.893393747390653</v>
      </c>
      <c r="R115" s="9">
        <v>5.9772808762494165</v>
      </c>
      <c r="S115" s="9">
        <v>6.0611680051081809</v>
      </c>
      <c r="T115" s="9">
        <v>6.1450551339669435</v>
      </c>
      <c r="U115" s="9">
        <v>6.2289422628257078</v>
      </c>
      <c r="V115" s="9">
        <v>6.3128293916844713</v>
      </c>
      <c r="W115" s="9">
        <v>6.3967165205432357</v>
      </c>
      <c r="X115" s="9">
        <v>6.4806036494019992</v>
      </c>
      <c r="Y115" s="9">
        <v>6.5644907782607635</v>
      </c>
      <c r="Z115" s="9">
        <v>6.5644907782607635</v>
      </c>
      <c r="AA115" s="9">
        <v>6.5644907782607635</v>
      </c>
      <c r="AB115" s="9">
        <v>6.5644907782607635</v>
      </c>
      <c r="AC115" s="9">
        <v>6.5644907782607635</v>
      </c>
      <c r="AD115" s="9">
        <v>6.5644907782607635</v>
      </c>
      <c r="AE115" s="9">
        <v>6.5706918146319904</v>
      </c>
      <c r="AF115" s="9">
        <v>6.5759166482477465</v>
      </c>
      <c r="AG115" s="9">
        <v>6.5860102163609131</v>
      </c>
      <c r="AH115" s="9">
        <v>6.596103784474078</v>
      </c>
      <c r="AI115" s="9">
        <v>6.6012610820501489</v>
      </c>
      <c r="AJ115" s="8" t="str">
        <f t="shared" si="3"/>
        <v>1990</v>
      </c>
      <c r="AK115" s="8" t="str">
        <f t="shared" si="4"/>
        <v>2020</v>
      </c>
      <c r="AL115" s="9">
        <f t="shared" si="5"/>
        <v>1.0288870060659647</v>
      </c>
      <c r="AM115" s="10">
        <f>RANK(DATA!$AL115,DATA!$AL$2:$AL$267)</f>
        <v>63</v>
      </c>
    </row>
    <row r="116" spans="1:39" x14ac:dyDescent="0.2">
      <c r="A116" s="7" t="s">
        <v>263</v>
      </c>
      <c r="B116" s="8" t="s">
        <v>264</v>
      </c>
      <c r="C116" s="8" t="s">
        <v>37</v>
      </c>
      <c r="D116" s="8" t="s">
        <v>38</v>
      </c>
      <c r="E116" s="9">
        <v>1.8382605116949038</v>
      </c>
      <c r="F116" s="9">
        <v>1.8414614628346708</v>
      </c>
      <c r="G116" s="9">
        <v>1.8446624139744381</v>
      </c>
      <c r="H116" s="9">
        <v>1.8478633651142056</v>
      </c>
      <c r="I116" s="9">
        <v>1.8510643162539724</v>
      </c>
      <c r="J116" s="9">
        <v>1.8542652673937399</v>
      </c>
      <c r="K116" s="9">
        <v>1.8574662185335074</v>
      </c>
      <c r="L116" s="9">
        <v>1.8606671696732742</v>
      </c>
      <c r="M116" s="9">
        <v>1.8638681208130417</v>
      </c>
      <c r="N116" s="9">
        <v>1.8670690719528087</v>
      </c>
      <c r="O116" s="9">
        <v>1.870270023092576</v>
      </c>
      <c r="P116" s="9">
        <v>1.8718704986624597</v>
      </c>
      <c r="Q116" s="9">
        <v>1.8734709742323434</v>
      </c>
      <c r="R116" s="9">
        <v>1.8750714498022272</v>
      </c>
      <c r="S116" s="9">
        <v>1.8766719253721105</v>
      </c>
      <c r="T116" s="9">
        <v>1.8782724009419942</v>
      </c>
      <c r="U116" s="9">
        <v>1.8798728765118777</v>
      </c>
      <c r="V116" s="9">
        <v>1.8814733520817615</v>
      </c>
      <c r="W116" s="9">
        <v>1.8830738276516452</v>
      </c>
      <c r="X116" s="9">
        <v>1.8979093755756122</v>
      </c>
      <c r="Y116" s="9">
        <v>1.8995210904402284</v>
      </c>
      <c r="Z116" s="9">
        <v>1.8995210904402284</v>
      </c>
      <c r="AA116" s="9">
        <v>1.8995210904402284</v>
      </c>
      <c r="AB116" s="9">
        <v>1.9003611837983265</v>
      </c>
      <c r="AC116" s="9">
        <v>1.9003611837983265</v>
      </c>
      <c r="AD116" s="9">
        <v>1.9003611837983265</v>
      </c>
      <c r="AE116" s="9">
        <v>1.9003611837983265</v>
      </c>
      <c r="AF116" s="9">
        <v>1.9003611837983265</v>
      </c>
      <c r="AG116" s="9">
        <v>1.9003611837983265</v>
      </c>
      <c r="AH116" s="9">
        <v>1.9003611837983265</v>
      </c>
      <c r="AI116" s="9">
        <v>1.9003611837983265</v>
      </c>
      <c r="AJ116" s="8" t="str">
        <f t="shared" si="3"/>
        <v>1990</v>
      </c>
      <c r="AK116" s="8" t="str">
        <f t="shared" si="4"/>
        <v>2020</v>
      </c>
      <c r="AL116" s="9">
        <f t="shared" si="5"/>
        <v>6.2100672103422738E-2</v>
      </c>
      <c r="AM116" s="10">
        <f>RANK(DATA!$AL116,DATA!$AL$2:$AL$267)</f>
        <v>104</v>
      </c>
    </row>
    <row r="117" spans="1:39" x14ac:dyDescent="0.2">
      <c r="A117" s="7" t="s">
        <v>259</v>
      </c>
      <c r="B117" s="8" t="s">
        <v>260</v>
      </c>
      <c r="C117" s="8" t="s">
        <v>37</v>
      </c>
      <c r="D117" s="8" t="s">
        <v>38</v>
      </c>
      <c r="E117" s="9">
        <v>6.7011177239076778</v>
      </c>
      <c r="F117" s="9">
        <v>6.9460299027435042</v>
      </c>
      <c r="G117" s="9">
        <v>7.1909420815793297</v>
      </c>
      <c r="H117" s="9">
        <v>7.4358542604151552</v>
      </c>
      <c r="I117" s="9">
        <v>7.6807664392509798</v>
      </c>
      <c r="J117" s="9">
        <v>7.9256786180868053</v>
      </c>
      <c r="K117" s="9">
        <v>8.1705907969226299</v>
      </c>
      <c r="L117" s="9">
        <v>8.4155029757584536</v>
      </c>
      <c r="M117" s="9">
        <v>8.6604151545942809</v>
      </c>
      <c r="N117" s="9">
        <v>8.9053273334301064</v>
      </c>
      <c r="O117" s="9">
        <v>9.1502395122659319</v>
      </c>
      <c r="P117" s="9">
        <v>9.2809115982000279</v>
      </c>
      <c r="Q117" s="9">
        <v>9.4115836841341274</v>
      </c>
      <c r="R117" s="9">
        <v>9.5422557700682233</v>
      </c>
      <c r="S117" s="9">
        <v>9.6729278560023229</v>
      </c>
      <c r="T117" s="9">
        <v>9.8035999419364188</v>
      </c>
      <c r="U117" s="9">
        <v>9.9342720278705183</v>
      </c>
      <c r="V117" s="9">
        <v>10.064944113804616</v>
      </c>
      <c r="W117" s="9">
        <v>10.195616199738716</v>
      </c>
      <c r="X117" s="9">
        <v>10.326288285672812</v>
      </c>
      <c r="Y117" s="9">
        <v>10.456960371606911</v>
      </c>
      <c r="Z117" s="9">
        <v>10.556510378864857</v>
      </c>
      <c r="AA117" s="9">
        <v>10.656060386122805</v>
      </c>
      <c r="AB117" s="9">
        <v>10.755610393380751</v>
      </c>
      <c r="AC117" s="9">
        <v>10.855160400638701</v>
      </c>
      <c r="AD117" s="9">
        <v>10.954710407896647</v>
      </c>
      <c r="AE117" s="9">
        <v>11.066192480766439</v>
      </c>
      <c r="AF117" s="9">
        <v>11.177529394687182</v>
      </c>
      <c r="AG117" s="9">
        <v>11.235592974306865</v>
      </c>
      <c r="AH117" s="9">
        <v>11.293656553926549</v>
      </c>
      <c r="AI117" s="9">
        <v>11.351720133546232</v>
      </c>
      <c r="AJ117" s="8" t="str">
        <f t="shared" si="3"/>
        <v>1990</v>
      </c>
      <c r="AK117" s="8" t="str">
        <f t="shared" si="4"/>
        <v>2020</v>
      </c>
      <c r="AL117" s="9">
        <f t="shared" si="5"/>
        <v>4.6506024096385543</v>
      </c>
      <c r="AM117" s="10">
        <f>RANK(DATA!$AL117,DATA!$AL$2:$AL$267)</f>
        <v>21</v>
      </c>
    </row>
    <row r="118" spans="1:39" x14ac:dyDescent="0.2">
      <c r="A118" s="7" t="s">
        <v>253</v>
      </c>
      <c r="B118" s="8" t="s">
        <v>254</v>
      </c>
      <c r="C118" s="8" t="s">
        <v>37</v>
      </c>
      <c r="D118" s="8" t="s">
        <v>38</v>
      </c>
      <c r="E118" s="9">
        <v>6.0701754385964914</v>
      </c>
      <c r="F118" s="9">
        <v>6.0701754385964914</v>
      </c>
      <c r="G118" s="9">
        <v>6.0701754385964914</v>
      </c>
      <c r="H118" s="9">
        <v>6.0701754385964914</v>
      </c>
      <c r="I118" s="9">
        <v>6.0701754385964914</v>
      </c>
      <c r="J118" s="9">
        <v>6.0701754385964914</v>
      </c>
      <c r="K118" s="9">
        <v>6.0701754385964914</v>
      </c>
      <c r="L118" s="9">
        <v>6.0701754385964914</v>
      </c>
      <c r="M118" s="9">
        <v>6.0701754385964914</v>
      </c>
      <c r="N118" s="9">
        <v>6.0701754385964914</v>
      </c>
      <c r="O118" s="9">
        <v>6.0701754385964914</v>
      </c>
      <c r="P118" s="9">
        <v>6.0701754385964914</v>
      </c>
      <c r="Q118" s="9">
        <v>6.0701754385964914</v>
      </c>
      <c r="R118" s="9">
        <v>6.0701754385964914</v>
      </c>
      <c r="S118" s="9">
        <v>6.0701754385964914</v>
      </c>
      <c r="T118" s="9">
        <v>6.0701754385964914</v>
      </c>
      <c r="U118" s="9">
        <v>6.0701754385964914</v>
      </c>
      <c r="V118" s="9">
        <v>6.0701754385964914</v>
      </c>
      <c r="W118" s="9">
        <v>6.0701754385964914</v>
      </c>
      <c r="X118" s="9">
        <v>6.0701754385964914</v>
      </c>
      <c r="Y118" s="9">
        <v>6.0701754385964914</v>
      </c>
      <c r="Z118" s="9">
        <v>6.0701754385964914</v>
      </c>
      <c r="AA118" s="9">
        <v>6.0701754385964914</v>
      </c>
      <c r="AB118" s="9">
        <v>6.0701754385964914</v>
      </c>
      <c r="AC118" s="9">
        <v>6.0701754385964914</v>
      </c>
      <c r="AD118" s="9">
        <v>6.0701754385964914</v>
      </c>
      <c r="AE118" s="9">
        <v>6.0701754385964914</v>
      </c>
      <c r="AF118" s="9">
        <v>6.0701754385964914</v>
      </c>
      <c r="AG118" s="9">
        <v>6.0701754385964914</v>
      </c>
      <c r="AH118" s="9">
        <v>6.0701754385964914</v>
      </c>
      <c r="AI118" s="9">
        <v>6.0701754385964914</v>
      </c>
      <c r="AJ118" s="8" t="str">
        <f t="shared" si="3"/>
        <v>1990</v>
      </c>
      <c r="AK118" s="8" t="str">
        <f t="shared" si="4"/>
        <v>2020</v>
      </c>
      <c r="AL118" s="9">
        <f t="shared" si="5"/>
        <v>0</v>
      </c>
      <c r="AM118" s="10">
        <f>RANK(DATA!$AL118,DATA!$AL$2:$AL$267)</f>
        <v>110</v>
      </c>
    </row>
    <row r="119" spans="1:39" x14ac:dyDescent="0.2">
      <c r="A119" s="7" t="s">
        <v>267</v>
      </c>
      <c r="B119" s="8" t="s">
        <v>268</v>
      </c>
      <c r="C119" s="8" t="s">
        <v>37</v>
      </c>
      <c r="D119" s="8" t="s">
        <v>38</v>
      </c>
      <c r="E119" s="9">
        <v>6.0998151571164509</v>
      </c>
      <c r="F119" s="9">
        <v>6.196857670979667</v>
      </c>
      <c r="G119" s="9">
        <v>6.2939001848428839</v>
      </c>
      <c r="H119" s="9">
        <v>6.3909426987060991</v>
      </c>
      <c r="I119" s="9">
        <v>6.4879852125693169</v>
      </c>
      <c r="J119" s="9">
        <v>6.5850277264325321</v>
      </c>
      <c r="K119" s="9">
        <v>6.6820702402957481</v>
      </c>
      <c r="L119" s="9">
        <v>6.7791127541589651</v>
      </c>
      <c r="M119" s="9">
        <v>6.8761552680221811</v>
      </c>
      <c r="N119" s="9">
        <v>6.9731977818853972</v>
      </c>
      <c r="O119" s="9">
        <v>7.0702402957486141</v>
      </c>
      <c r="P119" s="9">
        <v>7.0748613678373387</v>
      </c>
      <c r="Q119" s="9">
        <v>7.0794824399260632</v>
      </c>
      <c r="R119" s="9">
        <v>7.0841035120147877</v>
      </c>
      <c r="S119" s="9">
        <v>7.0887245841035114</v>
      </c>
      <c r="T119" s="9">
        <v>7.0933456561922359</v>
      </c>
      <c r="U119" s="9">
        <v>7.0979667282809604</v>
      </c>
      <c r="V119" s="9">
        <v>7.1025878003696867</v>
      </c>
      <c r="W119" s="9">
        <v>7.1072088724584104</v>
      </c>
      <c r="X119" s="9">
        <v>7.1118299445471349</v>
      </c>
      <c r="Y119" s="9">
        <v>7.1164510166358594</v>
      </c>
      <c r="Z119" s="9">
        <v>7.2181146025878009</v>
      </c>
      <c r="AA119" s="9">
        <v>7.3197781885397415</v>
      </c>
      <c r="AB119" s="9">
        <v>7.421441774491683</v>
      </c>
      <c r="AC119" s="9">
        <v>7.5231053604436227</v>
      </c>
      <c r="AD119" s="9">
        <v>7.6247689463955632</v>
      </c>
      <c r="AE119" s="9">
        <v>6.4695009242144179</v>
      </c>
      <c r="AF119" s="9">
        <v>6.4695009242144179</v>
      </c>
      <c r="AG119" s="9">
        <v>6.4695009242144179</v>
      </c>
      <c r="AH119" s="9">
        <v>6.4695009242144179</v>
      </c>
      <c r="AI119" s="9">
        <v>6.4695009242144179</v>
      </c>
      <c r="AJ119" s="8" t="str">
        <f t="shared" si="3"/>
        <v>1990</v>
      </c>
      <c r="AK119" s="8" t="str">
        <f t="shared" si="4"/>
        <v>2020</v>
      </c>
      <c r="AL119" s="9">
        <f t="shared" si="5"/>
        <v>0.36968576709796697</v>
      </c>
      <c r="AM119" s="10">
        <f>RANK(DATA!$AL119,DATA!$AL$2:$AL$267)</f>
        <v>87</v>
      </c>
    </row>
    <row r="120" spans="1:39" x14ac:dyDescent="0.2">
      <c r="A120" s="7" t="s">
        <v>269</v>
      </c>
      <c r="B120" s="8" t="s">
        <v>270</v>
      </c>
      <c r="C120" s="8" t="s">
        <v>37</v>
      </c>
      <c r="D120" s="8" t="s">
        <v>38</v>
      </c>
      <c r="E120" s="9">
        <v>25.805820951344732</v>
      </c>
      <c r="F120" s="9">
        <v>26.070857842303901</v>
      </c>
      <c r="G120" s="9">
        <v>26.335894733263064</v>
      </c>
      <c r="H120" s="9">
        <v>26.60093162422223</v>
      </c>
      <c r="I120" s="9">
        <v>26.865968515181393</v>
      </c>
      <c r="J120" s="9">
        <v>27.131005406140556</v>
      </c>
      <c r="K120" s="9">
        <v>27.396042297099726</v>
      </c>
      <c r="L120" s="9">
        <v>27.661079188058892</v>
      </c>
      <c r="M120" s="9">
        <v>27.926116079018055</v>
      </c>
      <c r="N120" s="9">
        <v>28.191152969977217</v>
      </c>
      <c r="O120" s="9">
        <v>28.45618986093638</v>
      </c>
      <c r="P120" s="9">
        <v>28.680184284791405</v>
      </c>
      <c r="Q120" s="9">
        <v>28.904178708646427</v>
      </c>
      <c r="R120" s="9">
        <v>29.125202284626369</v>
      </c>
      <c r="S120" s="9">
        <v>29.349173862786433</v>
      </c>
      <c r="T120" s="9">
        <v>29.573145440946487</v>
      </c>
      <c r="U120" s="9">
        <v>29.797117019106551</v>
      </c>
      <c r="V120" s="9">
        <v>30.021088597266608</v>
      </c>
      <c r="W120" s="9">
        <v>30.245060175426669</v>
      </c>
      <c r="X120" s="9">
        <v>30.469031753586727</v>
      </c>
      <c r="Y120" s="9">
        <v>30.693003331746787</v>
      </c>
      <c r="Z120" s="9">
        <v>30.875936628816209</v>
      </c>
      <c r="AA120" s="9">
        <v>31.058869925885631</v>
      </c>
      <c r="AB120" s="9">
        <v>31.241803222955056</v>
      </c>
      <c r="AC120" s="9">
        <v>31.424736520024478</v>
      </c>
      <c r="AD120" s="9">
        <v>31.607669817093903</v>
      </c>
      <c r="AE120" s="9">
        <v>31.790609913646563</v>
      </c>
      <c r="AF120" s="9">
        <v>31.973550010199226</v>
      </c>
      <c r="AG120" s="9">
        <v>31.768750209921741</v>
      </c>
      <c r="AH120" s="9">
        <v>31.949484432203672</v>
      </c>
      <c r="AI120" s="9">
        <v>32.13021865448561</v>
      </c>
      <c r="AJ120" s="8" t="str">
        <f t="shared" si="3"/>
        <v>1990</v>
      </c>
      <c r="AK120" s="8" t="str">
        <f t="shared" si="4"/>
        <v>2020</v>
      </c>
      <c r="AL120" s="9">
        <f t="shared" si="5"/>
        <v>6.3243977031408782</v>
      </c>
      <c r="AM120" s="10">
        <f>RANK(DATA!$AL120,DATA!$AL$2:$AL$267)</f>
        <v>16</v>
      </c>
    </row>
    <row r="121" spans="1:39" x14ac:dyDescent="0.2">
      <c r="A121" s="7" t="s">
        <v>271</v>
      </c>
      <c r="B121" s="8" t="s">
        <v>272</v>
      </c>
      <c r="C121" s="8" t="s">
        <v>37</v>
      </c>
      <c r="D121" s="8" t="s">
        <v>38</v>
      </c>
      <c r="E121" s="9">
        <v>48.13296398891967</v>
      </c>
      <c r="F121" s="9">
        <v>48.130378578024015</v>
      </c>
      <c r="G121" s="9">
        <v>48.127793167128345</v>
      </c>
      <c r="H121" s="9">
        <v>48.125207756232683</v>
      </c>
      <c r="I121" s="9">
        <v>48.122622345337028</v>
      </c>
      <c r="J121" s="9">
        <v>48.120036934441366</v>
      </c>
      <c r="K121" s="9">
        <v>48.117451523545704</v>
      </c>
      <c r="L121" s="9">
        <v>48.114866112650049</v>
      </c>
      <c r="M121" s="9">
        <v>48.112280701754386</v>
      </c>
      <c r="N121" s="9">
        <v>48.109695290858724</v>
      </c>
      <c r="O121" s="9">
        <v>48.107109879963069</v>
      </c>
      <c r="P121" s="9">
        <v>48.452908587257618</v>
      </c>
      <c r="Q121" s="9">
        <v>48.798707294552166</v>
      </c>
      <c r="R121" s="9">
        <v>49.144506001846729</v>
      </c>
      <c r="S121" s="9">
        <v>49.490304709141277</v>
      </c>
      <c r="T121" s="9">
        <v>49.836103416435826</v>
      </c>
      <c r="U121" s="9">
        <v>50.181902123730382</v>
      </c>
      <c r="V121" s="9">
        <v>50.527700831024923</v>
      </c>
      <c r="W121" s="9">
        <v>50.873499538319486</v>
      </c>
      <c r="X121" s="9">
        <v>51.219298245614041</v>
      </c>
      <c r="Y121" s="9">
        <v>51.565096952908583</v>
      </c>
      <c r="Z121" s="9">
        <v>51.916158818097877</v>
      </c>
      <c r="AA121" s="9">
        <v>52.267220683287164</v>
      </c>
      <c r="AB121" s="9">
        <v>52.618282548476458</v>
      </c>
      <c r="AC121" s="9">
        <v>52.969344413665745</v>
      </c>
      <c r="AD121" s="9">
        <v>53.320406278855039</v>
      </c>
      <c r="AE121" s="9">
        <v>53.6786703601108</v>
      </c>
      <c r="AF121" s="9">
        <v>54.037857802400737</v>
      </c>
      <c r="AG121" s="9">
        <v>54.397045244690666</v>
      </c>
      <c r="AH121" s="9">
        <v>54.755309325946442</v>
      </c>
      <c r="AI121" s="9">
        <v>55.114496768236378</v>
      </c>
      <c r="AJ121" s="8" t="str">
        <f t="shared" si="3"/>
        <v>1990</v>
      </c>
      <c r="AK121" s="8" t="str">
        <f t="shared" si="4"/>
        <v>2020</v>
      </c>
      <c r="AL121" s="9">
        <f t="shared" si="5"/>
        <v>6.9815327793167086</v>
      </c>
      <c r="AM121" s="10">
        <f>RANK(DATA!$AL121,DATA!$AL$2:$AL$267)</f>
        <v>12</v>
      </c>
    </row>
    <row r="122" spans="1:39" x14ac:dyDescent="0.2">
      <c r="A122" s="7" t="s">
        <v>275</v>
      </c>
      <c r="B122" s="8" t="s">
        <v>276</v>
      </c>
      <c r="C122" s="8" t="s">
        <v>37</v>
      </c>
      <c r="D122" s="8" t="s">
        <v>38</v>
      </c>
      <c r="E122" s="9">
        <v>68.431157432803076</v>
      </c>
      <c r="F122" s="9">
        <v>68.410861217772904</v>
      </c>
      <c r="G122" s="9">
        <v>68.390565002742733</v>
      </c>
      <c r="H122" s="9">
        <v>68.370268787712561</v>
      </c>
      <c r="I122" s="9">
        <v>68.34997257268239</v>
      </c>
      <c r="J122" s="9">
        <v>68.329676357652218</v>
      </c>
      <c r="K122" s="9">
        <v>68.328120713305893</v>
      </c>
      <c r="L122" s="9">
        <v>68.307818930041151</v>
      </c>
      <c r="M122" s="9">
        <v>68.287517146776409</v>
      </c>
      <c r="N122" s="9">
        <v>68.267215363511653</v>
      </c>
      <c r="O122" s="9">
        <v>68.246913580246911</v>
      </c>
      <c r="P122" s="9">
        <v>68.271604938271608</v>
      </c>
      <c r="Q122" s="9">
        <v>68.296296296296305</v>
      </c>
      <c r="R122" s="9">
        <v>68.320987654320987</v>
      </c>
      <c r="S122" s="9">
        <v>68.345679012345684</v>
      </c>
      <c r="T122" s="9">
        <v>68.370370370370367</v>
      </c>
      <c r="U122" s="9">
        <v>68.395061728395063</v>
      </c>
      <c r="V122" s="9">
        <v>68.41975308641976</v>
      </c>
      <c r="W122" s="9">
        <v>68.444444444444443</v>
      </c>
      <c r="X122" s="9">
        <v>68.46913580246914</v>
      </c>
      <c r="Y122" s="9">
        <v>68.493827160493822</v>
      </c>
      <c r="Z122" s="9">
        <v>68.481755829903975</v>
      </c>
      <c r="AA122" s="9">
        <v>68.469684499314127</v>
      </c>
      <c r="AB122" s="9">
        <v>68.457613168724279</v>
      </c>
      <c r="AC122" s="9">
        <v>68.445541838134432</v>
      </c>
      <c r="AD122" s="9">
        <v>68.433470507544584</v>
      </c>
      <c r="AE122" s="9">
        <v>68.422496570644725</v>
      </c>
      <c r="AF122" s="9">
        <v>68.408779149519887</v>
      </c>
      <c r="AG122" s="9">
        <v>68.408779149519887</v>
      </c>
      <c r="AH122" s="9">
        <v>68.408779149519887</v>
      </c>
      <c r="AI122" s="9">
        <v>68.408779149519887</v>
      </c>
      <c r="AJ122" s="8" t="str">
        <f t="shared" si="3"/>
        <v>1990</v>
      </c>
      <c r="AK122" s="8" t="str">
        <f t="shared" si="4"/>
        <v>2020</v>
      </c>
      <c r="AL122" s="9">
        <f t="shared" si="5"/>
        <v>-2.2378283283188694E-2</v>
      </c>
      <c r="AM122" s="10">
        <f>RANK(DATA!$AL122,DATA!$AL$2:$AL$267)</f>
        <v>141</v>
      </c>
    </row>
    <row r="123" spans="1:39" x14ac:dyDescent="0.2">
      <c r="A123" s="7" t="s">
        <v>273</v>
      </c>
      <c r="B123" s="8" t="s">
        <v>274</v>
      </c>
      <c r="C123" s="8" t="s">
        <v>37</v>
      </c>
      <c r="D123" s="8" t="s">
        <v>38</v>
      </c>
      <c r="E123" s="9">
        <v>1.10494106980961</v>
      </c>
      <c r="F123" s="9">
        <v>1.10494106980961</v>
      </c>
      <c r="G123" s="9">
        <v>1.10494106980961</v>
      </c>
      <c r="H123" s="9">
        <v>1.10494106980961</v>
      </c>
      <c r="I123" s="9">
        <v>1.10494106980961</v>
      </c>
      <c r="J123" s="9">
        <v>1.10494106980961</v>
      </c>
      <c r="K123" s="9">
        <v>1.10494106980961</v>
      </c>
      <c r="L123" s="9">
        <v>1.10494106980961</v>
      </c>
      <c r="M123" s="9">
        <v>1.10494106980961</v>
      </c>
      <c r="N123" s="9">
        <v>1.10494106980961</v>
      </c>
      <c r="O123" s="9">
        <v>1.10494106980961</v>
      </c>
      <c r="P123" s="9">
        <v>1.10494106980961</v>
      </c>
      <c r="Q123" s="9">
        <v>1.10494106980961</v>
      </c>
      <c r="R123" s="9">
        <v>1.10494106980961</v>
      </c>
      <c r="S123" s="9">
        <v>1.10494106980961</v>
      </c>
      <c r="T123" s="9">
        <v>1.10494106980961</v>
      </c>
      <c r="U123" s="9">
        <v>1.10494106980961</v>
      </c>
      <c r="V123" s="9">
        <v>1.10494106980961</v>
      </c>
      <c r="W123" s="9">
        <v>1.10494106980961</v>
      </c>
      <c r="X123" s="9">
        <v>1.0982203198918676</v>
      </c>
      <c r="Y123" s="9">
        <v>1.0982203198918676</v>
      </c>
      <c r="Z123" s="9">
        <v>1.0982203198918676</v>
      </c>
      <c r="AA123" s="9">
        <v>1.0982203198918676</v>
      </c>
      <c r="AB123" s="9">
        <v>1.0982203198918676</v>
      </c>
      <c r="AC123" s="9">
        <v>1.0982203198918676</v>
      </c>
      <c r="AD123" s="9">
        <v>1.0982203198918676</v>
      </c>
      <c r="AE123" s="9">
        <v>1.0982203198918676</v>
      </c>
      <c r="AF123" s="9">
        <v>1.0982203198918676</v>
      </c>
      <c r="AG123" s="9">
        <v>1.0982203198918676</v>
      </c>
      <c r="AH123" s="9">
        <v>1.0982203198918676</v>
      </c>
      <c r="AI123" s="9">
        <v>1.0982203198918676</v>
      </c>
      <c r="AJ123" s="8" t="str">
        <f t="shared" si="3"/>
        <v>1990</v>
      </c>
      <c r="AK123" s="8" t="str">
        <f t="shared" si="4"/>
        <v>2020</v>
      </c>
      <c r="AL123" s="9">
        <f t="shared" si="5"/>
        <v>-6.7207499177424079E-3</v>
      </c>
      <c r="AM123" s="10">
        <f>RANK(DATA!$AL123,DATA!$AL$2:$AL$267)</f>
        <v>140</v>
      </c>
    </row>
    <row r="124" spans="1:39" x14ac:dyDescent="0.2">
      <c r="A124" s="7" t="s">
        <v>277</v>
      </c>
      <c r="B124" s="8" t="s">
        <v>278</v>
      </c>
      <c r="C124" s="8" t="s">
        <v>37</v>
      </c>
      <c r="D124" s="8" t="s">
        <v>38</v>
      </c>
      <c r="E124" s="9">
        <v>1.2675482461014187</v>
      </c>
      <c r="F124" s="9">
        <v>1.2675482461014187</v>
      </c>
      <c r="G124" s="9">
        <v>1.1709378819868876</v>
      </c>
      <c r="H124" s="9">
        <v>1.1707408600955662</v>
      </c>
      <c r="I124" s="9">
        <v>1.170543838204245</v>
      </c>
      <c r="J124" s="9">
        <v>1.1703468163129236</v>
      </c>
      <c r="K124" s="9">
        <v>1.1701497944216024</v>
      </c>
      <c r="L124" s="9">
        <v>1.1699527725302812</v>
      </c>
      <c r="M124" s="9">
        <v>1.16975575063896</v>
      </c>
      <c r="N124" s="9">
        <v>1.1695587287476388</v>
      </c>
      <c r="O124" s="9">
        <v>1.1693617068563174</v>
      </c>
      <c r="P124" s="9">
        <v>1.1665930288550581</v>
      </c>
      <c r="Q124" s="9">
        <v>1.1638243138126458</v>
      </c>
      <c r="R124" s="9">
        <v>1.1610556358113864</v>
      </c>
      <c r="S124" s="9">
        <v>1.1582869578101269</v>
      </c>
      <c r="T124" s="9">
        <v>1.1555182798088677</v>
      </c>
      <c r="U124" s="9">
        <v>1.1527495647664554</v>
      </c>
      <c r="V124" s="9">
        <v>1.1499808867651962</v>
      </c>
      <c r="W124" s="9">
        <v>1.1472122087639365</v>
      </c>
      <c r="X124" s="9">
        <v>1.1444434937215247</v>
      </c>
      <c r="Y124" s="9">
        <v>1.1416748231284957</v>
      </c>
      <c r="Z124" s="9">
        <v>1.1584379375486165</v>
      </c>
      <c r="AA124" s="9">
        <v>1.1752010223358151</v>
      </c>
      <c r="AB124" s="9">
        <v>1.1919641071230138</v>
      </c>
      <c r="AC124" s="9">
        <v>1.2087272289513649</v>
      </c>
      <c r="AD124" s="9">
        <v>1.2254903100344483</v>
      </c>
      <c r="AE124" s="9">
        <v>1.2363262584731636</v>
      </c>
      <c r="AF124" s="9">
        <v>1.2471607956439603</v>
      </c>
      <c r="AG124" s="9">
        <v>1.2579920731933179</v>
      </c>
      <c r="AH124" s="9">
        <v>1.2688224617550099</v>
      </c>
      <c r="AI124" s="9">
        <v>1.2796532948105346</v>
      </c>
      <c r="AJ124" s="8" t="str">
        <f t="shared" si="3"/>
        <v>1990</v>
      </c>
      <c r="AK124" s="8" t="str">
        <f t="shared" si="4"/>
        <v>2020</v>
      </c>
      <c r="AL124" s="9">
        <f t="shared" si="5"/>
        <v>1.2105048709115884E-2</v>
      </c>
      <c r="AM124" s="10">
        <f>RANK(DATA!$AL124,DATA!$AL$2:$AL$267)</f>
        <v>105</v>
      </c>
    </row>
    <row r="125" spans="1:39" x14ac:dyDescent="0.2">
      <c r="A125" s="7" t="s">
        <v>279</v>
      </c>
      <c r="B125" s="8" t="s">
        <v>280</v>
      </c>
      <c r="C125" s="8" t="s">
        <v>37</v>
      </c>
      <c r="D125" s="8" t="s">
        <v>38</v>
      </c>
      <c r="E125" s="9">
        <v>6.7795972871349752</v>
      </c>
      <c r="F125" s="9">
        <v>6.7976332712513621</v>
      </c>
      <c r="G125" s="9">
        <v>6.8156692553677471</v>
      </c>
      <c r="H125" s="9">
        <v>6.833705239484134</v>
      </c>
      <c r="I125" s="9">
        <v>6.85174122360052</v>
      </c>
      <c r="J125" s="9">
        <v>6.8697772077169068</v>
      </c>
      <c r="K125" s="9">
        <v>6.8878131918332937</v>
      </c>
      <c r="L125" s="9">
        <v>6.9058491759496787</v>
      </c>
      <c r="M125" s="9">
        <v>6.9238851600660647</v>
      </c>
      <c r="N125" s="9">
        <v>6.9419211441824498</v>
      </c>
      <c r="O125" s="9">
        <v>6.9599571282988366</v>
      </c>
      <c r="P125" s="9">
        <v>6.8993657096672187</v>
      </c>
      <c r="Q125" s="9">
        <v>6.8387742910355973</v>
      </c>
      <c r="R125" s="9">
        <v>6.7781828724039777</v>
      </c>
      <c r="S125" s="9">
        <v>6.717591453772358</v>
      </c>
      <c r="T125" s="9">
        <v>6.6570000351407392</v>
      </c>
      <c r="U125" s="9">
        <v>6.5964086165091196</v>
      </c>
      <c r="V125" s="9">
        <v>6.5358171978774982</v>
      </c>
      <c r="W125" s="9">
        <v>6.4752257792458803</v>
      </c>
      <c r="X125" s="9">
        <v>6.4146343606142606</v>
      </c>
      <c r="Y125" s="9">
        <v>6.354042941982641</v>
      </c>
      <c r="Z125" s="9">
        <v>6.321035246160875</v>
      </c>
      <c r="AA125" s="9">
        <v>6.2880275503391081</v>
      </c>
      <c r="AB125" s="9">
        <v>6.2550198545173421</v>
      </c>
      <c r="AC125" s="9">
        <v>6.2220121586955761</v>
      </c>
      <c r="AD125" s="9">
        <v>6.1890044628738092</v>
      </c>
      <c r="AE125" s="9">
        <v>6.240942474610816</v>
      </c>
      <c r="AF125" s="9">
        <v>6.2928804863478236</v>
      </c>
      <c r="AG125" s="9">
        <v>6.3448184980848295</v>
      </c>
      <c r="AH125" s="9">
        <v>6.3448184980848295</v>
      </c>
      <c r="AI125" s="9">
        <v>6.3448184980848295</v>
      </c>
      <c r="AJ125" s="8" t="str">
        <f t="shared" si="3"/>
        <v>1990</v>
      </c>
      <c r="AK125" s="8" t="str">
        <f t="shared" si="4"/>
        <v>2020</v>
      </c>
      <c r="AL125" s="9">
        <f t="shared" si="5"/>
        <v>-0.43477878905014578</v>
      </c>
      <c r="AM125" s="10">
        <f>RANK(DATA!$AL125,DATA!$AL$2:$AL$267)</f>
        <v>150</v>
      </c>
    </row>
    <row r="126" spans="1:39" x14ac:dyDescent="0.2">
      <c r="A126" s="7" t="s">
        <v>285</v>
      </c>
      <c r="B126" s="8" t="s">
        <v>286</v>
      </c>
      <c r="C126" s="8" t="s">
        <v>37</v>
      </c>
      <c r="D126" s="8" t="s">
        <v>38</v>
      </c>
      <c r="E126" s="9">
        <v>1.4567901234567904</v>
      </c>
      <c r="F126" s="9">
        <v>1.4567901234567904</v>
      </c>
      <c r="G126" s="9">
        <v>1.4567901234567904</v>
      </c>
      <c r="H126" s="9">
        <v>1.4567901234567904</v>
      </c>
      <c r="I126" s="9">
        <v>1.4567901234567904</v>
      </c>
      <c r="J126" s="9">
        <v>1.4567901234567904</v>
      </c>
      <c r="K126" s="9">
        <v>1.4567901234567904</v>
      </c>
      <c r="L126" s="9">
        <v>1.4567901234567904</v>
      </c>
      <c r="M126" s="9">
        <v>1.4567901234567904</v>
      </c>
      <c r="N126" s="9">
        <v>1.4567901234567904</v>
      </c>
      <c r="O126" s="9">
        <v>1.4567901234567904</v>
      </c>
      <c r="P126" s="9">
        <v>1.4567901234567904</v>
      </c>
      <c r="Q126" s="9">
        <v>1.4567901234567904</v>
      </c>
      <c r="R126" s="9">
        <v>1.4567901234567904</v>
      </c>
      <c r="S126" s="9">
        <v>1.4567901234567904</v>
      </c>
      <c r="T126" s="9">
        <v>1.4567901234567904</v>
      </c>
      <c r="U126" s="9">
        <v>1.4567901234567904</v>
      </c>
      <c r="V126" s="9">
        <v>1.4567901234567904</v>
      </c>
      <c r="W126" s="9">
        <v>1.4567901234567904</v>
      </c>
      <c r="X126" s="9">
        <v>1.4567901234567904</v>
      </c>
      <c r="Y126" s="9">
        <v>1.4567901234567904</v>
      </c>
      <c r="Z126" s="9">
        <v>1.4567901234567904</v>
      </c>
      <c r="AA126" s="9">
        <v>1.4567901234567904</v>
      </c>
      <c r="AB126" s="9">
        <v>1.4567901234567904</v>
      </c>
      <c r="AC126" s="9">
        <v>1.4567901234567904</v>
      </c>
      <c r="AD126" s="9">
        <v>1.4567901234567904</v>
      </c>
      <c r="AE126" s="9">
        <v>1.4567901234567904</v>
      </c>
      <c r="AF126" s="9">
        <v>1.4567901234567904</v>
      </c>
      <c r="AG126" s="9">
        <v>1.4567901234567904</v>
      </c>
      <c r="AH126" s="9">
        <v>1.4567901234567904</v>
      </c>
      <c r="AI126" s="9">
        <v>1.4567901234567904</v>
      </c>
      <c r="AJ126" s="8" t="str">
        <f t="shared" si="3"/>
        <v>1990</v>
      </c>
      <c r="AK126" s="8" t="str">
        <f t="shared" si="4"/>
        <v>2020</v>
      </c>
      <c r="AL126" s="9">
        <f t="shared" si="5"/>
        <v>0</v>
      </c>
      <c r="AM126" s="10">
        <f>RANK(DATA!$AL126,DATA!$AL$2:$AL$267)</f>
        <v>110</v>
      </c>
    </row>
    <row r="127" spans="1:39" x14ac:dyDescent="0.2">
      <c r="A127" s="7" t="s">
        <v>423</v>
      </c>
      <c r="B127" s="8" t="s">
        <v>424</v>
      </c>
      <c r="C127" s="8" t="s">
        <v>37</v>
      </c>
      <c r="D127" s="8" t="s">
        <v>38</v>
      </c>
      <c r="E127" s="9">
        <v>57.404119259197742</v>
      </c>
      <c r="F127" s="9">
        <v>57.024300307283447</v>
      </c>
      <c r="G127" s="9">
        <v>56.644481355369145</v>
      </c>
      <c r="H127" s="9">
        <v>56.264662403454857</v>
      </c>
      <c r="I127" s="9">
        <v>55.884843451540569</v>
      </c>
      <c r="J127" s="9">
        <v>55.505024499626273</v>
      </c>
      <c r="K127" s="9">
        <v>55.125205547711978</v>
      </c>
      <c r="L127" s="9">
        <v>54.745386595797683</v>
      </c>
      <c r="M127" s="9">
        <v>54.365567643883395</v>
      </c>
      <c r="N127" s="9">
        <v>53.985748691969107</v>
      </c>
      <c r="O127" s="9">
        <v>53.605929740054812</v>
      </c>
      <c r="P127" s="9">
        <v>53.429615480441825</v>
      </c>
      <c r="Q127" s="9">
        <v>53.253301220828838</v>
      </c>
      <c r="R127" s="9">
        <v>53.076986961215844</v>
      </c>
      <c r="S127" s="9">
        <v>52.900672701602858</v>
      </c>
      <c r="T127" s="9">
        <v>52.724358441989871</v>
      </c>
      <c r="U127" s="9">
        <v>52.548044182376877</v>
      </c>
      <c r="V127" s="9">
        <v>52.37172992276389</v>
      </c>
      <c r="W127" s="9">
        <v>52.195415663150904</v>
      </c>
      <c r="X127" s="9">
        <v>52.019101403537917</v>
      </c>
      <c r="Y127" s="9">
        <v>51.84278714392493</v>
      </c>
      <c r="Z127" s="9">
        <v>51.666472884311929</v>
      </c>
      <c r="AA127" s="9">
        <v>51.490158624698942</v>
      </c>
      <c r="AB127" s="9">
        <v>51.313844365085956</v>
      </c>
      <c r="AC127" s="9">
        <v>51.137530105472962</v>
      </c>
      <c r="AD127" s="9">
        <v>50.961215845859975</v>
      </c>
      <c r="AE127" s="9">
        <v>50.784901586246988</v>
      </c>
      <c r="AF127" s="9">
        <v>50.608587326634002</v>
      </c>
      <c r="AG127" s="9">
        <v>50.432273067021015</v>
      </c>
      <c r="AH127" s="9">
        <v>50.255958807408021</v>
      </c>
      <c r="AI127" s="9">
        <v>50.079644547795034</v>
      </c>
      <c r="AJ127" s="8" t="str">
        <f t="shared" si="3"/>
        <v>1990</v>
      </c>
      <c r="AK127" s="8" t="str">
        <f t="shared" si="4"/>
        <v>2020</v>
      </c>
      <c r="AL127" s="9">
        <f t="shared" si="5"/>
        <v>-7.3244747114027078</v>
      </c>
      <c r="AM127" s="10">
        <f>RANK(DATA!$AL127,DATA!$AL$2:$AL$267)</f>
        <v>232</v>
      </c>
    </row>
    <row r="128" spans="1:39" x14ac:dyDescent="0.2">
      <c r="A128" s="7" t="s">
        <v>289</v>
      </c>
      <c r="B128" s="8" t="s">
        <v>290</v>
      </c>
      <c r="C128" s="8" t="s">
        <v>37</v>
      </c>
      <c r="D128" s="8" t="s">
        <v>38</v>
      </c>
      <c r="E128" s="9">
        <v>67.914161310387726</v>
      </c>
      <c r="F128" s="9">
        <v>67.836408874144723</v>
      </c>
      <c r="G128" s="9">
        <v>67.75865643790172</v>
      </c>
      <c r="H128" s="9">
        <v>67.680904001658718</v>
      </c>
      <c r="I128" s="9">
        <v>67.603151565415715</v>
      </c>
      <c r="J128" s="9">
        <v>67.525399129172712</v>
      </c>
      <c r="K128" s="9">
        <v>67.447646692929709</v>
      </c>
      <c r="L128" s="9">
        <v>67.369894256686706</v>
      </c>
      <c r="M128" s="9">
        <v>67.292141820443703</v>
      </c>
      <c r="N128" s="9">
        <v>67.2143893842007</v>
      </c>
      <c r="O128" s="9">
        <v>67.136636947957712</v>
      </c>
      <c r="P128" s="9">
        <v>66.850320446557788</v>
      </c>
      <c r="Q128" s="9">
        <v>66.72383510693254</v>
      </c>
      <c r="R128" s="9">
        <v>66.625</v>
      </c>
      <c r="S128" s="9">
        <v>66.519314191282803</v>
      </c>
      <c r="T128" s="9">
        <v>66.40681466184823</v>
      </c>
      <c r="U128" s="9">
        <v>66.294384805945498</v>
      </c>
      <c r="V128" s="9">
        <v>66.175196037969471</v>
      </c>
      <c r="W128" s="9">
        <v>66.035673780802142</v>
      </c>
      <c r="X128" s="9">
        <v>65.89635277148156</v>
      </c>
      <c r="Y128" s="9">
        <v>65.709876543209873</v>
      </c>
      <c r="Z128" s="9">
        <v>65.613746270192408</v>
      </c>
      <c r="AA128" s="9">
        <v>65.430068852122076</v>
      </c>
      <c r="AB128" s="9">
        <v>65.249522714675763</v>
      </c>
      <c r="AC128" s="9">
        <v>65.144206096684798</v>
      </c>
      <c r="AD128" s="9">
        <v>65.031556262507053</v>
      </c>
      <c r="AE128" s="9">
        <v>64.879114566771634</v>
      </c>
      <c r="AF128" s="9">
        <v>64.783099169315975</v>
      </c>
      <c r="AG128" s="9">
        <v>64.673913043478265</v>
      </c>
      <c r="AH128" s="9">
        <v>64.571369975389658</v>
      </c>
      <c r="AI128" s="9">
        <v>64.468826907301064</v>
      </c>
      <c r="AJ128" s="8" t="str">
        <f t="shared" si="3"/>
        <v>1990</v>
      </c>
      <c r="AK128" s="8" t="str">
        <f t="shared" si="4"/>
        <v>2020</v>
      </c>
      <c r="AL128" s="9">
        <f t="shared" si="5"/>
        <v>-3.4453344030866617</v>
      </c>
      <c r="AM128" s="10">
        <f>RANK(DATA!$AL128,DATA!$AL$2:$AL$267)</f>
        <v>195</v>
      </c>
    </row>
    <row r="129" spans="1:39" x14ac:dyDescent="0.2">
      <c r="A129" s="7" t="s">
        <v>559</v>
      </c>
      <c r="B129" s="8" t="s">
        <v>560</v>
      </c>
      <c r="C129" s="8" t="s">
        <v>37</v>
      </c>
      <c r="D129" s="8" t="s">
        <v>38</v>
      </c>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8" t="e">
        <f t="shared" si="3"/>
        <v>#N/A</v>
      </c>
      <c r="AK129" s="8" t="e">
        <f t="shared" si="4"/>
        <v>#N/A</v>
      </c>
      <c r="AL129" s="9">
        <f t="shared" si="5"/>
        <v>-100</v>
      </c>
      <c r="AM129" s="10">
        <f>RANK(DATA!$AL129,DATA!$AL$2:$AL$267)</f>
        <v>259</v>
      </c>
    </row>
    <row r="130" spans="1:39" x14ac:dyDescent="0.2">
      <c r="A130" s="7" t="s">
        <v>291</v>
      </c>
      <c r="B130" s="8" t="s">
        <v>292</v>
      </c>
      <c r="C130" s="8" t="s">
        <v>37</v>
      </c>
      <c r="D130" s="8" t="s">
        <v>38</v>
      </c>
      <c r="E130" s="9">
        <v>0.19360269360269361</v>
      </c>
      <c r="F130" s="9">
        <v>0.20145903479236812</v>
      </c>
      <c r="G130" s="9">
        <v>0.20931537598204261</v>
      </c>
      <c r="H130" s="9">
        <v>0.21717171717171718</v>
      </c>
      <c r="I130" s="9">
        <v>0.2250280583613917</v>
      </c>
      <c r="J130" s="9">
        <v>0.23288439955106624</v>
      </c>
      <c r="K130" s="9">
        <v>0.24074074074074073</v>
      </c>
      <c r="L130" s="9">
        <v>0.24859708193041524</v>
      </c>
      <c r="M130" s="9">
        <v>0.25645342312008979</v>
      </c>
      <c r="N130" s="9">
        <v>0.26430976430976433</v>
      </c>
      <c r="O130" s="9">
        <v>0.27216610549943882</v>
      </c>
      <c r="P130" s="9">
        <v>0.28002244668911336</v>
      </c>
      <c r="Q130" s="9">
        <v>0.28787878787878785</v>
      </c>
      <c r="R130" s="9">
        <v>0.29573512906846244</v>
      </c>
      <c r="S130" s="9">
        <v>0.30359147025813693</v>
      </c>
      <c r="T130" s="9">
        <v>0.31144781144781142</v>
      </c>
      <c r="U130" s="9">
        <v>0.31930415263748596</v>
      </c>
      <c r="V130" s="9">
        <v>0.3271604938271605</v>
      </c>
      <c r="W130" s="9">
        <v>0.33501683501683505</v>
      </c>
      <c r="X130" s="9">
        <v>0.34287317620650953</v>
      </c>
      <c r="Y130" s="9">
        <v>0.35072951739618408</v>
      </c>
      <c r="Z130" s="9">
        <v>0.35072951739618408</v>
      </c>
      <c r="AA130" s="9">
        <v>0.35072951739618408</v>
      </c>
      <c r="AB130" s="9">
        <v>0.35072951739618408</v>
      </c>
      <c r="AC130" s="9">
        <v>0.35072951739618408</v>
      </c>
      <c r="AD130" s="9">
        <v>0.35072951739618408</v>
      </c>
      <c r="AE130" s="9">
        <v>0.35072951739618408</v>
      </c>
      <c r="AF130" s="9">
        <v>0.35072951739618408</v>
      </c>
      <c r="AG130" s="9">
        <v>0.35072951739618408</v>
      </c>
      <c r="AH130" s="9">
        <v>0.35072951739618408</v>
      </c>
      <c r="AI130" s="9">
        <v>0.35072951739618408</v>
      </c>
      <c r="AJ130" s="8" t="str">
        <f t="shared" ref="AJ130:AJ193" si="6">INDEX($E$1:$AI$1,1,MATCH(TRUE,INDEX($E130:$AI130&gt;0,0),0))</f>
        <v>1990</v>
      </c>
      <c r="AK130" s="8" t="str">
        <f t="shared" ref="AK130:AK193" si="7">INDEX($E$1:$AI$1,MATCH(-1,$E130:$AI130,-1))</f>
        <v>2020</v>
      </c>
      <c r="AL130" s="9">
        <f t="shared" ref="AL130:AL193" si="8">IFERROR(INDEX($E130:$AI130,1,MATCH($AK130,$E$1:$AI$1,0))-INDEX($E130:$AI130,1,MATCH($AJ130,$E$1:$AI$1,0)),-100)</f>
        <v>0.15712682379349047</v>
      </c>
      <c r="AM130" s="10">
        <f>RANK(DATA!$AL130,DATA!$AL$2:$AL$267)</f>
        <v>98</v>
      </c>
    </row>
    <row r="131" spans="1:39" x14ac:dyDescent="0.2">
      <c r="A131" s="7" t="s">
        <v>281</v>
      </c>
      <c r="B131" s="8" t="s">
        <v>282</v>
      </c>
      <c r="C131" s="8" t="s">
        <v>37</v>
      </c>
      <c r="D131" s="8" t="s">
        <v>38</v>
      </c>
      <c r="E131" s="9">
        <v>4.3587069864442132</v>
      </c>
      <c r="F131" s="9">
        <v>4.3587069864442132</v>
      </c>
      <c r="G131" s="9">
        <v>5.9714181438998963</v>
      </c>
      <c r="H131" s="9">
        <v>5.9946079249217945</v>
      </c>
      <c r="I131" s="9">
        <v>6.0177971845672573</v>
      </c>
      <c r="J131" s="9">
        <v>6.0409869655891564</v>
      </c>
      <c r="K131" s="9">
        <v>6.0641762252346192</v>
      </c>
      <c r="L131" s="9">
        <v>6.0873654848800829</v>
      </c>
      <c r="M131" s="9">
        <v>6.1105552659019811</v>
      </c>
      <c r="N131" s="9">
        <v>6.1337450469238792</v>
      </c>
      <c r="O131" s="9">
        <v>6.1569343065693429</v>
      </c>
      <c r="P131" s="9">
        <v>6.1823670490093852</v>
      </c>
      <c r="Q131" s="9">
        <v>6.2077997914494265</v>
      </c>
      <c r="R131" s="9">
        <v>6.2332325338894687</v>
      </c>
      <c r="S131" s="9">
        <v>6.2586652763295101</v>
      </c>
      <c r="T131" s="9">
        <v>6.2840980187695514</v>
      </c>
      <c r="U131" s="9">
        <v>6.3095307612095937</v>
      </c>
      <c r="V131" s="9">
        <v>6.334963503649635</v>
      </c>
      <c r="W131" s="9">
        <v>6.3603962460896764</v>
      </c>
      <c r="X131" s="9">
        <v>6.3858289885297186</v>
      </c>
      <c r="Y131" s="9">
        <v>6.4112617309697599</v>
      </c>
      <c r="Z131" s="9">
        <v>6.4343378519290919</v>
      </c>
      <c r="AA131" s="9">
        <v>6.4574139728884248</v>
      </c>
      <c r="AB131" s="9">
        <v>6.4804900938477585</v>
      </c>
      <c r="AC131" s="9">
        <v>6.5035662148070914</v>
      </c>
      <c r="AD131" s="9">
        <v>6.5266423357664234</v>
      </c>
      <c r="AE131" s="9">
        <v>6.5497393117831066</v>
      </c>
      <c r="AF131" s="9">
        <v>6.5728061522419186</v>
      </c>
      <c r="AG131" s="9">
        <v>6.6678832116788325</v>
      </c>
      <c r="AH131" s="9">
        <v>6.762982273201251</v>
      </c>
      <c r="AI131" s="9">
        <v>6.8580813347236704</v>
      </c>
      <c r="AJ131" s="8" t="str">
        <f t="shared" si="6"/>
        <v>1990</v>
      </c>
      <c r="AK131" s="8" t="str">
        <f t="shared" si="7"/>
        <v>2020</v>
      </c>
      <c r="AL131" s="9">
        <f t="shared" si="8"/>
        <v>2.4993743482794573</v>
      </c>
      <c r="AM131" s="10">
        <f>RANK(DATA!$AL131,DATA!$AL$2:$AL$267)</f>
        <v>42</v>
      </c>
    </row>
    <row r="132" spans="1:39" x14ac:dyDescent="0.2">
      <c r="A132" s="7" t="s">
        <v>295</v>
      </c>
      <c r="B132" s="8" t="s">
        <v>296</v>
      </c>
      <c r="C132" s="8" t="s">
        <v>37</v>
      </c>
      <c r="D132" s="8" t="s">
        <v>38</v>
      </c>
      <c r="E132" s="9">
        <v>77.309358752166375</v>
      </c>
      <c r="F132" s="9">
        <v>77.128249566724435</v>
      </c>
      <c r="G132" s="9">
        <v>76.947140381282495</v>
      </c>
      <c r="H132" s="9">
        <v>76.766031195840554</v>
      </c>
      <c r="I132" s="9">
        <v>76.584922010398614</v>
      </c>
      <c r="J132" s="9">
        <v>76.403812824956674</v>
      </c>
      <c r="K132" s="9">
        <v>76.222703639514734</v>
      </c>
      <c r="L132" s="9">
        <v>76.041594454072793</v>
      </c>
      <c r="M132" s="9">
        <v>75.860485268630853</v>
      </c>
      <c r="N132" s="9">
        <v>75.679376083188913</v>
      </c>
      <c r="O132" s="9">
        <v>75.498266897746973</v>
      </c>
      <c r="P132" s="9">
        <v>75.288344887348359</v>
      </c>
      <c r="Q132" s="9">
        <v>75.07842287694973</v>
      </c>
      <c r="R132" s="9">
        <v>74.86850086655113</v>
      </c>
      <c r="S132" s="9">
        <v>74.658578856152516</v>
      </c>
      <c r="T132" s="9">
        <v>74.448656845753902</v>
      </c>
      <c r="U132" s="9">
        <v>74.238734835355288</v>
      </c>
      <c r="V132" s="9">
        <v>74.028812824956674</v>
      </c>
      <c r="W132" s="9">
        <v>73.81889081455806</v>
      </c>
      <c r="X132" s="9">
        <v>73.608968804159446</v>
      </c>
      <c r="Y132" s="9">
        <v>73.399046793760832</v>
      </c>
      <c r="Z132" s="9">
        <v>73.249566724436747</v>
      </c>
      <c r="AA132" s="9">
        <v>73.100086655112648</v>
      </c>
      <c r="AB132" s="9">
        <v>72.950606585788563</v>
      </c>
      <c r="AC132" s="9">
        <v>72.801126516464478</v>
      </c>
      <c r="AD132" s="9">
        <v>72.651646447140379</v>
      </c>
      <c r="AE132" s="9">
        <v>72.502166377816295</v>
      </c>
      <c r="AF132" s="9">
        <v>72.352686308492196</v>
      </c>
      <c r="AG132" s="9">
        <v>72.203206239168111</v>
      </c>
      <c r="AH132" s="9">
        <v>72.053726169844026</v>
      </c>
      <c r="AI132" s="9">
        <v>71.904246100519927</v>
      </c>
      <c r="AJ132" s="8" t="str">
        <f t="shared" si="6"/>
        <v>1990</v>
      </c>
      <c r="AK132" s="8" t="str">
        <f t="shared" si="7"/>
        <v>2020</v>
      </c>
      <c r="AL132" s="9">
        <f t="shared" si="8"/>
        <v>-5.4051126516464478</v>
      </c>
      <c r="AM132" s="10">
        <f>RANK(DATA!$AL132,DATA!$AL$2:$AL$267)</f>
        <v>208</v>
      </c>
    </row>
    <row r="133" spans="1:39" x14ac:dyDescent="0.2">
      <c r="A133" s="7" t="s">
        <v>321</v>
      </c>
      <c r="B133" s="8" t="s">
        <v>322</v>
      </c>
      <c r="C133" s="8" t="s">
        <v>37</v>
      </c>
      <c r="D133" s="8" t="s">
        <v>38</v>
      </c>
      <c r="E133" s="9">
        <v>39.871603810372306</v>
      </c>
      <c r="F133" s="9">
        <v>39.830953466617608</v>
      </c>
      <c r="G133" s="9">
        <v>39.795946978180439</v>
      </c>
      <c r="H133" s="9">
        <v>39.759447442897752</v>
      </c>
      <c r="I133" s="9">
        <v>39.724382674414414</v>
      </c>
      <c r="J133" s="9">
        <v>39.687636278380516</v>
      </c>
      <c r="K133" s="9">
        <v>39.648634345063776</v>
      </c>
      <c r="L133" s="9">
        <v>39.608663065827287</v>
      </c>
      <c r="M133" s="9">
        <v>39.567019719082104</v>
      </c>
      <c r="N133" s="9">
        <v>39.521614954196274</v>
      </c>
      <c r="O133" s="9">
        <v>39.50106311759572</v>
      </c>
      <c r="P133" s="9">
        <v>39.4844508088214</v>
      </c>
      <c r="Q133" s="9">
        <v>39.466588778422107</v>
      </c>
      <c r="R133" s="9">
        <v>39.449178816220623</v>
      </c>
      <c r="S133" s="9">
        <v>39.43107185053519</v>
      </c>
      <c r="T133" s="9">
        <v>39.413207133719673</v>
      </c>
      <c r="U133" s="9">
        <v>39.404474814526445</v>
      </c>
      <c r="V133" s="9">
        <v>39.388012518480714</v>
      </c>
      <c r="W133" s="9">
        <v>39.372066070294125</v>
      </c>
      <c r="X133" s="9">
        <v>39.355252001738236</v>
      </c>
      <c r="Y133" s="9">
        <v>39.33848595600189</v>
      </c>
      <c r="Z133" s="9">
        <v>39.357915327903889</v>
      </c>
      <c r="AA133" s="9">
        <v>39.377520723899202</v>
      </c>
      <c r="AB133" s="9">
        <v>39.395993224205014</v>
      </c>
      <c r="AC133" s="9">
        <v>39.415575354999625</v>
      </c>
      <c r="AD133" s="9">
        <v>39.43248969929374</v>
      </c>
      <c r="AE133" s="9">
        <v>39.449794351997731</v>
      </c>
      <c r="AF133" s="9">
        <v>39.450930014819356</v>
      </c>
      <c r="AG133" s="9">
        <v>39.469858418787268</v>
      </c>
      <c r="AH133" s="9">
        <v>39.484344837300512</v>
      </c>
      <c r="AI133" s="9">
        <v>39.500496618458428</v>
      </c>
      <c r="AJ133" s="8" t="str">
        <f t="shared" si="6"/>
        <v>1990</v>
      </c>
      <c r="AK133" s="8" t="str">
        <f t="shared" si="7"/>
        <v>2020</v>
      </c>
      <c r="AL133" s="9">
        <f t="shared" si="8"/>
        <v>-0.37110719191387886</v>
      </c>
      <c r="AM133" s="10">
        <f>RANK(DATA!$AL133,DATA!$AL$2:$AL$267)</f>
        <v>148</v>
      </c>
    </row>
    <row r="134" spans="1:39" x14ac:dyDescent="0.2">
      <c r="A134" s="7" t="s">
        <v>305</v>
      </c>
      <c r="B134" s="8" t="s">
        <v>306</v>
      </c>
      <c r="C134" s="8" t="s">
        <v>37</v>
      </c>
      <c r="D134" s="8" t="s">
        <v>38</v>
      </c>
      <c r="E134" s="9">
        <v>53.30951966988134</v>
      </c>
      <c r="F134" s="9">
        <v>53.037881092454043</v>
      </c>
      <c r="G134" s="9">
        <v>52.766242515026747</v>
      </c>
      <c r="H134" s="9">
        <v>52.494603937599457</v>
      </c>
      <c r="I134" s="9">
        <v>52.222965360172161</v>
      </c>
      <c r="J134" s="9">
        <v>51.951326782744864</v>
      </c>
      <c r="K134" s="9">
        <v>51.679688205317561</v>
      </c>
      <c r="L134" s="9">
        <v>51.408049627890279</v>
      </c>
      <c r="M134" s="9">
        <v>51.209075736065465</v>
      </c>
      <c r="N134" s="9">
        <v>50.937051161040358</v>
      </c>
      <c r="O134" s="9">
        <v>50.663852201797276</v>
      </c>
      <c r="P134" s="9">
        <v>50.38905140987449</v>
      </c>
      <c r="Q134" s="9">
        <v>50.115601734430186</v>
      </c>
      <c r="R134" s="9">
        <v>49.839587781738182</v>
      </c>
      <c r="S134" s="9">
        <v>49.563574104491671</v>
      </c>
      <c r="T134" s="9">
        <v>49.287511516714297</v>
      </c>
      <c r="U134" s="9">
        <v>49.011547576333442</v>
      </c>
      <c r="V134" s="9">
        <v>48.735534725420898</v>
      </c>
      <c r="W134" s="9">
        <v>48.459546329774192</v>
      </c>
      <c r="X134" s="9">
        <v>48.183557934127492</v>
      </c>
      <c r="Y134" s="9">
        <v>47.906460863834063</v>
      </c>
      <c r="Z134" s="9">
        <v>47.761159189935356</v>
      </c>
      <c r="AA134" s="9">
        <v>47.617366519859878</v>
      </c>
      <c r="AB134" s="9">
        <v>47.478818097802545</v>
      </c>
      <c r="AC134" s="9">
        <v>47.335490045980016</v>
      </c>
      <c r="AD134" s="9">
        <v>47.190978491178797</v>
      </c>
      <c r="AE134" s="9">
        <v>47.042864072146742</v>
      </c>
      <c r="AF134" s="9">
        <v>46.87071558746679</v>
      </c>
      <c r="AG134" s="9">
        <v>46.754874762319453</v>
      </c>
      <c r="AH134" s="9">
        <v>46.629943734153692</v>
      </c>
      <c r="AI134" s="9">
        <v>46.511012513263523</v>
      </c>
      <c r="AJ134" s="8" t="str">
        <f t="shared" si="6"/>
        <v>1990</v>
      </c>
      <c r="AK134" s="8" t="str">
        <f t="shared" si="7"/>
        <v>2020</v>
      </c>
      <c r="AL134" s="9">
        <f t="shared" si="8"/>
        <v>-6.7985071566178163</v>
      </c>
      <c r="AM134" s="10">
        <f>RANK(DATA!$AL134,DATA!$AL$2:$AL$267)</f>
        <v>225</v>
      </c>
    </row>
    <row r="135" spans="1:39" x14ac:dyDescent="0.2">
      <c r="A135" s="7" t="s">
        <v>293</v>
      </c>
      <c r="B135" s="8" t="s">
        <v>294</v>
      </c>
      <c r="C135" s="8" t="s">
        <v>37</v>
      </c>
      <c r="D135" s="8" t="s">
        <v>38</v>
      </c>
      <c r="E135" s="9">
        <v>54.855803954156862</v>
      </c>
      <c r="F135" s="9">
        <v>54.565911348303025</v>
      </c>
      <c r="G135" s="9">
        <v>54.276018742449189</v>
      </c>
      <c r="H135" s="9">
        <v>53.986126136595352</v>
      </c>
      <c r="I135" s="9">
        <v>53.696233530741523</v>
      </c>
      <c r="J135" s="9">
        <v>53.406340924887687</v>
      </c>
      <c r="K135" s="9">
        <v>53.116448319033843</v>
      </c>
      <c r="L135" s="9">
        <v>52.826555713180014</v>
      </c>
      <c r="M135" s="9">
        <v>52.61880842840359</v>
      </c>
      <c r="N135" s="9">
        <v>52.328462552018713</v>
      </c>
      <c r="O135" s="9">
        <v>52.03811667563383</v>
      </c>
      <c r="P135" s="9">
        <v>51.73620892031667</v>
      </c>
      <c r="Q135" s="9">
        <v>51.437153356367418</v>
      </c>
      <c r="R135" s="9">
        <v>51.135200784029507</v>
      </c>
      <c r="S135" s="9">
        <v>50.833248543259685</v>
      </c>
      <c r="T135" s="9">
        <v>50.531241146744968</v>
      </c>
      <c r="U135" s="9">
        <v>50.229345056422034</v>
      </c>
      <c r="V135" s="9">
        <v>49.927393810353117</v>
      </c>
      <c r="W135" s="9">
        <v>49.625470142157198</v>
      </c>
      <c r="X135" s="9">
        <v>49.323546473961272</v>
      </c>
      <c r="Y135" s="9">
        <v>49.021622805765347</v>
      </c>
      <c r="Z135" s="9">
        <v>48.859084104408772</v>
      </c>
      <c r="AA135" s="9">
        <v>48.698256035832955</v>
      </c>
      <c r="AB135" s="9">
        <v>48.543327648255875</v>
      </c>
      <c r="AC135" s="9">
        <v>48.383019823183787</v>
      </c>
      <c r="AD135" s="9">
        <v>48.221380610046189</v>
      </c>
      <c r="AE135" s="9">
        <v>48.057833114235237</v>
      </c>
      <c r="AF135" s="9">
        <v>47.866823387026805</v>
      </c>
      <c r="AG135" s="9">
        <v>47.736398936523344</v>
      </c>
      <c r="AH135" s="9">
        <v>47.594630603744356</v>
      </c>
      <c r="AI135" s="9">
        <v>47.45810640115004</v>
      </c>
      <c r="AJ135" s="8" t="str">
        <f t="shared" si="6"/>
        <v>1990</v>
      </c>
      <c r="AK135" s="8" t="str">
        <f t="shared" si="7"/>
        <v>2020</v>
      </c>
      <c r="AL135" s="9">
        <f t="shared" si="8"/>
        <v>-7.3976975530068216</v>
      </c>
      <c r="AM135" s="10">
        <f>RANK(DATA!$AL135,DATA!$AL$2:$AL$267)</f>
        <v>233</v>
      </c>
    </row>
    <row r="136" spans="1:39" x14ac:dyDescent="0.2">
      <c r="A136" s="7" t="s">
        <v>509</v>
      </c>
      <c r="B136" s="8" t="s">
        <v>510</v>
      </c>
      <c r="C136" s="8" t="s">
        <v>37</v>
      </c>
      <c r="D136" s="8" t="s">
        <v>38</v>
      </c>
      <c r="E136" s="9">
        <v>53.505568517517105</v>
      </c>
      <c r="F136" s="9">
        <v>53.229763226683311</v>
      </c>
      <c r="G136" s="9">
        <v>52.953957935849523</v>
      </c>
      <c r="H136" s="9">
        <v>52.678152645015736</v>
      </c>
      <c r="I136" s="9">
        <v>52.402347354181941</v>
      </c>
      <c r="J136" s="9">
        <v>52.126542063348154</v>
      </c>
      <c r="K136" s="9">
        <v>51.85073677251436</v>
      </c>
      <c r="L136" s="9">
        <v>51.574931481680579</v>
      </c>
      <c r="M136" s="9">
        <v>51.372492973657444</v>
      </c>
      <c r="N136" s="9">
        <v>51.096293232696084</v>
      </c>
      <c r="O136" s="9">
        <v>50.82009349173471</v>
      </c>
      <c r="P136" s="9">
        <v>50.539538442811434</v>
      </c>
      <c r="Q136" s="9">
        <v>50.258983393888165</v>
      </c>
      <c r="R136" s="9">
        <v>49.97842834496489</v>
      </c>
      <c r="S136" s="9">
        <v>49.697873296041628</v>
      </c>
      <c r="T136" s="9">
        <v>49.417318247118359</v>
      </c>
      <c r="U136" s="9">
        <v>49.136763198195084</v>
      </c>
      <c r="V136" s="9">
        <v>48.856208149271815</v>
      </c>
      <c r="W136" s="9">
        <v>48.575653100348546</v>
      </c>
      <c r="X136" s="9">
        <v>48.295098051425278</v>
      </c>
      <c r="Y136" s="9">
        <v>48.014543002502002</v>
      </c>
      <c r="Z136" s="9">
        <v>47.866747763542079</v>
      </c>
      <c r="AA136" s="9">
        <v>47.718952524582157</v>
      </c>
      <c r="AB136" s="9">
        <v>47.571157285622228</v>
      </c>
      <c r="AC136" s="9">
        <v>47.423885971926858</v>
      </c>
      <c r="AD136" s="9">
        <v>47.276089100150188</v>
      </c>
      <c r="AE136" s="9">
        <v>47.124002657103674</v>
      </c>
      <c r="AF136" s="9">
        <v>46.950119848873712</v>
      </c>
      <c r="AG136" s="9">
        <v>46.833512031479799</v>
      </c>
      <c r="AH136" s="9">
        <v>46.707765984922062</v>
      </c>
      <c r="AI136" s="9">
        <v>46.588053040884034</v>
      </c>
      <c r="AJ136" s="8" t="str">
        <f t="shared" si="6"/>
        <v>1990</v>
      </c>
      <c r="AK136" s="8" t="str">
        <f t="shared" si="7"/>
        <v>2020</v>
      </c>
      <c r="AL136" s="9">
        <f t="shared" si="8"/>
        <v>-6.9175154766330706</v>
      </c>
      <c r="AM136" s="10">
        <f>RANK(DATA!$AL136,DATA!$AL$2:$AL$267)</f>
        <v>227</v>
      </c>
    </row>
    <row r="137" spans="1:39" x14ac:dyDescent="0.2">
      <c r="A137" s="7" t="s">
        <v>327</v>
      </c>
      <c r="B137" s="8" t="s">
        <v>328</v>
      </c>
      <c r="C137" s="8" t="s">
        <v>37</v>
      </c>
      <c r="D137" s="8" t="s">
        <v>38</v>
      </c>
      <c r="E137" s="9">
        <v>51.016142517203676</v>
      </c>
      <c r="F137" s="9">
        <v>51.016142517203676</v>
      </c>
      <c r="G137" s="9">
        <v>51.234806096855102</v>
      </c>
      <c r="H137" s="9">
        <v>51.344137886680819</v>
      </c>
      <c r="I137" s="9">
        <v>51.453469676506522</v>
      </c>
      <c r="J137" s="9">
        <v>51.562801466332239</v>
      </c>
      <c r="K137" s="9">
        <v>51.672133256157949</v>
      </c>
      <c r="L137" s="9">
        <v>51.781465045983666</v>
      </c>
      <c r="M137" s="9">
        <v>51.890796835809368</v>
      </c>
      <c r="N137" s="9">
        <v>52.000128625635092</v>
      </c>
      <c r="O137" s="9">
        <v>52.109460415460809</v>
      </c>
      <c r="P137" s="9">
        <v>52.320277831371783</v>
      </c>
      <c r="Q137" s="9">
        <v>52.531095247282792</v>
      </c>
      <c r="R137" s="9">
        <v>52.74191266319378</v>
      </c>
      <c r="S137" s="9">
        <v>52.952730079104768</v>
      </c>
      <c r="T137" s="9">
        <v>53.163547495015749</v>
      </c>
      <c r="U137" s="9">
        <v>53.374364910926751</v>
      </c>
      <c r="V137" s="9">
        <v>53.585182326837732</v>
      </c>
      <c r="W137" s="9">
        <v>53.795999742748727</v>
      </c>
      <c r="X137" s="9">
        <v>54.020714055966558</v>
      </c>
      <c r="Y137" s="9">
        <v>54.179305912596398</v>
      </c>
      <c r="Z137" s="9">
        <v>54.276270096463023</v>
      </c>
      <c r="AA137" s="9">
        <v>54.355870054679968</v>
      </c>
      <c r="AB137" s="9">
        <v>54.409261939218524</v>
      </c>
      <c r="AC137" s="9">
        <v>54.515223688445445</v>
      </c>
      <c r="AD137" s="9">
        <v>54.58619024625785</v>
      </c>
      <c r="AE137" s="9">
        <v>54.65727623953638</v>
      </c>
      <c r="AF137" s="9">
        <v>54.728385123168579</v>
      </c>
      <c r="AG137" s="9">
        <v>54.808342728297632</v>
      </c>
      <c r="AH137" s="9">
        <v>54.870671605733612</v>
      </c>
      <c r="AI137" s="9">
        <v>54.933000483169593</v>
      </c>
      <c r="AJ137" s="8" t="str">
        <f t="shared" si="6"/>
        <v>1990</v>
      </c>
      <c r="AK137" s="8" t="str">
        <f t="shared" si="7"/>
        <v>2020</v>
      </c>
      <c r="AL137" s="9">
        <f t="shared" si="8"/>
        <v>3.9168579659659173</v>
      </c>
      <c r="AM137" s="10">
        <f>RANK(DATA!$AL137,DATA!$AL$2:$AL$267)</f>
        <v>27</v>
      </c>
    </row>
    <row r="138" spans="1:39" x14ac:dyDescent="0.2">
      <c r="A138" s="7" t="s">
        <v>307</v>
      </c>
      <c r="B138" s="8" t="s">
        <v>308</v>
      </c>
      <c r="C138" s="8" t="s">
        <v>37</v>
      </c>
      <c r="D138" s="8" t="s">
        <v>38</v>
      </c>
      <c r="E138" s="9">
        <v>33.829951122298105</v>
      </c>
      <c r="F138" s="9">
        <v>33.683337612016068</v>
      </c>
      <c r="G138" s="9">
        <v>33.532476007668954</v>
      </c>
      <c r="H138" s="9">
        <v>33.48225865229562</v>
      </c>
      <c r="I138" s="9">
        <v>33.345666449424918</v>
      </c>
      <c r="J138" s="9">
        <v>33.196025236070959</v>
      </c>
      <c r="K138" s="9">
        <v>33.046384028346473</v>
      </c>
      <c r="L138" s="9">
        <v>32.896742814992507</v>
      </c>
      <c r="M138" s="9">
        <v>32.747101601638541</v>
      </c>
      <c r="N138" s="9">
        <v>32.597460388284574</v>
      </c>
      <c r="O138" s="9">
        <v>29.557784013722905</v>
      </c>
      <c r="P138" s="9">
        <v>32.283772310819465</v>
      </c>
      <c r="Q138" s="9">
        <v>32.120364759658742</v>
      </c>
      <c r="R138" s="9">
        <v>31.956957208498032</v>
      </c>
      <c r="S138" s="9">
        <v>31.567047497707744</v>
      </c>
      <c r="T138" s="9">
        <v>31.404815586151376</v>
      </c>
      <c r="U138" s="9">
        <v>31.242386026675593</v>
      </c>
      <c r="V138" s="9">
        <v>31.080103652269987</v>
      </c>
      <c r="W138" s="9">
        <v>30.918250592246519</v>
      </c>
      <c r="X138" s="9">
        <v>30.756025283706162</v>
      </c>
      <c r="Y138" s="9">
        <v>27.852315308782948</v>
      </c>
      <c r="Z138" s="9">
        <v>28.010598123342351</v>
      </c>
      <c r="AA138" s="9">
        <v>27.818109042364469</v>
      </c>
      <c r="AB138" s="9">
        <v>27.625517342392758</v>
      </c>
      <c r="AC138" s="9">
        <v>27.432880007018355</v>
      </c>
      <c r="AD138" s="9">
        <v>27.240133352098091</v>
      </c>
      <c r="AE138" s="9">
        <v>27.047086239867333</v>
      </c>
      <c r="AF138" s="9">
        <v>26.858401455717573</v>
      </c>
      <c r="AG138" s="9">
        <v>26.671290365580834</v>
      </c>
      <c r="AH138" s="9">
        <v>26.480627267795999</v>
      </c>
      <c r="AI138" s="9">
        <v>26.291912239180764</v>
      </c>
      <c r="AJ138" s="8" t="str">
        <f t="shared" si="6"/>
        <v>1990</v>
      </c>
      <c r="AK138" s="8" t="str">
        <f t="shared" si="7"/>
        <v>2020</v>
      </c>
      <c r="AL138" s="9">
        <f t="shared" si="8"/>
        <v>-7.5380388831173413</v>
      </c>
      <c r="AM138" s="10">
        <f>RANK(DATA!$AL138,DATA!$AL$2:$AL$267)</f>
        <v>234</v>
      </c>
    </row>
    <row r="139" spans="1:39" x14ac:dyDescent="0.2">
      <c r="A139" s="7" t="s">
        <v>297</v>
      </c>
      <c r="B139" s="8" t="s">
        <v>298</v>
      </c>
      <c r="C139" s="8" t="s">
        <v>37</v>
      </c>
      <c r="D139" s="8" t="s">
        <v>38</v>
      </c>
      <c r="E139" s="9">
        <v>13.655913978494624</v>
      </c>
      <c r="F139" s="9">
        <v>13.641055718475073</v>
      </c>
      <c r="G139" s="9">
        <v>13.626197458455525</v>
      </c>
      <c r="H139" s="9">
        <v>13.611339198435973</v>
      </c>
      <c r="I139" s="9">
        <v>13.596480938416422</v>
      </c>
      <c r="J139" s="9">
        <v>13.581622678396874</v>
      </c>
      <c r="K139" s="9">
        <v>13.566764418377323</v>
      </c>
      <c r="L139" s="9">
        <v>13.55190615835777</v>
      </c>
      <c r="M139" s="9">
        <v>13.537047898338219</v>
      </c>
      <c r="N139" s="9">
        <v>13.522189638318672</v>
      </c>
      <c r="O139" s="9">
        <v>13.507331378299121</v>
      </c>
      <c r="P139" s="9">
        <v>13.499217986314759</v>
      </c>
      <c r="Q139" s="9">
        <v>13.491104594330402</v>
      </c>
      <c r="R139" s="9">
        <v>13.482991202346039</v>
      </c>
      <c r="S139" s="9">
        <v>13.474877810361683</v>
      </c>
      <c r="T139" s="9">
        <v>13.466764418377322</v>
      </c>
      <c r="U139" s="9">
        <v>13.458651026392962</v>
      </c>
      <c r="V139" s="9">
        <v>13.450537634408603</v>
      </c>
      <c r="W139" s="9">
        <v>13.442424242424245</v>
      </c>
      <c r="X139" s="9">
        <v>13.434310850439882</v>
      </c>
      <c r="Y139" s="9">
        <v>13.426197458455521</v>
      </c>
      <c r="Z139" s="9">
        <v>13.484457478005865</v>
      </c>
      <c r="AA139" s="9">
        <v>13.542717497556209</v>
      </c>
      <c r="AB139" s="9">
        <v>13.60097751710655</v>
      </c>
      <c r="AC139" s="9">
        <v>13.659237536656891</v>
      </c>
      <c r="AD139" s="9">
        <v>13.717497556207233</v>
      </c>
      <c r="AE139" s="9">
        <v>13.776148582600195</v>
      </c>
      <c r="AF139" s="9">
        <v>13.834799608993157</v>
      </c>
      <c r="AG139" s="9">
        <v>13.893450635386117</v>
      </c>
      <c r="AH139" s="9">
        <v>13.952101661779082</v>
      </c>
      <c r="AI139" s="9">
        <v>14.010752688172042</v>
      </c>
      <c r="AJ139" s="8" t="str">
        <f t="shared" si="6"/>
        <v>1990</v>
      </c>
      <c r="AK139" s="8" t="str">
        <f t="shared" si="7"/>
        <v>2020</v>
      </c>
      <c r="AL139" s="9">
        <f t="shared" si="8"/>
        <v>0.35483870967741815</v>
      </c>
      <c r="AM139" s="10">
        <f>RANK(DATA!$AL139,DATA!$AL$2:$AL$267)</f>
        <v>88</v>
      </c>
    </row>
    <row r="140" spans="1:39" x14ac:dyDescent="0.2">
      <c r="A140" s="7" t="s">
        <v>319</v>
      </c>
      <c r="B140" s="8" t="s">
        <v>320</v>
      </c>
      <c r="C140" s="8" t="s">
        <v>37</v>
      </c>
      <c r="D140" s="8" t="s">
        <v>38</v>
      </c>
      <c r="E140" s="9">
        <v>1.1370223978919629</v>
      </c>
      <c r="F140" s="9">
        <v>1.1370223978919629</v>
      </c>
      <c r="G140" s="9">
        <v>1.1370223978919629</v>
      </c>
      <c r="H140" s="9">
        <v>1.1370223978919629</v>
      </c>
      <c r="I140" s="9">
        <v>1.1370223978919629</v>
      </c>
      <c r="J140" s="9">
        <v>1.1370223978919629</v>
      </c>
      <c r="K140" s="9">
        <v>1.1370223978919629</v>
      </c>
      <c r="L140" s="9">
        <v>1.1370223978919629</v>
      </c>
      <c r="M140" s="9">
        <v>1.1370223978919629</v>
      </c>
      <c r="N140" s="9">
        <v>1.1370223978919629</v>
      </c>
      <c r="O140" s="9">
        <v>1.1370223978919629</v>
      </c>
      <c r="P140" s="9">
        <v>1.1370223978919629</v>
      </c>
      <c r="Q140" s="9">
        <v>1.1370223978919629</v>
      </c>
      <c r="R140" s="9">
        <v>1.1370223978919629</v>
      </c>
      <c r="S140" s="9">
        <v>1.1370223978919629</v>
      </c>
      <c r="T140" s="9">
        <v>1.1370223978919629</v>
      </c>
      <c r="U140" s="9">
        <v>1.1370223978919629</v>
      </c>
      <c r="V140" s="9">
        <v>1.1370223978919629</v>
      </c>
      <c r="W140" s="9">
        <v>1.1370223978919629</v>
      </c>
      <c r="X140" s="9">
        <v>1.1370223978919629</v>
      </c>
      <c r="Y140" s="9">
        <v>1.1370223978919629</v>
      </c>
      <c r="Z140" s="9">
        <v>1.1370223978919629</v>
      </c>
      <c r="AA140" s="9">
        <v>1.1370223978919629</v>
      </c>
      <c r="AB140" s="9">
        <v>1.1370223978919629</v>
      </c>
      <c r="AC140" s="9">
        <v>1.1370223978919629</v>
      </c>
      <c r="AD140" s="9">
        <v>1.1370223978919629</v>
      </c>
      <c r="AE140" s="9">
        <v>1.1370223978919629</v>
      </c>
      <c r="AF140" s="9">
        <v>1.1370223978919629</v>
      </c>
      <c r="AG140" s="9">
        <v>1.1370223978919629</v>
      </c>
      <c r="AH140" s="9">
        <v>1.1370223978919629</v>
      </c>
      <c r="AI140" s="9">
        <v>1.1370223978919629</v>
      </c>
      <c r="AJ140" s="8" t="str">
        <f t="shared" si="6"/>
        <v>1990</v>
      </c>
      <c r="AK140" s="8" t="str">
        <f t="shared" si="7"/>
        <v>2020</v>
      </c>
      <c r="AL140" s="9">
        <f t="shared" si="8"/>
        <v>0</v>
      </c>
      <c r="AM140" s="10">
        <f>RANK(DATA!$AL140,DATA!$AL$2:$AL$267)</f>
        <v>110</v>
      </c>
    </row>
    <row r="141" spans="1:39" x14ac:dyDescent="0.2">
      <c r="A141" s="7" t="s">
        <v>299</v>
      </c>
      <c r="B141" s="8" t="s">
        <v>300</v>
      </c>
      <c r="C141" s="8" t="s">
        <v>37</v>
      </c>
      <c r="D141" s="8" t="s">
        <v>38</v>
      </c>
      <c r="E141" s="9">
        <v>88.509551495016609</v>
      </c>
      <c r="F141" s="9">
        <v>88.195390365448517</v>
      </c>
      <c r="G141" s="9">
        <v>87.881229235880397</v>
      </c>
      <c r="H141" s="9">
        <v>87.567068106312291</v>
      </c>
      <c r="I141" s="9">
        <v>87.252906976744185</v>
      </c>
      <c r="J141" s="9">
        <v>86.938745847176065</v>
      </c>
      <c r="K141" s="9">
        <v>86.624584717607974</v>
      </c>
      <c r="L141" s="9">
        <v>86.310423588039868</v>
      </c>
      <c r="M141" s="9">
        <v>85.996262458471762</v>
      </c>
      <c r="N141" s="9">
        <v>85.682101328903656</v>
      </c>
      <c r="O141" s="9">
        <v>85.36794019933555</v>
      </c>
      <c r="P141" s="9">
        <v>85.053779069767444</v>
      </c>
      <c r="Q141" s="9">
        <v>84.739617940199324</v>
      </c>
      <c r="R141" s="9">
        <v>84.425456810631232</v>
      </c>
      <c r="S141" s="9">
        <v>84.111295681063126</v>
      </c>
      <c r="T141" s="9">
        <v>83.797134551495006</v>
      </c>
      <c r="U141" s="9">
        <v>83.482973421926914</v>
      </c>
      <c r="V141" s="9">
        <v>83.168812292358794</v>
      </c>
      <c r="W141" s="9">
        <v>82.854651162790702</v>
      </c>
      <c r="X141" s="9">
        <v>82.540490033222596</v>
      </c>
      <c r="Y141" s="9">
        <v>82.226328903654476</v>
      </c>
      <c r="Z141" s="9">
        <v>81.912167774086384</v>
      </c>
      <c r="AA141" s="9">
        <v>81.598006644518279</v>
      </c>
      <c r="AB141" s="9">
        <v>81.283845514950173</v>
      </c>
      <c r="AC141" s="9">
        <v>80.969684385382052</v>
      </c>
      <c r="AD141" s="9">
        <v>80.655523255813947</v>
      </c>
      <c r="AE141" s="9">
        <v>80.341362126245855</v>
      </c>
      <c r="AF141" s="9">
        <v>80.027200996677735</v>
      </c>
      <c r="AG141" s="9">
        <v>79.713039867109643</v>
      </c>
      <c r="AH141" s="9">
        <v>79.398878737541523</v>
      </c>
      <c r="AI141" s="9">
        <v>79.084717607973417</v>
      </c>
      <c r="AJ141" s="8" t="str">
        <f t="shared" si="6"/>
        <v>1990</v>
      </c>
      <c r="AK141" s="8" t="str">
        <f t="shared" si="7"/>
        <v>2020</v>
      </c>
      <c r="AL141" s="9">
        <f t="shared" si="8"/>
        <v>-9.4248338870431922</v>
      </c>
      <c r="AM141" s="10">
        <f>RANK(DATA!$AL141,DATA!$AL$2:$AL$267)</f>
        <v>240</v>
      </c>
    </row>
    <row r="142" spans="1:39" x14ac:dyDescent="0.2">
      <c r="A142" s="7" t="s">
        <v>301</v>
      </c>
      <c r="B142" s="8" t="s">
        <v>302</v>
      </c>
      <c r="C142" s="8" t="s">
        <v>37</v>
      </c>
      <c r="D142" s="8" t="s">
        <v>38</v>
      </c>
      <c r="E142" s="9">
        <v>0.12332768791843322</v>
      </c>
      <c r="F142" s="9">
        <v>0.12332768791843322</v>
      </c>
      <c r="G142" s="9">
        <v>0.12332768791843322</v>
      </c>
      <c r="H142" s="9">
        <v>0.12332768791843322</v>
      </c>
      <c r="I142" s="9">
        <v>0.12332768791843322</v>
      </c>
      <c r="J142" s="9">
        <v>0.12332768791843322</v>
      </c>
      <c r="K142" s="9">
        <v>0.12332768791843322</v>
      </c>
      <c r="L142" s="9">
        <v>0.12332768791843322</v>
      </c>
      <c r="M142" s="9">
        <v>0.12332768791843322</v>
      </c>
      <c r="N142" s="9">
        <v>0.12332768791843322</v>
      </c>
      <c r="O142" s="9">
        <v>0.12332768791843322</v>
      </c>
      <c r="P142" s="9">
        <v>0.12332768791843322</v>
      </c>
      <c r="Q142" s="9">
        <v>0.12332768791843322</v>
      </c>
      <c r="R142" s="9">
        <v>0.12332768791843322</v>
      </c>
      <c r="S142" s="9">
        <v>0.12332768791843322</v>
      </c>
      <c r="T142" s="9">
        <v>0.12332768791843322</v>
      </c>
      <c r="U142" s="9">
        <v>0.12332768791843322</v>
      </c>
      <c r="V142" s="9">
        <v>0.12332768791843322</v>
      </c>
      <c r="W142" s="9">
        <v>0.12332768791843322</v>
      </c>
      <c r="X142" s="9">
        <v>0.12332768791843322</v>
      </c>
      <c r="Y142" s="9">
        <v>0.12332768791843322</v>
      </c>
      <c r="Z142" s="9">
        <v>0.12332768791843322</v>
      </c>
      <c r="AA142" s="9">
        <v>0.12332768791843322</v>
      </c>
      <c r="AB142" s="9">
        <v>0.12332768791843322</v>
      </c>
      <c r="AC142" s="9">
        <v>0.12332768791843322</v>
      </c>
      <c r="AD142" s="9">
        <v>0.12332768791843322</v>
      </c>
      <c r="AE142" s="9">
        <v>0.12332768791843322</v>
      </c>
      <c r="AF142" s="9">
        <v>0.12332768791843322</v>
      </c>
      <c r="AG142" s="9">
        <v>0.12332768791843322</v>
      </c>
      <c r="AH142" s="9">
        <v>0.12332768791843322</v>
      </c>
      <c r="AI142" s="9">
        <v>0.12332768791843322</v>
      </c>
      <c r="AJ142" s="8" t="str">
        <f t="shared" si="6"/>
        <v>1990</v>
      </c>
      <c r="AK142" s="8" t="str">
        <f t="shared" si="7"/>
        <v>2020</v>
      </c>
      <c r="AL142" s="9">
        <f t="shared" si="8"/>
        <v>0</v>
      </c>
      <c r="AM142" s="10">
        <f>RANK(DATA!$AL142,DATA!$AL$2:$AL$267)</f>
        <v>110</v>
      </c>
    </row>
    <row r="143" spans="1:39" x14ac:dyDescent="0.2">
      <c r="A143" s="7" t="s">
        <v>311</v>
      </c>
      <c r="B143" s="8" t="s">
        <v>312</v>
      </c>
      <c r="C143" s="8" t="s">
        <v>37</v>
      </c>
      <c r="D143" s="8" t="s">
        <v>38</v>
      </c>
      <c r="E143" s="9">
        <v>40.625</v>
      </c>
      <c r="F143" s="9">
        <v>40.75</v>
      </c>
      <c r="G143" s="9">
        <v>40.875</v>
      </c>
      <c r="H143" s="9">
        <v>41</v>
      </c>
      <c r="I143" s="9">
        <v>41.125</v>
      </c>
      <c r="J143" s="9">
        <v>41.25</v>
      </c>
      <c r="K143" s="9">
        <v>41.375</v>
      </c>
      <c r="L143" s="9">
        <v>41.5</v>
      </c>
      <c r="M143" s="9">
        <v>41.625</v>
      </c>
      <c r="N143" s="9">
        <v>41.75</v>
      </c>
      <c r="O143" s="9">
        <v>41.875</v>
      </c>
      <c r="P143" s="9">
        <v>41.874375000000001</v>
      </c>
      <c r="Q143" s="9">
        <v>41.873750000000001</v>
      </c>
      <c r="R143" s="9">
        <v>41.873750000000001</v>
      </c>
      <c r="S143" s="9">
        <v>41.873125000000002</v>
      </c>
      <c r="T143" s="9">
        <v>41.872500000000002</v>
      </c>
      <c r="U143" s="9">
        <v>41.871875000000003</v>
      </c>
      <c r="V143" s="9">
        <v>41.871250000000003</v>
      </c>
      <c r="W143" s="9">
        <v>41.871250000000003</v>
      </c>
      <c r="X143" s="9">
        <v>41.870624999999997</v>
      </c>
      <c r="Y143" s="9">
        <v>41.87</v>
      </c>
      <c r="Z143" s="9">
        <v>41.871250000000003</v>
      </c>
      <c r="AA143" s="9">
        <v>41.871875000000003</v>
      </c>
      <c r="AB143" s="9">
        <v>41.873125000000002</v>
      </c>
      <c r="AC143" s="9">
        <v>41.873750000000001</v>
      </c>
      <c r="AD143" s="9">
        <v>41.875</v>
      </c>
      <c r="AE143" s="9">
        <v>41.875</v>
      </c>
      <c r="AF143" s="9">
        <v>41.875</v>
      </c>
      <c r="AG143" s="9">
        <v>41.875</v>
      </c>
      <c r="AH143" s="9">
        <v>41.875</v>
      </c>
      <c r="AI143" s="9">
        <v>41.875</v>
      </c>
      <c r="AJ143" s="8" t="str">
        <f t="shared" si="6"/>
        <v>1990</v>
      </c>
      <c r="AK143" s="8" t="str">
        <f t="shared" si="7"/>
        <v>2020</v>
      </c>
      <c r="AL143" s="9">
        <f t="shared" si="8"/>
        <v>1.25</v>
      </c>
      <c r="AM143" s="10">
        <f>RANK(DATA!$AL143,DATA!$AL$2:$AL$267)</f>
        <v>57</v>
      </c>
    </row>
    <row r="144" spans="1:39" x14ac:dyDescent="0.2">
      <c r="A144" s="7" t="s">
        <v>323</v>
      </c>
      <c r="B144" s="8" t="s">
        <v>324</v>
      </c>
      <c r="C144" s="8" t="s">
        <v>37</v>
      </c>
      <c r="D144" s="8" t="s">
        <v>38</v>
      </c>
      <c r="E144" s="9">
        <v>31.030631780472241</v>
      </c>
      <c r="F144" s="9">
        <v>31.030631780472241</v>
      </c>
      <c r="G144" s="9">
        <v>31.269942565411611</v>
      </c>
      <c r="H144" s="9">
        <v>31.389597957881303</v>
      </c>
      <c r="I144" s="9">
        <v>31.509253350350992</v>
      </c>
      <c r="J144" s="9">
        <v>31.628908742820677</v>
      </c>
      <c r="K144" s="9">
        <v>31.748564135290362</v>
      </c>
      <c r="L144" s="9">
        <v>31.868219527760051</v>
      </c>
      <c r="M144" s="9">
        <v>31.987874920229736</v>
      </c>
      <c r="N144" s="9">
        <v>32.107530312699431</v>
      </c>
      <c r="O144" s="9">
        <v>32.227185705169113</v>
      </c>
      <c r="P144" s="9">
        <v>32.46649649010849</v>
      </c>
      <c r="Q144" s="9">
        <v>32.70580727504786</v>
      </c>
      <c r="R144" s="9">
        <v>32.945118059987237</v>
      </c>
      <c r="S144" s="9">
        <v>33.184428844926614</v>
      </c>
      <c r="T144" s="9">
        <v>33.423739629865985</v>
      </c>
      <c r="U144" s="9">
        <v>33.663050414805362</v>
      </c>
      <c r="V144" s="9">
        <v>33.902361199744732</v>
      </c>
      <c r="W144" s="9">
        <v>34.144395692062226</v>
      </c>
      <c r="X144" s="9">
        <v>34.383725568408458</v>
      </c>
      <c r="Y144" s="9">
        <v>34.623055444754684</v>
      </c>
      <c r="Z144" s="9">
        <v>34.677856846539235</v>
      </c>
      <c r="AA144" s="9">
        <v>34.732105817404346</v>
      </c>
      <c r="AB144" s="9">
        <v>34.785799760670123</v>
      </c>
      <c r="AC144" s="9">
        <v>34.853950518754992</v>
      </c>
      <c r="AD144" s="9">
        <v>34.90822027134876</v>
      </c>
      <c r="AE144" s="9">
        <v>34.960569585900835</v>
      </c>
      <c r="AF144" s="9">
        <v>35.056911607413674</v>
      </c>
      <c r="AG144" s="9">
        <v>35.095002395018362</v>
      </c>
      <c r="AH144" s="9">
        <v>35.12693597317579</v>
      </c>
      <c r="AI144" s="9">
        <v>35.142902762254515</v>
      </c>
      <c r="AJ144" s="8" t="str">
        <f t="shared" si="6"/>
        <v>1990</v>
      </c>
      <c r="AK144" s="8" t="str">
        <f t="shared" si="7"/>
        <v>2020</v>
      </c>
      <c r="AL144" s="9">
        <f t="shared" si="8"/>
        <v>4.1122709817822738</v>
      </c>
      <c r="AM144" s="10">
        <f>RANK(DATA!$AL144,DATA!$AL$2:$AL$267)</f>
        <v>24</v>
      </c>
    </row>
    <row r="145" spans="1:39" x14ac:dyDescent="0.2">
      <c r="A145" s="7" t="s">
        <v>317</v>
      </c>
      <c r="B145" s="8" t="s">
        <v>318</v>
      </c>
      <c r="C145" s="8" t="s">
        <v>37</v>
      </c>
      <c r="D145" s="8" t="s">
        <v>38</v>
      </c>
      <c r="E145" s="9">
        <v>34.329817033829855</v>
      </c>
      <c r="F145" s="9">
        <v>34.294664334685038</v>
      </c>
      <c r="G145" s="9">
        <v>34.202703986247712</v>
      </c>
      <c r="H145" s="9">
        <v>34.135764331002953</v>
      </c>
      <c r="I145" s="9">
        <v>34.0517733819675</v>
      </c>
      <c r="J145" s="9">
        <v>33.964492319043579</v>
      </c>
      <c r="K145" s="9">
        <v>33.876268771788581</v>
      </c>
      <c r="L145" s="9">
        <v>33.787641874443011</v>
      </c>
      <c r="M145" s="9">
        <v>33.708815702387319</v>
      </c>
      <c r="N145" s="9">
        <v>33.617911280727292</v>
      </c>
      <c r="O145" s="9">
        <v>32.885541860717453</v>
      </c>
      <c r="P145" s="9">
        <v>33.475350092912066</v>
      </c>
      <c r="Q145" s="9">
        <v>33.414056355583163</v>
      </c>
      <c r="R145" s="9">
        <v>33.351963871851737</v>
      </c>
      <c r="S145" s="9">
        <v>33.243226536202421</v>
      </c>
      <c r="T145" s="9">
        <v>33.18098485712764</v>
      </c>
      <c r="U145" s="9">
        <v>33.122837160844746</v>
      </c>
      <c r="V145" s="9">
        <v>33.061235456220004</v>
      </c>
      <c r="W145" s="9">
        <v>32.999918855248346</v>
      </c>
      <c r="X145" s="9">
        <v>32.939107432205091</v>
      </c>
      <c r="Y145" s="9">
        <v>32.223193512170766</v>
      </c>
      <c r="Z145" s="9">
        <v>32.23809769806919</v>
      </c>
      <c r="AA145" s="9">
        <v>32.177346736284271</v>
      </c>
      <c r="AB145" s="9">
        <v>32.117334147329345</v>
      </c>
      <c r="AC145" s="9">
        <v>32.056936504021934</v>
      </c>
      <c r="AD145" s="9">
        <v>31.989829913513894</v>
      </c>
      <c r="AE145" s="9">
        <v>31.921514828455404</v>
      </c>
      <c r="AF145" s="9">
        <v>31.850249739959164</v>
      </c>
      <c r="AG145" s="9">
        <v>31.796883171774095</v>
      </c>
      <c r="AH145" s="9">
        <v>31.740475992664031</v>
      </c>
      <c r="AI145" s="9">
        <v>31.68543167937435</v>
      </c>
      <c r="AJ145" s="8" t="str">
        <f t="shared" si="6"/>
        <v>1990</v>
      </c>
      <c r="AK145" s="8" t="str">
        <f t="shared" si="7"/>
        <v>2020</v>
      </c>
      <c r="AL145" s="9">
        <f t="shared" si="8"/>
        <v>-2.6443853544555047</v>
      </c>
      <c r="AM145" s="10">
        <f>RANK(DATA!$AL145,DATA!$AL$2:$AL$267)</f>
        <v>184</v>
      </c>
    </row>
    <row r="146" spans="1:39" x14ac:dyDescent="0.2">
      <c r="A146" s="7" t="s">
        <v>309</v>
      </c>
      <c r="B146" s="8" t="s">
        <v>310</v>
      </c>
      <c r="C146" s="8" t="s">
        <v>37</v>
      </c>
      <c r="D146" s="8" t="s">
        <v>38</v>
      </c>
      <c r="E146" s="9">
        <v>26.564750962165149</v>
      </c>
      <c r="F146" s="9">
        <v>26.444601660814783</v>
      </c>
      <c r="G146" s="9">
        <v>26.318351079176008</v>
      </c>
      <c r="H146" s="9">
        <v>26.278175460145565</v>
      </c>
      <c r="I146" s="9">
        <v>26.153967343175371</v>
      </c>
      <c r="J146" s="9">
        <v>26.029759226205186</v>
      </c>
      <c r="K146" s="9">
        <v>25.905551109234995</v>
      </c>
      <c r="L146" s="9">
        <v>25.781342992264804</v>
      </c>
      <c r="M146" s="9">
        <v>25.657134875294616</v>
      </c>
      <c r="N146" s="9">
        <v>25.532926758324429</v>
      </c>
      <c r="O146" s="9">
        <v>22.627901108238966</v>
      </c>
      <c r="P146" s="9">
        <v>25.289381597742398</v>
      </c>
      <c r="Q146" s="9">
        <v>25.170044554130552</v>
      </c>
      <c r="R146" s="9">
        <v>25.051093152704969</v>
      </c>
      <c r="S146" s="9">
        <v>24.673378932305265</v>
      </c>
      <c r="T146" s="9">
        <v>24.555171559419666</v>
      </c>
      <c r="U146" s="9">
        <v>24.436959090230065</v>
      </c>
      <c r="V146" s="9">
        <v>24.318891239366256</v>
      </c>
      <c r="W146" s="9">
        <v>24.200819557284976</v>
      </c>
      <c r="X146" s="9">
        <v>24.082720229667999</v>
      </c>
      <c r="Y146" s="9">
        <v>21.329785310876602</v>
      </c>
      <c r="Z146" s="9">
        <v>21.670868415822465</v>
      </c>
      <c r="AA146" s="9">
        <v>21.533636606484048</v>
      </c>
      <c r="AB146" s="9">
        <v>21.396399459610716</v>
      </c>
      <c r="AC146" s="9">
        <v>21.259215035739601</v>
      </c>
      <c r="AD146" s="9">
        <v>21.121915175376611</v>
      </c>
      <c r="AE146" s="9">
        <v>20.977332134274324</v>
      </c>
      <c r="AF146" s="9">
        <v>20.838113361480925</v>
      </c>
      <c r="AG146" s="9">
        <v>20.701617197551947</v>
      </c>
      <c r="AH146" s="9">
        <v>20.560262478574359</v>
      </c>
      <c r="AI146" s="9">
        <v>20.421564516082398</v>
      </c>
      <c r="AJ146" s="8" t="str">
        <f t="shared" si="6"/>
        <v>1990</v>
      </c>
      <c r="AK146" s="8" t="str">
        <f t="shared" si="7"/>
        <v>2020</v>
      </c>
      <c r="AL146" s="9">
        <f t="shared" si="8"/>
        <v>-6.1431864460827512</v>
      </c>
      <c r="AM146" s="10">
        <f>RANK(DATA!$AL146,DATA!$AL$2:$AL$267)</f>
        <v>214</v>
      </c>
    </row>
    <row r="147" spans="1:39" x14ac:dyDescent="0.2">
      <c r="A147" s="7" t="s">
        <v>315</v>
      </c>
      <c r="B147" s="8" t="s">
        <v>316</v>
      </c>
      <c r="C147" s="8" t="s">
        <v>37</v>
      </c>
      <c r="D147" s="8" t="s">
        <v>38</v>
      </c>
      <c r="E147" s="9">
        <v>29.390883746957833</v>
      </c>
      <c r="F147" s="9">
        <v>29.445574789140593</v>
      </c>
      <c r="G147" s="9">
        <v>29.306800848222753</v>
      </c>
      <c r="H147" s="9">
        <v>29.172950314925991</v>
      </c>
      <c r="I147" s="9">
        <v>29.046972994183562</v>
      </c>
      <c r="J147" s="9">
        <v>28.913086178555183</v>
      </c>
      <c r="K147" s="9">
        <v>28.779199362926793</v>
      </c>
      <c r="L147" s="9">
        <v>28.645312539465838</v>
      </c>
      <c r="M147" s="9">
        <v>28.511425716004887</v>
      </c>
      <c r="N147" s="9">
        <v>28.377538896460216</v>
      </c>
      <c r="O147" s="9">
        <v>28.266679639993416</v>
      </c>
      <c r="P147" s="9">
        <v>28.180287112949681</v>
      </c>
      <c r="Q147" s="9">
        <v>28.10197849190401</v>
      </c>
      <c r="R147" s="9">
        <v>28.023589234055514</v>
      </c>
      <c r="S147" s="9">
        <v>27.946646286918714</v>
      </c>
      <c r="T147" s="9">
        <v>27.867745108769181</v>
      </c>
      <c r="U147" s="9">
        <v>27.788723232278404</v>
      </c>
      <c r="V147" s="9">
        <v>27.709777926593102</v>
      </c>
      <c r="W147" s="9">
        <v>27.631092622450328</v>
      </c>
      <c r="X147" s="9">
        <v>27.552179209865074</v>
      </c>
      <c r="Y147" s="9">
        <v>27.473328607916937</v>
      </c>
      <c r="Z147" s="9">
        <v>27.352220868636802</v>
      </c>
      <c r="AA147" s="9">
        <v>27.231325401541671</v>
      </c>
      <c r="AB147" s="9">
        <v>27.11035423708309</v>
      </c>
      <c r="AC147" s="9">
        <v>26.990581896561469</v>
      </c>
      <c r="AD147" s="9">
        <v>26.850548556039264</v>
      </c>
      <c r="AE147" s="9">
        <v>26.715205376592433</v>
      </c>
      <c r="AF147" s="9">
        <v>26.578879588419095</v>
      </c>
      <c r="AG147" s="9">
        <v>26.470846877576321</v>
      </c>
      <c r="AH147" s="9">
        <v>26.363351666198238</v>
      </c>
      <c r="AI147" s="9">
        <v>26.256337318985015</v>
      </c>
      <c r="AJ147" s="8" t="str">
        <f t="shared" si="6"/>
        <v>1990</v>
      </c>
      <c r="AK147" s="8" t="str">
        <f t="shared" si="7"/>
        <v>2020</v>
      </c>
      <c r="AL147" s="9">
        <f t="shared" si="8"/>
        <v>-3.1345464279728183</v>
      </c>
      <c r="AM147" s="10">
        <f>RANK(DATA!$AL147,DATA!$AL$2:$AL$267)</f>
        <v>190</v>
      </c>
    </row>
    <row r="148" spans="1:39" x14ac:dyDescent="0.2">
      <c r="A148" s="7" t="s">
        <v>325</v>
      </c>
      <c r="B148" s="8" t="s">
        <v>326</v>
      </c>
      <c r="C148" s="8" t="s">
        <v>37</v>
      </c>
      <c r="D148" s="8" t="s">
        <v>38</v>
      </c>
      <c r="E148" s="9"/>
      <c r="F148" s="9"/>
      <c r="G148" s="9"/>
      <c r="H148" s="9"/>
      <c r="I148" s="9"/>
      <c r="J148" s="9"/>
      <c r="K148" s="9"/>
      <c r="L148" s="9"/>
      <c r="M148" s="9"/>
      <c r="N148" s="9"/>
      <c r="O148" s="9">
        <v>35.679012345679013</v>
      </c>
      <c r="P148" s="9">
        <v>35.761316872427983</v>
      </c>
      <c r="Q148" s="9">
        <v>35.843621399176953</v>
      </c>
      <c r="R148" s="9">
        <v>35.925925925925931</v>
      </c>
      <c r="S148" s="9">
        <v>36.008230452674901</v>
      </c>
      <c r="T148" s="9">
        <v>36.090534979423865</v>
      </c>
      <c r="U148" s="9">
        <v>36.172839506172835</v>
      </c>
      <c r="V148" s="9">
        <v>36.255144032921812</v>
      </c>
      <c r="W148" s="9">
        <v>36.337448559670783</v>
      </c>
      <c r="X148" s="9">
        <v>36.419753086419753</v>
      </c>
      <c r="Y148" s="9">
        <v>36.502057613168724</v>
      </c>
      <c r="Z148" s="9">
        <v>36.502057613168724</v>
      </c>
      <c r="AA148" s="9">
        <v>36.502057613168724</v>
      </c>
      <c r="AB148" s="9">
        <v>36.502057613168724</v>
      </c>
      <c r="AC148" s="9">
        <v>36.502057613168724</v>
      </c>
      <c r="AD148" s="9">
        <v>36.502057613168724</v>
      </c>
      <c r="AE148" s="9">
        <v>36.502057613168724</v>
      </c>
      <c r="AF148" s="9">
        <v>36.502057613168724</v>
      </c>
      <c r="AG148" s="9">
        <v>36.502057613168724</v>
      </c>
      <c r="AH148" s="9">
        <v>36.502057613168724</v>
      </c>
      <c r="AI148" s="9">
        <v>36.502057613168724</v>
      </c>
      <c r="AJ148" s="8" t="str">
        <f t="shared" si="6"/>
        <v>2000</v>
      </c>
      <c r="AK148" s="8" t="str">
        <f t="shared" si="7"/>
        <v>2020</v>
      </c>
      <c r="AL148" s="9">
        <f t="shared" si="8"/>
        <v>0.82304526748971085</v>
      </c>
      <c r="AM148" s="10">
        <f>RANK(DATA!$AL148,DATA!$AL$2:$AL$267)</f>
        <v>72</v>
      </c>
    </row>
    <row r="149" spans="1:39" x14ac:dyDescent="0.2">
      <c r="A149" s="7" t="s">
        <v>329</v>
      </c>
      <c r="B149" s="8" t="s">
        <v>330</v>
      </c>
      <c r="C149" s="8" t="s">
        <v>37</v>
      </c>
      <c r="D149" s="8" t="s">
        <v>38</v>
      </c>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8" t="e">
        <f t="shared" si="6"/>
        <v>#N/A</v>
      </c>
      <c r="AK149" s="8" t="e">
        <f t="shared" si="7"/>
        <v>#N/A</v>
      </c>
      <c r="AL149" s="9">
        <f t="shared" si="8"/>
        <v>-100</v>
      </c>
      <c r="AM149" s="10">
        <f>RANK(DATA!$AL149,DATA!$AL$2:$AL$267)</f>
        <v>259</v>
      </c>
    </row>
    <row r="150" spans="1:39" x14ac:dyDescent="0.2">
      <c r="A150" s="7" t="s">
        <v>339</v>
      </c>
      <c r="B150" s="8" t="s">
        <v>340</v>
      </c>
      <c r="C150" s="8" t="s">
        <v>37</v>
      </c>
      <c r="D150" s="8" t="s">
        <v>38</v>
      </c>
      <c r="E150" s="9">
        <v>23.546875537366301</v>
      </c>
      <c r="F150" s="9">
        <v>23.432905733053616</v>
      </c>
      <c r="G150" s="9">
        <v>23.318935928740931</v>
      </c>
      <c r="H150" s="9">
        <v>23.204966124428243</v>
      </c>
      <c r="I150" s="9">
        <v>23.090996320115558</v>
      </c>
      <c r="J150" s="9">
        <v>22.977026515802869</v>
      </c>
      <c r="K150" s="9">
        <v>22.863056711490181</v>
      </c>
      <c r="L150" s="9">
        <v>22.749086907177496</v>
      </c>
      <c r="M150" s="9">
        <v>22.635117102864811</v>
      </c>
      <c r="N150" s="9">
        <v>22.521147298552119</v>
      </c>
      <c r="O150" s="9">
        <v>22.407177494239434</v>
      </c>
      <c r="P150" s="9">
        <v>22.326582866182893</v>
      </c>
      <c r="Q150" s="9">
        <v>22.245988238126355</v>
      </c>
      <c r="R150" s="9">
        <v>22.165393610069817</v>
      </c>
      <c r="S150" s="9">
        <v>22.084798982013275</v>
      </c>
      <c r="T150" s="9">
        <v>22.004204353956737</v>
      </c>
      <c r="U150" s="9">
        <v>21.923609725900196</v>
      </c>
      <c r="V150" s="9">
        <v>21.843015097843654</v>
      </c>
      <c r="W150" s="9">
        <v>21.762420469787116</v>
      </c>
      <c r="X150" s="9">
        <v>21.681825841730578</v>
      </c>
      <c r="Y150" s="9">
        <v>21.601231213674037</v>
      </c>
      <c r="Z150" s="9">
        <v>21.569044079100024</v>
      </c>
      <c r="AA150" s="9">
        <v>21.546324736376217</v>
      </c>
      <c r="AB150" s="9">
        <v>21.523420419388106</v>
      </c>
      <c r="AC150" s="9">
        <v>21.50070127191475</v>
      </c>
      <c r="AD150" s="9">
        <v>21.47798212444139</v>
      </c>
      <c r="AE150" s="9">
        <v>21.455276727397731</v>
      </c>
      <c r="AF150" s="9">
        <v>21.432554142316949</v>
      </c>
      <c r="AG150" s="9">
        <v>21.40983155723616</v>
      </c>
      <c r="AH150" s="9">
        <v>21.387126160192508</v>
      </c>
      <c r="AI150" s="9">
        <v>21.364403575111723</v>
      </c>
      <c r="AJ150" s="8" t="str">
        <f t="shared" si="6"/>
        <v>1990</v>
      </c>
      <c r="AK150" s="8" t="str">
        <f t="shared" si="7"/>
        <v>2020</v>
      </c>
      <c r="AL150" s="9">
        <f t="shared" si="8"/>
        <v>-2.1824719622545778</v>
      </c>
      <c r="AM150" s="10">
        <f>RANK(DATA!$AL150,DATA!$AL$2:$AL$267)</f>
        <v>176</v>
      </c>
    </row>
    <row r="151" spans="1:39" x14ac:dyDescent="0.2">
      <c r="A151" s="7" t="s">
        <v>373</v>
      </c>
      <c r="B151" s="8" t="s">
        <v>374</v>
      </c>
      <c r="C151" s="8" t="s">
        <v>37</v>
      </c>
      <c r="D151" s="8" t="s">
        <v>38</v>
      </c>
      <c r="E151" s="9">
        <v>37.141493423843869</v>
      </c>
      <c r="F151" s="9">
        <v>36.69601187950785</v>
      </c>
      <c r="G151" s="9">
        <v>36.250530335171824</v>
      </c>
      <c r="H151" s="9">
        <v>35.805048790835805</v>
      </c>
      <c r="I151" s="9">
        <v>35.359567246499793</v>
      </c>
      <c r="J151" s="9">
        <v>34.914085702163767</v>
      </c>
      <c r="K151" s="9">
        <v>34.468604157827748</v>
      </c>
      <c r="L151" s="9">
        <v>34.023122613491722</v>
      </c>
      <c r="M151" s="9">
        <v>33.577641069155703</v>
      </c>
      <c r="N151" s="9">
        <v>33.132159524819684</v>
      </c>
      <c r="O151" s="9">
        <v>32.686677980483665</v>
      </c>
      <c r="P151" s="9">
        <v>32.241196436147646</v>
      </c>
      <c r="Q151" s="9">
        <v>31.795714891811627</v>
      </c>
      <c r="R151" s="9">
        <v>31.350233347475605</v>
      </c>
      <c r="S151" s="9">
        <v>30.904751803139586</v>
      </c>
      <c r="T151" s="9">
        <v>30.45927025880356</v>
      </c>
      <c r="U151" s="9">
        <v>30.013788714467545</v>
      </c>
      <c r="V151" s="9">
        <v>29.568307170131526</v>
      </c>
      <c r="W151" s="9">
        <v>29.1228256257955</v>
      </c>
      <c r="X151" s="9">
        <v>28.677344081459484</v>
      </c>
      <c r="Y151" s="9">
        <v>28.231862537123465</v>
      </c>
      <c r="Z151" s="9">
        <v>27.786380992787439</v>
      </c>
      <c r="AA151" s="9">
        <v>27.340899448451424</v>
      </c>
      <c r="AB151" s="9">
        <v>26.895417904115398</v>
      </c>
      <c r="AC151" s="9">
        <v>26.449936359779379</v>
      </c>
      <c r="AD151" s="9">
        <v>26.004454815443363</v>
      </c>
      <c r="AE151" s="9">
        <v>25.558973271107337</v>
      </c>
      <c r="AF151" s="9">
        <v>25.113491726771318</v>
      </c>
      <c r="AG151" s="9">
        <v>24.6680101824353</v>
      </c>
      <c r="AH151" s="9">
        <v>24.222528638099277</v>
      </c>
      <c r="AI151" s="9">
        <v>23.777047093763258</v>
      </c>
      <c r="AJ151" s="8" t="str">
        <f t="shared" si="6"/>
        <v>1990</v>
      </c>
      <c r="AK151" s="8" t="str">
        <f t="shared" si="7"/>
        <v>2020</v>
      </c>
      <c r="AL151" s="9">
        <f t="shared" si="8"/>
        <v>-13.364446330080611</v>
      </c>
      <c r="AM151" s="10">
        <f>RANK(DATA!$AL151,DATA!$AL$2:$AL$267)</f>
        <v>248</v>
      </c>
    </row>
    <row r="152" spans="1:39" x14ac:dyDescent="0.2">
      <c r="A152" s="7" t="s">
        <v>375</v>
      </c>
      <c r="B152" s="8" t="s">
        <v>376</v>
      </c>
      <c r="C152" s="8" t="s">
        <v>37</v>
      </c>
      <c r="D152" s="8" t="s">
        <v>38</v>
      </c>
      <c r="E152" s="9">
        <v>62.756049307563529</v>
      </c>
      <c r="F152" s="9">
        <v>62.473854816618477</v>
      </c>
      <c r="G152" s="9">
        <v>62.191660325673418</v>
      </c>
      <c r="H152" s="9">
        <v>61.909465834728351</v>
      </c>
      <c r="I152" s="9">
        <v>61.627271343783285</v>
      </c>
      <c r="J152" s="9">
        <v>61.345076852838233</v>
      </c>
      <c r="K152" s="9">
        <v>61.062882361893166</v>
      </c>
      <c r="L152" s="9">
        <v>60.780687870948114</v>
      </c>
      <c r="M152" s="9">
        <v>60.49849338000304</v>
      </c>
      <c r="N152" s="9">
        <v>60.216298889057981</v>
      </c>
      <c r="O152" s="9">
        <v>59.934104398112922</v>
      </c>
      <c r="P152" s="9">
        <v>59.707746157358088</v>
      </c>
      <c r="Q152" s="9">
        <v>59.481387916603254</v>
      </c>
      <c r="R152" s="9">
        <v>59.255029675848427</v>
      </c>
      <c r="S152" s="9">
        <v>59.028671435093592</v>
      </c>
      <c r="T152" s="9">
        <v>58.802313194338765</v>
      </c>
      <c r="U152" s="9">
        <v>58.575954953583931</v>
      </c>
      <c r="V152" s="9">
        <v>58.349596712829097</v>
      </c>
      <c r="W152" s="9">
        <v>58.12323847207427</v>
      </c>
      <c r="X152" s="9">
        <v>57.896880231319436</v>
      </c>
      <c r="Y152" s="9">
        <v>57.670521990564602</v>
      </c>
      <c r="Z152" s="9">
        <v>57.984976411505109</v>
      </c>
      <c r="AA152" s="9">
        <v>58.299430832445594</v>
      </c>
      <c r="AB152" s="9">
        <v>58.613885253386087</v>
      </c>
      <c r="AC152" s="9">
        <v>58.928339674326594</v>
      </c>
      <c r="AD152" s="9">
        <v>59.24279409526708</v>
      </c>
      <c r="AE152" s="9">
        <v>58.78752092527774</v>
      </c>
      <c r="AF152" s="9">
        <v>58.634880535687103</v>
      </c>
      <c r="AG152" s="9">
        <v>58.482240146096487</v>
      </c>
      <c r="AH152" s="9">
        <v>58.329599756505857</v>
      </c>
      <c r="AI152" s="9">
        <v>58.176959366915227</v>
      </c>
      <c r="AJ152" s="8" t="str">
        <f t="shared" si="6"/>
        <v>1990</v>
      </c>
      <c r="AK152" s="8" t="str">
        <f t="shared" si="7"/>
        <v>2020</v>
      </c>
      <c r="AL152" s="9">
        <f t="shared" si="8"/>
        <v>-4.5790899406483021</v>
      </c>
      <c r="AM152" s="10">
        <f>RANK(DATA!$AL152,DATA!$AL$2:$AL$267)</f>
        <v>202</v>
      </c>
    </row>
    <row r="153" spans="1:39" x14ac:dyDescent="0.2">
      <c r="A153" s="7" t="s">
        <v>341</v>
      </c>
      <c r="B153" s="8" t="s">
        <v>342</v>
      </c>
      <c r="C153" s="8" t="s">
        <v>37</v>
      </c>
      <c r="D153" s="8" t="s">
        <v>38</v>
      </c>
      <c r="E153" s="9">
        <v>2.7333333333333329</v>
      </c>
      <c r="F153" s="9">
        <v>2.7333333333333329</v>
      </c>
      <c r="G153" s="9">
        <v>2.7333333333333329</v>
      </c>
      <c r="H153" s="9">
        <v>2.7333333333333329</v>
      </c>
      <c r="I153" s="9">
        <v>2.7333333333333329</v>
      </c>
      <c r="J153" s="9">
        <v>2.7333333333333329</v>
      </c>
      <c r="K153" s="9">
        <v>2.7333333333333329</v>
      </c>
      <c r="L153" s="9">
        <v>2.7333333333333329</v>
      </c>
      <c r="M153" s="9">
        <v>2.7333333333333329</v>
      </c>
      <c r="N153" s="9">
        <v>2.7333333333333329</v>
      </c>
      <c r="O153" s="9">
        <v>2.7333333333333329</v>
      </c>
      <c r="P153" s="9">
        <v>2.7333333333333329</v>
      </c>
      <c r="Q153" s="9">
        <v>2.7333333333333329</v>
      </c>
      <c r="R153" s="9">
        <v>2.7333333333333329</v>
      </c>
      <c r="S153" s="9">
        <v>2.7333333333333329</v>
      </c>
      <c r="T153" s="9">
        <v>2.7333333333333329</v>
      </c>
      <c r="U153" s="9">
        <v>2.7333333333333329</v>
      </c>
      <c r="V153" s="9">
        <v>2.7333333333333329</v>
      </c>
      <c r="W153" s="9">
        <v>2.7333333333333329</v>
      </c>
      <c r="X153" s="9">
        <v>2.7333333333333329</v>
      </c>
      <c r="Y153" s="9">
        <v>2.7333333333333329</v>
      </c>
      <c r="Z153" s="9">
        <v>2.7333333333333329</v>
      </c>
      <c r="AA153" s="9">
        <v>2.7333333333333329</v>
      </c>
      <c r="AB153" s="9">
        <v>2.7333333333333329</v>
      </c>
      <c r="AC153" s="9">
        <v>2.7333333333333329</v>
      </c>
      <c r="AD153" s="9">
        <v>2.7333333333333329</v>
      </c>
      <c r="AE153" s="9">
        <v>2.7333333333333329</v>
      </c>
      <c r="AF153" s="9">
        <v>2.7333333333333329</v>
      </c>
      <c r="AG153" s="9">
        <v>2.7333333333333329</v>
      </c>
      <c r="AH153" s="9">
        <v>2.7333333333333329</v>
      </c>
      <c r="AI153" s="9">
        <v>2.7333333333333329</v>
      </c>
      <c r="AJ153" s="8" t="str">
        <f t="shared" si="6"/>
        <v>1990</v>
      </c>
      <c r="AK153" s="8" t="str">
        <f t="shared" si="7"/>
        <v>2020</v>
      </c>
      <c r="AL153" s="9">
        <f t="shared" si="8"/>
        <v>0</v>
      </c>
      <c r="AM153" s="10">
        <f>RANK(DATA!$AL153,DATA!$AL$2:$AL$267)</f>
        <v>110</v>
      </c>
    </row>
    <row r="154" spans="1:39" x14ac:dyDescent="0.2">
      <c r="A154" s="7" t="s">
        <v>353</v>
      </c>
      <c r="B154" s="8" t="s">
        <v>354</v>
      </c>
      <c r="C154" s="8" t="s">
        <v>37</v>
      </c>
      <c r="D154" s="8" t="s">
        <v>38</v>
      </c>
      <c r="E154" s="9">
        <v>10.896663634352027</v>
      </c>
      <c r="F154" s="9">
        <v>10.896663634352027</v>
      </c>
      <c r="G154" s="9">
        <v>10.896663634352027</v>
      </c>
      <c r="H154" s="9">
        <v>10.896663634352027</v>
      </c>
      <c r="I154" s="9">
        <v>10.896663634352027</v>
      </c>
      <c r="J154" s="9">
        <v>10.896663634352027</v>
      </c>
      <c r="K154" s="9">
        <v>10.896663634352027</v>
      </c>
      <c r="L154" s="9">
        <v>10.896663634352027</v>
      </c>
      <c r="M154" s="9">
        <v>10.896663634352027</v>
      </c>
      <c r="N154" s="9">
        <v>10.896663634352027</v>
      </c>
      <c r="O154" s="9">
        <v>10.896663634352027</v>
      </c>
      <c r="P154" s="9">
        <v>10.896663634352027</v>
      </c>
      <c r="Q154" s="9">
        <v>10.896663634352027</v>
      </c>
      <c r="R154" s="9">
        <v>10.896663634352027</v>
      </c>
      <c r="S154" s="9">
        <v>10.896663634352027</v>
      </c>
      <c r="T154" s="9">
        <v>10.896663634352027</v>
      </c>
      <c r="U154" s="9">
        <v>10.896663634352027</v>
      </c>
      <c r="V154" s="9">
        <v>10.896663634352027</v>
      </c>
      <c r="W154" s="9">
        <v>10.896663634352027</v>
      </c>
      <c r="X154" s="9">
        <v>10.896663634352027</v>
      </c>
      <c r="Y154" s="9">
        <v>10.896663634352027</v>
      </c>
      <c r="Z154" s="9">
        <v>10.896663634352027</v>
      </c>
      <c r="AA154" s="9">
        <v>10.896663634352027</v>
      </c>
      <c r="AB154" s="9">
        <v>10.896663634352027</v>
      </c>
      <c r="AC154" s="9">
        <v>10.896663634352027</v>
      </c>
      <c r="AD154" s="9">
        <v>10.896663634352027</v>
      </c>
      <c r="AE154" s="9">
        <v>10.896663634352027</v>
      </c>
      <c r="AF154" s="9">
        <v>10.896663634352027</v>
      </c>
      <c r="AG154" s="9">
        <v>10.896663634352027</v>
      </c>
      <c r="AH154" s="9">
        <v>10.896663634352027</v>
      </c>
      <c r="AI154" s="9">
        <v>10.896663634352027</v>
      </c>
      <c r="AJ154" s="8" t="str">
        <f t="shared" si="6"/>
        <v>1990</v>
      </c>
      <c r="AK154" s="8" t="str">
        <f t="shared" si="7"/>
        <v>2020</v>
      </c>
      <c r="AL154" s="9">
        <f t="shared" si="8"/>
        <v>0</v>
      </c>
      <c r="AM154" s="10">
        <f>RANK(DATA!$AL154,DATA!$AL$2:$AL$267)</f>
        <v>110</v>
      </c>
    </row>
    <row r="155" spans="1:39" x14ac:dyDescent="0.2">
      <c r="A155" s="7" t="s">
        <v>355</v>
      </c>
      <c r="B155" s="8" t="s">
        <v>356</v>
      </c>
      <c r="C155" s="8" t="s">
        <v>37</v>
      </c>
      <c r="D155" s="8" t="s">
        <v>38</v>
      </c>
      <c r="E155" s="9">
        <v>1.09375</v>
      </c>
      <c r="F155" s="9">
        <v>1.09375</v>
      </c>
      <c r="G155" s="9">
        <v>1.09375</v>
      </c>
      <c r="H155" s="9">
        <v>1.09375</v>
      </c>
      <c r="I155" s="9">
        <v>1.09375</v>
      </c>
      <c r="J155" s="9">
        <v>1.09375</v>
      </c>
      <c r="K155" s="9">
        <v>1.09375</v>
      </c>
      <c r="L155" s="9">
        <v>1.09375</v>
      </c>
      <c r="M155" s="9">
        <v>1.09375</v>
      </c>
      <c r="N155" s="9">
        <v>1.09375</v>
      </c>
      <c r="O155" s="9">
        <v>1.09375</v>
      </c>
      <c r="P155" s="9">
        <v>1.09375</v>
      </c>
      <c r="Q155" s="9">
        <v>1.09375</v>
      </c>
      <c r="R155" s="9">
        <v>1.09375</v>
      </c>
      <c r="S155" s="9">
        <v>1.09375</v>
      </c>
      <c r="T155" s="9">
        <v>1.09375</v>
      </c>
      <c r="U155" s="9">
        <v>1.09375</v>
      </c>
      <c r="V155" s="9">
        <v>1.09375</v>
      </c>
      <c r="W155" s="9">
        <v>1.09375</v>
      </c>
      <c r="X155" s="9">
        <v>1.09375</v>
      </c>
      <c r="Y155" s="9">
        <v>1.09375</v>
      </c>
      <c r="Z155" s="9">
        <v>1.09375</v>
      </c>
      <c r="AA155" s="9">
        <v>1.09375</v>
      </c>
      <c r="AB155" s="9">
        <v>1.09375</v>
      </c>
      <c r="AC155" s="9">
        <v>1.09375</v>
      </c>
      <c r="AD155" s="9">
        <v>1.09375</v>
      </c>
      <c r="AE155" s="9">
        <v>1.1875</v>
      </c>
      <c r="AF155" s="9">
        <v>1.3125</v>
      </c>
      <c r="AG155" s="9">
        <v>1.4375</v>
      </c>
      <c r="AH155" s="9">
        <v>1.4375</v>
      </c>
      <c r="AI155" s="9">
        <v>1.4375</v>
      </c>
      <c r="AJ155" s="8" t="str">
        <f t="shared" si="6"/>
        <v>1990</v>
      </c>
      <c r="AK155" s="8" t="str">
        <f t="shared" si="7"/>
        <v>2020</v>
      </c>
      <c r="AL155" s="9">
        <f t="shared" si="8"/>
        <v>0.34375</v>
      </c>
      <c r="AM155" s="10">
        <f>RANK(DATA!$AL155,DATA!$AL$2:$AL$267)</f>
        <v>90</v>
      </c>
    </row>
    <row r="156" spans="1:39" x14ac:dyDescent="0.2">
      <c r="A156" s="7" t="s">
        <v>347</v>
      </c>
      <c r="B156" s="8" t="s">
        <v>348</v>
      </c>
      <c r="C156" s="8" t="s">
        <v>37</v>
      </c>
      <c r="D156" s="8" t="s">
        <v>38</v>
      </c>
      <c r="E156" s="9"/>
      <c r="F156" s="9">
        <v>52.222222222222229</v>
      </c>
      <c r="G156" s="9">
        <v>52.222222222222229</v>
      </c>
      <c r="H156" s="9">
        <v>52.222222222222229</v>
      </c>
      <c r="I156" s="9">
        <v>52.222222222222229</v>
      </c>
      <c r="J156" s="9">
        <v>52.222222222222229</v>
      </c>
      <c r="K156" s="9">
        <v>52.222222222222229</v>
      </c>
      <c r="L156" s="9">
        <v>52.222222222222229</v>
      </c>
      <c r="M156" s="9">
        <v>52.222222222222229</v>
      </c>
      <c r="N156" s="9">
        <v>52.222222222222229</v>
      </c>
      <c r="O156" s="9">
        <v>52.222222222222229</v>
      </c>
      <c r="P156" s="9">
        <v>52.222222222222229</v>
      </c>
      <c r="Q156" s="9">
        <v>52.222222222222229</v>
      </c>
      <c r="R156" s="9">
        <v>52.222222222222229</v>
      </c>
      <c r="S156" s="9">
        <v>52.222222222222229</v>
      </c>
      <c r="T156" s="9">
        <v>52.222222222222229</v>
      </c>
      <c r="U156" s="9">
        <v>52.222222222222229</v>
      </c>
      <c r="V156" s="9">
        <v>52.222222222222229</v>
      </c>
      <c r="W156" s="9">
        <v>52.222222222222229</v>
      </c>
      <c r="X156" s="9">
        <v>52.222222222222229</v>
      </c>
      <c r="Y156" s="9">
        <v>52.222222222222229</v>
      </c>
      <c r="Z156" s="9">
        <v>52.222222222222229</v>
      </c>
      <c r="AA156" s="9">
        <v>52.222222222222229</v>
      </c>
      <c r="AB156" s="9">
        <v>52.222222222222229</v>
      </c>
      <c r="AC156" s="9">
        <v>52.222222222222229</v>
      </c>
      <c r="AD156" s="9">
        <v>52.222222222222229</v>
      </c>
      <c r="AE156" s="9">
        <v>52.222222222222229</v>
      </c>
      <c r="AF156" s="9">
        <v>52.222222222222229</v>
      </c>
      <c r="AG156" s="9">
        <v>52.222222222222229</v>
      </c>
      <c r="AH156" s="9">
        <v>52.222222222222229</v>
      </c>
      <c r="AI156" s="9">
        <v>52.222222222222229</v>
      </c>
      <c r="AJ156" s="8" t="str">
        <f t="shared" si="6"/>
        <v>1991</v>
      </c>
      <c r="AK156" s="8" t="str">
        <f t="shared" si="7"/>
        <v>2020</v>
      </c>
      <c r="AL156" s="9">
        <f t="shared" si="8"/>
        <v>0</v>
      </c>
      <c r="AM156" s="10">
        <f>RANK(DATA!$AL156,DATA!$AL$2:$AL$267)</f>
        <v>110</v>
      </c>
    </row>
    <row r="157" spans="1:39" x14ac:dyDescent="0.2">
      <c r="A157" s="7" t="s">
        <v>369</v>
      </c>
      <c r="B157" s="8" t="s">
        <v>370</v>
      </c>
      <c r="C157" s="8" t="s">
        <v>37</v>
      </c>
      <c r="D157" s="8" t="s">
        <v>38</v>
      </c>
      <c r="E157" s="9">
        <v>0.46186087125254682</v>
      </c>
      <c r="F157" s="9">
        <v>0.45658290482196562</v>
      </c>
      <c r="G157" s="9">
        <v>0.45130493839138452</v>
      </c>
      <c r="H157" s="9">
        <v>0.44602697196080332</v>
      </c>
      <c r="I157" s="9">
        <v>0.44074900553022223</v>
      </c>
      <c r="J157" s="9">
        <v>0.43547103909964102</v>
      </c>
      <c r="K157" s="9">
        <v>0.43019307266905993</v>
      </c>
      <c r="L157" s="9">
        <v>0.42491510623847872</v>
      </c>
      <c r="M157" s="9">
        <v>0.41963713980789752</v>
      </c>
      <c r="N157" s="9">
        <v>0.41435917337731643</v>
      </c>
      <c r="O157" s="9">
        <v>0.40908120694673522</v>
      </c>
      <c r="P157" s="9">
        <v>0.40380324051615413</v>
      </c>
      <c r="Q157" s="9">
        <v>0.39852527408557292</v>
      </c>
      <c r="R157" s="9">
        <v>0.39324730765499172</v>
      </c>
      <c r="S157" s="9">
        <v>0.38796934122441062</v>
      </c>
      <c r="T157" s="9">
        <v>0.38269137479382948</v>
      </c>
      <c r="U157" s="9">
        <v>0.37741340836324827</v>
      </c>
      <c r="V157" s="9">
        <v>0.37213544193266712</v>
      </c>
      <c r="W157" s="9">
        <v>0.36685747550208597</v>
      </c>
      <c r="X157" s="9">
        <v>0.36157950907150482</v>
      </c>
      <c r="Y157" s="9">
        <v>0.35630154264092367</v>
      </c>
      <c r="Z157" s="9">
        <v>0.35102357621034247</v>
      </c>
      <c r="AA157" s="9">
        <v>0.34574560977976132</v>
      </c>
      <c r="AB157" s="9">
        <v>0.34046764334918017</v>
      </c>
      <c r="AC157" s="9">
        <v>0.33518967691859902</v>
      </c>
      <c r="AD157" s="9">
        <v>0.32991171048801787</v>
      </c>
      <c r="AE157" s="9">
        <v>0.32463374405743672</v>
      </c>
      <c r="AF157" s="9">
        <v>0.31939458620355099</v>
      </c>
      <c r="AG157" s="9">
        <v>0.31405840690792669</v>
      </c>
      <c r="AH157" s="9">
        <v>0.30881924905404096</v>
      </c>
      <c r="AI157" s="9">
        <v>0.30348306975841666</v>
      </c>
      <c r="AJ157" s="8" t="str">
        <f t="shared" si="6"/>
        <v>1990</v>
      </c>
      <c r="AK157" s="8" t="str">
        <f t="shared" si="7"/>
        <v>2020</v>
      </c>
      <c r="AL157" s="9">
        <f t="shared" si="8"/>
        <v>-0.15837780149413017</v>
      </c>
      <c r="AM157" s="10">
        <f>RANK(DATA!$AL157,DATA!$AL$2:$AL$267)</f>
        <v>144</v>
      </c>
    </row>
    <row r="158" spans="1:39" x14ac:dyDescent="0.2">
      <c r="A158" s="7" t="s">
        <v>371</v>
      </c>
      <c r="B158" s="8" t="s">
        <v>372</v>
      </c>
      <c r="C158" s="8" t="s">
        <v>37</v>
      </c>
      <c r="D158" s="8" t="s">
        <v>38</v>
      </c>
      <c r="E158" s="9">
        <v>20.231527093596057</v>
      </c>
      <c r="F158" s="9">
        <v>20.273891625615764</v>
      </c>
      <c r="G158" s="9">
        <v>20.316256157635468</v>
      </c>
      <c r="H158" s="9">
        <v>20.358620689655172</v>
      </c>
      <c r="I158" s="9">
        <v>20.400985221674876</v>
      </c>
      <c r="J158" s="9">
        <v>20.44334975369458</v>
      </c>
      <c r="K158" s="9">
        <v>20.485714285714288</v>
      </c>
      <c r="L158" s="9">
        <v>20.528078817733991</v>
      </c>
      <c r="M158" s="9">
        <v>20.570443349753695</v>
      </c>
      <c r="N158" s="9">
        <v>20.612807881773399</v>
      </c>
      <c r="O158" s="9">
        <v>20.655172413793103</v>
      </c>
      <c r="P158" s="9">
        <v>20.4807881773399</v>
      </c>
      <c r="Q158" s="9">
        <v>20.3064039408867</v>
      </c>
      <c r="R158" s="9">
        <v>20.1320197044335</v>
      </c>
      <c r="S158" s="9">
        <v>19.957635467980296</v>
      </c>
      <c r="T158" s="9">
        <v>19.783251231527093</v>
      </c>
      <c r="U158" s="9">
        <v>19.608866995073893</v>
      </c>
      <c r="V158" s="9">
        <v>19.434482758620689</v>
      </c>
      <c r="W158" s="9">
        <v>19.260098522167489</v>
      </c>
      <c r="X158" s="9">
        <v>19.085714285714285</v>
      </c>
      <c r="Y158" s="9">
        <v>18.911330049261082</v>
      </c>
      <c r="Z158" s="9">
        <v>18.902463054187194</v>
      </c>
      <c r="AA158" s="9">
        <v>18.893596059113303</v>
      </c>
      <c r="AB158" s="9">
        <v>18.884729064039409</v>
      </c>
      <c r="AC158" s="9">
        <v>18.875862068965517</v>
      </c>
      <c r="AD158" s="9">
        <v>18.866995073891626</v>
      </c>
      <c r="AE158" s="9">
        <v>18.862068965517238</v>
      </c>
      <c r="AF158" s="9">
        <v>19.039408866995075</v>
      </c>
      <c r="AG158" s="9">
        <v>19.059113300492612</v>
      </c>
      <c r="AH158" s="9">
        <v>19.078817733990146</v>
      </c>
      <c r="AI158" s="9">
        <v>19.098522167487683</v>
      </c>
      <c r="AJ158" s="8" t="str">
        <f t="shared" si="6"/>
        <v>1990</v>
      </c>
      <c r="AK158" s="8" t="str">
        <f t="shared" si="7"/>
        <v>2020</v>
      </c>
      <c r="AL158" s="9">
        <f t="shared" si="8"/>
        <v>-1.1330049261083737</v>
      </c>
      <c r="AM158" s="10">
        <f>RANK(DATA!$AL158,DATA!$AL$2:$AL$267)</f>
        <v>163</v>
      </c>
    </row>
    <row r="159" spans="1:39" x14ac:dyDescent="0.2">
      <c r="A159" s="7" t="s">
        <v>345</v>
      </c>
      <c r="B159" s="8" t="s">
        <v>346</v>
      </c>
      <c r="C159" s="8" t="s">
        <v>37</v>
      </c>
      <c r="D159" s="8" t="s">
        <v>38</v>
      </c>
      <c r="E159" s="9">
        <v>36.31351114997814</v>
      </c>
      <c r="F159" s="9">
        <v>36.19980966588647</v>
      </c>
      <c r="G159" s="9">
        <v>36.086108181794799</v>
      </c>
      <c r="H159" s="9">
        <v>35.972406697703128</v>
      </c>
      <c r="I159" s="9">
        <v>35.858705213611465</v>
      </c>
      <c r="J159" s="9">
        <v>35.745003729519794</v>
      </c>
      <c r="K159" s="9">
        <v>35.631302245428117</v>
      </c>
      <c r="L159" s="9">
        <v>35.517600761336453</v>
      </c>
      <c r="M159" s="9">
        <v>35.403899277244783</v>
      </c>
      <c r="N159" s="9">
        <v>35.290197793153119</v>
      </c>
      <c r="O159" s="9">
        <v>35.176496309061442</v>
      </c>
      <c r="P159" s="9">
        <v>35.102521155379506</v>
      </c>
      <c r="Q159" s="9">
        <v>35.028546001697578</v>
      </c>
      <c r="R159" s="9">
        <v>34.954570848015635</v>
      </c>
      <c r="S159" s="9">
        <v>34.880595694333699</v>
      </c>
      <c r="T159" s="9">
        <v>34.806620540651764</v>
      </c>
      <c r="U159" s="9">
        <v>34.732645386969828</v>
      </c>
      <c r="V159" s="9">
        <v>34.658670233287893</v>
      </c>
      <c r="W159" s="9">
        <v>34.584695079605957</v>
      </c>
      <c r="X159" s="9">
        <v>34.510719925924022</v>
      </c>
      <c r="Y159" s="9">
        <v>34.436744772242086</v>
      </c>
      <c r="Z159" s="9">
        <v>34.373739036497852</v>
      </c>
      <c r="AA159" s="9">
        <v>34.310733300753618</v>
      </c>
      <c r="AB159" s="9">
        <v>34.247727565009384</v>
      </c>
      <c r="AC159" s="9">
        <v>34.184721829265158</v>
      </c>
      <c r="AD159" s="9">
        <v>34.121716093520924</v>
      </c>
      <c r="AE159" s="9">
        <v>34.055994238534943</v>
      </c>
      <c r="AF159" s="9">
        <v>33.990267239383734</v>
      </c>
      <c r="AG159" s="9">
        <v>33.924540240232517</v>
      </c>
      <c r="AH159" s="9">
        <v>33.858818385246536</v>
      </c>
      <c r="AI159" s="9">
        <v>33.793091386095327</v>
      </c>
      <c r="AJ159" s="8" t="str">
        <f t="shared" si="6"/>
        <v>1990</v>
      </c>
      <c r="AK159" s="8" t="str">
        <f t="shared" si="7"/>
        <v>2020</v>
      </c>
      <c r="AL159" s="9">
        <f t="shared" si="8"/>
        <v>-2.5204197638828134</v>
      </c>
      <c r="AM159" s="10">
        <f>RANK(DATA!$AL159,DATA!$AL$2:$AL$267)</f>
        <v>179</v>
      </c>
    </row>
    <row r="160" spans="1:39" x14ac:dyDescent="0.2">
      <c r="A160" s="7" t="s">
        <v>195</v>
      </c>
      <c r="B160" s="8" t="s">
        <v>196</v>
      </c>
      <c r="C160" s="8" t="s">
        <v>37</v>
      </c>
      <c r="D160" s="8" t="s">
        <v>38</v>
      </c>
      <c r="E160" s="9"/>
      <c r="F160" s="9">
        <v>90.868571428571428</v>
      </c>
      <c r="G160" s="9">
        <v>90.908571428571435</v>
      </c>
      <c r="H160" s="9">
        <v>90.948571428571427</v>
      </c>
      <c r="I160" s="9">
        <v>90.988571428571419</v>
      </c>
      <c r="J160" s="9">
        <v>91.028571428571439</v>
      </c>
      <c r="K160" s="9">
        <v>91.068571428571431</v>
      </c>
      <c r="L160" s="9">
        <v>91.108571428571423</v>
      </c>
      <c r="M160" s="9">
        <v>91.148571428571429</v>
      </c>
      <c r="N160" s="9">
        <v>91.188571428571436</v>
      </c>
      <c r="O160" s="9">
        <v>91.228571428571442</v>
      </c>
      <c r="P160" s="9">
        <v>91.267142857142858</v>
      </c>
      <c r="Q160" s="9">
        <v>91.305714285714274</v>
      </c>
      <c r="R160" s="9">
        <v>91.344285714285718</v>
      </c>
      <c r="S160" s="9">
        <v>91.382857142857134</v>
      </c>
      <c r="T160" s="9">
        <v>91.421428571428578</v>
      </c>
      <c r="U160" s="9">
        <v>91.46</v>
      </c>
      <c r="V160" s="9">
        <v>91.498571428571424</v>
      </c>
      <c r="W160" s="9">
        <v>91.537142857142868</v>
      </c>
      <c r="X160" s="9">
        <v>91.575714285714284</v>
      </c>
      <c r="Y160" s="9">
        <v>91.6142857142857</v>
      </c>
      <c r="Z160" s="9">
        <v>91.65428571428572</v>
      </c>
      <c r="AA160" s="9">
        <v>91.694285714285712</v>
      </c>
      <c r="AB160" s="9">
        <v>91.734285714285718</v>
      </c>
      <c r="AC160" s="9">
        <v>91.77428571428571</v>
      </c>
      <c r="AD160" s="9">
        <v>91.814285714285731</v>
      </c>
      <c r="AE160" s="9">
        <v>91.857142857142861</v>
      </c>
      <c r="AF160" s="9">
        <v>91.9</v>
      </c>
      <c r="AG160" s="9">
        <v>91.94285714285715</v>
      </c>
      <c r="AH160" s="9">
        <v>91.98571428571428</v>
      </c>
      <c r="AI160" s="9">
        <v>92.028571428571439</v>
      </c>
      <c r="AJ160" s="8" t="str">
        <f t="shared" si="6"/>
        <v>1991</v>
      </c>
      <c r="AK160" s="8" t="str">
        <f t="shared" si="7"/>
        <v>2020</v>
      </c>
      <c r="AL160" s="9">
        <f t="shared" si="8"/>
        <v>1.1600000000000108</v>
      </c>
      <c r="AM160" s="10">
        <f>RANK(DATA!$AL160,DATA!$AL$2:$AL$267)</f>
        <v>61</v>
      </c>
    </row>
    <row r="161" spans="1:39" x14ac:dyDescent="0.2">
      <c r="A161" s="7" t="s">
        <v>343</v>
      </c>
      <c r="B161" s="8" t="s">
        <v>344</v>
      </c>
      <c r="C161" s="8" t="s">
        <v>37</v>
      </c>
      <c r="D161" s="8" t="s">
        <v>38</v>
      </c>
      <c r="E161" s="9">
        <v>1.8235077047168733</v>
      </c>
      <c r="F161" s="9">
        <v>1.8269067353798831</v>
      </c>
      <c r="G161" s="9">
        <v>1.8303025052821473</v>
      </c>
      <c r="H161" s="9">
        <v>1.8337015298896522</v>
      </c>
      <c r="I161" s="9">
        <v>1.8371005544971568</v>
      </c>
      <c r="J161" s="9">
        <v>1.8404995880123556</v>
      </c>
      <c r="K161" s="9">
        <v>1.8438986126198602</v>
      </c>
      <c r="L161" s="9">
        <v>1.8472976372273651</v>
      </c>
      <c r="M161" s="9">
        <v>1.8506966618348695</v>
      </c>
      <c r="N161" s="9">
        <v>1.8540956864423743</v>
      </c>
      <c r="O161" s="9">
        <v>1.8574947110566753</v>
      </c>
      <c r="P161" s="9">
        <v>1.8750976506296821</v>
      </c>
      <c r="Q161" s="9">
        <v>1.8927005901245348</v>
      </c>
      <c r="R161" s="9">
        <v>1.9103332689101744</v>
      </c>
      <c r="S161" s="9">
        <v>1.9279382080283314</v>
      </c>
      <c r="T161" s="9">
        <v>1.9455397124796383</v>
      </c>
      <c r="U161" s="9">
        <v>1.9631306603501202</v>
      </c>
      <c r="V161" s="9">
        <v>1.9807284777128662</v>
      </c>
      <c r="W161" s="9">
        <v>1.9983280124349103</v>
      </c>
      <c r="X161" s="9">
        <v>2.0163801437211863</v>
      </c>
      <c r="Y161" s="9">
        <v>2.0340563250324628</v>
      </c>
      <c r="Z161" s="9">
        <v>2.0354579932954322</v>
      </c>
      <c r="AA161" s="9">
        <v>2.0369295193699282</v>
      </c>
      <c r="AB161" s="9">
        <v>2.0384364604987426</v>
      </c>
      <c r="AC161" s="9">
        <v>2.0399301847762326</v>
      </c>
      <c r="AD161" s="9">
        <v>2.0414872675682219</v>
      </c>
      <c r="AE161" s="9">
        <v>2.0413748197062054</v>
      </c>
      <c r="AF161" s="9">
        <v>2.0422130684878463</v>
      </c>
      <c r="AG161" s="9">
        <v>2.0435994639389721</v>
      </c>
      <c r="AH161" s="9">
        <v>2.0469897175967708</v>
      </c>
      <c r="AI161" s="9">
        <v>2.0497562715014923</v>
      </c>
      <c r="AJ161" s="8" t="str">
        <f t="shared" si="6"/>
        <v>1990</v>
      </c>
      <c r="AK161" s="8" t="str">
        <f t="shared" si="7"/>
        <v>2020</v>
      </c>
      <c r="AL161" s="9">
        <f t="shared" si="8"/>
        <v>0.22624856678461902</v>
      </c>
      <c r="AM161" s="10">
        <f>RANK(DATA!$AL161,DATA!$AL$2:$AL$267)</f>
        <v>96</v>
      </c>
    </row>
    <row r="162" spans="1:39" x14ac:dyDescent="0.2">
      <c r="A162" s="7" t="s">
        <v>359</v>
      </c>
      <c r="B162" s="8" t="s">
        <v>360</v>
      </c>
      <c r="C162" s="8" t="s">
        <v>37</v>
      </c>
      <c r="D162" s="8" t="s">
        <v>38</v>
      </c>
      <c r="E162" s="9">
        <v>2.2108086011614732</v>
      </c>
      <c r="F162" s="9">
        <v>2.2142168039023531</v>
      </c>
      <c r="G162" s="9">
        <v>2.217625006643233</v>
      </c>
      <c r="H162" s="9">
        <v>2.2210332093841125</v>
      </c>
      <c r="I162" s="9">
        <v>2.2244414121249925</v>
      </c>
      <c r="J162" s="9">
        <v>2.2278496264346703</v>
      </c>
      <c r="K162" s="9">
        <v>2.2312578291755503</v>
      </c>
      <c r="L162" s="9">
        <v>2.2346660319164302</v>
      </c>
      <c r="M162" s="9">
        <v>2.2380742346573093</v>
      </c>
      <c r="N162" s="9">
        <v>2.2414824373981892</v>
      </c>
      <c r="O162" s="9">
        <v>2.2448906401478954</v>
      </c>
      <c r="P162" s="9">
        <v>2.2676317744433061</v>
      </c>
      <c r="Q162" s="9">
        <v>2.290372908637214</v>
      </c>
      <c r="R162" s="9">
        <v>2.3131637310327626</v>
      </c>
      <c r="S162" s="9">
        <v>2.3359107699590953</v>
      </c>
      <c r="T162" s="9">
        <v>2.3586524567607148</v>
      </c>
      <c r="U162" s="9">
        <v>2.3813752995012942</v>
      </c>
      <c r="V162" s="9">
        <v>2.4041117332742883</v>
      </c>
      <c r="W162" s="9">
        <v>2.4268509220569996</v>
      </c>
      <c r="X162" s="9">
        <v>2.4503016332140564</v>
      </c>
      <c r="Y162" s="9">
        <v>2.4731405532513704</v>
      </c>
      <c r="Z162" s="9">
        <v>2.4747058306265157</v>
      </c>
      <c r="AA162" s="9">
        <v>2.4763613723981046</v>
      </c>
      <c r="AB162" s="9">
        <v>2.4780719742787363</v>
      </c>
      <c r="AC162" s="9">
        <v>2.4797275528355107</v>
      </c>
      <c r="AD162" s="9">
        <v>2.4814950985923185</v>
      </c>
      <c r="AE162" s="9">
        <v>2.4842597964214925</v>
      </c>
      <c r="AF162" s="9">
        <v>2.4853534085807936</v>
      </c>
      <c r="AG162" s="9">
        <v>2.487158736589798</v>
      </c>
      <c r="AH162" s="9">
        <v>2.4915713748579607</v>
      </c>
      <c r="AI162" s="9">
        <v>2.4951623574297175</v>
      </c>
      <c r="AJ162" s="8" t="str">
        <f t="shared" si="6"/>
        <v>1990</v>
      </c>
      <c r="AK162" s="8" t="str">
        <f t="shared" si="7"/>
        <v>2020</v>
      </c>
      <c r="AL162" s="9">
        <f t="shared" si="8"/>
        <v>0.28435375626824433</v>
      </c>
      <c r="AM162" s="10">
        <f>RANK(DATA!$AL162,DATA!$AL$2:$AL$267)</f>
        <v>95</v>
      </c>
    </row>
    <row r="163" spans="1:39" x14ac:dyDescent="0.2">
      <c r="A163" s="7" t="s">
        <v>513</v>
      </c>
      <c r="B163" s="8" t="s">
        <v>514</v>
      </c>
      <c r="C163" s="8" t="s">
        <v>37</v>
      </c>
      <c r="D163" s="8" t="s">
        <v>38</v>
      </c>
      <c r="E163" s="9">
        <v>2.2112981944727435</v>
      </c>
      <c r="F163" s="9">
        <v>2.2147087724822643</v>
      </c>
      <c r="G163" s="9">
        <v>2.2181193504917851</v>
      </c>
      <c r="H163" s="9">
        <v>2.2215299285013059</v>
      </c>
      <c r="I163" s="9">
        <v>2.2249405065108268</v>
      </c>
      <c r="J163" s="9">
        <v>2.2283510960972084</v>
      </c>
      <c r="K163" s="9">
        <v>2.2317616741067297</v>
      </c>
      <c r="L163" s="9">
        <v>2.2351722521162505</v>
      </c>
      <c r="M163" s="9">
        <v>2.2385828301257709</v>
      </c>
      <c r="N163" s="9">
        <v>2.2419934081352917</v>
      </c>
      <c r="O163" s="9">
        <v>2.2454039861448125</v>
      </c>
      <c r="P163" s="9">
        <v>2.2681586539352065</v>
      </c>
      <c r="Q163" s="9">
        <v>2.2909133217256006</v>
      </c>
      <c r="R163" s="9">
        <v>2.3137188821600119</v>
      </c>
      <c r="S163" s="9">
        <v>2.3364794604125398</v>
      </c>
      <c r="T163" s="9">
        <v>2.3592346814144025</v>
      </c>
      <c r="U163" s="9">
        <v>2.3819733565492021</v>
      </c>
      <c r="V163" s="9">
        <v>2.4047256355220901</v>
      </c>
      <c r="W163" s="9">
        <v>2.4274806721171411</v>
      </c>
      <c r="X163" s="9">
        <v>2.4509479147727866</v>
      </c>
      <c r="Y163" s="9">
        <v>2.473712430198975</v>
      </c>
      <c r="Z163" s="9">
        <v>2.4753691261178008</v>
      </c>
      <c r="AA163" s="9">
        <v>2.4770258220366266</v>
      </c>
      <c r="AB163" s="9">
        <v>2.4787376312496905</v>
      </c>
      <c r="AC163" s="9">
        <v>2.4803943640050083</v>
      </c>
      <c r="AD163" s="9">
        <v>2.4820508093218479</v>
      </c>
      <c r="AE163" s="9">
        <v>2.4848174345798513</v>
      </c>
      <c r="AF163" s="9">
        <v>2.4859118091586763</v>
      </c>
      <c r="AG163" s="9">
        <v>2.4877183957649902</v>
      </c>
      <c r="AH163" s="9">
        <v>2.492134110335424</v>
      </c>
      <c r="AI163" s="9">
        <v>2.4957275963863172</v>
      </c>
      <c r="AJ163" s="8" t="str">
        <f t="shared" si="6"/>
        <v>1990</v>
      </c>
      <c r="AK163" s="8" t="str">
        <f t="shared" si="7"/>
        <v>2020</v>
      </c>
      <c r="AL163" s="9">
        <f t="shared" si="8"/>
        <v>0.2844294019135738</v>
      </c>
      <c r="AM163" s="10">
        <f>RANK(DATA!$AL163,DATA!$AL$2:$AL$267)</f>
        <v>94</v>
      </c>
    </row>
    <row r="164" spans="1:39" x14ac:dyDescent="0.2">
      <c r="A164" s="7" t="s">
        <v>349</v>
      </c>
      <c r="B164" s="8" t="s">
        <v>350</v>
      </c>
      <c r="C164" s="8" t="s">
        <v>37</v>
      </c>
      <c r="D164" s="8" t="s">
        <v>38</v>
      </c>
      <c r="E164" s="9">
        <v>35.550451923590145</v>
      </c>
      <c r="F164" s="9">
        <v>35.528644890707604</v>
      </c>
      <c r="G164" s="9">
        <v>35.442074751595982</v>
      </c>
      <c r="H164" s="9">
        <v>35.360959464209508</v>
      </c>
      <c r="I164" s="9">
        <v>35.283421944494613</v>
      </c>
      <c r="J164" s="9">
        <v>35.201945401018115</v>
      </c>
      <c r="K164" s="9">
        <v>35.119340072916209</v>
      </c>
      <c r="L164" s="9">
        <v>35.036251349617451</v>
      </c>
      <c r="M164" s="9">
        <v>34.964913801472015</v>
      </c>
      <c r="N164" s="9">
        <v>34.879096138173637</v>
      </c>
      <c r="O164" s="9">
        <v>34.807850039726652</v>
      </c>
      <c r="P164" s="9">
        <v>34.752644969480613</v>
      </c>
      <c r="Q164" s="9">
        <v>34.700452333051665</v>
      </c>
      <c r="R164" s="9">
        <v>34.647218015654097</v>
      </c>
      <c r="S164" s="9">
        <v>34.594480066997562</v>
      </c>
      <c r="T164" s="9">
        <v>34.541067812642162</v>
      </c>
      <c r="U164" s="9">
        <v>34.492458270382507</v>
      </c>
      <c r="V164" s="9">
        <v>34.439763490094322</v>
      </c>
      <c r="W164" s="9">
        <v>34.38741354479572</v>
      </c>
      <c r="X164" s="9">
        <v>34.335679725947834</v>
      </c>
      <c r="Y164" s="9">
        <v>34.282856325038651</v>
      </c>
      <c r="Z164" s="9">
        <v>34.236101717695504</v>
      </c>
      <c r="AA164" s="9">
        <v>34.189824196489795</v>
      </c>
      <c r="AB164" s="9">
        <v>34.14448191910045</v>
      </c>
      <c r="AC164" s="9">
        <v>34.098637891776448</v>
      </c>
      <c r="AD164" s="9">
        <v>34.044338948287511</v>
      </c>
      <c r="AE164" s="9">
        <v>33.988706154869369</v>
      </c>
      <c r="AF164" s="9">
        <v>33.930286410146316</v>
      </c>
      <c r="AG164" s="9">
        <v>33.892619853573883</v>
      </c>
      <c r="AH164" s="9">
        <v>33.852258046944527</v>
      </c>
      <c r="AI164" s="9">
        <v>33.813014708737995</v>
      </c>
      <c r="AJ164" s="8" t="str">
        <f t="shared" si="6"/>
        <v>1990</v>
      </c>
      <c r="AK164" s="8" t="str">
        <f t="shared" si="7"/>
        <v>2020</v>
      </c>
      <c r="AL164" s="9">
        <f t="shared" si="8"/>
        <v>-1.7374372148521502</v>
      </c>
      <c r="AM164" s="10">
        <f>RANK(DATA!$AL164,DATA!$AL$2:$AL$267)</f>
        <v>173</v>
      </c>
    </row>
    <row r="165" spans="1:39" x14ac:dyDescent="0.2">
      <c r="A165" s="7" t="s">
        <v>337</v>
      </c>
      <c r="B165" s="8" t="s">
        <v>338</v>
      </c>
      <c r="C165" s="8" t="s">
        <v>37</v>
      </c>
      <c r="D165" s="8" t="s">
        <v>38</v>
      </c>
      <c r="E165" s="9">
        <v>9.7048980833586853</v>
      </c>
      <c r="F165" s="9">
        <v>9.7048980833586853</v>
      </c>
      <c r="G165" s="9">
        <v>10.01521143900213</v>
      </c>
      <c r="H165" s="9">
        <v>10.04855842185129</v>
      </c>
      <c r="I165" s="9">
        <v>10.10928961748634</v>
      </c>
      <c r="J165" s="9">
        <v>10.170057698147586</v>
      </c>
      <c r="K165" s="9">
        <v>10.227755845733375</v>
      </c>
      <c r="L165" s="9">
        <v>10.28857837181045</v>
      </c>
      <c r="M165" s="9">
        <v>10.349437860832573</v>
      </c>
      <c r="N165" s="9">
        <v>10.410334346504559</v>
      </c>
      <c r="O165" s="9">
        <v>10.474452554744525</v>
      </c>
      <c r="P165" s="9">
        <v>10.565997566909974</v>
      </c>
      <c r="Q165" s="9">
        <v>10.657542579075425</v>
      </c>
      <c r="R165" s="9">
        <v>10.752357773045331</v>
      </c>
      <c r="S165" s="9">
        <v>10.840632603406327</v>
      </c>
      <c r="T165" s="9">
        <v>10.928853754940711</v>
      </c>
      <c r="U165" s="9">
        <v>11.02037093341441</v>
      </c>
      <c r="V165" s="9">
        <v>11.111888111888112</v>
      </c>
      <c r="W165" s="9">
        <v>11.203405290361811</v>
      </c>
      <c r="X165" s="9">
        <v>11.294922468835512</v>
      </c>
      <c r="Y165" s="9">
        <v>11.400304414003044</v>
      </c>
      <c r="Z165" s="9">
        <v>11.47275494672755</v>
      </c>
      <c r="AA165" s="9">
        <v>11.541692026780281</v>
      </c>
      <c r="AB165" s="9">
        <v>11.607055961070561</v>
      </c>
      <c r="AC165" s="9">
        <v>11.679440389294403</v>
      </c>
      <c r="AD165" s="9">
        <v>11.751824817518248</v>
      </c>
      <c r="AE165" s="9">
        <v>11.754866180048662</v>
      </c>
      <c r="AF165" s="9">
        <v>11.751292186074796</v>
      </c>
      <c r="AG165" s="9">
        <v>11.752971692519148</v>
      </c>
      <c r="AH165" s="9">
        <v>11.752971692519148</v>
      </c>
      <c r="AI165" s="9">
        <v>11.752971692519148</v>
      </c>
      <c r="AJ165" s="8" t="str">
        <f t="shared" si="6"/>
        <v>1990</v>
      </c>
      <c r="AK165" s="8" t="str">
        <f t="shared" si="7"/>
        <v>2020</v>
      </c>
      <c r="AL165" s="9">
        <f t="shared" si="8"/>
        <v>2.048073609160463</v>
      </c>
      <c r="AM165" s="10">
        <f>RANK(DATA!$AL165,DATA!$AL$2:$AL$267)</f>
        <v>48</v>
      </c>
    </row>
    <row r="166" spans="1:39" x14ac:dyDescent="0.2">
      <c r="A166" s="7" t="s">
        <v>335</v>
      </c>
      <c r="B166" s="8" t="s">
        <v>336</v>
      </c>
      <c r="C166" s="8" t="s">
        <v>37</v>
      </c>
      <c r="D166" s="8" t="s">
        <v>38</v>
      </c>
      <c r="E166" s="9">
        <v>0</v>
      </c>
      <c r="F166" s="9">
        <v>0</v>
      </c>
      <c r="G166" s="9">
        <v>0</v>
      </c>
      <c r="H166" s="9">
        <v>0</v>
      </c>
      <c r="I166" s="9">
        <v>0</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c r="AI166" s="9"/>
      <c r="AJ166" s="8" t="e">
        <f t="shared" si="6"/>
        <v>#N/A</v>
      </c>
      <c r="AK166" s="8" t="str">
        <f t="shared" si="7"/>
        <v>2018</v>
      </c>
      <c r="AL166" s="9">
        <f t="shared" si="8"/>
        <v>-100</v>
      </c>
      <c r="AM166" s="10">
        <f>RANK(DATA!$AL166,DATA!$AL$2:$AL$267)</f>
        <v>259</v>
      </c>
    </row>
    <row r="167" spans="1:39" x14ac:dyDescent="0.2">
      <c r="A167" s="7" t="s">
        <v>363</v>
      </c>
      <c r="B167" s="8" t="s">
        <v>364</v>
      </c>
      <c r="C167" s="8" t="s">
        <v>37</v>
      </c>
      <c r="D167" s="8" t="s">
        <v>38</v>
      </c>
      <c r="E167" s="9">
        <v>9.2381369242256497</v>
      </c>
      <c r="F167" s="9">
        <v>9.2324660779113774</v>
      </c>
      <c r="G167" s="9">
        <v>9.2267952315971051</v>
      </c>
      <c r="H167" s="9">
        <v>9.2211243852828346</v>
      </c>
      <c r="I167" s="9">
        <v>9.2154535389685623</v>
      </c>
      <c r="J167" s="9">
        <v>9.2097826926542901</v>
      </c>
      <c r="K167" s="9">
        <v>9.2041118463400178</v>
      </c>
      <c r="L167" s="9">
        <v>9.1984410000257455</v>
      </c>
      <c r="M167" s="9">
        <v>9.1927701537114768</v>
      </c>
      <c r="N167" s="9">
        <v>9.1870993073972045</v>
      </c>
      <c r="O167" s="9">
        <v>9.1814284610829322</v>
      </c>
      <c r="P167" s="9">
        <v>9.1762789979144674</v>
      </c>
      <c r="Q167" s="9">
        <v>9.1711295347460027</v>
      </c>
      <c r="R167" s="9">
        <v>9.1659800715775379</v>
      </c>
      <c r="S167" s="9">
        <v>9.1608306084090732</v>
      </c>
      <c r="T167" s="9">
        <v>9.1556811452406084</v>
      </c>
      <c r="U167" s="9">
        <v>9.1505316820721436</v>
      </c>
      <c r="V167" s="9">
        <v>9.1453822189036789</v>
      </c>
      <c r="W167" s="9">
        <v>9.1402327557352141</v>
      </c>
      <c r="X167" s="9">
        <v>9.1350832925667493</v>
      </c>
      <c r="Y167" s="9">
        <v>9.1299338293982846</v>
      </c>
      <c r="Z167" s="9">
        <v>9.1292167666520765</v>
      </c>
      <c r="AA167" s="9">
        <v>9.1284997039058684</v>
      </c>
      <c r="AB167" s="9">
        <v>9.1277826411596585</v>
      </c>
      <c r="AC167" s="9">
        <v>9.1270655784134505</v>
      </c>
      <c r="AD167" s="9">
        <v>9.1046914976181803</v>
      </c>
      <c r="AE167" s="9">
        <v>9.1039787050987275</v>
      </c>
      <c r="AF167" s="9">
        <v>9.1032659125792748</v>
      </c>
      <c r="AG167" s="9">
        <v>9.1025554581619588</v>
      </c>
      <c r="AH167" s="9">
        <v>9.1018426654594151</v>
      </c>
      <c r="AI167" s="9">
        <v>9.1011298727568697</v>
      </c>
      <c r="AJ167" s="8" t="str">
        <f t="shared" si="6"/>
        <v>1990</v>
      </c>
      <c r="AK167" s="8" t="str">
        <f t="shared" si="7"/>
        <v>2020</v>
      </c>
      <c r="AL167" s="9">
        <f t="shared" si="8"/>
        <v>-0.13700705146878001</v>
      </c>
      <c r="AM167" s="10">
        <f>RANK(DATA!$AL167,DATA!$AL$2:$AL$267)</f>
        <v>142</v>
      </c>
    </row>
    <row r="168" spans="1:39" x14ac:dyDescent="0.2">
      <c r="A168" s="7" t="s">
        <v>361</v>
      </c>
      <c r="B168" s="8" t="s">
        <v>362</v>
      </c>
      <c r="C168" s="8" t="s">
        <v>37</v>
      </c>
      <c r="D168" s="8" t="s">
        <v>38</v>
      </c>
      <c r="E168" s="9">
        <v>46.542750929368033</v>
      </c>
      <c r="F168" s="9">
        <v>46.542750929368033</v>
      </c>
      <c r="G168" s="9">
        <v>46.542750929368033</v>
      </c>
      <c r="H168" s="9">
        <v>46.542750929368033</v>
      </c>
      <c r="I168" s="9">
        <v>46.542750929368033</v>
      </c>
      <c r="J168" s="9">
        <v>46.542750929368033</v>
      </c>
      <c r="K168" s="9">
        <v>46.542750929368033</v>
      </c>
      <c r="L168" s="9">
        <v>46.542750929368033</v>
      </c>
      <c r="M168" s="9">
        <v>46.542750929368033</v>
      </c>
      <c r="N168" s="9">
        <v>46.542750929368033</v>
      </c>
      <c r="O168" s="9">
        <v>46.542750929368033</v>
      </c>
      <c r="P168" s="9">
        <v>46.542750929368033</v>
      </c>
      <c r="Q168" s="9">
        <v>46.542750929368033</v>
      </c>
      <c r="R168" s="9">
        <v>46.542750929368033</v>
      </c>
      <c r="S168" s="9">
        <v>46.542750929368033</v>
      </c>
      <c r="T168" s="9">
        <v>46.542750929368033</v>
      </c>
      <c r="U168" s="9">
        <v>55.509293680297404</v>
      </c>
      <c r="V168" s="9">
        <v>57.003717472118964</v>
      </c>
      <c r="W168" s="9">
        <v>58.498141263940518</v>
      </c>
      <c r="X168" s="9">
        <v>59.992565055762078</v>
      </c>
      <c r="Y168" s="9">
        <v>61.486988847583646</v>
      </c>
      <c r="Z168" s="9">
        <v>61.486988847583646</v>
      </c>
      <c r="AA168" s="9">
        <v>61.486988847583646</v>
      </c>
      <c r="AB168" s="9">
        <v>61.486988847583646</v>
      </c>
      <c r="AC168" s="9">
        <v>61.486988847583646</v>
      </c>
      <c r="AD168" s="9">
        <v>61.486988847583646</v>
      </c>
      <c r="AE168" s="9">
        <v>61.486988847583646</v>
      </c>
      <c r="AF168" s="9">
        <v>61.486988847583646</v>
      </c>
      <c r="AG168" s="9">
        <v>61.486988847583646</v>
      </c>
      <c r="AH168" s="9">
        <v>61.486988847583646</v>
      </c>
      <c r="AI168" s="9">
        <v>61.486988847583646</v>
      </c>
      <c r="AJ168" s="8" t="str">
        <f t="shared" si="6"/>
        <v>1990</v>
      </c>
      <c r="AK168" s="8" t="str">
        <f t="shared" si="7"/>
        <v>2020</v>
      </c>
      <c r="AL168" s="9">
        <f t="shared" si="8"/>
        <v>14.944237918215613</v>
      </c>
      <c r="AM168" s="10">
        <f>RANK(DATA!$AL168,DATA!$AL$2:$AL$267)</f>
        <v>4</v>
      </c>
    </row>
    <row r="169" spans="1:39" x14ac:dyDescent="0.2">
      <c r="A169" s="7" t="s">
        <v>333</v>
      </c>
      <c r="B169" s="8" t="s">
        <v>334</v>
      </c>
      <c r="C169" s="8" t="s">
        <v>37</v>
      </c>
      <c r="D169" s="8" t="s">
        <v>38</v>
      </c>
      <c r="E169" s="9">
        <v>12.290589289715438</v>
      </c>
      <c r="F169" s="9">
        <v>12.295350660990366</v>
      </c>
      <c r="G169" s="9">
        <v>12.300112032265293</v>
      </c>
      <c r="H169" s="9">
        <v>12.304873403540221</v>
      </c>
      <c r="I169" s="9">
        <v>12.309634774815146</v>
      </c>
      <c r="J169" s="9">
        <v>12.314396146090074</v>
      </c>
      <c r="K169" s="9">
        <v>12.319157517365001</v>
      </c>
      <c r="L169" s="9">
        <v>12.323918888639929</v>
      </c>
      <c r="M169" s="9">
        <v>12.328680259914854</v>
      </c>
      <c r="N169" s="9">
        <v>12.333441631189784</v>
      </c>
      <c r="O169" s="9">
        <v>12.338203002464711</v>
      </c>
      <c r="P169" s="9">
        <v>12.375852565538874</v>
      </c>
      <c r="Q169" s="9">
        <v>12.413502128613041</v>
      </c>
      <c r="R169" s="9">
        <v>12.451151691687205</v>
      </c>
      <c r="S169" s="9">
        <v>12.488801254761372</v>
      </c>
      <c r="T169" s="9">
        <v>12.526450817835538</v>
      </c>
      <c r="U169" s="9">
        <v>12.564100380909702</v>
      </c>
      <c r="V169" s="9">
        <v>12.601749943983867</v>
      </c>
      <c r="W169" s="9">
        <v>12.639399507058032</v>
      </c>
      <c r="X169" s="9">
        <v>12.677049070132199</v>
      </c>
      <c r="Y169" s="9">
        <v>12.714698633206362</v>
      </c>
      <c r="Z169" s="9">
        <v>12.719233699305402</v>
      </c>
      <c r="AA169" s="9">
        <v>12.723768765404436</v>
      </c>
      <c r="AB169" s="9">
        <v>12.728303831503474</v>
      </c>
      <c r="AC169" s="9">
        <v>12.732838897602511</v>
      </c>
      <c r="AD169" s="9">
        <v>12.737373963701545</v>
      </c>
      <c r="AE169" s="9">
        <v>12.771207707819855</v>
      </c>
      <c r="AF169" s="9">
        <v>12.79764732242886</v>
      </c>
      <c r="AG169" s="9">
        <v>12.820053775487342</v>
      </c>
      <c r="AH169" s="9">
        <v>12.843580551198746</v>
      </c>
      <c r="AI169" s="9">
        <v>12.866883262379567</v>
      </c>
      <c r="AJ169" s="8" t="str">
        <f t="shared" si="6"/>
        <v>1990</v>
      </c>
      <c r="AK169" s="8" t="str">
        <f t="shared" si="7"/>
        <v>2020</v>
      </c>
      <c r="AL169" s="9">
        <f t="shared" si="8"/>
        <v>0.57629397266412852</v>
      </c>
      <c r="AM169" s="10">
        <f>RANK(DATA!$AL169,DATA!$AL$2:$AL$267)</f>
        <v>82</v>
      </c>
    </row>
    <row r="170" spans="1:39" x14ac:dyDescent="0.2">
      <c r="A170" s="7" t="s">
        <v>367</v>
      </c>
      <c r="B170" s="8" t="s">
        <v>368</v>
      </c>
      <c r="C170" s="8" t="s">
        <v>37</v>
      </c>
      <c r="D170" s="8" t="s">
        <v>38</v>
      </c>
      <c r="E170" s="9">
        <v>55.161626694473412</v>
      </c>
      <c r="F170" s="9">
        <v>54.883135379841811</v>
      </c>
      <c r="G170" s="9">
        <v>54.604644065210209</v>
      </c>
      <c r="H170" s="9">
        <v>54.326152750578608</v>
      </c>
      <c r="I170" s="9">
        <v>54.047661435947006</v>
      </c>
      <c r="J170" s="9">
        <v>53.769170121315391</v>
      </c>
      <c r="K170" s="9">
        <v>53.490678806683789</v>
      </c>
      <c r="L170" s="9">
        <v>53.212187492052188</v>
      </c>
      <c r="M170" s="9">
        <v>52.933696177420586</v>
      </c>
      <c r="N170" s="9">
        <v>52.655204862788985</v>
      </c>
      <c r="O170" s="9">
        <v>52.376713548157383</v>
      </c>
      <c r="P170" s="9">
        <v>52.094933747043413</v>
      </c>
      <c r="Q170" s="9">
        <v>51.813153945929457</v>
      </c>
      <c r="R170" s="9">
        <v>51.53137414481548</v>
      </c>
      <c r="S170" s="9">
        <v>51.249594343701524</v>
      </c>
      <c r="T170" s="9">
        <v>50.967814542587554</v>
      </c>
      <c r="U170" s="9">
        <v>50.686034741473598</v>
      </c>
      <c r="V170" s="9">
        <v>50.404254940359614</v>
      </c>
      <c r="W170" s="9">
        <v>50.122475139245658</v>
      </c>
      <c r="X170" s="9">
        <v>49.840695338131688</v>
      </c>
      <c r="Y170" s="9">
        <v>49.558915537017725</v>
      </c>
      <c r="Z170" s="9">
        <v>49.296411404155748</v>
      </c>
      <c r="AA170" s="9">
        <v>49.033907271293778</v>
      </c>
      <c r="AB170" s="9">
        <v>48.771403138431801</v>
      </c>
      <c r="AC170" s="9">
        <v>48.50889900556983</v>
      </c>
      <c r="AD170" s="9">
        <v>48.246394872707846</v>
      </c>
      <c r="AE170" s="9">
        <v>47.850008901548875</v>
      </c>
      <c r="AF170" s="9">
        <v>47.568096848851695</v>
      </c>
      <c r="AG170" s="9">
        <v>47.336107225514382</v>
      </c>
      <c r="AH170" s="9">
        <v>47.007947811490624</v>
      </c>
      <c r="AI170" s="9">
        <v>46.725196469900041</v>
      </c>
      <c r="AJ170" s="8" t="str">
        <f t="shared" si="6"/>
        <v>1990</v>
      </c>
      <c r="AK170" s="8" t="str">
        <f t="shared" si="7"/>
        <v>2020</v>
      </c>
      <c r="AL170" s="9">
        <f t="shared" si="8"/>
        <v>-8.4364302245733711</v>
      </c>
      <c r="AM170" s="10">
        <f>RANK(DATA!$AL170,DATA!$AL$2:$AL$267)</f>
        <v>236</v>
      </c>
    </row>
    <row r="171" spans="1:39" x14ac:dyDescent="0.2">
      <c r="A171" s="7" t="s">
        <v>357</v>
      </c>
      <c r="B171" s="8" t="s">
        <v>358</v>
      </c>
      <c r="C171" s="8" t="s">
        <v>37</v>
      </c>
      <c r="D171" s="8" t="s">
        <v>38</v>
      </c>
      <c r="E171" s="9">
        <v>60.009303179606455</v>
      </c>
      <c r="F171" s="9">
        <v>59.343640787097961</v>
      </c>
      <c r="G171" s="9">
        <v>58.677978394589466</v>
      </c>
      <c r="H171" s="9">
        <v>58.012316002080979</v>
      </c>
      <c r="I171" s="9">
        <v>57.346653609572485</v>
      </c>
      <c r="J171" s="9">
        <v>56.68099121706399</v>
      </c>
      <c r="K171" s="9">
        <v>56.015328824555496</v>
      </c>
      <c r="L171" s="9">
        <v>55.349666432047009</v>
      </c>
      <c r="M171" s="9">
        <v>54.684004039538515</v>
      </c>
      <c r="N171" s="9">
        <v>54.01834164703002</v>
      </c>
      <c r="O171" s="9">
        <v>53.352679254521526</v>
      </c>
      <c r="P171" s="9">
        <v>52.828287480490864</v>
      </c>
      <c r="Q171" s="9">
        <v>52.303895706460203</v>
      </c>
      <c r="R171" s="9">
        <v>51.779503932429535</v>
      </c>
      <c r="S171" s="9">
        <v>51.264525114015477</v>
      </c>
      <c r="T171" s="9">
        <v>50.744696645034892</v>
      </c>
      <c r="U171" s="9">
        <v>50.211706734815678</v>
      </c>
      <c r="V171" s="9">
        <v>49.683457277512552</v>
      </c>
      <c r="W171" s="9">
        <v>49.174851142642844</v>
      </c>
      <c r="X171" s="9">
        <v>48.651019439767332</v>
      </c>
      <c r="Y171" s="9">
        <v>48.129381869393505</v>
      </c>
      <c r="Z171" s="9">
        <v>47.683705551898854</v>
      </c>
      <c r="AA171" s="9">
        <v>47.250365153486953</v>
      </c>
      <c r="AB171" s="9">
        <v>46.811820910148839</v>
      </c>
      <c r="AC171" s="9">
        <v>46.368212163900289</v>
      </c>
      <c r="AD171" s="9">
        <v>45.924603417651745</v>
      </c>
      <c r="AE171" s="9">
        <v>45.480997733815151</v>
      </c>
      <c r="AF171" s="9">
        <v>45.057399776344617</v>
      </c>
      <c r="AG171" s="9">
        <v>44.613597022013202</v>
      </c>
      <c r="AH171" s="9">
        <v>44.169794267681795</v>
      </c>
      <c r="AI171" s="9">
        <v>43.725991513350394</v>
      </c>
      <c r="AJ171" s="8" t="str">
        <f t="shared" si="6"/>
        <v>1990</v>
      </c>
      <c r="AK171" s="8" t="str">
        <f t="shared" si="7"/>
        <v>2020</v>
      </c>
      <c r="AL171" s="9">
        <f t="shared" si="8"/>
        <v>-16.283311666256061</v>
      </c>
      <c r="AM171" s="10">
        <f>RANK(DATA!$AL171,DATA!$AL$2:$AL$267)</f>
        <v>252</v>
      </c>
    </row>
    <row r="172" spans="1:39" x14ac:dyDescent="0.2">
      <c r="A172" s="7" t="s">
        <v>379</v>
      </c>
      <c r="B172" s="8" t="s">
        <v>380</v>
      </c>
      <c r="C172" s="8" t="s">
        <v>37</v>
      </c>
      <c r="D172" s="8" t="s">
        <v>38</v>
      </c>
      <c r="E172" s="9">
        <v>10.651374363832913</v>
      </c>
      <c r="F172" s="9">
        <v>10.565124561211723</v>
      </c>
      <c r="G172" s="9">
        <v>10.478874758590534</v>
      </c>
      <c r="H172" s="9">
        <v>10.392624955969341</v>
      </c>
      <c r="I172" s="9">
        <v>10.306375153348151</v>
      </c>
      <c r="J172" s="9">
        <v>10.220125350726962</v>
      </c>
      <c r="K172" s="9">
        <v>10.133875548105772</v>
      </c>
      <c r="L172" s="9">
        <v>10.047625745484581</v>
      </c>
      <c r="M172" s="9">
        <v>9.9613759428633895</v>
      </c>
      <c r="N172" s="9">
        <v>9.8751261402421981</v>
      </c>
      <c r="O172" s="9">
        <v>9.7888763376210086</v>
      </c>
      <c r="P172" s="9">
        <v>9.7026255632887555</v>
      </c>
      <c r="Q172" s="9">
        <v>9.6163747889565041</v>
      </c>
      <c r="R172" s="9">
        <v>9.530124014624251</v>
      </c>
      <c r="S172" s="9">
        <v>9.4438732402919996</v>
      </c>
      <c r="T172" s="9">
        <v>9.3576224659597464</v>
      </c>
      <c r="U172" s="9">
        <v>9.2713716916274951</v>
      </c>
      <c r="V172" s="9">
        <v>9.1851209172952419</v>
      </c>
      <c r="W172" s="9">
        <v>9.0988701429629906</v>
      </c>
      <c r="X172" s="9">
        <v>9.0126193686307374</v>
      </c>
      <c r="Y172" s="9">
        <v>8.9263685942984861</v>
      </c>
      <c r="Z172" s="9">
        <v>8.8401195204605916</v>
      </c>
      <c r="AA172" s="9">
        <v>8.7538704466226971</v>
      </c>
      <c r="AB172" s="9">
        <v>8.6676213727848026</v>
      </c>
      <c r="AC172" s="9">
        <v>8.5813722989469081</v>
      </c>
      <c r="AD172" s="9">
        <v>8.4951232251090136</v>
      </c>
      <c r="AE172" s="9">
        <v>8.4088717219934654</v>
      </c>
      <c r="AF172" s="9">
        <v>8.3226202188779173</v>
      </c>
      <c r="AG172" s="9">
        <v>8.2363687157623691</v>
      </c>
      <c r="AH172" s="9">
        <v>8.1501172126468209</v>
      </c>
      <c r="AI172" s="9">
        <v>8.0638657095312709</v>
      </c>
      <c r="AJ172" s="8" t="str">
        <f t="shared" si="6"/>
        <v>1990</v>
      </c>
      <c r="AK172" s="8" t="str">
        <f t="shared" si="7"/>
        <v>2020</v>
      </c>
      <c r="AL172" s="9">
        <f t="shared" si="8"/>
        <v>-2.5875086543016419</v>
      </c>
      <c r="AM172" s="10">
        <f>RANK(DATA!$AL172,DATA!$AL$2:$AL$267)</f>
        <v>182</v>
      </c>
    </row>
    <row r="173" spans="1:39" x14ac:dyDescent="0.2">
      <c r="A173" s="7" t="s">
        <v>395</v>
      </c>
      <c r="B173" s="8" t="s">
        <v>396</v>
      </c>
      <c r="C173" s="8" t="s">
        <v>37</v>
      </c>
      <c r="D173" s="8" t="s">
        <v>38</v>
      </c>
      <c r="E173" s="9">
        <v>0</v>
      </c>
      <c r="F173" s="9">
        <v>0</v>
      </c>
      <c r="G173" s="9">
        <v>0</v>
      </c>
      <c r="H173" s="9">
        <v>0</v>
      </c>
      <c r="I173" s="9">
        <v>0</v>
      </c>
      <c r="J173" s="9">
        <v>0</v>
      </c>
      <c r="K173" s="9">
        <v>0</v>
      </c>
      <c r="L173" s="9">
        <v>0</v>
      </c>
      <c r="M173" s="9">
        <v>0</v>
      </c>
      <c r="N173" s="9">
        <v>0</v>
      </c>
      <c r="O173" s="9">
        <v>0</v>
      </c>
      <c r="P173" s="9">
        <v>0</v>
      </c>
      <c r="Q173" s="9">
        <v>0</v>
      </c>
      <c r="R173" s="9">
        <v>0</v>
      </c>
      <c r="S173" s="9">
        <v>0</v>
      </c>
      <c r="T173" s="9">
        <v>0</v>
      </c>
      <c r="U173" s="9">
        <v>0</v>
      </c>
      <c r="V173" s="9">
        <v>0</v>
      </c>
      <c r="W173" s="9">
        <v>0</v>
      </c>
      <c r="X173" s="9">
        <v>0</v>
      </c>
      <c r="Y173" s="9">
        <v>0</v>
      </c>
      <c r="Z173" s="9">
        <v>0</v>
      </c>
      <c r="AA173" s="9">
        <v>0</v>
      </c>
      <c r="AB173" s="9">
        <v>0</v>
      </c>
      <c r="AC173" s="9">
        <v>0</v>
      </c>
      <c r="AD173" s="9">
        <v>0</v>
      </c>
      <c r="AE173" s="9">
        <v>0</v>
      </c>
      <c r="AF173" s="9">
        <v>0</v>
      </c>
      <c r="AG173" s="9">
        <v>0</v>
      </c>
      <c r="AH173" s="9"/>
      <c r="AI173" s="9"/>
      <c r="AJ173" s="8" t="e">
        <f t="shared" si="6"/>
        <v>#N/A</v>
      </c>
      <c r="AK173" s="8" t="str">
        <f t="shared" si="7"/>
        <v>2018</v>
      </c>
      <c r="AL173" s="9">
        <f t="shared" si="8"/>
        <v>-100</v>
      </c>
      <c r="AM173" s="10">
        <f>RANK(DATA!$AL173,DATA!$AL$2:$AL$267)</f>
        <v>259</v>
      </c>
    </row>
    <row r="174" spans="1:39" x14ac:dyDescent="0.2">
      <c r="A174" s="7" t="s">
        <v>393</v>
      </c>
      <c r="B174" s="8" t="s">
        <v>394</v>
      </c>
      <c r="C174" s="8" t="s">
        <v>37</v>
      </c>
      <c r="D174" s="8" t="s">
        <v>38</v>
      </c>
      <c r="E174" s="9">
        <v>39.664335664335667</v>
      </c>
      <c r="F174" s="9">
        <v>39.740391608391612</v>
      </c>
      <c r="G174" s="9">
        <v>39.816447552447549</v>
      </c>
      <c r="H174" s="9">
        <v>39.892503496503494</v>
      </c>
      <c r="I174" s="9">
        <v>39.968559440559446</v>
      </c>
      <c r="J174" s="9">
        <v>40.044615384615383</v>
      </c>
      <c r="K174" s="9">
        <v>40.120671328671328</v>
      </c>
      <c r="L174" s="9">
        <v>40.196727272727273</v>
      </c>
      <c r="M174" s="9">
        <v>40.272783216783218</v>
      </c>
      <c r="N174" s="9">
        <v>40.348839160839155</v>
      </c>
      <c r="O174" s="9">
        <v>41.651621904429717</v>
      </c>
      <c r="P174" s="9">
        <v>40.452647366585282</v>
      </c>
      <c r="Q174" s="9">
        <v>40.579100104638997</v>
      </c>
      <c r="R174" s="9">
        <v>40.705552842692711</v>
      </c>
      <c r="S174" s="9">
        <v>40.832005580746426</v>
      </c>
      <c r="T174" s="9">
        <v>40.95845831880014</v>
      </c>
      <c r="U174" s="9">
        <v>41.084911056853855</v>
      </c>
      <c r="V174" s="9">
        <v>41.21136379490757</v>
      </c>
      <c r="W174" s="9">
        <v>41.337816532961284</v>
      </c>
      <c r="X174" s="9">
        <v>41.464269271014999</v>
      </c>
      <c r="Y174" s="9">
        <v>41.590722009068713</v>
      </c>
      <c r="Z174" s="9">
        <v>41.590722009068713</v>
      </c>
      <c r="AA174" s="9">
        <v>41.590722009068713</v>
      </c>
      <c r="AB174" s="9">
        <v>41.590722009068713</v>
      </c>
      <c r="AC174" s="9">
        <v>41.590722009068713</v>
      </c>
      <c r="AD174" s="9">
        <v>41.590722009068713</v>
      </c>
      <c r="AE174" s="9">
        <v>41.590722009068713</v>
      </c>
      <c r="AF174" s="9">
        <v>41.590722009068713</v>
      </c>
      <c r="AG174" s="9">
        <v>41.590722009068713</v>
      </c>
      <c r="AH174" s="9">
        <v>41.590722009068713</v>
      </c>
      <c r="AI174" s="9">
        <v>41.590722009068713</v>
      </c>
      <c r="AJ174" s="8" t="str">
        <f t="shared" si="6"/>
        <v>1990</v>
      </c>
      <c r="AK174" s="8" t="str">
        <f t="shared" si="7"/>
        <v>2020</v>
      </c>
      <c r="AL174" s="9">
        <f t="shared" si="8"/>
        <v>1.9263863447330465</v>
      </c>
      <c r="AM174" s="10">
        <f>RANK(DATA!$AL174,DATA!$AL$2:$AL$267)</f>
        <v>51</v>
      </c>
    </row>
    <row r="175" spans="1:39" x14ac:dyDescent="0.2">
      <c r="A175" s="7" t="s">
        <v>389</v>
      </c>
      <c r="B175" s="8" t="s">
        <v>390</v>
      </c>
      <c r="C175" s="8" t="s">
        <v>37</v>
      </c>
      <c r="D175" s="8" t="s">
        <v>38</v>
      </c>
      <c r="E175" s="9">
        <v>10.228969194312796</v>
      </c>
      <c r="F175" s="9">
        <v>10.270941943127962</v>
      </c>
      <c r="G175" s="9">
        <v>10.312914691943128</v>
      </c>
      <c r="H175" s="9">
        <v>10.354887440758294</v>
      </c>
      <c r="I175" s="9">
        <v>10.396860189573459</v>
      </c>
      <c r="J175" s="9">
        <v>10.438832938388625</v>
      </c>
      <c r="K175" s="9">
        <v>10.480805687203793</v>
      </c>
      <c r="L175" s="9">
        <v>10.522778436018957</v>
      </c>
      <c r="M175" s="9">
        <v>10.564751184834122</v>
      </c>
      <c r="N175" s="9">
        <v>10.606723933649288</v>
      </c>
      <c r="O175" s="9">
        <v>10.648696682464456</v>
      </c>
      <c r="P175" s="9">
        <v>10.690106635071091</v>
      </c>
      <c r="Q175" s="9">
        <v>10.731516587677724</v>
      </c>
      <c r="R175" s="9">
        <v>10.772926540284361</v>
      </c>
      <c r="S175" s="9">
        <v>10.814336492890995</v>
      </c>
      <c r="T175" s="9">
        <v>10.855746445497632</v>
      </c>
      <c r="U175" s="9">
        <v>10.897156398104265</v>
      </c>
      <c r="V175" s="9">
        <v>10.9385663507109</v>
      </c>
      <c r="W175" s="9">
        <v>10.979976303317535</v>
      </c>
      <c r="X175" s="9">
        <v>11.031188852653424</v>
      </c>
      <c r="Y175" s="9">
        <v>11.072635635932405</v>
      </c>
      <c r="Z175" s="9">
        <v>11.024614472123369</v>
      </c>
      <c r="AA175" s="9">
        <v>10.973309608540925</v>
      </c>
      <c r="AB175" s="9">
        <v>10.931730483823094</v>
      </c>
      <c r="AC175" s="9">
        <v>10.880379934698723</v>
      </c>
      <c r="AD175" s="9">
        <v>10.835461835461837</v>
      </c>
      <c r="AE175" s="9">
        <v>10.863082863082862</v>
      </c>
      <c r="AF175" s="9">
        <v>10.891000891000891</v>
      </c>
      <c r="AG175" s="9">
        <v>10.91862191862192</v>
      </c>
      <c r="AH175" s="9">
        <v>10.946539946539946</v>
      </c>
      <c r="AI175" s="9">
        <v>10.974160974160974</v>
      </c>
      <c r="AJ175" s="8" t="str">
        <f t="shared" si="6"/>
        <v>1990</v>
      </c>
      <c r="AK175" s="8" t="str">
        <f t="shared" si="7"/>
        <v>2020</v>
      </c>
      <c r="AL175" s="9">
        <f t="shared" si="8"/>
        <v>0.7451917798481773</v>
      </c>
      <c r="AM175" s="10">
        <f>RANK(DATA!$AL175,DATA!$AL$2:$AL$267)</f>
        <v>74</v>
      </c>
    </row>
    <row r="176" spans="1:39" x14ac:dyDescent="0.2">
      <c r="A176" s="7" t="s">
        <v>381</v>
      </c>
      <c r="B176" s="8" t="s">
        <v>382</v>
      </c>
      <c r="C176" s="8" t="s">
        <v>37</v>
      </c>
      <c r="D176" s="8" t="s">
        <v>38</v>
      </c>
      <c r="E176" s="9">
        <v>45.466630196936535</v>
      </c>
      <c r="F176" s="9">
        <v>45.503391684901537</v>
      </c>
      <c r="G176" s="9">
        <v>45.540153172866518</v>
      </c>
      <c r="H176" s="9">
        <v>45.576914660831505</v>
      </c>
      <c r="I176" s="9">
        <v>45.6136761487965</v>
      </c>
      <c r="J176" s="9">
        <v>45.650437636761488</v>
      </c>
      <c r="K176" s="9">
        <v>45.687199124726483</v>
      </c>
      <c r="L176" s="9">
        <v>45.723960612691464</v>
      </c>
      <c r="M176" s="9">
        <v>45.760722100656452</v>
      </c>
      <c r="N176" s="9">
        <v>45.797483588621446</v>
      </c>
      <c r="O176" s="9">
        <v>45.834245076586434</v>
      </c>
      <c r="P176" s="9">
        <v>45.840645514223191</v>
      </c>
      <c r="Q176" s="9">
        <v>45.847045951859954</v>
      </c>
      <c r="R176" s="9">
        <v>45.853446389496725</v>
      </c>
      <c r="S176" s="9">
        <v>45.859846827133481</v>
      </c>
      <c r="T176" s="9">
        <v>45.866247264770244</v>
      </c>
      <c r="U176" s="9">
        <v>45.872647702407008</v>
      </c>
      <c r="V176" s="9">
        <v>45.879048140043764</v>
      </c>
      <c r="W176" s="9">
        <v>45.885448577680528</v>
      </c>
      <c r="X176" s="9">
        <v>45.891849015317291</v>
      </c>
      <c r="Y176" s="9">
        <v>45.898249452954055</v>
      </c>
      <c r="Z176" s="9">
        <v>45.892778993435449</v>
      </c>
      <c r="AA176" s="9">
        <v>45.887308533916851</v>
      </c>
      <c r="AB176" s="9">
        <v>45.881838074398253</v>
      </c>
      <c r="AC176" s="9">
        <v>45.876367614879655</v>
      </c>
      <c r="AD176" s="9">
        <v>45.870897155361057</v>
      </c>
      <c r="AE176" s="9">
        <v>45.865426695842451</v>
      </c>
      <c r="AF176" s="9">
        <v>45.859956236323853</v>
      </c>
      <c r="AG176" s="9">
        <v>45.854485776805255</v>
      </c>
      <c r="AH176" s="9">
        <v>45.849015317286657</v>
      </c>
      <c r="AI176" s="9">
        <v>45.843544857768052</v>
      </c>
      <c r="AJ176" s="8" t="str">
        <f t="shared" si="6"/>
        <v>1990</v>
      </c>
      <c r="AK176" s="8" t="str">
        <f t="shared" si="7"/>
        <v>2020</v>
      </c>
      <c r="AL176" s="9">
        <f t="shared" si="8"/>
        <v>0.37691466083151681</v>
      </c>
      <c r="AM176" s="10">
        <f>RANK(DATA!$AL176,DATA!$AL$2:$AL$267)</f>
        <v>86</v>
      </c>
    </row>
    <row r="177" spans="1:39" x14ac:dyDescent="0.2">
      <c r="A177" s="7" t="s">
        <v>397</v>
      </c>
      <c r="B177" s="8" t="s">
        <v>398</v>
      </c>
      <c r="C177" s="8" t="s">
        <v>37</v>
      </c>
      <c r="D177" s="8" t="s">
        <v>38</v>
      </c>
      <c r="E177" s="9">
        <v>35.59405263757548</v>
      </c>
      <c r="F177" s="9">
        <v>35.775652272986214</v>
      </c>
      <c r="G177" s="9">
        <v>35.957251908396941</v>
      </c>
      <c r="H177" s="9">
        <v>36.138851543807682</v>
      </c>
      <c r="I177" s="9">
        <v>36.320451179218416</v>
      </c>
      <c r="J177" s="9">
        <v>36.502050814629143</v>
      </c>
      <c r="K177" s="9">
        <v>36.683650450039877</v>
      </c>
      <c r="L177" s="9">
        <v>36.865250085450604</v>
      </c>
      <c r="M177" s="9">
        <v>37.046849720861339</v>
      </c>
      <c r="N177" s="9">
        <v>37.228449356272073</v>
      </c>
      <c r="O177" s="9">
        <v>37.410048991682807</v>
      </c>
      <c r="P177" s="9">
        <v>37.40916790095325</v>
      </c>
      <c r="Q177" s="9">
        <v>37.408286810223693</v>
      </c>
      <c r="R177" s="9">
        <v>37.407405719494136</v>
      </c>
      <c r="S177" s="9">
        <v>37.406524628764572</v>
      </c>
      <c r="T177" s="9">
        <v>37.405643538035015</v>
      </c>
      <c r="U177" s="9">
        <v>37.404762447305458</v>
      </c>
      <c r="V177" s="9">
        <v>37.403881356575901</v>
      </c>
      <c r="W177" s="9">
        <v>37.403000265846337</v>
      </c>
      <c r="X177" s="9">
        <v>37.402119175116781</v>
      </c>
      <c r="Y177" s="9">
        <v>37.401238084387224</v>
      </c>
      <c r="Z177" s="9">
        <v>37.40009114731685</v>
      </c>
      <c r="AA177" s="9">
        <v>37.398944210246476</v>
      </c>
      <c r="AB177" s="9">
        <v>37.397797273176103</v>
      </c>
      <c r="AC177" s="9">
        <v>37.396650336105729</v>
      </c>
      <c r="AD177" s="9">
        <v>37.395503399035363</v>
      </c>
      <c r="AE177" s="9">
        <v>37.396035091716989</v>
      </c>
      <c r="AF177" s="9">
        <v>37.411606091679012</v>
      </c>
      <c r="AG177" s="9">
        <v>37.42793665261479</v>
      </c>
      <c r="AH177" s="9">
        <v>37.467319889104097</v>
      </c>
      <c r="AI177" s="9">
        <v>37.570126466902124</v>
      </c>
      <c r="AJ177" s="8" t="str">
        <f t="shared" si="6"/>
        <v>1990</v>
      </c>
      <c r="AK177" s="8" t="str">
        <f t="shared" si="7"/>
        <v>2020</v>
      </c>
      <c r="AL177" s="9">
        <f t="shared" si="8"/>
        <v>1.9760738293266442</v>
      </c>
      <c r="AM177" s="10">
        <f>RANK(DATA!$AL177,DATA!$AL$2:$AL$267)</f>
        <v>49</v>
      </c>
    </row>
    <row r="178" spans="1:39" x14ac:dyDescent="0.2">
      <c r="A178" s="7" t="s">
        <v>387</v>
      </c>
      <c r="B178" s="8" t="s">
        <v>388</v>
      </c>
      <c r="C178" s="8" t="s">
        <v>37</v>
      </c>
      <c r="D178" s="8" t="s">
        <v>38</v>
      </c>
      <c r="E178" s="9">
        <v>53.176998504237993</v>
      </c>
      <c r="F178" s="9">
        <v>52.34601961110188</v>
      </c>
      <c r="G178" s="9">
        <v>51.515040717965768</v>
      </c>
      <c r="H178" s="9">
        <v>50.684061824829655</v>
      </c>
      <c r="I178" s="9">
        <v>49.853082931693535</v>
      </c>
      <c r="J178" s="9">
        <v>49.022104038557416</v>
      </c>
      <c r="K178" s="9">
        <v>48.191125145421303</v>
      </c>
      <c r="L178" s="9">
        <v>47.36014625228519</v>
      </c>
      <c r="M178" s="9">
        <v>46.529167359149078</v>
      </c>
      <c r="N178" s="9">
        <v>45.698188466012965</v>
      </c>
      <c r="O178" s="9">
        <v>44.867209572876845</v>
      </c>
      <c r="P178" s="9">
        <v>43.860752866877178</v>
      </c>
      <c r="Q178" s="9">
        <v>42.854296160877517</v>
      </c>
      <c r="R178" s="9">
        <v>41.84783945487785</v>
      </c>
      <c r="S178" s="9">
        <v>40.841382748878175</v>
      </c>
      <c r="T178" s="9">
        <v>39.834926042878507</v>
      </c>
      <c r="U178" s="9">
        <v>38.828469336878847</v>
      </c>
      <c r="V178" s="9">
        <v>37.822012630879179</v>
      </c>
      <c r="W178" s="9">
        <v>36.815555924879504</v>
      </c>
      <c r="X178" s="9">
        <v>35.809099218879837</v>
      </c>
      <c r="Y178" s="9">
        <v>34.802642512880169</v>
      </c>
      <c r="Z178" s="9">
        <v>34.336263918896456</v>
      </c>
      <c r="AA178" s="9">
        <v>33.869885324912744</v>
      </c>
      <c r="AB178" s="9">
        <v>33.403506730929031</v>
      </c>
      <c r="AC178" s="9">
        <v>32.937128136945319</v>
      </c>
      <c r="AD178" s="9">
        <v>32.470749542961613</v>
      </c>
      <c r="AE178" s="9">
        <v>31.6397706498255</v>
      </c>
      <c r="AF178" s="9">
        <v>30.808791756689381</v>
      </c>
      <c r="AG178" s="9">
        <v>29.977812863553265</v>
      </c>
      <c r="AH178" s="9">
        <v>29.146833970417152</v>
      </c>
      <c r="AI178" s="9">
        <v>28.315855077281039</v>
      </c>
      <c r="AJ178" s="8" t="str">
        <f t="shared" si="6"/>
        <v>1990</v>
      </c>
      <c r="AK178" s="8" t="str">
        <f t="shared" si="7"/>
        <v>2020</v>
      </c>
      <c r="AL178" s="9">
        <f t="shared" si="8"/>
        <v>-24.861143426956954</v>
      </c>
      <c r="AM178" s="10">
        <f>RANK(DATA!$AL178,DATA!$AL$2:$AL$267)</f>
        <v>258</v>
      </c>
    </row>
    <row r="179" spans="1:39" x14ac:dyDescent="0.2">
      <c r="A179" s="7" t="s">
        <v>383</v>
      </c>
      <c r="B179" s="8" t="s">
        <v>384</v>
      </c>
      <c r="C179" s="8" t="s">
        <v>37</v>
      </c>
      <c r="D179" s="8" t="s">
        <v>38</v>
      </c>
      <c r="E179" s="9">
        <v>1.5354859082655719</v>
      </c>
      <c r="F179" s="9">
        <v>1.4867845583010972</v>
      </c>
      <c r="G179" s="9">
        <v>1.4380832083366228</v>
      </c>
      <c r="H179" s="9">
        <v>1.389381858372148</v>
      </c>
      <c r="I179" s="9">
        <v>1.3406805084076736</v>
      </c>
      <c r="J179" s="9">
        <v>1.291979158443199</v>
      </c>
      <c r="K179" s="9">
        <v>1.2432778084787244</v>
      </c>
      <c r="L179" s="9">
        <v>1.1945764585142495</v>
      </c>
      <c r="M179" s="9">
        <v>1.1458751085497749</v>
      </c>
      <c r="N179" s="9">
        <v>1.0971737585853003</v>
      </c>
      <c r="O179" s="9">
        <v>1.0484724086208259</v>
      </c>
      <c r="P179" s="9">
        <v>1.0386674034893817</v>
      </c>
      <c r="Q179" s="9">
        <v>1.0288623983579379</v>
      </c>
      <c r="R179" s="9">
        <v>1.0190573932264941</v>
      </c>
      <c r="S179" s="9">
        <v>1.0092523880950504</v>
      </c>
      <c r="T179" s="9">
        <v>0.99944738296360613</v>
      </c>
      <c r="U179" s="9">
        <v>0.98964237783216225</v>
      </c>
      <c r="V179" s="9">
        <v>0.97983737270071847</v>
      </c>
      <c r="W179" s="9">
        <v>0.97003236756927447</v>
      </c>
      <c r="X179" s="9">
        <v>0.96022736243783058</v>
      </c>
      <c r="Y179" s="9">
        <v>0.95042235730638658</v>
      </c>
      <c r="Z179" s="9">
        <v>0.94061735217494269</v>
      </c>
      <c r="AA179" s="9">
        <v>0.93081234704349891</v>
      </c>
      <c r="AB179" s="9">
        <v>0.92100734191205502</v>
      </c>
      <c r="AC179" s="9">
        <v>0.91120233678061102</v>
      </c>
      <c r="AD179" s="9">
        <v>0.90139733164916713</v>
      </c>
      <c r="AE179" s="9">
        <v>0.89159232651772313</v>
      </c>
      <c r="AF179" s="9">
        <v>0.88178732138627947</v>
      </c>
      <c r="AG179" s="9">
        <v>0.87198231625483535</v>
      </c>
      <c r="AH179" s="9">
        <v>0.86217731112339158</v>
      </c>
      <c r="AI179" s="9">
        <v>0.85237230599194758</v>
      </c>
      <c r="AJ179" s="8" t="str">
        <f t="shared" si="6"/>
        <v>1990</v>
      </c>
      <c r="AK179" s="8" t="str">
        <f t="shared" si="7"/>
        <v>2020</v>
      </c>
      <c r="AL179" s="9">
        <f t="shared" si="8"/>
        <v>-0.68311360227362428</v>
      </c>
      <c r="AM179" s="10">
        <f>RANK(DATA!$AL179,DATA!$AL$2:$AL$267)</f>
        <v>153</v>
      </c>
    </row>
    <row r="180" spans="1:39" x14ac:dyDescent="0.2">
      <c r="A180" s="7" t="s">
        <v>385</v>
      </c>
      <c r="B180" s="8" t="s">
        <v>386</v>
      </c>
      <c r="C180" s="8" t="s">
        <v>37</v>
      </c>
      <c r="D180" s="8" t="s">
        <v>38</v>
      </c>
      <c r="E180" s="9">
        <v>29.12490529991107</v>
      </c>
      <c r="F180" s="9">
        <v>28.945600974999174</v>
      </c>
      <c r="G180" s="9">
        <v>28.766296650087288</v>
      </c>
      <c r="H180" s="9">
        <v>28.586992325175402</v>
      </c>
      <c r="I180" s="9">
        <v>28.407688000263516</v>
      </c>
      <c r="J180" s="9">
        <v>28.228383675351626</v>
      </c>
      <c r="K180" s="9">
        <v>28.049079350439737</v>
      </c>
      <c r="L180" s="9">
        <v>27.869775025527847</v>
      </c>
      <c r="M180" s="9">
        <v>27.690470700615961</v>
      </c>
      <c r="N180" s="9">
        <v>27.511166375704079</v>
      </c>
      <c r="O180" s="9">
        <v>27.331862050792189</v>
      </c>
      <c r="P180" s="9">
        <v>27.152556627908254</v>
      </c>
      <c r="Q180" s="9">
        <v>26.973251205024319</v>
      </c>
      <c r="R180" s="9">
        <v>26.793945782140387</v>
      </c>
      <c r="S180" s="9">
        <v>26.614640359256452</v>
      </c>
      <c r="T180" s="9">
        <v>26.435334936372524</v>
      </c>
      <c r="U180" s="9">
        <v>26.256029513488588</v>
      </c>
      <c r="V180" s="9">
        <v>26.076724090604653</v>
      </c>
      <c r="W180" s="9">
        <v>25.897418667720721</v>
      </c>
      <c r="X180" s="9">
        <v>25.718113244836783</v>
      </c>
      <c r="Y180" s="9">
        <v>25.538807821952851</v>
      </c>
      <c r="Z180" s="9">
        <v>25.359502399068916</v>
      </c>
      <c r="AA180" s="9">
        <v>25.180196976184988</v>
      </c>
      <c r="AB180" s="9">
        <v>25.000891553301052</v>
      </c>
      <c r="AC180" s="9">
        <v>24.821586130417121</v>
      </c>
      <c r="AD180" s="9">
        <v>24.642280707533189</v>
      </c>
      <c r="AE180" s="9">
        <v>24.462979555760512</v>
      </c>
      <c r="AF180" s="9">
        <v>24.283683037429867</v>
      </c>
      <c r="AG180" s="9">
        <v>24.104384202378206</v>
      </c>
      <c r="AH180" s="9">
        <v>23.925085367326549</v>
      </c>
      <c r="AI180" s="9">
        <v>23.745786532274888</v>
      </c>
      <c r="AJ180" s="8" t="str">
        <f t="shared" si="6"/>
        <v>1990</v>
      </c>
      <c r="AK180" s="8" t="str">
        <f t="shared" si="7"/>
        <v>2020</v>
      </c>
      <c r="AL180" s="9">
        <f t="shared" si="8"/>
        <v>-5.3791187676361822</v>
      </c>
      <c r="AM180" s="10">
        <f>RANK(DATA!$AL180,DATA!$AL$2:$AL$267)</f>
        <v>207</v>
      </c>
    </row>
    <row r="181" spans="1:39" x14ac:dyDescent="0.2">
      <c r="A181" s="7" t="s">
        <v>377</v>
      </c>
      <c r="B181" s="8" t="s">
        <v>378</v>
      </c>
      <c r="C181" s="8" t="s">
        <v>37</v>
      </c>
      <c r="D181" s="8" t="s">
        <v>38</v>
      </c>
      <c r="E181" s="9">
        <v>35.902794345189555</v>
      </c>
      <c r="F181" s="9">
        <v>35.906187743467392</v>
      </c>
      <c r="G181" s="9">
        <v>35.909581141745221</v>
      </c>
      <c r="H181" s="9">
        <v>35.91297454002305</v>
      </c>
      <c r="I181" s="9">
        <v>35.916367938300887</v>
      </c>
      <c r="J181" s="9">
        <v>35.919761336578716</v>
      </c>
      <c r="K181" s="9">
        <v>35.923154734856553</v>
      </c>
      <c r="L181" s="9">
        <v>35.926548133134382</v>
      </c>
      <c r="M181" s="9">
        <v>35.929941531412219</v>
      </c>
      <c r="N181" s="9">
        <v>35.933334929690048</v>
      </c>
      <c r="O181" s="9">
        <v>35.930860318573416</v>
      </c>
      <c r="P181" s="9">
        <v>35.956811075111915</v>
      </c>
      <c r="Q181" s="9">
        <v>35.982761831650407</v>
      </c>
      <c r="R181" s="9">
        <v>36.008712588188907</v>
      </c>
      <c r="S181" s="9">
        <v>36.034663344727399</v>
      </c>
      <c r="T181" s="9">
        <v>36.060614101265898</v>
      </c>
      <c r="U181" s="9">
        <v>36.08656485780439</v>
      </c>
      <c r="V181" s="9">
        <v>36.11251561434289</v>
      </c>
      <c r="W181" s="9">
        <v>36.167396195364852</v>
      </c>
      <c r="X181" s="9">
        <v>36.19336772618923</v>
      </c>
      <c r="Y181" s="9">
        <v>36.219339257013608</v>
      </c>
      <c r="Z181" s="9">
        <v>36.23224154676425</v>
      </c>
      <c r="AA181" s="9">
        <v>36.245143836514906</v>
      </c>
      <c r="AB181" s="9">
        <v>36.258046126265548</v>
      </c>
      <c r="AC181" s="9">
        <v>36.270948416016196</v>
      </c>
      <c r="AD181" s="9">
        <v>36.283850705766845</v>
      </c>
      <c r="AE181" s="9">
        <v>36.281660573826713</v>
      </c>
      <c r="AF181" s="9">
        <v>36.263055770133647</v>
      </c>
      <c r="AG181" s="9">
        <v>36.261014149787137</v>
      </c>
      <c r="AH181" s="9">
        <v>36.258971977352921</v>
      </c>
      <c r="AI181" s="9">
        <v>36.256930357006411</v>
      </c>
      <c r="AJ181" s="8" t="str">
        <f t="shared" si="6"/>
        <v>1990</v>
      </c>
      <c r="AK181" s="8" t="str">
        <f t="shared" si="7"/>
        <v>2020</v>
      </c>
      <c r="AL181" s="9">
        <f t="shared" si="8"/>
        <v>0.3541360118168555</v>
      </c>
      <c r="AM181" s="10">
        <f>RANK(DATA!$AL181,DATA!$AL$2:$AL$267)</f>
        <v>89</v>
      </c>
    </row>
    <row r="182" spans="1:39" x14ac:dyDescent="0.2">
      <c r="A182" s="7" t="s">
        <v>351</v>
      </c>
      <c r="B182" s="8" t="s">
        <v>352</v>
      </c>
      <c r="C182" s="8" t="s">
        <v>37</v>
      </c>
      <c r="D182" s="8" t="s">
        <v>38</v>
      </c>
      <c r="E182" s="9">
        <v>35.863153755406998</v>
      </c>
      <c r="F182" s="9">
        <v>35.863153755406998</v>
      </c>
      <c r="G182" s="9">
        <v>36.221392056626037</v>
      </c>
      <c r="H182" s="9">
        <v>36.400511207235546</v>
      </c>
      <c r="I182" s="9">
        <v>36.579630357845069</v>
      </c>
      <c r="J182" s="9">
        <v>36.758749508454578</v>
      </c>
      <c r="K182" s="9">
        <v>36.937868659064094</v>
      </c>
      <c r="L182" s="9">
        <v>37.11698780967361</v>
      </c>
      <c r="M182" s="9">
        <v>37.296106960283126</v>
      </c>
      <c r="N182" s="9">
        <v>37.475226110892649</v>
      </c>
      <c r="O182" s="9">
        <v>37.654345261502165</v>
      </c>
      <c r="P182" s="9">
        <v>37.665670467951237</v>
      </c>
      <c r="Q182" s="9">
        <v>37.676995674400317</v>
      </c>
      <c r="R182" s="9">
        <v>37.688320880849389</v>
      </c>
      <c r="S182" s="9">
        <v>37.699646087298468</v>
      </c>
      <c r="T182" s="9">
        <v>37.710971293747541</v>
      </c>
      <c r="U182" s="9">
        <v>37.72229650019662</v>
      </c>
      <c r="V182" s="9">
        <v>38.032738803012286</v>
      </c>
      <c r="W182" s="9">
        <v>38.044153785176384</v>
      </c>
      <c r="X182" s="9">
        <v>38.070658207771615</v>
      </c>
      <c r="Y182" s="9">
        <v>38.082077716098333</v>
      </c>
      <c r="Z182" s="9">
        <v>38.351467089611418</v>
      </c>
      <c r="AA182" s="9">
        <v>38.620856463124504</v>
      </c>
      <c r="AB182" s="9">
        <v>38.890245836637597</v>
      </c>
      <c r="AC182" s="9">
        <v>39.159635210150675</v>
      </c>
      <c r="AD182" s="9">
        <v>39.429024583663761</v>
      </c>
      <c r="AE182" s="9">
        <v>39.717287866772402</v>
      </c>
      <c r="AF182" s="9">
        <v>39.710150674068203</v>
      </c>
      <c r="AG182" s="9">
        <v>39.710150674068203</v>
      </c>
      <c r="AH182" s="9">
        <v>39.710150674068203</v>
      </c>
      <c r="AI182" s="9">
        <v>39.710150674068203</v>
      </c>
      <c r="AJ182" s="8" t="str">
        <f t="shared" si="6"/>
        <v>1990</v>
      </c>
      <c r="AK182" s="8" t="str">
        <f t="shared" si="7"/>
        <v>2020</v>
      </c>
      <c r="AL182" s="9">
        <f t="shared" si="8"/>
        <v>3.8469969186612047</v>
      </c>
      <c r="AM182" s="10">
        <f>RANK(DATA!$AL182,DATA!$AL$2:$AL$267)</f>
        <v>28</v>
      </c>
    </row>
    <row r="183" spans="1:39" x14ac:dyDescent="0.2">
      <c r="A183" s="7" t="s">
        <v>365</v>
      </c>
      <c r="B183" s="8" t="s">
        <v>366</v>
      </c>
      <c r="C183" s="8" t="s">
        <v>37</v>
      </c>
      <c r="D183" s="8" t="s">
        <v>38</v>
      </c>
      <c r="E183" s="9"/>
      <c r="F183" s="9">
        <v>72.706521739130437</v>
      </c>
      <c r="G183" s="9">
        <v>72.34782608695653</v>
      </c>
      <c r="H183" s="9">
        <v>71.989130434782595</v>
      </c>
      <c r="I183" s="9">
        <v>71.630434782608702</v>
      </c>
      <c r="J183" s="9">
        <v>71.271739130434781</v>
      </c>
      <c r="K183" s="9">
        <v>70.91304347826086</v>
      </c>
      <c r="L183" s="9">
        <v>70.554347826086968</v>
      </c>
      <c r="M183" s="9">
        <v>70.195652173913032</v>
      </c>
      <c r="N183" s="9">
        <v>69.83695652173914</v>
      </c>
      <c r="O183" s="9">
        <v>69.478260869565219</v>
      </c>
      <c r="P183" s="9">
        <v>69.121739130434776</v>
      </c>
      <c r="Q183" s="9">
        <v>68.765217391304347</v>
      </c>
      <c r="R183" s="9">
        <v>68.408695652173918</v>
      </c>
      <c r="S183" s="9">
        <v>68.052173913043475</v>
      </c>
      <c r="T183" s="9">
        <v>67.695652173913032</v>
      </c>
      <c r="U183" s="9">
        <v>67.339130434782604</v>
      </c>
      <c r="V183" s="9">
        <v>66.982608695652175</v>
      </c>
      <c r="W183" s="9">
        <v>66.626086956521746</v>
      </c>
      <c r="X183" s="9">
        <v>66.269565217391303</v>
      </c>
      <c r="Y183" s="9">
        <v>65.913043478260875</v>
      </c>
      <c r="Z183" s="9">
        <v>65.55217391304349</v>
      </c>
      <c r="AA183" s="9">
        <v>65.19130434782609</v>
      </c>
      <c r="AB183" s="9">
        <v>64.830434782608705</v>
      </c>
      <c r="AC183" s="9">
        <v>64.469565217391306</v>
      </c>
      <c r="AD183" s="9">
        <v>64.108695652173907</v>
      </c>
      <c r="AE183" s="9">
        <v>52.956521739130437</v>
      </c>
      <c r="AF183" s="9">
        <v>52.956521739130437</v>
      </c>
      <c r="AG183" s="9">
        <v>52.956521739130437</v>
      </c>
      <c r="AH183" s="9">
        <v>52.956521739130437</v>
      </c>
      <c r="AI183" s="9">
        <v>52.956521739130437</v>
      </c>
      <c r="AJ183" s="8" t="str">
        <f t="shared" si="6"/>
        <v>1991</v>
      </c>
      <c r="AK183" s="8" t="str">
        <f t="shared" si="7"/>
        <v>2020</v>
      </c>
      <c r="AL183" s="9">
        <f t="shared" si="8"/>
        <v>-19.75</v>
      </c>
      <c r="AM183" s="10">
        <f>RANK(DATA!$AL183,DATA!$AL$2:$AL$267)</f>
        <v>256</v>
      </c>
    </row>
    <row r="184" spans="1:39" x14ac:dyDescent="0.2">
      <c r="A184" s="7" t="s">
        <v>391</v>
      </c>
      <c r="B184" s="8" t="s">
        <v>392</v>
      </c>
      <c r="C184" s="8" t="s">
        <v>37</v>
      </c>
      <c r="D184" s="8" t="s">
        <v>38</v>
      </c>
      <c r="E184" s="9">
        <v>33.216151394684104</v>
      </c>
      <c r="F184" s="9">
        <v>33.210949392734719</v>
      </c>
      <c r="G184" s="9">
        <v>33.205747390785341</v>
      </c>
      <c r="H184" s="9">
        <v>33.200545388835955</v>
      </c>
      <c r="I184" s="9">
        <v>33.19534338688657</v>
      </c>
      <c r="J184" s="9">
        <v>33.190141384937192</v>
      </c>
      <c r="K184" s="9">
        <v>33.184939382987807</v>
      </c>
      <c r="L184" s="9">
        <v>33.179737381038429</v>
      </c>
      <c r="M184" s="9">
        <v>33.17453537908905</v>
      </c>
      <c r="N184" s="9">
        <v>33.169333377139665</v>
      </c>
      <c r="O184" s="9">
        <v>33.16413137519028</v>
      </c>
      <c r="P184" s="9">
        <v>33.161119689851169</v>
      </c>
      <c r="Q184" s="9">
        <v>33.158108004512052</v>
      </c>
      <c r="R184" s="9">
        <v>33.155096319172941</v>
      </c>
      <c r="S184" s="9">
        <v>33.152084633833823</v>
      </c>
      <c r="T184" s="9">
        <v>33.149072948494705</v>
      </c>
      <c r="U184" s="9">
        <v>33.146061263155588</v>
      </c>
      <c r="V184" s="9">
        <v>33.143049577816477</v>
      </c>
      <c r="W184" s="9">
        <v>33.140037892477359</v>
      </c>
      <c r="X184" s="9">
        <v>33.137026207138241</v>
      </c>
      <c r="Y184" s="9">
        <v>33.134014521799124</v>
      </c>
      <c r="Z184" s="9">
        <v>33.155370108749224</v>
      </c>
      <c r="AA184" s="9">
        <v>33.176725695699311</v>
      </c>
      <c r="AB184" s="9">
        <v>33.209086604687911</v>
      </c>
      <c r="AC184" s="9">
        <v>33.231810861443741</v>
      </c>
      <c r="AD184" s="9">
        <v>33.245643988195752</v>
      </c>
      <c r="AE184" s="9">
        <v>33.271099733248974</v>
      </c>
      <c r="AF184" s="9">
        <v>33.294537270403374</v>
      </c>
      <c r="AG184" s="9">
        <v>33.317278716412154</v>
      </c>
      <c r="AH184" s="9">
        <v>33.338642266935651</v>
      </c>
      <c r="AI184" s="9">
        <v>33.36000581745914</v>
      </c>
      <c r="AJ184" s="8" t="str">
        <f t="shared" si="6"/>
        <v>1990</v>
      </c>
      <c r="AK184" s="8" t="str">
        <f t="shared" si="7"/>
        <v>2020</v>
      </c>
      <c r="AL184" s="9">
        <f t="shared" si="8"/>
        <v>0.14385442277503557</v>
      </c>
      <c r="AM184" s="10">
        <f>RANK(DATA!$AL184,DATA!$AL$2:$AL$267)</f>
        <v>99</v>
      </c>
    </row>
    <row r="185" spans="1:39" x14ac:dyDescent="0.2">
      <c r="A185" s="7" t="s">
        <v>257</v>
      </c>
      <c r="B185" s="8" t="s">
        <v>258</v>
      </c>
      <c r="C185" s="8" t="s">
        <v>37</v>
      </c>
      <c r="D185" s="8" t="s">
        <v>38</v>
      </c>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8" t="e">
        <f t="shared" si="6"/>
        <v>#N/A</v>
      </c>
      <c r="AK185" s="8" t="e">
        <f t="shared" si="7"/>
        <v>#N/A</v>
      </c>
      <c r="AL185" s="9">
        <f t="shared" si="8"/>
        <v>-100</v>
      </c>
      <c r="AM185" s="10">
        <f>RANK(DATA!$AL185,DATA!$AL$2:$AL$267)</f>
        <v>259</v>
      </c>
    </row>
    <row r="186" spans="1:39" x14ac:dyDescent="0.2">
      <c r="A186" s="7" t="s">
        <v>399</v>
      </c>
      <c r="B186" s="8" t="s">
        <v>400</v>
      </c>
      <c r="C186" s="8" t="s">
        <v>37</v>
      </c>
      <c r="D186" s="8" t="s">
        <v>38</v>
      </c>
      <c r="E186" s="9">
        <v>32.345855650514778</v>
      </c>
      <c r="F186" s="9">
        <v>32.351069764657382</v>
      </c>
      <c r="G186" s="9">
        <v>32.357489191756464</v>
      </c>
      <c r="H186" s="9">
        <v>32.362863420010612</v>
      </c>
      <c r="I186" s="9">
        <v>32.368728080044718</v>
      </c>
      <c r="J186" s="9">
        <v>32.374592746197621</v>
      </c>
      <c r="K186" s="9">
        <v>32.380549508359437</v>
      </c>
      <c r="L186" s="9">
        <v>32.386497185124277</v>
      </c>
      <c r="M186" s="9">
        <v>32.39238104804226</v>
      </c>
      <c r="N186" s="9">
        <v>32.398274041565436</v>
      </c>
      <c r="O186" s="9">
        <v>32.402122308127083</v>
      </c>
      <c r="P186" s="9">
        <v>32.417393713066431</v>
      </c>
      <c r="Q186" s="9">
        <v>32.431953025219379</v>
      </c>
      <c r="R186" s="9">
        <v>32.446612396716318</v>
      </c>
      <c r="S186" s="9">
        <v>32.461911240363129</v>
      </c>
      <c r="T186" s="9">
        <v>32.477064921974304</v>
      </c>
      <c r="U186" s="9">
        <v>32.492675248928407</v>
      </c>
      <c r="V186" s="9">
        <v>32.507628894566821</v>
      </c>
      <c r="W186" s="9">
        <v>32.536403332901564</v>
      </c>
      <c r="X186" s="9">
        <v>32.550651036758367</v>
      </c>
      <c r="Y186" s="9">
        <v>32.564328587763249</v>
      </c>
      <c r="Z186" s="9">
        <v>32.599419067982666</v>
      </c>
      <c r="AA186" s="9">
        <v>32.638898387172112</v>
      </c>
      <c r="AB186" s="9">
        <v>32.672488227492309</v>
      </c>
      <c r="AC186" s="9">
        <v>32.706779416306119</v>
      </c>
      <c r="AD186" s="9">
        <v>32.742091508863084</v>
      </c>
      <c r="AE186" s="9">
        <v>32.757799001958318</v>
      </c>
      <c r="AF186" s="9">
        <v>32.751047622600325</v>
      </c>
      <c r="AG186" s="9">
        <v>32.750056776556903</v>
      </c>
      <c r="AH186" s="9">
        <v>32.75342719715492</v>
      </c>
      <c r="AI186" s="9">
        <v>32.757210437253057</v>
      </c>
      <c r="AJ186" s="8" t="str">
        <f t="shared" si="6"/>
        <v>1990</v>
      </c>
      <c r="AK186" s="8" t="str">
        <f t="shared" si="7"/>
        <v>2020</v>
      </c>
      <c r="AL186" s="9">
        <f t="shared" si="8"/>
        <v>0.41135478673827919</v>
      </c>
      <c r="AM186" s="10">
        <f>RANK(DATA!$AL186,DATA!$AL$2:$AL$267)</f>
        <v>84</v>
      </c>
    </row>
    <row r="187" spans="1:39" x14ac:dyDescent="0.2">
      <c r="A187" s="7" t="s">
        <v>401</v>
      </c>
      <c r="B187" s="8" t="s">
        <v>402</v>
      </c>
      <c r="C187" s="8" t="s">
        <v>37</v>
      </c>
      <c r="D187" s="8" t="s">
        <v>38</v>
      </c>
      <c r="E187" s="9">
        <v>9.6930533117932146E-3</v>
      </c>
      <c r="F187" s="9">
        <v>9.6930533117932146E-3</v>
      </c>
      <c r="G187" s="9">
        <v>9.6930533117932146E-3</v>
      </c>
      <c r="H187" s="9">
        <v>9.6930533117932146E-3</v>
      </c>
      <c r="I187" s="9">
        <v>9.6930533117932146E-3</v>
      </c>
      <c r="J187" s="9">
        <v>9.6930533117932146E-3</v>
      </c>
      <c r="K187" s="9">
        <v>9.6930533117932146E-3</v>
      </c>
      <c r="L187" s="9">
        <v>9.6930533117932146E-3</v>
      </c>
      <c r="M187" s="9">
        <v>9.6930533117932146E-3</v>
      </c>
      <c r="N187" s="9">
        <v>9.6930533117932146E-3</v>
      </c>
      <c r="O187" s="9">
        <v>9.6930533117932146E-3</v>
      </c>
      <c r="P187" s="9">
        <v>9.6930533117932146E-3</v>
      </c>
      <c r="Q187" s="9">
        <v>9.6930533117932146E-3</v>
      </c>
      <c r="R187" s="9">
        <v>9.6930533117932146E-3</v>
      </c>
      <c r="S187" s="9">
        <v>9.6930533117932146E-3</v>
      </c>
      <c r="T187" s="9">
        <v>9.6930533117932146E-3</v>
      </c>
      <c r="U187" s="9">
        <v>9.6930533117932146E-3</v>
      </c>
      <c r="V187" s="9">
        <v>9.6930533117932146E-3</v>
      </c>
      <c r="W187" s="9">
        <v>9.6930533117932146E-3</v>
      </c>
      <c r="X187" s="9">
        <v>9.6930533117932146E-3</v>
      </c>
      <c r="Y187" s="9">
        <v>9.6930533117932146E-3</v>
      </c>
      <c r="Z187" s="9">
        <v>9.6930533117932146E-3</v>
      </c>
      <c r="AA187" s="9">
        <v>9.6930533117932146E-3</v>
      </c>
      <c r="AB187" s="9">
        <v>9.6930533117932146E-3</v>
      </c>
      <c r="AC187" s="9">
        <v>9.6930533117932146E-3</v>
      </c>
      <c r="AD187" s="9">
        <v>9.6930533117932146E-3</v>
      </c>
      <c r="AE187" s="9">
        <v>9.0468497576736678E-3</v>
      </c>
      <c r="AF187" s="9">
        <v>8.7237479806138926E-3</v>
      </c>
      <c r="AG187" s="9">
        <v>8.4006462035541192E-3</v>
      </c>
      <c r="AH187" s="9">
        <v>8.0775444264943458E-3</v>
      </c>
      <c r="AI187" s="9">
        <v>8.0775444264943458E-3</v>
      </c>
      <c r="AJ187" s="8" t="str">
        <f t="shared" si="6"/>
        <v>1990</v>
      </c>
      <c r="AK187" s="8" t="str">
        <f t="shared" si="7"/>
        <v>2020</v>
      </c>
      <c r="AL187" s="9">
        <f t="shared" si="8"/>
        <v>-1.6155088852988688E-3</v>
      </c>
      <c r="AM187" s="10">
        <f>RANK(DATA!$AL187,DATA!$AL$2:$AL$267)</f>
        <v>138</v>
      </c>
    </row>
    <row r="188" spans="1:39" x14ac:dyDescent="0.2">
      <c r="A188" s="7" t="s">
        <v>403</v>
      </c>
      <c r="B188" s="8" t="s">
        <v>404</v>
      </c>
      <c r="C188" s="8" t="s">
        <v>37</v>
      </c>
      <c r="D188" s="8" t="s">
        <v>38</v>
      </c>
      <c r="E188" s="9">
        <v>31.518261268692068</v>
      </c>
      <c r="F188" s="9">
        <v>31.417504513949844</v>
      </c>
      <c r="G188" s="9">
        <v>31.319627079314298</v>
      </c>
      <c r="H188" s="9">
        <v>31.220489061195909</v>
      </c>
      <c r="I188" s="9">
        <v>31.227363849687872</v>
      </c>
      <c r="J188" s="9">
        <v>31.127888124523022</v>
      </c>
      <c r="K188" s="9">
        <v>31.028412399358178</v>
      </c>
      <c r="L188" s="9">
        <v>30.928936674193327</v>
      </c>
      <c r="M188" s="9">
        <v>30.82946094902848</v>
      </c>
      <c r="N188" s="9">
        <v>30.729985223863633</v>
      </c>
      <c r="O188" s="9">
        <v>30.630509498698785</v>
      </c>
      <c r="P188" s="9">
        <v>30.533063561004582</v>
      </c>
      <c r="Q188" s="9">
        <v>30.435617623310378</v>
      </c>
      <c r="R188" s="9">
        <v>30.338022408641066</v>
      </c>
      <c r="S188" s="9">
        <v>30.26549115857442</v>
      </c>
      <c r="T188" s="9">
        <v>30.167816857226995</v>
      </c>
      <c r="U188" s="9">
        <v>30.129680628834311</v>
      </c>
      <c r="V188" s="9">
        <v>30.041905600466443</v>
      </c>
      <c r="W188" s="9">
        <v>29.954131436579932</v>
      </c>
      <c r="X188" s="9">
        <v>29.866505211508553</v>
      </c>
      <c r="Y188" s="9">
        <v>29.778849657753483</v>
      </c>
      <c r="Z188" s="9">
        <v>29.677815339992762</v>
      </c>
      <c r="AA188" s="9">
        <v>29.576810649290788</v>
      </c>
      <c r="AB188" s="9">
        <v>29.46018186936826</v>
      </c>
      <c r="AC188" s="9">
        <v>29.360994335199287</v>
      </c>
      <c r="AD188" s="9">
        <v>29.259980429950446</v>
      </c>
      <c r="AE188" s="9">
        <v>29.150304375046758</v>
      </c>
      <c r="AF188" s="9">
        <v>29.049827607846613</v>
      </c>
      <c r="AG188" s="9">
        <v>28.932253955038696</v>
      </c>
      <c r="AH188" s="9">
        <v>28.823041695513563</v>
      </c>
      <c r="AI188" s="9">
        <v>28.713858959464758</v>
      </c>
      <c r="AJ188" s="8" t="str">
        <f t="shared" si="6"/>
        <v>1990</v>
      </c>
      <c r="AK188" s="8" t="str">
        <f t="shared" si="7"/>
        <v>2020</v>
      </c>
      <c r="AL188" s="9">
        <f t="shared" si="8"/>
        <v>-2.80440230922731</v>
      </c>
      <c r="AM188" s="10">
        <f>RANK(DATA!$AL188,DATA!$AL$2:$AL$267)</f>
        <v>187</v>
      </c>
    </row>
    <row r="189" spans="1:39" x14ac:dyDescent="0.2">
      <c r="A189" s="7" t="s">
        <v>431</v>
      </c>
      <c r="B189" s="8" t="s">
        <v>432</v>
      </c>
      <c r="C189" s="8" t="s">
        <v>37</v>
      </c>
      <c r="D189" s="8" t="s">
        <v>38</v>
      </c>
      <c r="E189" s="9">
        <v>65.449570474069347</v>
      </c>
      <c r="F189" s="9">
        <v>65.902274143302179</v>
      </c>
      <c r="G189" s="9">
        <v>65.99006230529595</v>
      </c>
      <c r="H189" s="9">
        <v>66.077850467289721</v>
      </c>
      <c r="I189" s="9">
        <v>66.165638629283492</v>
      </c>
      <c r="J189" s="9">
        <v>66.253426791277263</v>
      </c>
      <c r="K189" s="9">
        <v>66.341214953271034</v>
      </c>
      <c r="L189" s="9">
        <v>66.429003115264791</v>
      </c>
      <c r="M189" s="9">
        <v>66.516791277258562</v>
      </c>
      <c r="N189" s="9">
        <v>66.604579439252333</v>
      </c>
      <c r="O189" s="9">
        <v>66.692367601246104</v>
      </c>
      <c r="P189" s="9">
        <v>66.779408099688467</v>
      </c>
      <c r="Q189" s="9">
        <v>66.866448598130845</v>
      </c>
      <c r="R189" s="9">
        <v>66.953489096573207</v>
      </c>
      <c r="S189" s="9">
        <v>67.04052959501557</v>
      </c>
      <c r="T189" s="9">
        <v>67.127570093457948</v>
      </c>
      <c r="U189" s="9">
        <v>67.214610591900311</v>
      </c>
      <c r="V189" s="9">
        <v>67.301651090342673</v>
      </c>
      <c r="W189" s="9">
        <v>67.388691588785051</v>
      </c>
      <c r="X189" s="9">
        <v>67.475732087227414</v>
      </c>
      <c r="Y189" s="9">
        <v>67.562772585669777</v>
      </c>
      <c r="Z189" s="9">
        <v>67.649595015576324</v>
      </c>
      <c r="AA189" s="9">
        <v>67.736417445482871</v>
      </c>
      <c r="AB189" s="9">
        <v>67.823239875389405</v>
      </c>
      <c r="AC189" s="9">
        <v>67.910062305295952</v>
      </c>
      <c r="AD189" s="9">
        <v>67.996884735202485</v>
      </c>
      <c r="AE189" s="9">
        <v>68.08395638629284</v>
      </c>
      <c r="AF189" s="9">
        <v>68.170872274143306</v>
      </c>
      <c r="AG189" s="9">
        <v>68.257943925233647</v>
      </c>
      <c r="AH189" s="9">
        <v>68.366157681520718</v>
      </c>
      <c r="AI189" s="9">
        <v>68.453100654409468</v>
      </c>
      <c r="AJ189" s="8" t="str">
        <f t="shared" si="6"/>
        <v>1990</v>
      </c>
      <c r="AK189" s="8" t="str">
        <f t="shared" si="7"/>
        <v>2020</v>
      </c>
      <c r="AL189" s="9">
        <f t="shared" si="8"/>
        <v>3.0035301803401211</v>
      </c>
      <c r="AM189" s="10">
        <f>RANK(DATA!$AL189,DATA!$AL$2:$AL$267)</f>
        <v>33</v>
      </c>
    </row>
    <row r="190" spans="1:39" x14ac:dyDescent="0.2">
      <c r="A190" s="7" t="s">
        <v>405</v>
      </c>
      <c r="B190" s="8" t="s">
        <v>406</v>
      </c>
      <c r="C190" s="8" t="s">
        <v>37</v>
      </c>
      <c r="D190" s="8" t="s">
        <v>38</v>
      </c>
      <c r="E190" s="9">
        <v>0.18775944375259446</v>
      </c>
      <c r="F190" s="9">
        <v>6.4072709111664601</v>
      </c>
      <c r="G190" s="9">
        <v>6.3455842673308425</v>
      </c>
      <c r="H190" s="9">
        <v>6.2838976234952257</v>
      </c>
      <c r="I190" s="9">
        <v>6.2222109796596099</v>
      </c>
      <c r="J190" s="9">
        <v>6.1605243358239932</v>
      </c>
      <c r="K190" s="9">
        <v>6.0988376919883773</v>
      </c>
      <c r="L190" s="9">
        <v>6.0371510481527606</v>
      </c>
      <c r="M190" s="9">
        <v>5.9754644043171448</v>
      </c>
      <c r="N190" s="9">
        <v>5.9137777604815271</v>
      </c>
      <c r="O190" s="9">
        <v>5.8520911166459113</v>
      </c>
      <c r="P190" s="9">
        <v>5.7979283416355329</v>
      </c>
      <c r="Q190" s="9">
        <v>5.7437655666251555</v>
      </c>
      <c r="R190" s="9">
        <v>5.689602791614778</v>
      </c>
      <c r="S190" s="9">
        <v>5.6354400166044005</v>
      </c>
      <c r="T190" s="9">
        <v>5.5812772415940222</v>
      </c>
      <c r="U190" s="9">
        <v>5.5271144665836447</v>
      </c>
      <c r="V190" s="9">
        <v>5.4729516915732672</v>
      </c>
      <c r="W190" s="9">
        <v>5.4187889165628897</v>
      </c>
      <c r="X190" s="9">
        <v>5.3646261415525114</v>
      </c>
      <c r="Y190" s="9">
        <v>5.3104633665421339</v>
      </c>
      <c r="Z190" s="9">
        <v>5.2686591946865926</v>
      </c>
      <c r="AA190" s="9">
        <v>5.2268550228310495</v>
      </c>
      <c r="AB190" s="9">
        <v>5.1850508509755082</v>
      </c>
      <c r="AC190" s="9">
        <v>5.1432466791199669</v>
      </c>
      <c r="AD190" s="9">
        <v>5.1014425072644256</v>
      </c>
      <c r="AE190" s="9">
        <v>5.0179535076795352</v>
      </c>
      <c r="AF190" s="9">
        <v>4.994188459941884</v>
      </c>
      <c r="AG190" s="9">
        <v>4.9405614362806149</v>
      </c>
      <c r="AH190" s="9">
        <v>4.8869344126193441</v>
      </c>
      <c r="AI190" s="9">
        <v>4.8333073889580742</v>
      </c>
      <c r="AJ190" s="8" t="str">
        <f t="shared" si="6"/>
        <v>1990</v>
      </c>
      <c r="AK190" s="8" t="str">
        <f t="shared" si="7"/>
        <v>2020</v>
      </c>
      <c r="AL190" s="9">
        <f t="shared" si="8"/>
        <v>4.6455479452054798</v>
      </c>
      <c r="AM190" s="10">
        <f>RANK(DATA!$AL190,DATA!$AL$2:$AL$267)</f>
        <v>22</v>
      </c>
    </row>
    <row r="191" spans="1:39" x14ac:dyDescent="0.2">
      <c r="A191" s="7" t="s">
        <v>413</v>
      </c>
      <c r="B191" s="8" t="s">
        <v>414</v>
      </c>
      <c r="C191" s="8" t="s">
        <v>37</v>
      </c>
      <c r="D191" s="8" t="s">
        <v>38</v>
      </c>
      <c r="E191" s="9"/>
      <c r="F191" s="9">
        <v>83.245652173913044</v>
      </c>
      <c r="G191" s="9">
        <v>83.556521739130446</v>
      </c>
      <c r="H191" s="9">
        <v>83.867391304347834</v>
      </c>
      <c r="I191" s="9">
        <v>84.178260869565221</v>
      </c>
      <c r="J191" s="9">
        <v>84.489130434782595</v>
      </c>
      <c r="K191" s="9">
        <v>84.8</v>
      </c>
      <c r="L191" s="9">
        <v>85.110869565217385</v>
      </c>
      <c r="M191" s="9">
        <v>85.421739130434787</v>
      </c>
      <c r="N191" s="9">
        <v>85.732608695652175</v>
      </c>
      <c r="O191" s="9">
        <v>86.043478260869563</v>
      </c>
      <c r="P191" s="9">
        <v>86.256521739130434</v>
      </c>
      <c r="Q191" s="9">
        <v>86.469565217391292</v>
      </c>
      <c r="R191" s="9">
        <v>86.682608695652178</v>
      </c>
      <c r="S191" s="9">
        <v>86.895652173913049</v>
      </c>
      <c r="T191" s="9">
        <v>87.108695652173907</v>
      </c>
      <c r="U191" s="9">
        <v>87.321739130434779</v>
      </c>
      <c r="V191" s="9">
        <v>87.534782608695664</v>
      </c>
      <c r="W191" s="9">
        <v>87.747826086956522</v>
      </c>
      <c r="X191" s="9">
        <v>87.960869565217394</v>
      </c>
      <c r="Y191" s="9">
        <v>88.173913043478265</v>
      </c>
      <c r="Z191" s="9">
        <v>88.360869565217385</v>
      </c>
      <c r="AA191" s="9">
        <v>88.547826086956519</v>
      </c>
      <c r="AB191" s="9">
        <v>88.734782608695653</v>
      </c>
      <c r="AC191" s="9">
        <v>88.921739130434787</v>
      </c>
      <c r="AD191" s="9">
        <v>89.108695652173907</v>
      </c>
      <c r="AE191" s="9">
        <v>89.304347826086968</v>
      </c>
      <c r="AF191" s="9">
        <v>89.478260869565219</v>
      </c>
      <c r="AG191" s="9">
        <v>89.673913043478265</v>
      </c>
      <c r="AH191" s="9">
        <v>89.84782608695653</v>
      </c>
      <c r="AI191" s="9">
        <v>90.021739130434781</v>
      </c>
      <c r="AJ191" s="8" t="str">
        <f t="shared" si="6"/>
        <v>1991</v>
      </c>
      <c r="AK191" s="8" t="str">
        <f t="shared" si="7"/>
        <v>2020</v>
      </c>
      <c r="AL191" s="9">
        <f t="shared" si="8"/>
        <v>6.7760869565217376</v>
      </c>
      <c r="AM191" s="10">
        <f>RANK(DATA!$AL191,DATA!$AL$2:$AL$267)</f>
        <v>13</v>
      </c>
    </row>
    <row r="192" spans="1:39" x14ac:dyDescent="0.2">
      <c r="A192" s="7" t="s">
        <v>407</v>
      </c>
      <c r="B192" s="8" t="s">
        <v>408</v>
      </c>
      <c r="C192" s="8" t="s">
        <v>37</v>
      </c>
      <c r="D192" s="8" t="s">
        <v>38</v>
      </c>
      <c r="E192" s="9">
        <v>61.977401129943502</v>
      </c>
      <c r="F192" s="9">
        <v>61.755098197471078</v>
      </c>
      <c r="G192" s="9">
        <v>61.532795264998661</v>
      </c>
      <c r="H192" s="9">
        <v>61.310492332526238</v>
      </c>
      <c r="I192" s="9">
        <v>61.088189400053807</v>
      </c>
      <c r="J192" s="9">
        <v>60.865886467581376</v>
      </c>
      <c r="K192" s="9">
        <v>60.643583535108959</v>
      </c>
      <c r="L192" s="9">
        <v>60.421280602636543</v>
      </c>
      <c r="M192" s="9">
        <v>60.198977670164112</v>
      </c>
      <c r="N192" s="9">
        <v>59.976674737691695</v>
      </c>
      <c r="O192" s="9">
        <v>59.754371805219265</v>
      </c>
      <c r="P192" s="9">
        <v>59.600820554210387</v>
      </c>
      <c r="Q192" s="9">
        <v>59.447269303201502</v>
      </c>
      <c r="R192" s="9">
        <v>59.293718052192624</v>
      </c>
      <c r="S192" s="9">
        <v>59.14016680118376</v>
      </c>
      <c r="T192" s="9">
        <v>58.986615550174868</v>
      </c>
      <c r="U192" s="9">
        <v>58.833064299165997</v>
      </c>
      <c r="V192" s="9">
        <v>58.679513048157119</v>
      </c>
      <c r="W192" s="9">
        <v>58.525961797148227</v>
      </c>
      <c r="X192" s="9">
        <v>58.372410546139363</v>
      </c>
      <c r="Y192" s="9">
        <v>58.218859295130486</v>
      </c>
      <c r="Z192" s="9">
        <v>58.065294592413231</v>
      </c>
      <c r="AA192" s="9">
        <v>57.911729889695998</v>
      </c>
      <c r="AB192" s="9">
        <v>57.758165186978751</v>
      </c>
      <c r="AC192" s="9">
        <v>57.775580140313011</v>
      </c>
      <c r="AD192" s="9">
        <v>57.621559633027516</v>
      </c>
      <c r="AE192" s="9">
        <v>57.467620075553164</v>
      </c>
      <c r="AF192" s="9">
        <v>57.313545601726936</v>
      </c>
      <c r="AG192" s="9">
        <v>57.115682758806628</v>
      </c>
      <c r="AH192" s="9">
        <v>56.961726680777062</v>
      </c>
      <c r="AI192" s="9">
        <v>56.807905415425267</v>
      </c>
      <c r="AJ192" s="8" t="str">
        <f t="shared" si="6"/>
        <v>1990</v>
      </c>
      <c r="AK192" s="8" t="str">
        <f t="shared" si="7"/>
        <v>2020</v>
      </c>
      <c r="AL192" s="9">
        <f t="shared" si="8"/>
        <v>-5.1694957145182343</v>
      </c>
      <c r="AM192" s="10">
        <f>RANK(DATA!$AL192,DATA!$AL$2:$AL$267)</f>
        <v>205</v>
      </c>
    </row>
    <row r="193" spans="1:39" x14ac:dyDescent="0.2">
      <c r="A193" s="7" t="s">
        <v>415</v>
      </c>
      <c r="B193" s="8" t="s">
        <v>416</v>
      </c>
      <c r="C193" s="8" t="s">
        <v>37</v>
      </c>
      <c r="D193" s="8" t="s">
        <v>38</v>
      </c>
      <c r="E193" s="9">
        <v>80.377335158768716</v>
      </c>
      <c r="F193" s="9">
        <v>80.350458419820697</v>
      </c>
      <c r="G193" s="9">
        <v>80.323581901691469</v>
      </c>
      <c r="H193" s="9">
        <v>80.29670516274345</v>
      </c>
      <c r="I193" s="9">
        <v>80.269828423795431</v>
      </c>
      <c r="J193" s="9">
        <v>80.242951684847412</v>
      </c>
      <c r="K193" s="9">
        <v>80.216075166718184</v>
      </c>
      <c r="L193" s="9">
        <v>80.189198427770165</v>
      </c>
      <c r="M193" s="9">
        <v>80.162321688822161</v>
      </c>
      <c r="N193" s="9">
        <v>80.135444949874142</v>
      </c>
      <c r="O193" s="9">
        <v>80.108568343417389</v>
      </c>
      <c r="P193" s="9">
        <v>80.086689484608939</v>
      </c>
      <c r="Q193" s="9">
        <v>80.064810537472951</v>
      </c>
      <c r="R193" s="9">
        <v>80.042931590336963</v>
      </c>
      <c r="S193" s="9">
        <v>80.021052643200989</v>
      </c>
      <c r="T193" s="9">
        <v>79.999173696065</v>
      </c>
      <c r="U193" s="9">
        <v>79.97729474892904</v>
      </c>
      <c r="V193" s="9">
        <v>79.955415801793052</v>
      </c>
      <c r="W193" s="9">
        <v>79.933536854657078</v>
      </c>
      <c r="X193" s="9">
        <v>79.911657907521089</v>
      </c>
      <c r="Y193" s="9">
        <v>79.889778960385087</v>
      </c>
      <c r="Z193" s="9">
        <v>79.821561630525991</v>
      </c>
      <c r="AA193" s="9">
        <v>79.753344300666868</v>
      </c>
      <c r="AB193" s="9">
        <v>79.685126970807758</v>
      </c>
      <c r="AC193" s="9">
        <v>79.616909861767425</v>
      </c>
      <c r="AD193" s="9">
        <v>79.54869248774456</v>
      </c>
      <c r="AE193" s="9">
        <v>79.472419732367612</v>
      </c>
      <c r="AF193" s="9">
        <v>79.398379190036664</v>
      </c>
      <c r="AG193" s="9">
        <v>79.324338647705702</v>
      </c>
      <c r="AH193" s="9">
        <v>79.250298105374739</v>
      </c>
      <c r="AI193" s="9">
        <v>79.176257563043762</v>
      </c>
      <c r="AJ193" s="8" t="str">
        <f t="shared" si="6"/>
        <v>1990</v>
      </c>
      <c r="AK193" s="8" t="str">
        <f t="shared" si="7"/>
        <v>2020</v>
      </c>
      <c r="AL193" s="9">
        <f t="shared" si="8"/>
        <v>-1.2010775957249535</v>
      </c>
      <c r="AM193" s="10">
        <f>RANK(DATA!$AL193,DATA!$AL$2:$AL$267)</f>
        <v>165</v>
      </c>
    </row>
    <row r="194" spans="1:39" x14ac:dyDescent="0.2">
      <c r="A194" s="7" t="s">
        <v>427</v>
      </c>
      <c r="B194" s="8" t="s">
        <v>428</v>
      </c>
      <c r="C194" s="8" t="s">
        <v>37</v>
      </c>
      <c r="D194" s="8" t="s">
        <v>38</v>
      </c>
      <c r="E194" s="9">
        <v>64.29866599546942</v>
      </c>
      <c r="F194" s="9">
        <v>63.655773974326713</v>
      </c>
      <c r="G194" s="9">
        <v>63.012881953183985</v>
      </c>
      <c r="H194" s="9">
        <v>62.369989932041278</v>
      </c>
      <c r="I194" s="9">
        <v>61.727097910898564</v>
      </c>
      <c r="J194" s="9">
        <v>61.08420588975585</v>
      </c>
      <c r="K194" s="9">
        <v>60.441313868613136</v>
      </c>
      <c r="L194" s="9">
        <v>59.798421847470429</v>
      </c>
      <c r="M194" s="9">
        <v>59.155529826327715</v>
      </c>
      <c r="N194" s="9">
        <v>58.512637805184994</v>
      </c>
      <c r="O194" s="9">
        <v>57.86974578404228</v>
      </c>
      <c r="P194" s="9">
        <v>57.008572866851246</v>
      </c>
      <c r="Q194" s="9">
        <v>56.147399949660205</v>
      </c>
      <c r="R194" s="9">
        <v>55.286227032469156</v>
      </c>
      <c r="S194" s="9">
        <v>54.42505411527813</v>
      </c>
      <c r="T194" s="9">
        <v>53.563881198087081</v>
      </c>
      <c r="U194" s="9">
        <v>52.702708280896047</v>
      </c>
      <c r="V194" s="9">
        <v>51.841535363705013</v>
      </c>
      <c r="W194" s="9">
        <v>50.980362446513972</v>
      </c>
      <c r="X194" s="9">
        <v>50.119189529322924</v>
      </c>
      <c r="Y194" s="9">
        <v>49.258016612131897</v>
      </c>
      <c r="Z194" s="9">
        <v>48.215343569091367</v>
      </c>
      <c r="AA194" s="9">
        <v>47.172670526050844</v>
      </c>
      <c r="AB194" s="9">
        <v>46.129997483010321</v>
      </c>
      <c r="AC194" s="9">
        <v>45.087324439969798</v>
      </c>
      <c r="AD194" s="9">
        <v>44.044651396929268</v>
      </c>
      <c r="AE194" s="9">
        <v>43.627309338031708</v>
      </c>
      <c r="AF194" s="9">
        <v>42.638484772212436</v>
      </c>
      <c r="AG194" s="9">
        <v>41.935388874905613</v>
      </c>
      <c r="AH194" s="9">
        <v>41.232318147495597</v>
      </c>
      <c r="AI194" s="9">
        <v>40.529222250188774</v>
      </c>
      <c r="AJ194" s="8" t="str">
        <f t="shared" ref="AJ194:AJ257" si="9">INDEX($E$1:$AI$1,1,MATCH(TRUE,INDEX($E194:$AI194&gt;0,0),0))</f>
        <v>1990</v>
      </c>
      <c r="AK194" s="8" t="str">
        <f t="shared" ref="AK194:AK257" si="10">INDEX($E$1:$AI$1,MATCH(-1,$E194:$AI194,-1))</f>
        <v>2020</v>
      </c>
      <c r="AL194" s="9">
        <f t="shared" ref="AL194:AL257" si="11">IFERROR(INDEX($E194:$AI194,1,MATCH($AK194,$E$1:$AI$1,0))-INDEX($E194:$AI194,1,MATCH($AJ194,$E$1:$AI$1,0)),-100)</f>
        <v>-23.769443745280647</v>
      </c>
      <c r="AM194" s="10">
        <f>RANK(DATA!$AL194,DATA!$AL$2:$AL$267)</f>
        <v>257</v>
      </c>
    </row>
    <row r="195" spans="1:39" x14ac:dyDescent="0.2">
      <c r="A195" s="7" t="s">
        <v>409</v>
      </c>
      <c r="B195" s="8" t="s">
        <v>410</v>
      </c>
      <c r="C195" s="8" t="s">
        <v>37</v>
      </c>
      <c r="D195" s="8" t="s">
        <v>38</v>
      </c>
      <c r="E195" s="9">
        <v>59.725421875000009</v>
      </c>
      <c r="F195" s="9">
        <v>59.635522656249996</v>
      </c>
      <c r="G195" s="9">
        <v>59.545623437499998</v>
      </c>
      <c r="H195" s="9">
        <v>59.455724218750007</v>
      </c>
      <c r="I195" s="9">
        <v>59.365825000000008</v>
      </c>
      <c r="J195" s="9">
        <v>59.275925781249995</v>
      </c>
      <c r="K195" s="9">
        <v>59.186026562500004</v>
      </c>
      <c r="L195" s="9">
        <v>59.096127343750005</v>
      </c>
      <c r="M195" s="9">
        <v>59.006228124999993</v>
      </c>
      <c r="N195" s="9">
        <v>58.916328906250001</v>
      </c>
      <c r="O195" s="9">
        <v>58.826429687500003</v>
      </c>
      <c r="P195" s="9">
        <v>58.728927343750001</v>
      </c>
      <c r="Q195" s="9">
        <v>58.631425000000007</v>
      </c>
      <c r="R195" s="9">
        <v>58.533922656249992</v>
      </c>
      <c r="S195" s="9">
        <v>58.436420312500005</v>
      </c>
      <c r="T195" s="9">
        <v>58.338917968750003</v>
      </c>
      <c r="U195" s="9">
        <v>58.241415625000002</v>
      </c>
      <c r="V195" s="9">
        <v>58.143913281249993</v>
      </c>
      <c r="W195" s="9">
        <v>58.046410937500006</v>
      </c>
      <c r="X195" s="9">
        <v>57.948908593750005</v>
      </c>
      <c r="Y195" s="9">
        <v>57.851406249999997</v>
      </c>
      <c r="Z195" s="9">
        <v>57.717770312499994</v>
      </c>
      <c r="AA195" s="9">
        <v>57.584134375000005</v>
      </c>
      <c r="AB195" s="9">
        <v>57.450498437499995</v>
      </c>
      <c r="AC195" s="9">
        <v>57.316862499999999</v>
      </c>
      <c r="AD195" s="9">
        <v>57.183226562500003</v>
      </c>
      <c r="AE195" s="9">
        <v>57.039281250000009</v>
      </c>
      <c r="AF195" s="9">
        <v>56.902171875000008</v>
      </c>
      <c r="AG195" s="9">
        <v>56.778156250000002</v>
      </c>
      <c r="AH195" s="9">
        <v>56.643124999999998</v>
      </c>
      <c r="AI195" s="9">
        <v>56.508101562500002</v>
      </c>
      <c r="AJ195" s="8" t="str">
        <f t="shared" si="9"/>
        <v>1990</v>
      </c>
      <c r="AK195" s="8" t="str">
        <f t="shared" si="10"/>
        <v>2020</v>
      </c>
      <c r="AL195" s="9">
        <f t="shared" si="11"/>
        <v>-3.2173203125000072</v>
      </c>
      <c r="AM195" s="10">
        <f>RANK(DATA!$AL195,DATA!$AL$2:$AL$267)</f>
        <v>191</v>
      </c>
    </row>
    <row r="196" spans="1:39" x14ac:dyDescent="0.2">
      <c r="A196" s="7" t="s">
        <v>411</v>
      </c>
      <c r="B196" s="8" t="s">
        <v>412</v>
      </c>
      <c r="C196" s="8" t="s">
        <v>37</v>
      </c>
      <c r="D196" s="8" t="s">
        <v>38</v>
      </c>
      <c r="E196" s="9">
        <v>26.08850655666231</v>
      </c>
      <c r="F196" s="9">
        <v>25.93102927859946</v>
      </c>
      <c r="G196" s="9">
        <v>25.773552000536608</v>
      </c>
      <c r="H196" s="9">
        <v>25.616074722473751</v>
      </c>
      <c r="I196" s="9">
        <v>25.458597444410902</v>
      </c>
      <c r="J196" s="9">
        <v>25.301120166348056</v>
      </c>
      <c r="K196" s="9">
        <v>25.143642888285207</v>
      </c>
      <c r="L196" s="9">
        <v>24.986165610222354</v>
      </c>
      <c r="M196" s="9">
        <v>24.828688332159505</v>
      </c>
      <c r="N196" s="9">
        <v>24.671211054096652</v>
      </c>
      <c r="O196" s="9">
        <v>24.51373377603381</v>
      </c>
      <c r="P196" s="9">
        <v>24.356259851762417</v>
      </c>
      <c r="Q196" s="9">
        <v>24.198785927491031</v>
      </c>
      <c r="R196" s="9">
        <v>24.041312003219637</v>
      </c>
      <c r="S196" s="9">
        <v>23.883838078948251</v>
      </c>
      <c r="T196" s="9">
        <v>23.726364154676858</v>
      </c>
      <c r="U196" s="9">
        <v>23.568890230405472</v>
      </c>
      <c r="V196" s="9">
        <v>23.411416306134086</v>
      </c>
      <c r="W196" s="9">
        <v>23.253942381862696</v>
      </c>
      <c r="X196" s="9">
        <v>23.09646845759131</v>
      </c>
      <c r="Y196" s="9">
        <v>22.938994533319917</v>
      </c>
      <c r="Z196" s="9">
        <v>23.055994902236979</v>
      </c>
      <c r="AA196" s="9">
        <v>23.17299527115404</v>
      </c>
      <c r="AB196" s="9">
        <v>23.289995640071101</v>
      </c>
      <c r="AC196" s="9">
        <v>23.406996008988159</v>
      </c>
      <c r="AD196" s="9">
        <v>23.52399637790522</v>
      </c>
      <c r="AE196" s="9">
        <v>23.641010161988127</v>
      </c>
      <c r="AF196" s="9">
        <v>23.758023946071035</v>
      </c>
      <c r="AG196" s="9">
        <v>23.875004192239331</v>
      </c>
      <c r="AH196" s="9">
        <v>23.992017976322234</v>
      </c>
      <c r="AI196" s="9">
        <v>24.109031760405138</v>
      </c>
      <c r="AJ196" s="8" t="str">
        <f t="shared" si="9"/>
        <v>1990</v>
      </c>
      <c r="AK196" s="8" t="str">
        <f t="shared" si="10"/>
        <v>2020</v>
      </c>
      <c r="AL196" s="9">
        <f t="shared" si="11"/>
        <v>-1.9794747962571719</v>
      </c>
      <c r="AM196" s="10">
        <f>RANK(DATA!$AL196,DATA!$AL$2:$AL$267)</f>
        <v>175</v>
      </c>
    </row>
    <row r="197" spans="1:39" x14ac:dyDescent="0.2">
      <c r="A197" s="7" t="s">
        <v>417</v>
      </c>
      <c r="B197" s="8" t="s">
        <v>418</v>
      </c>
      <c r="C197" s="8" t="s">
        <v>37</v>
      </c>
      <c r="D197" s="8" t="s">
        <v>38</v>
      </c>
      <c r="E197" s="9">
        <v>28.998661399327435</v>
      </c>
      <c r="F197" s="9">
        <v>29.056449769825981</v>
      </c>
      <c r="G197" s="9">
        <v>29.114238140324527</v>
      </c>
      <c r="H197" s="9">
        <v>29.172026510823073</v>
      </c>
      <c r="I197" s="9">
        <v>29.229814881321627</v>
      </c>
      <c r="J197" s="9">
        <v>29.287603251820173</v>
      </c>
      <c r="K197" s="9">
        <v>29.345391622318719</v>
      </c>
      <c r="L197" s="9">
        <v>29.403179992817265</v>
      </c>
      <c r="M197" s="9">
        <v>29.460968363315811</v>
      </c>
      <c r="N197" s="9">
        <v>29.51875673381436</v>
      </c>
      <c r="O197" s="9">
        <v>29.576545104312906</v>
      </c>
      <c r="P197" s="9">
        <v>29.664696855920859</v>
      </c>
      <c r="Q197" s="9">
        <v>29.752848607528815</v>
      </c>
      <c r="R197" s="9">
        <v>29.84587251828631</v>
      </c>
      <c r="S197" s="9">
        <v>29.925244017889202</v>
      </c>
      <c r="T197" s="9">
        <v>30.013384258805864</v>
      </c>
      <c r="U197" s="9">
        <v>30.102507182031861</v>
      </c>
      <c r="V197" s="9">
        <v>30.190650300339517</v>
      </c>
      <c r="W197" s="9">
        <v>30.280770486451193</v>
      </c>
      <c r="X197" s="9">
        <v>30.37090244220974</v>
      </c>
      <c r="Y197" s="9">
        <v>30.459057071960299</v>
      </c>
      <c r="Z197" s="9">
        <v>30.523462756751464</v>
      </c>
      <c r="AA197" s="9">
        <v>30.583893932466854</v>
      </c>
      <c r="AB197" s="9">
        <v>30.64432905522354</v>
      </c>
      <c r="AC197" s="9">
        <v>30.705770926548876</v>
      </c>
      <c r="AD197" s="9">
        <v>30.76521114340769</v>
      </c>
      <c r="AE197" s="9">
        <v>30.81420033312649</v>
      </c>
      <c r="AF197" s="9">
        <v>30.853391684901531</v>
      </c>
      <c r="AG197" s="9">
        <v>30.894601038638665</v>
      </c>
      <c r="AH197" s="9">
        <v>30.933794950517683</v>
      </c>
      <c r="AI197" s="9">
        <v>30.972988862396704</v>
      </c>
      <c r="AJ197" s="8" t="str">
        <f t="shared" si="9"/>
        <v>1990</v>
      </c>
      <c r="AK197" s="8" t="str">
        <f t="shared" si="10"/>
        <v>2020</v>
      </c>
      <c r="AL197" s="9">
        <f t="shared" si="11"/>
        <v>1.9743274630692689</v>
      </c>
      <c r="AM197" s="10">
        <f>RANK(DATA!$AL197,DATA!$AL$2:$AL$267)</f>
        <v>50</v>
      </c>
    </row>
    <row r="198" spans="1:39" x14ac:dyDescent="0.2">
      <c r="A198" s="7" t="s">
        <v>425</v>
      </c>
      <c r="B198" s="8" t="s">
        <v>426</v>
      </c>
      <c r="C198" s="8" t="s">
        <v>37</v>
      </c>
      <c r="D198" s="8" t="s">
        <v>38</v>
      </c>
      <c r="E198" s="9">
        <v>37.147540983606561</v>
      </c>
      <c r="F198" s="9">
        <v>37.018579234972677</v>
      </c>
      <c r="G198" s="9">
        <v>36.8896174863388</v>
      </c>
      <c r="H198" s="9">
        <v>36.760655737704916</v>
      </c>
      <c r="I198" s="9">
        <v>36.631693989071039</v>
      </c>
      <c r="J198" s="9">
        <v>36.502732240437155</v>
      </c>
      <c r="K198" s="9">
        <v>36.373770491803285</v>
      </c>
      <c r="L198" s="9">
        <v>36.244808743169401</v>
      </c>
      <c r="M198" s="9">
        <v>36.115846994535517</v>
      </c>
      <c r="N198" s="9">
        <v>35.98688524590164</v>
      </c>
      <c r="O198" s="9">
        <v>35.857923497267755</v>
      </c>
      <c r="P198" s="9">
        <v>35.826229508196725</v>
      </c>
      <c r="Q198" s="9">
        <v>35.794535519125681</v>
      </c>
      <c r="R198" s="9">
        <v>35.762841530054644</v>
      </c>
      <c r="S198" s="9">
        <v>35.731147540983606</v>
      </c>
      <c r="T198" s="9">
        <v>35.711162129659996</v>
      </c>
      <c r="U198" s="9">
        <v>35.679457745708973</v>
      </c>
      <c r="V198" s="9">
        <v>35.647753361757957</v>
      </c>
      <c r="W198" s="9">
        <v>35.616048977806933</v>
      </c>
      <c r="X198" s="9">
        <v>35.537722458783712</v>
      </c>
      <c r="Y198" s="9">
        <v>35.506059613494919</v>
      </c>
      <c r="Z198" s="9">
        <v>35.63707828365542</v>
      </c>
      <c r="AA198" s="9">
        <v>35.76809695381592</v>
      </c>
      <c r="AB198" s="9">
        <v>35.893158903643027</v>
      </c>
      <c r="AC198" s="9">
        <v>36.023998532840785</v>
      </c>
      <c r="AD198" s="9">
        <v>36.154994891142024</v>
      </c>
      <c r="AE198" s="9">
        <v>36.154994891142024</v>
      </c>
      <c r="AF198" s="9">
        <v>36.154994891142024</v>
      </c>
      <c r="AG198" s="9">
        <v>36.154994891142024</v>
      </c>
      <c r="AH198" s="9">
        <v>36.154994891142024</v>
      </c>
      <c r="AI198" s="9">
        <v>36.154994891142024</v>
      </c>
      <c r="AJ198" s="8" t="str">
        <f t="shared" si="9"/>
        <v>1990</v>
      </c>
      <c r="AK198" s="8" t="str">
        <f t="shared" si="10"/>
        <v>2020</v>
      </c>
      <c r="AL198" s="9">
        <f t="shared" si="11"/>
        <v>-0.9925460924645364</v>
      </c>
      <c r="AM198" s="10">
        <f>RANK(DATA!$AL198,DATA!$AL$2:$AL$267)</f>
        <v>160</v>
      </c>
    </row>
    <row r="199" spans="1:39" x14ac:dyDescent="0.2">
      <c r="A199" s="7" t="s">
        <v>433</v>
      </c>
      <c r="B199" s="8" t="s">
        <v>434</v>
      </c>
      <c r="C199" s="8" t="s">
        <v>37</v>
      </c>
      <c r="D199" s="8" t="s">
        <v>38</v>
      </c>
      <c r="E199" s="9">
        <v>31.413027578857939</v>
      </c>
      <c r="F199" s="9">
        <v>31.433381937137032</v>
      </c>
      <c r="G199" s="9">
        <v>31.452737121127388</v>
      </c>
      <c r="H199" s="9">
        <v>31.472720704668163</v>
      </c>
      <c r="I199" s="9">
        <v>31.492630667225569</v>
      </c>
      <c r="J199" s="9">
        <v>31.512540648861737</v>
      </c>
      <c r="K199" s="9">
        <v>31.532481819476704</v>
      </c>
      <c r="L199" s="9">
        <v>31.552483415463588</v>
      </c>
      <c r="M199" s="9">
        <v>31.572485146690902</v>
      </c>
      <c r="N199" s="9">
        <v>31.592426543862224</v>
      </c>
      <c r="O199" s="9">
        <v>31.6101086840637</v>
      </c>
      <c r="P199" s="9">
        <v>31.634314079178299</v>
      </c>
      <c r="Q199" s="9">
        <v>31.660615050843706</v>
      </c>
      <c r="R199" s="9">
        <v>31.68411343449792</v>
      </c>
      <c r="S199" s="9">
        <v>31.708399950755354</v>
      </c>
      <c r="T199" s="9">
        <v>31.732507832935312</v>
      </c>
      <c r="U199" s="9">
        <v>31.757045408065824</v>
      </c>
      <c r="V199" s="9">
        <v>31.780941221235999</v>
      </c>
      <c r="W199" s="9">
        <v>31.820092661130222</v>
      </c>
      <c r="X199" s="9">
        <v>31.843256337483034</v>
      </c>
      <c r="Y199" s="9">
        <v>31.86568085907173</v>
      </c>
      <c r="Z199" s="9">
        <v>31.905247226638309</v>
      </c>
      <c r="AA199" s="9">
        <v>31.95040269812629</v>
      </c>
      <c r="AB199" s="9">
        <v>31.992426335837528</v>
      </c>
      <c r="AC199" s="9">
        <v>32.031091222928396</v>
      </c>
      <c r="AD199" s="9">
        <v>32.071350034985869</v>
      </c>
      <c r="AE199" s="9">
        <v>32.099791294782342</v>
      </c>
      <c r="AF199" s="9">
        <v>32.095437605523244</v>
      </c>
      <c r="AG199" s="9">
        <v>32.096398465183974</v>
      </c>
      <c r="AH199" s="9">
        <v>32.10171500178194</v>
      </c>
      <c r="AI199" s="9">
        <v>32.107500794670301</v>
      </c>
      <c r="AJ199" s="8" t="str">
        <f t="shared" si="9"/>
        <v>1990</v>
      </c>
      <c r="AK199" s="8" t="str">
        <f t="shared" si="10"/>
        <v>2020</v>
      </c>
      <c r="AL199" s="9">
        <f t="shared" si="11"/>
        <v>0.6944732158123621</v>
      </c>
      <c r="AM199" s="10">
        <f>RANK(DATA!$AL199,DATA!$AL$2:$AL$267)</f>
        <v>76</v>
      </c>
    </row>
    <row r="200" spans="1:39" x14ac:dyDescent="0.2">
      <c r="A200" s="7" t="s">
        <v>419</v>
      </c>
      <c r="B200" s="8" t="s">
        <v>420</v>
      </c>
      <c r="C200" s="8" t="s">
        <v>37</v>
      </c>
      <c r="D200" s="8" t="s">
        <v>38</v>
      </c>
      <c r="E200" s="9">
        <v>33.062557966223522</v>
      </c>
      <c r="F200" s="9">
        <v>32.916447386355287</v>
      </c>
      <c r="G200" s="9">
        <v>32.766069626859533</v>
      </c>
      <c r="H200" s="9">
        <v>32.590822843417612</v>
      </c>
      <c r="I200" s="9">
        <v>32.442401061938682</v>
      </c>
      <c r="J200" s="9">
        <v>32.293979280459766</v>
      </c>
      <c r="K200" s="9">
        <v>32.145557498980835</v>
      </c>
      <c r="L200" s="9">
        <v>31.997135717501916</v>
      </c>
      <c r="M200" s="9">
        <v>31.848713936022996</v>
      </c>
      <c r="N200" s="9">
        <v>31.700292154544073</v>
      </c>
      <c r="O200" s="9">
        <v>28.766625156747907</v>
      </c>
      <c r="P200" s="9">
        <v>31.392180651881386</v>
      </c>
      <c r="Q200" s="9">
        <v>31.232490930697615</v>
      </c>
      <c r="R200" s="9">
        <v>31.072801209513852</v>
      </c>
      <c r="S200" s="9">
        <v>30.913111488330088</v>
      </c>
      <c r="T200" s="9">
        <v>30.753421767146325</v>
      </c>
      <c r="U200" s="9">
        <v>30.593732045962561</v>
      </c>
      <c r="V200" s="9">
        <v>30.434042324778797</v>
      </c>
      <c r="W200" s="9">
        <v>30.27435260359503</v>
      </c>
      <c r="X200" s="9">
        <v>30.119826297360419</v>
      </c>
      <c r="Y200" s="9">
        <v>27.282257941665147</v>
      </c>
      <c r="Z200" s="9">
        <v>27.459918267893674</v>
      </c>
      <c r="AA200" s="9">
        <v>27.284853300776799</v>
      </c>
      <c r="AB200" s="9">
        <v>27.11004239625203</v>
      </c>
      <c r="AC200" s="9">
        <v>26.935035118523498</v>
      </c>
      <c r="AD200" s="9">
        <v>26.759966204027641</v>
      </c>
      <c r="AE200" s="9">
        <v>26.577381020690613</v>
      </c>
      <c r="AF200" s="9">
        <v>26.398737986562047</v>
      </c>
      <c r="AG200" s="9">
        <v>26.221967688315093</v>
      </c>
      <c r="AH200" s="9">
        <v>26.040146921800492</v>
      </c>
      <c r="AI200" s="9">
        <v>25.860281607709926</v>
      </c>
      <c r="AJ200" s="8" t="str">
        <f t="shared" si="9"/>
        <v>1990</v>
      </c>
      <c r="AK200" s="8" t="str">
        <f t="shared" si="10"/>
        <v>2020</v>
      </c>
      <c r="AL200" s="9">
        <f t="shared" si="11"/>
        <v>-7.2022763585135969</v>
      </c>
      <c r="AM200" s="10">
        <f>RANK(DATA!$AL200,DATA!$AL$2:$AL$267)</f>
        <v>231</v>
      </c>
    </row>
    <row r="201" spans="1:39" x14ac:dyDescent="0.2">
      <c r="A201" s="7" t="s">
        <v>421</v>
      </c>
      <c r="B201" s="8" t="s">
        <v>422</v>
      </c>
      <c r="C201" s="8" t="s">
        <v>37</v>
      </c>
      <c r="D201" s="8" t="s">
        <v>38</v>
      </c>
      <c r="E201" s="9">
        <v>36.113866967305526</v>
      </c>
      <c r="F201" s="9">
        <v>37.340698985343856</v>
      </c>
      <c r="G201" s="9">
        <v>38.567531003382186</v>
      </c>
      <c r="H201" s="9">
        <v>39.794363021420523</v>
      </c>
      <c r="I201" s="9">
        <v>41.021195039458846</v>
      </c>
      <c r="J201" s="9">
        <v>42.248027057497183</v>
      </c>
      <c r="K201" s="9">
        <v>43.474859075535512</v>
      </c>
      <c r="L201" s="9">
        <v>44.701691093573842</v>
      </c>
      <c r="M201" s="9">
        <v>45.928523111612179</v>
      </c>
      <c r="N201" s="9">
        <v>47.155355129650509</v>
      </c>
      <c r="O201" s="9">
        <v>48.382187147688839</v>
      </c>
      <c r="P201" s="9">
        <v>49.084554678692221</v>
      </c>
      <c r="Q201" s="9">
        <v>49.786922209695604</v>
      </c>
      <c r="R201" s="9">
        <v>50.489289740698986</v>
      </c>
      <c r="S201" s="9">
        <v>51.191657271702361</v>
      </c>
      <c r="T201" s="9">
        <v>51.894024802705751</v>
      </c>
      <c r="U201" s="9">
        <v>52.596392333709133</v>
      </c>
      <c r="V201" s="9">
        <v>53.298759864712522</v>
      </c>
      <c r="W201" s="9">
        <v>54.001127395715898</v>
      </c>
      <c r="X201" s="9">
        <v>54.703494926719273</v>
      </c>
      <c r="Y201" s="9">
        <v>55.405862457722662</v>
      </c>
      <c r="Z201" s="9">
        <v>55.460653889515221</v>
      </c>
      <c r="AA201" s="9">
        <v>55.51544532130778</v>
      </c>
      <c r="AB201" s="9">
        <v>55.570236753100332</v>
      </c>
      <c r="AC201" s="9">
        <v>55.625028184892891</v>
      </c>
      <c r="AD201" s="9">
        <v>55.679819616685457</v>
      </c>
      <c r="AE201" s="9">
        <v>55.735062006764366</v>
      </c>
      <c r="AF201" s="9">
        <v>55.790304396843297</v>
      </c>
      <c r="AG201" s="9">
        <v>55.845546786922206</v>
      </c>
      <c r="AH201" s="9">
        <v>55.900789177001123</v>
      </c>
      <c r="AI201" s="9">
        <v>55.956031567080046</v>
      </c>
      <c r="AJ201" s="8" t="str">
        <f t="shared" si="9"/>
        <v>1990</v>
      </c>
      <c r="AK201" s="8" t="str">
        <f t="shared" si="10"/>
        <v>2020</v>
      </c>
      <c r="AL201" s="9">
        <f t="shared" si="11"/>
        <v>19.84216459977452</v>
      </c>
      <c r="AM201" s="10">
        <f>RANK(DATA!$AL201,DATA!$AL$2:$AL$267)</f>
        <v>1</v>
      </c>
    </row>
    <row r="202" spans="1:39" x14ac:dyDescent="0.2">
      <c r="A202" s="7" t="s">
        <v>437</v>
      </c>
      <c r="B202" s="8" t="s">
        <v>438</v>
      </c>
      <c r="C202" s="8" t="s">
        <v>37</v>
      </c>
      <c r="D202" s="8" t="s">
        <v>38</v>
      </c>
      <c r="E202" s="9">
        <v>0</v>
      </c>
      <c r="F202" s="9">
        <v>0</v>
      </c>
      <c r="G202" s="9">
        <v>0</v>
      </c>
      <c r="H202" s="9">
        <v>0</v>
      </c>
      <c r="I202" s="9">
        <v>0</v>
      </c>
      <c r="J202" s="9">
        <v>0</v>
      </c>
      <c r="K202" s="9">
        <v>0</v>
      </c>
      <c r="L202" s="9">
        <v>0</v>
      </c>
      <c r="M202" s="9">
        <v>0</v>
      </c>
      <c r="N202" s="9">
        <v>0</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c r="AI202" s="9">
        <v>0</v>
      </c>
      <c r="AJ202" s="8" t="e">
        <f t="shared" si="9"/>
        <v>#N/A</v>
      </c>
      <c r="AK202" s="8" t="str">
        <f t="shared" si="10"/>
        <v>2020</v>
      </c>
      <c r="AL202" s="9">
        <f t="shared" si="11"/>
        <v>-100</v>
      </c>
      <c r="AM202" s="10">
        <f>RANK(DATA!$AL202,DATA!$AL$2:$AL$267)</f>
        <v>259</v>
      </c>
    </row>
    <row r="203" spans="1:39" x14ac:dyDescent="0.2">
      <c r="A203" s="7" t="s">
        <v>439</v>
      </c>
      <c r="B203" s="8" t="s">
        <v>440</v>
      </c>
      <c r="C203" s="8" t="s">
        <v>37</v>
      </c>
      <c r="D203" s="8" t="s">
        <v>38</v>
      </c>
      <c r="E203" s="9">
        <v>27.778504469151947</v>
      </c>
      <c r="F203" s="9">
        <v>27.763008803277263</v>
      </c>
      <c r="G203" s="9">
        <v>27.760829774252592</v>
      </c>
      <c r="H203" s="9">
        <v>27.758650745227925</v>
      </c>
      <c r="I203" s="9">
        <v>27.750424818090714</v>
      </c>
      <c r="J203" s="9">
        <v>27.750664516972417</v>
      </c>
      <c r="K203" s="9">
        <v>27.744858835831298</v>
      </c>
      <c r="L203" s="9">
        <v>27.741471703045356</v>
      </c>
      <c r="M203" s="9">
        <v>27.732044078574852</v>
      </c>
      <c r="N203" s="9">
        <v>27.728658536585364</v>
      </c>
      <c r="O203" s="9">
        <v>27.713203604544862</v>
      </c>
      <c r="P203" s="9">
        <v>27.778067998781069</v>
      </c>
      <c r="Q203" s="9">
        <v>27.823552442684996</v>
      </c>
      <c r="R203" s="9">
        <v>27.878669275929553</v>
      </c>
      <c r="S203" s="9">
        <v>27.937391304347827</v>
      </c>
      <c r="T203" s="9">
        <v>28.004609096443168</v>
      </c>
      <c r="U203" s="9">
        <v>28.069397338899034</v>
      </c>
      <c r="V203" s="9">
        <v>28.145199878202622</v>
      </c>
      <c r="W203" s="9">
        <v>28.208786428882121</v>
      </c>
      <c r="X203" s="9">
        <v>28.253933756411371</v>
      </c>
      <c r="Y203" s="9">
        <v>28.319930449902198</v>
      </c>
      <c r="Z203" s="9">
        <v>28.640535256549505</v>
      </c>
      <c r="AA203" s="9">
        <v>28.994800452134594</v>
      </c>
      <c r="AB203" s="9">
        <v>29.329113593879057</v>
      </c>
      <c r="AC203" s="9">
        <v>29.658240611961055</v>
      </c>
      <c r="AD203" s="9">
        <v>29.993741307371351</v>
      </c>
      <c r="AE203" s="9">
        <v>30.115829276773297</v>
      </c>
      <c r="AF203" s="9">
        <v>30.115829276773297</v>
      </c>
      <c r="AG203" s="9">
        <v>30.115829276773297</v>
      </c>
      <c r="AH203" s="9">
        <v>30.115829276773297</v>
      </c>
      <c r="AI203" s="9">
        <v>30.115829276773297</v>
      </c>
      <c r="AJ203" s="8" t="str">
        <f t="shared" si="9"/>
        <v>1990</v>
      </c>
      <c r="AK203" s="8" t="str">
        <f t="shared" si="10"/>
        <v>2020</v>
      </c>
      <c r="AL203" s="9">
        <f t="shared" si="11"/>
        <v>2.33732480762135</v>
      </c>
      <c r="AM203" s="10">
        <f>RANK(DATA!$AL203,DATA!$AL$2:$AL$267)</f>
        <v>45</v>
      </c>
    </row>
    <row r="204" spans="1:39" x14ac:dyDescent="0.2">
      <c r="A204" s="7" t="s">
        <v>441</v>
      </c>
      <c r="B204" s="8" t="s">
        <v>442</v>
      </c>
      <c r="C204" s="8" t="s">
        <v>37</v>
      </c>
      <c r="D204" s="8" t="s">
        <v>38</v>
      </c>
      <c r="E204" s="9">
        <v>49.356465394952394</v>
      </c>
      <c r="F204" s="9">
        <v>49.356465394952394</v>
      </c>
      <c r="G204" s="9">
        <v>49.360347041937288</v>
      </c>
      <c r="H204" s="9">
        <v>49.37364779344545</v>
      </c>
      <c r="I204" s="9">
        <v>49.390210684968807</v>
      </c>
      <c r="J204" s="9">
        <v>49.401051874483315</v>
      </c>
      <c r="K204" s="9">
        <v>49.404264023113988</v>
      </c>
      <c r="L204" s="9">
        <v>49.404127934842009</v>
      </c>
      <c r="M204" s="9">
        <v>49.398080738402932</v>
      </c>
      <c r="N204" s="9">
        <v>49.378292474422629</v>
      </c>
      <c r="O204" s="9">
        <v>49.401849909714343</v>
      </c>
      <c r="P204" s="9">
        <v>49.440381943342175</v>
      </c>
      <c r="Q204" s="9">
        <v>49.474689486683914</v>
      </c>
      <c r="R204" s="9">
        <v>49.510385215048181</v>
      </c>
      <c r="S204" s="9">
        <v>49.545445610616547</v>
      </c>
      <c r="T204" s="9">
        <v>49.580777333303217</v>
      </c>
      <c r="U204" s="9">
        <v>49.627650701500933</v>
      </c>
      <c r="V204" s="9">
        <v>49.663474325517441</v>
      </c>
      <c r="W204" s="9">
        <v>49.701938160344433</v>
      </c>
      <c r="X204" s="9">
        <v>49.737763687444556</v>
      </c>
      <c r="Y204" s="9">
        <v>49.773589214544664</v>
      </c>
      <c r="Z204" s="9">
        <v>49.771083973921755</v>
      </c>
      <c r="AA204" s="9">
        <v>49.76857873329886</v>
      </c>
      <c r="AB204" s="9">
        <v>49.76607349267595</v>
      </c>
      <c r="AC204" s="9">
        <v>49.763568252053048</v>
      </c>
      <c r="AD204" s="9">
        <v>49.761063011430146</v>
      </c>
      <c r="AE204" s="9">
        <v>49.772699545151177</v>
      </c>
      <c r="AF204" s="9">
        <v>49.784336078872215</v>
      </c>
      <c r="AG204" s="9">
        <v>49.784336078872215</v>
      </c>
      <c r="AH204" s="9">
        <v>49.784336078872215</v>
      </c>
      <c r="AI204" s="9">
        <v>49.784336078872215</v>
      </c>
      <c r="AJ204" s="8" t="str">
        <f t="shared" si="9"/>
        <v>1990</v>
      </c>
      <c r="AK204" s="8" t="str">
        <f t="shared" si="10"/>
        <v>2020</v>
      </c>
      <c r="AL204" s="9">
        <f t="shared" si="11"/>
        <v>0.42787068391982075</v>
      </c>
      <c r="AM204" s="10">
        <f>RANK(DATA!$AL204,DATA!$AL$2:$AL$267)</f>
        <v>83</v>
      </c>
    </row>
    <row r="205" spans="1:39" x14ac:dyDescent="0.2">
      <c r="A205" s="7" t="s">
        <v>443</v>
      </c>
      <c r="B205" s="8" t="s">
        <v>444</v>
      </c>
      <c r="C205" s="8" t="s">
        <v>37</v>
      </c>
      <c r="D205" s="8" t="s">
        <v>38</v>
      </c>
      <c r="E205" s="9">
        <v>12.849614916903121</v>
      </c>
      <c r="F205" s="9">
        <v>12.728009728415079</v>
      </c>
      <c r="G205" s="9">
        <v>12.606404539927038</v>
      </c>
      <c r="H205" s="9">
        <v>12.484799351438996</v>
      </c>
      <c r="I205" s="9">
        <v>12.363194162950952</v>
      </c>
      <c r="J205" s="9">
        <v>12.24158897446291</v>
      </c>
      <c r="K205" s="9">
        <v>12.119983785974869</v>
      </c>
      <c r="L205" s="9">
        <v>11.998378597486827</v>
      </c>
      <c r="M205" s="9">
        <v>11.876773408998783</v>
      </c>
      <c r="N205" s="9">
        <v>11.755168220510742</v>
      </c>
      <c r="O205" s="9">
        <v>11.6335630320227</v>
      </c>
      <c r="P205" s="9">
        <v>11.544385893798136</v>
      </c>
      <c r="Q205" s="9">
        <v>11.455208755573572</v>
      </c>
      <c r="R205" s="9">
        <v>11.366031617349007</v>
      </c>
      <c r="S205" s="9">
        <v>11.276854479124443</v>
      </c>
      <c r="T205" s="9">
        <v>11.187677340899878</v>
      </c>
      <c r="U205" s="9">
        <v>11.098500202675314</v>
      </c>
      <c r="V205" s="9">
        <v>11.009323064450751</v>
      </c>
      <c r="W205" s="9">
        <v>10.920145926226185</v>
      </c>
      <c r="X205" s="9">
        <v>10.830968788001622</v>
      </c>
      <c r="Y205" s="9">
        <v>10.741791649777058</v>
      </c>
      <c r="Z205" s="9">
        <v>10.782326712606405</v>
      </c>
      <c r="AA205" s="9">
        <v>10.822861775435753</v>
      </c>
      <c r="AB205" s="9">
        <v>10.8633968382651</v>
      </c>
      <c r="AC205" s="9">
        <v>10.903931901094447</v>
      </c>
      <c r="AD205" s="9">
        <v>10.944466963923794</v>
      </c>
      <c r="AE205" s="9">
        <v>11.025537089582489</v>
      </c>
      <c r="AF205" s="9">
        <v>11.066072152411836</v>
      </c>
      <c r="AG205" s="9">
        <v>11.106607215241183</v>
      </c>
      <c r="AH205" s="9">
        <v>11.147142278070531</v>
      </c>
      <c r="AI205" s="9">
        <v>11.187677340899878</v>
      </c>
      <c r="AJ205" s="8" t="str">
        <f t="shared" si="9"/>
        <v>1990</v>
      </c>
      <c r="AK205" s="8" t="str">
        <f t="shared" si="10"/>
        <v>2020</v>
      </c>
      <c r="AL205" s="9">
        <f t="shared" si="11"/>
        <v>-1.6619375760032433</v>
      </c>
      <c r="AM205" s="10">
        <f>RANK(DATA!$AL205,DATA!$AL$2:$AL$267)</f>
        <v>171</v>
      </c>
    </row>
    <row r="206" spans="1:39" x14ac:dyDescent="0.2">
      <c r="A206" s="7" t="s">
        <v>557</v>
      </c>
      <c r="B206" s="8" t="s">
        <v>558</v>
      </c>
      <c r="C206" s="8" t="s">
        <v>37</v>
      </c>
      <c r="D206" s="8" t="s">
        <v>38</v>
      </c>
      <c r="E206" s="9">
        <v>62.236749116607768</v>
      </c>
      <c r="F206" s="9">
        <v>62.066431095406358</v>
      </c>
      <c r="G206" s="9">
        <v>61.896113074204948</v>
      </c>
      <c r="H206" s="9">
        <v>61.72579505300353</v>
      </c>
      <c r="I206" s="9">
        <v>61.55547703180212</v>
      </c>
      <c r="J206" s="9">
        <v>61.385159010600709</v>
      </c>
      <c r="K206" s="9">
        <v>61.214840989399299</v>
      </c>
      <c r="L206" s="9">
        <v>61.044522968197882</v>
      </c>
      <c r="M206" s="9">
        <v>60.874204946996471</v>
      </c>
      <c r="N206" s="9">
        <v>60.703886925795061</v>
      </c>
      <c r="O206" s="9">
        <v>60.533568904593636</v>
      </c>
      <c r="P206" s="9">
        <v>60.363250883392226</v>
      </c>
      <c r="Q206" s="9">
        <v>60.192932862190816</v>
      </c>
      <c r="R206" s="9">
        <v>60.022614840989405</v>
      </c>
      <c r="S206" s="9">
        <v>59.852296819787988</v>
      </c>
      <c r="T206" s="9">
        <v>59.681978798586577</v>
      </c>
      <c r="U206" s="9">
        <v>59.511660777385153</v>
      </c>
      <c r="V206" s="9">
        <v>59.341342756183749</v>
      </c>
      <c r="W206" s="9">
        <v>59.171024734982339</v>
      </c>
      <c r="X206" s="9">
        <v>59.000706713780914</v>
      </c>
      <c r="Y206" s="9">
        <v>58.830388692579504</v>
      </c>
      <c r="Z206" s="9">
        <v>58.659363957597165</v>
      </c>
      <c r="AA206" s="9">
        <v>58.48833922261484</v>
      </c>
      <c r="AB206" s="9">
        <v>58.317314487632508</v>
      </c>
      <c r="AC206" s="9">
        <v>58.146289752650169</v>
      </c>
      <c r="AD206" s="9">
        <v>57.975265017667844</v>
      </c>
      <c r="AE206" s="9">
        <v>57.805653710247348</v>
      </c>
      <c r="AF206" s="9">
        <v>57.636042402826845</v>
      </c>
      <c r="AG206" s="9">
        <v>57.466431095406357</v>
      </c>
      <c r="AH206" s="9">
        <v>57.296819787985868</v>
      </c>
      <c r="AI206" s="9">
        <v>57.127208480565372</v>
      </c>
      <c r="AJ206" s="8" t="str">
        <f t="shared" si="9"/>
        <v>1990</v>
      </c>
      <c r="AK206" s="8" t="str">
        <f t="shared" si="10"/>
        <v>2020</v>
      </c>
      <c r="AL206" s="9">
        <f t="shared" si="11"/>
        <v>-5.1095406360423965</v>
      </c>
      <c r="AM206" s="10">
        <f>RANK(DATA!$AL206,DATA!$AL$2:$AL$267)</f>
        <v>204</v>
      </c>
    </row>
    <row r="207" spans="1:39" x14ac:dyDescent="0.2">
      <c r="A207" s="7" t="s">
        <v>461</v>
      </c>
      <c r="B207" s="8" t="s">
        <v>462</v>
      </c>
      <c r="C207" s="8" t="s">
        <v>37</v>
      </c>
      <c r="D207" s="8" t="s">
        <v>38</v>
      </c>
      <c r="E207" s="9">
        <v>16.666666666666664</v>
      </c>
      <c r="F207" s="9">
        <v>16.666666666666664</v>
      </c>
      <c r="G207" s="9">
        <v>16.666666666666664</v>
      </c>
      <c r="H207" s="9">
        <v>16.666666666666664</v>
      </c>
      <c r="I207" s="9">
        <v>16.666666666666664</v>
      </c>
      <c r="J207" s="9">
        <v>16.666666666666664</v>
      </c>
      <c r="K207" s="9">
        <v>16.666666666666664</v>
      </c>
      <c r="L207" s="9">
        <v>16.666666666666664</v>
      </c>
      <c r="M207" s="9">
        <v>16.666666666666664</v>
      </c>
      <c r="N207" s="9">
        <v>16.666666666666664</v>
      </c>
      <c r="O207" s="9">
        <v>16.666666666666664</v>
      </c>
      <c r="P207" s="9">
        <v>16.666666666666664</v>
      </c>
      <c r="Q207" s="9">
        <v>16.666666666666664</v>
      </c>
      <c r="R207" s="9">
        <v>16.666666666666664</v>
      </c>
      <c r="S207" s="9">
        <v>16.666666666666664</v>
      </c>
      <c r="T207" s="9">
        <v>16.666666666666664</v>
      </c>
      <c r="U207" s="9">
        <v>16.666666666666664</v>
      </c>
      <c r="V207" s="9">
        <v>16.666666666666664</v>
      </c>
      <c r="W207" s="9">
        <v>16.666666666666664</v>
      </c>
      <c r="X207" s="9">
        <v>16.666666666666664</v>
      </c>
      <c r="Y207" s="9">
        <v>16.666666666666664</v>
      </c>
      <c r="Z207" s="9">
        <v>16.666666666666664</v>
      </c>
      <c r="AA207" s="9">
        <v>16.666666666666664</v>
      </c>
      <c r="AB207" s="9">
        <v>16.666666666666664</v>
      </c>
      <c r="AC207" s="9">
        <v>16.666666666666664</v>
      </c>
      <c r="AD207" s="9">
        <v>16.666666666666664</v>
      </c>
      <c r="AE207" s="9">
        <v>16.666666666666664</v>
      </c>
      <c r="AF207" s="9">
        <v>16.666666666666664</v>
      </c>
      <c r="AG207" s="9">
        <v>16.666666666666664</v>
      </c>
      <c r="AH207" s="9">
        <v>16.666666666666664</v>
      </c>
      <c r="AI207" s="9">
        <v>16.666666666666664</v>
      </c>
      <c r="AJ207" s="8" t="str">
        <f t="shared" si="9"/>
        <v>1990</v>
      </c>
      <c r="AK207" s="8" t="str">
        <f t="shared" si="10"/>
        <v>2020</v>
      </c>
      <c r="AL207" s="9">
        <f t="shared" si="11"/>
        <v>0</v>
      </c>
      <c r="AM207" s="10">
        <f>RANK(DATA!$AL207,DATA!$AL$2:$AL$267)</f>
        <v>110</v>
      </c>
    </row>
    <row r="208" spans="1:39" x14ac:dyDescent="0.2">
      <c r="A208" s="7" t="s">
        <v>475</v>
      </c>
      <c r="B208" s="8" t="s">
        <v>476</v>
      </c>
      <c r="C208" s="8" t="s">
        <v>37</v>
      </c>
      <c r="D208" s="8" t="s">
        <v>38</v>
      </c>
      <c r="E208" s="9">
        <v>61.0625</v>
      </c>
      <c r="F208" s="9">
        <v>61.035416666666677</v>
      </c>
      <c r="G208" s="9">
        <v>61.008333333333333</v>
      </c>
      <c r="H208" s="9">
        <v>60.981250000000003</v>
      </c>
      <c r="I208" s="9">
        <v>60.954166666666666</v>
      </c>
      <c r="J208" s="9">
        <v>60.927083333333329</v>
      </c>
      <c r="K208" s="9">
        <v>60.9</v>
      </c>
      <c r="L208" s="9">
        <v>60.872916666666669</v>
      </c>
      <c r="M208" s="9">
        <v>60.845833333333331</v>
      </c>
      <c r="N208" s="9">
        <v>60.818750000000001</v>
      </c>
      <c r="O208" s="9">
        <v>60.791666666666664</v>
      </c>
      <c r="P208" s="9">
        <v>60.764583333333334</v>
      </c>
      <c r="Q208" s="9">
        <v>60.737499999999997</v>
      </c>
      <c r="R208" s="9">
        <v>60.710416666666667</v>
      </c>
      <c r="S208" s="9">
        <v>60.683333333333323</v>
      </c>
      <c r="T208" s="9">
        <v>60.65625</v>
      </c>
      <c r="U208" s="9">
        <v>60.62916666666667</v>
      </c>
      <c r="V208" s="9">
        <v>60.602083333333333</v>
      </c>
      <c r="W208" s="9">
        <v>60.575000000000003</v>
      </c>
      <c r="X208" s="9">
        <v>60.547916666666666</v>
      </c>
      <c r="Y208" s="9">
        <v>60.520833333333336</v>
      </c>
      <c r="Z208" s="9">
        <v>59.875</v>
      </c>
      <c r="AA208" s="9">
        <v>59.229166666666664</v>
      </c>
      <c r="AB208" s="9">
        <v>58.583333333333329</v>
      </c>
      <c r="AC208" s="9">
        <v>57.9375</v>
      </c>
      <c r="AD208" s="9">
        <v>57.291666666666664</v>
      </c>
      <c r="AE208" s="9">
        <v>56.645833333333329</v>
      </c>
      <c r="AF208" s="9">
        <v>56</v>
      </c>
      <c r="AG208" s="9">
        <v>55.354166666666657</v>
      </c>
      <c r="AH208" s="9">
        <v>54.708333333333336</v>
      </c>
      <c r="AI208" s="9">
        <v>54.0625</v>
      </c>
      <c r="AJ208" s="8" t="str">
        <f t="shared" si="9"/>
        <v>1990</v>
      </c>
      <c r="AK208" s="8" t="str">
        <f t="shared" si="10"/>
        <v>2020</v>
      </c>
      <c r="AL208" s="9">
        <f t="shared" si="11"/>
        <v>-7</v>
      </c>
      <c r="AM208" s="10">
        <f>RANK(DATA!$AL208,DATA!$AL$2:$AL$267)</f>
        <v>228</v>
      </c>
    </row>
    <row r="209" spans="1:39" x14ac:dyDescent="0.2">
      <c r="A209" s="7" t="s">
        <v>447</v>
      </c>
      <c r="B209" s="8" t="s">
        <v>448</v>
      </c>
      <c r="C209" s="8" t="s">
        <v>37</v>
      </c>
      <c r="D209" s="8" t="s">
        <v>38</v>
      </c>
      <c r="E209" s="9">
        <v>0.45448413492177941</v>
      </c>
      <c r="F209" s="9">
        <v>0.45448413492177941</v>
      </c>
      <c r="G209" s="9">
        <v>0.45448413492177941</v>
      </c>
      <c r="H209" s="9">
        <v>0.45448413492177941</v>
      </c>
      <c r="I209" s="9">
        <v>0.45448413492177941</v>
      </c>
      <c r="J209" s="9">
        <v>0.45448413492177941</v>
      </c>
      <c r="K209" s="9">
        <v>0.45448413492177941</v>
      </c>
      <c r="L209" s="9">
        <v>0.45448413492177941</v>
      </c>
      <c r="M209" s="9">
        <v>0.45448413492177941</v>
      </c>
      <c r="N209" s="9">
        <v>0.45448413492177941</v>
      </c>
      <c r="O209" s="9">
        <v>0.45448413492177941</v>
      </c>
      <c r="P209" s="9">
        <v>0.45448413492177941</v>
      </c>
      <c r="Q209" s="9">
        <v>0.45448413492177941</v>
      </c>
      <c r="R209" s="9">
        <v>0.45448413492177941</v>
      </c>
      <c r="S209" s="9">
        <v>0.45448413492177941</v>
      </c>
      <c r="T209" s="9">
        <v>0.45448413492177941</v>
      </c>
      <c r="U209" s="9">
        <v>0.45448413492177941</v>
      </c>
      <c r="V209" s="9">
        <v>0.45448413492177941</v>
      </c>
      <c r="W209" s="9">
        <v>0.45448413492177941</v>
      </c>
      <c r="X209" s="9">
        <v>0.45448413492177941</v>
      </c>
      <c r="Y209" s="9">
        <v>0.45448413492177941</v>
      </c>
      <c r="Z209" s="9">
        <v>0.45448413492177941</v>
      </c>
      <c r="AA209" s="9">
        <v>0.45448413492177941</v>
      </c>
      <c r="AB209" s="9">
        <v>0.45448413492177941</v>
      </c>
      <c r="AC209" s="9">
        <v>0.45448413492177941</v>
      </c>
      <c r="AD209" s="9">
        <v>0.45448413492177941</v>
      </c>
      <c r="AE209" s="9">
        <v>0.45448413492177941</v>
      </c>
      <c r="AF209" s="9">
        <v>0.45448413492177941</v>
      </c>
      <c r="AG209" s="9">
        <v>0.45448413492177941</v>
      </c>
      <c r="AH209" s="9">
        <v>0.45448413492177941</v>
      </c>
      <c r="AI209" s="9">
        <v>0.45448413492177941</v>
      </c>
      <c r="AJ209" s="8" t="str">
        <f t="shared" si="9"/>
        <v>1990</v>
      </c>
      <c r="AK209" s="8" t="str">
        <f t="shared" si="10"/>
        <v>2020</v>
      </c>
      <c r="AL209" s="9">
        <f t="shared" si="11"/>
        <v>0</v>
      </c>
      <c r="AM209" s="10">
        <f>RANK(DATA!$AL209,DATA!$AL$2:$AL$267)</f>
        <v>110</v>
      </c>
    </row>
    <row r="210" spans="1:39" x14ac:dyDescent="0.2">
      <c r="A210" s="7" t="s">
        <v>451</v>
      </c>
      <c r="B210" s="8" t="s">
        <v>452</v>
      </c>
      <c r="C210" s="8" t="s">
        <v>37</v>
      </c>
      <c r="D210" s="8" t="s">
        <v>38</v>
      </c>
      <c r="E210" s="9">
        <v>48.3205734171298</v>
      </c>
      <c r="F210" s="9">
        <v>48.086843608788243</v>
      </c>
      <c r="G210" s="9">
        <v>47.853113800446692</v>
      </c>
      <c r="H210" s="9">
        <v>47.619383992105128</v>
      </c>
      <c r="I210" s="9">
        <v>47.38565418376357</v>
      </c>
      <c r="J210" s="9">
        <v>47.151924375422013</v>
      </c>
      <c r="K210" s="9">
        <v>46.918194567080455</v>
      </c>
      <c r="L210" s="9">
        <v>46.684464758738905</v>
      </c>
      <c r="M210" s="9">
        <v>46.45073495039734</v>
      </c>
      <c r="N210" s="9">
        <v>46.21700514205579</v>
      </c>
      <c r="O210" s="9">
        <v>45.983275333714232</v>
      </c>
      <c r="P210" s="9">
        <v>45.783306497688677</v>
      </c>
      <c r="Q210" s="9">
        <v>45.583337661663123</v>
      </c>
      <c r="R210" s="9">
        <v>45.383368825637568</v>
      </c>
      <c r="S210" s="9">
        <v>45.183399989612013</v>
      </c>
      <c r="T210" s="9">
        <v>44.983431153586459</v>
      </c>
      <c r="U210" s="9">
        <v>44.783462317560904</v>
      </c>
      <c r="V210" s="9">
        <v>44.583493481535349</v>
      </c>
      <c r="W210" s="9">
        <v>44.383524645509794</v>
      </c>
      <c r="X210" s="9">
        <v>44.18355580948424</v>
      </c>
      <c r="Y210" s="9">
        <v>43.983586973458685</v>
      </c>
      <c r="Z210" s="9">
        <v>43.775827143821743</v>
      </c>
      <c r="AA210" s="9">
        <v>43.568067314184802</v>
      </c>
      <c r="AB210" s="9">
        <v>43.360307484547867</v>
      </c>
      <c r="AC210" s="9">
        <v>43.152547654910926</v>
      </c>
      <c r="AD210" s="9">
        <v>42.944787825273991</v>
      </c>
      <c r="AE210" s="9">
        <v>42.737027995637042</v>
      </c>
      <c r="AF210" s="9">
        <v>42.529268166000108</v>
      </c>
      <c r="AG210" s="9">
        <v>42.321508336363166</v>
      </c>
      <c r="AH210" s="9">
        <v>42.113748506726232</v>
      </c>
      <c r="AI210" s="9">
        <v>41.90598867708929</v>
      </c>
      <c r="AJ210" s="8" t="str">
        <f t="shared" si="9"/>
        <v>1990</v>
      </c>
      <c r="AK210" s="8" t="str">
        <f t="shared" si="10"/>
        <v>2020</v>
      </c>
      <c r="AL210" s="9">
        <f t="shared" si="11"/>
        <v>-6.4145847400405103</v>
      </c>
      <c r="AM210" s="10">
        <f>RANK(DATA!$AL210,DATA!$AL$2:$AL$267)</f>
        <v>218</v>
      </c>
    </row>
    <row r="211" spans="1:39" x14ac:dyDescent="0.2">
      <c r="A211" s="7" t="s">
        <v>465</v>
      </c>
      <c r="B211" s="8" t="s">
        <v>466</v>
      </c>
      <c r="C211" s="8" t="s">
        <v>37</v>
      </c>
      <c r="D211" s="8" t="s">
        <v>38</v>
      </c>
      <c r="E211" s="9">
        <v>28.310084610107477</v>
      </c>
      <c r="F211" s="9">
        <v>28.310084610107477</v>
      </c>
      <c r="G211" s="9">
        <v>28.310084610107477</v>
      </c>
      <c r="H211" s="9">
        <v>28.310084610107477</v>
      </c>
      <c r="I211" s="9">
        <v>28.310084610107477</v>
      </c>
      <c r="J211" s="9">
        <v>28.310084610107477</v>
      </c>
      <c r="K211" s="9">
        <v>28.310084610107477</v>
      </c>
      <c r="L211" s="9">
        <v>28.310084610107477</v>
      </c>
      <c r="M211" s="9">
        <v>28.310084610107477</v>
      </c>
      <c r="N211" s="9">
        <v>28.310084610107477</v>
      </c>
      <c r="O211" s="9">
        <v>28.127143837182711</v>
      </c>
      <c r="P211" s="9">
        <v>28.310084610107477</v>
      </c>
      <c r="Q211" s="9">
        <v>28.310084610107477</v>
      </c>
      <c r="R211" s="9">
        <v>28.310084610107477</v>
      </c>
      <c r="S211" s="9">
        <v>28.310084610107477</v>
      </c>
      <c r="T211" s="9">
        <v>28.310084610107477</v>
      </c>
      <c r="U211" s="9">
        <v>29.862794420306425</v>
      </c>
      <c r="V211" s="9">
        <v>30.152069517493711</v>
      </c>
      <c r="W211" s="9">
        <v>30.441344614681</v>
      </c>
      <c r="X211" s="9">
        <v>30.730619711868286</v>
      </c>
      <c r="Y211" s="9">
        <v>31.019894809055572</v>
      </c>
      <c r="Z211" s="9">
        <v>31.034827349645553</v>
      </c>
      <c r="AA211" s="9">
        <v>31.049759890235535</v>
      </c>
      <c r="AB211" s="9">
        <v>31.06469243082552</v>
      </c>
      <c r="AC211" s="9">
        <v>31.079624971415505</v>
      </c>
      <c r="AD211" s="9">
        <v>31.094557512005487</v>
      </c>
      <c r="AE211" s="9">
        <v>31.101989480905555</v>
      </c>
      <c r="AF211" s="9">
        <v>31.121198262062656</v>
      </c>
      <c r="AG211" s="9">
        <v>31.12279899382575</v>
      </c>
      <c r="AH211" s="9">
        <v>31.125314429453464</v>
      </c>
      <c r="AI211" s="9">
        <v>31.130230962725818</v>
      </c>
      <c r="AJ211" s="8" t="str">
        <f t="shared" si="9"/>
        <v>1990</v>
      </c>
      <c r="AK211" s="8" t="str">
        <f t="shared" si="10"/>
        <v>2020</v>
      </c>
      <c r="AL211" s="9">
        <f t="shared" si="11"/>
        <v>2.820146352618341</v>
      </c>
      <c r="AM211" s="10">
        <f>RANK(DATA!$AL211,DATA!$AL$2:$AL$267)</f>
        <v>36</v>
      </c>
    </row>
    <row r="212" spans="1:39" x14ac:dyDescent="0.2">
      <c r="A212" s="7" t="s">
        <v>489</v>
      </c>
      <c r="B212" s="8" t="s">
        <v>490</v>
      </c>
      <c r="C212" s="8" t="s">
        <v>37</v>
      </c>
      <c r="D212" s="8" t="s">
        <v>38</v>
      </c>
      <c r="E212" s="9">
        <v>73.260869565217391</v>
      </c>
      <c r="F212" s="9">
        <v>73.260869565217391</v>
      </c>
      <c r="G212" s="9">
        <v>73.260869565217391</v>
      </c>
      <c r="H212" s="9">
        <v>73.260869565217391</v>
      </c>
      <c r="I212" s="9">
        <v>73.260869565217391</v>
      </c>
      <c r="J212" s="9">
        <v>73.260869565217391</v>
      </c>
      <c r="K212" s="9">
        <v>73.260869565217391</v>
      </c>
      <c r="L212" s="9">
        <v>73.260869565217391</v>
      </c>
      <c r="M212" s="9">
        <v>73.260869565217391</v>
      </c>
      <c r="N212" s="9">
        <v>73.260869565217391</v>
      </c>
      <c r="O212" s="9">
        <v>73.260869565217391</v>
      </c>
      <c r="P212" s="9">
        <v>73.260869565217391</v>
      </c>
      <c r="Q212" s="9">
        <v>73.260869565217391</v>
      </c>
      <c r="R212" s="9">
        <v>73.260869565217391</v>
      </c>
      <c r="S212" s="9">
        <v>73.260869565217391</v>
      </c>
      <c r="T212" s="9">
        <v>73.260869565217391</v>
      </c>
      <c r="U212" s="9">
        <v>73.260869565217391</v>
      </c>
      <c r="V212" s="9">
        <v>73.260869565217391</v>
      </c>
      <c r="W212" s="9">
        <v>73.260869565217391</v>
      </c>
      <c r="X212" s="9">
        <v>73.260869565217391</v>
      </c>
      <c r="Y212" s="9">
        <v>73.260869565217391</v>
      </c>
      <c r="Z212" s="9">
        <v>73.260869565217391</v>
      </c>
      <c r="AA212" s="9">
        <v>73.260869565217391</v>
      </c>
      <c r="AB212" s="9">
        <v>73.260869565217391</v>
      </c>
      <c r="AC212" s="9">
        <v>73.260869565217391</v>
      </c>
      <c r="AD212" s="9">
        <v>73.260869565217391</v>
      </c>
      <c r="AE212" s="9">
        <v>73.260869565217391</v>
      </c>
      <c r="AF212" s="9">
        <v>73.260869565217391</v>
      </c>
      <c r="AG212" s="9">
        <v>73.260869565217391</v>
      </c>
      <c r="AH212" s="9">
        <v>73.260869565217391</v>
      </c>
      <c r="AI212" s="9">
        <v>73.260869565217391</v>
      </c>
      <c r="AJ212" s="8" t="str">
        <f t="shared" si="9"/>
        <v>1990</v>
      </c>
      <c r="AK212" s="8" t="str">
        <f t="shared" si="10"/>
        <v>2020</v>
      </c>
      <c r="AL212" s="9">
        <f t="shared" si="11"/>
        <v>0</v>
      </c>
      <c r="AM212" s="10">
        <f>RANK(DATA!$AL212,DATA!$AL$2:$AL$267)</f>
        <v>110</v>
      </c>
    </row>
    <row r="213" spans="1:39" x14ac:dyDescent="0.2">
      <c r="A213" s="7" t="s">
        <v>457</v>
      </c>
      <c r="B213" s="8" t="s">
        <v>458</v>
      </c>
      <c r="C213" s="8" t="s">
        <v>37</v>
      </c>
      <c r="D213" s="8" t="s">
        <v>38</v>
      </c>
      <c r="E213" s="9">
        <v>43.318093654752012</v>
      </c>
      <c r="F213" s="9">
        <v>43.044790800775843</v>
      </c>
      <c r="G213" s="9">
        <v>42.771487946799667</v>
      </c>
      <c r="H213" s="9">
        <v>42.498185092823491</v>
      </c>
      <c r="I213" s="9">
        <v>42.224882238847322</v>
      </c>
      <c r="J213" s="9">
        <v>41.95157938487116</v>
      </c>
      <c r="K213" s="9">
        <v>41.678276530894983</v>
      </c>
      <c r="L213" s="9">
        <v>41.404973676918814</v>
      </c>
      <c r="M213" s="9">
        <v>41.131670822942645</v>
      </c>
      <c r="N213" s="9">
        <v>40.858367968966476</v>
      </c>
      <c r="O213" s="9">
        <v>40.5850651149903</v>
      </c>
      <c r="P213" s="9">
        <v>40.311762261014131</v>
      </c>
      <c r="Q213" s="9">
        <v>40.038459407037955</v>
      </c>
      <c r="R213" s="9">
        <v>39.765156553061793</v>
      </c>
      <c r="S213" s="9">
        <v>39.491853699085624</v>
      </c>
      <c r="T213" s="9">
        <v>39.218550845109448</v>
      </c>
      <c r="U213" s="9">
        <v>38.945247991133279</v>
      </c>
      <c r="V213" s="9">
        <v>38.671945137157103</v>
      </c>
      <c r="W213" s="9">
        <v>38.398642283180934</v>
      </c>
      <c r="X213" s="9">
        <v>38.125339429204764</v>
      </c>
      <c r="Y213" s="9">
        <v>37.852036575228595</v>
      </c>
      <c r="Z213" s="9">
        <v>37.57874757550568</v>
      </c>
      <c r="AA213" s="9">
        <v>37.305458575782765</v>
      </c>
      <c r="AB213" s="9">
        <v>37.03216957605985</v>
      </c>
      <c r="AC213" s="9">
        <v>36.758880576336935</v>
      </c>
      <c r="AD213" s="9">
        <v>36.48559157661402</v>
      </c>
      <c r="AE213" s="9">
        <v>36.212247159878082</v>
      </c>
      <c r="AF213" s="9">
        <v>35.938902743142151</v>
      </c>
      <c r="AG213" s="9">
        <v>35.665558326406213</v>
      </c>
      <c r="AH213" s="9">
        <v>35.392213909670268</v>
      </c>
      <c r="AI213" s="9">
        <v>35.11886949293433</v>
      </c>
      <c r="AJ213" s="8" t="str">
        <f t="shared" si="9"/>
        <v>1990</v>
      </c>
      <c r="AK213" s="8" t="str">
        <f t="shared" si="10"/>
        <v>2020</v>
      </c>
      <c r="AL213" s="9">
        <f t="shared" si="11"/>
        <v>-8.199224161817682</v>
      </c>
      <c r="AM213" s="10">
        <f>RANK(DATA!$AL213,DATA!$AL$2:$AL$267)</f>
        <v>235</v>
      </c>
    </row>
    <row r="214" spans="1:39" x14ac:dyDescent="0.2">
      <c r="A214" s="7" t="s">
        <v>453</v>
      </c>
      <c r="B214" s="8" t="s">
        <v>454</v>
      </c>
      <c r="C214" s="8" t="s">
        <v>37</v>
      </c>
      <c r="D214" s="8" t="s">
        <v>38</v>
      </c>
      <c r="E214" s="9">
        <v>22.129701492537315</v>
      </c>
      <c r="F214" s="9">
        <v>22.456119402985077</v>
      </c>
      <c r="G214" s="9">
        <v>22.782388059701493</v>
      </c>
      <c r="H214" s="9">
        <v>23.108805970149255</v>
      </c>
      <c r="I214" s="9">
        <v>23.435074626865671</v>
      </c>
      <c r="J214" s="9">
        <v>23.761492537313433</v>
      </c>
      <c r="K214" s="9">
        <v>24.087910447761196</v>
      </c>
      <c r="L214" s="9">
        <v>24.414179104477611</v>
      </c>
      <c r="M214" s="9">
        <v>24.740597014925374</v>
      </c>
      <c r="N214" s="9">
        <v>25.066865671641786</v>
      </c>
      <c r="O214" s="9">
        <v>25.393223880597009</v>
      </c>
      <c r="P214" s="9">
        <v>25.501641791044776</v>
      </c>
      <c r="Q214" s="9">
        <v>25.420444444444446</v>
      </c>
      <c r="R214" s="9">
        <v>25.082241630276563</v>
      </c>
      <c r="S214" s="9">
        <v>25.114949201741656</v>
      </c>
      <c r="T214" s="9">
        <v>25.220464441219161</v>
      </c>
      <c r="U214" s="9">
        <v>25.143515850144087</v>
      </c>
      <c r="V214" s="9">
        <v>25.21194244604316</v>
      </c>
      <c r="W214" s="9">
        <v>25.135714285714283</v>
      </c>
      <c r="X214" s="9">
        <v>25.239571428571434</v>
      </c>
      <c r="Y214" s="9">
        <v>25.27119658119658</v>
      </c>
      <c r="Z214" s="9">
        <v>24.838920454545452</v>
      </c>
      <c r="AA214" s="9">
        <v>24.409065155807365</v>
      </c>
      <c r="AB214" s="9">
        <v>24.015558698727013</v>
      </c>
      <c r="AC214" s="9">
        <v>23.58984485190409</v>
      </c>
      <c r="AD214" s="9">
        <v>23.231875881523276</v>
      </c>
      <c r="AE214" s="9">
        <v>22.969675599435824</v>
      </c>
      <c r="AF214" s="9">
        <v>22.722143864598024</v>
      </c>
      <c r="AG214" s="9">
        <v>22.468265162200286</v>
      </c>
      <c r="AH214" s="9">
        <v>22.214386459802537</v>
      </c>
      <c r="AI214" s="9">
        <v>21.960507757404795</v>
      </c>
      <c r="AJ214" s="8" t="str">
        <f t="shared" si="9"/>
        <v>1990</v>
      </c>
      <c r="AK214" s="8" t="str">
        <f t="shared" si="10"/>
        <v>2020</v>
      </c>
      <c r="AL214" s="9">
        <f t="shared" si="11"/>
        <v>-0.16919373513252012</v>
      </c>
      <c r="AM214" s="10">
        <f>RANK(DATA!$AL214,DATA!$AL$2:$AL$267)</f>
        <v>145</v>
      </c>
    </row>
    <row r="215" spans="1:39" x14ac:dyDescent="0.2">
      <c r="A215" s="7" t="s">
        <v>487</v>
      </c>
      <c r="B215" s="8" t="s">
        <v>488</v>
      </c>
      <c r="C215" s="8" t="s">
        <v>37</v>
      </c>
      <c r="D215" s="8" t="s">
        <v>38</v>
      </c>
      <c r="E215" s="9"/>
      <c r="F215" s="9"/>
      <c r="G215" s="9"/>
      <c r="H215" s="9"/>
      <c r="I215" s="9"/>
      <c r="J215" s="9"/>
      <c r="K215" s="9"/>
      <c r="L215" s="9"/>
      <c r="M215" s="9"/>
      <c r="N215" s="9"/>
      <c r="O215" s="9">
        <v>10.882352941176471</v>
      </c>
      <c r="P215" s="9"/>
      <c r="Q215" s="9"/>
      <c r="R215" s="9"/>
      <c r="S215" s="9"/>
      <c r="T215" s="9"/>
      <c r="U215" s="9"/>
      <c r="V215" s="9"/>
      <c r="W215" s="9"/>
      <c r="X215" s="9"/>
      <c r="Y215" s="9">
        <v>10.882352941176471</v>
      </c>
      <c r="Z215" s="9">
        <v>10.882352941176471</v>
      </c>
      <c r="AA215" s="9">
        <v>10.882352941176471</v>
      </c>
      <c r="AB215" s="9">
        <v>10.882352941176471</v>
      </c>
      <c r="AC215" s="9">
        <v>10.882352941176471</v>
      </c>
      <c r="AD215" s="9">
        <v>10.882352941176471</v>
      </c>
      <c r="AE215" s="9">
        <v>10.882352941176471</v>
      </c>
      <c r="AF215" s="9">
        <v>10.882352941176471</v>
      </c>
      <c r="AG215" s="9">
        <v>10.882352941176471</v>
      </c>
      <c r="AH215" s="9">
        <v>10.882352941176471</v>
      </c>
      <c r="AI215" s="9">
        <v>10.882352941176471</v>
      </c>
      <c r="AJ215" s="8" t="str">
        <f t="shared" si="9"/>
        <v>2000</v>
      </c>
      <c r="AK215" s="8" t="str">
        <f t="shared" si="10"/>
        <v>2020</v>
      </c>
      <c r="AL215" s="9">
        <f t="shared" si="11"/>
        <v>0</v>
      </c>
      <c r="AM215" s="10">
        <f>RANK(DATA!$AL215,DATA!$AL$2:$AL$267)</f>
        <v>110</v>
      </c>
    </row>
    <row r="216" spans="1:39" x14ac:dyDescent="0.2">
      <c r="A216" s="7" t="s">
        <v>479</v>
      </c>
      <c r="B216" s="8" t="s">
        <v>480</v>
      </c>
      <c r="C216" s="8" t="s">
        <v>37</v>
      </c>
      <c r="D216" s="8" t="s">
        <v>38</v>
      </c>
      <c r="E216" s="9">
        <v>39.95841995841996</v>
      </c>
      <c r="F216" s="9">
        <v>39.95841995841996</v>
      </c>
      <c r="G216" s="9">
        <v>39.95841995841996</v>
      </c>
      <c r="H216" s="9">
        <v>39.545925155925154</v>
      </c>
      <c r="I216" s="9">
        <v>39.543700623700623</v>
      </c>
      <c r="J216" s="9">
        <v>39.541476091476092</v>
      </c>
      <c r="K216" s="9">
        <v>39.539251559251561</v>
      </c>
      <c r="L216" s="9">
        <v>39.53702702702703</v>
      </c>
      <c r="M216" s="9">
        <v>39.534802494802499</v>
      </c>
      <c r="N216" s="9">
        <v>39.53257796257796</v>
      </c>
      <c r="O216" s="9">
        <v>39.530353430353429</v>
      </c>
      <c r="P216" s="9">
        <v>39.564656964656962</v>
      </c>
      <c r="Q216" s="9">
        <v>39.598960498960494</v>
      </c>
      <c r="R216" s="9">
        <v>39.625025982124299</v>
      </c>
      <c r="S216" s="9">
        <v>39.667567567567566</v>
      </c>
      <c r="T216" s="9">
        <v>39.701871101871099</v>
      </c>
      <c r="U216" s="9">
        <v>39.736174636174631</v>
      </c>
      <c r="V216" s="9">
        <v>39.770478170478171</v>
      </c>
      <c r="W216" s="9">
        <v>39.804781704781703</v>
      </c>
      <c r="X216" s="9">
        <v>39.847369515491785</v>
      </c>
      <c r="Y216" s="9">
        <v>39.880850886860323</v>
      </c>
      <c r="Z216" s="9">
        <v>39.899309599068374</v>
      </c>
      <c r="AA216" s="9">
        <v>39.915280319414407</v>
      </c>
      <c r="AB216" s="9">
        <v>39.93125103976044</v>
      </c>
      <c r="AC216" s="9">
        <v>39.953868552412644</v>
      </c>
      <c r="AD216" s="9">
        <v>39.968179360259562</v>
      </c>
      <c r="AE216" s="9">
        <v>40.003535773710489</v>
      </c>
      <c r="AF216" s="9">
        <v>40.056156405990016</v>
      </c>
      <c r="AG216" s="9">
        <v>40.056156405990016</v>
      </c>
      <c r="AH216" s="9">
        <v>40.056156405990016</v>
      </c>
      <c r="AI216" s="9">
        <v>40.056156405990016</v>
      </c>
      <c r="AJ216" s="8" t="str">
        <f t="shared" si="9"/>
        <v>1990</v>
      </c>
      <c r="AK216" s="8" t="str">
        <f t="shared" si="10"/>
        <v>2020</v>
      </c>
      <c r="AL216" s="9">
        <f t="shared" si="11"/>
        <v>9.7736447570056839E-2</v>
      </c>
      <c r="AM216" s="10">
        <f>RANK(DATA!$AL216,DATA!$AL$2:$AL$267)</f>
        <v>103</v>
      </c>
    </row>
    <row r="217" spans="1:39" x14ac:dyDescent="0.2">
      <c r="A217" s="7" t="s">
        <v>481</v>
      </c>
      <c r="B217" s="8" t="s">
        <v>482</v>
      </c>
      <c r="C217" s="8" t="s">
        <v>37</v>
      </c>
      <c r="D217" s="8" t="s">
        <v>38</v>
      </c>
      <c r="E217" s="9">
        <v>58.98709036742801</v>
      </c>
      <c r="F217" s="9">
        <v>58.98709036742801</v>
      </c>
      <c r="G217" s="9">
        <v>59.433962264150942</v>
      </c>
      <c r="H217" s="9">
        <v>59.657398212512412</v>
      </c>
      <c r="I217" s="9">
        <v>59.880834160873889</v>
      </c>
      <c r="J217" s="9">
        <v>60.104270109235344</v>
      </c>
      <c r="K217" s="9">
        <v>60.327706057596821</v>
      </c>
      <c r="L217" s="9">
        <v>60.55114200595829</v>
      </c>
      <c r="M217" s="9">
        <v>60.774577954319767</v>
      </c>
      <c r="N217" s="9">
        <v>60.998013902681237</v>
      </c>
      <c r="O217" s="9">
        <v>61.221449851042699</v>
      </c>
      <c r="P217" s="9">
        <v>61.290963257199607</v>
      </c>
      <c r="Q217" s="9">
        <v>61.360476663356501</v>
      </c>
      <c r="R217" s="9">
        <v>61.429990069513408</v>
      </c>
      <c r="S217" s="9">
        <v>61.499503475670302</v>
      </c>
      <c r="T217" s="9">
        <v>61.56901688182721</v>
      </c>
      <c r="U217" s="9">
        <v>61.638530287984103</v>
      </c>
      <c r="V217" s="9">
        <v>61.708043694141011</v>
      </c>
      <c r="W217" s="9">
        <v>61.75854503578838</v>
      </c>
      <c r="X217" s="9">
        <v>61.829264660624048</v>
      </c>
      <c r="Y217" s="9">
        <v>61.897529062552735</v>
      </c>
      <c r="Z217" s="9">
        <v>61.908071081107906</v>
      </c>
      <c r="AA217" s="9">
        <v>61.918920662970258</v>
      </c>
      <c r="AB217" s="9">
        <v>61.946375372393248</v>
      </c>
      <c r="AC217" s="9">
        <v>61.956305858987093</v>
      </c>
      <c r="AD217" s="9">
        <v>61.958237764737426</v>
      </c>
      <c r="AE217" s="9">
        <v>61.859298977261446</v>
      </c>
      <c r="AF217" s="9">
        <v>61.769978299839615</v>
      </c>
      <c r="AG217" s="9">
        <v>61.674380723465958</v>
      </c>
      <c r="AH217" s="9">
        <v>61.573071651337877</v>
      </c>
      <c r="AI217" s="9">
        <v>61.472259192308456</v>
      </c>
      <c r="AJ217" s="8" t="str">
        <f t="shared" si="9"/>
        <v>1990</v>
      </c>
      <c r="AK217" s="8" t="str">
        <f t="shared" si="10"/>
        <v>2020</v>
      </c>
      <c r="AL217" s="9">
        <f t="shared" si="11"/>
        <v>2.4851688248804464</v>
      </c>
      <c r="AM217" s="10">
        <f>RANK(DATA!$AL217,DATA!$AL$2:$AL$267)</f>
        <v>44</v>
      </c>
    </row>
    <row r="218" spans="1:39" x14ac:dyDescent="0.2">
      <c r="A218" s="7" t="s">
        <v>473</v>
      </c>
      <c r="B218" s="8" t="s">
        <v>474</v>
      </c>
      <c r="C218" s="8" t="s">
        <v>37</v>
      </c>
      <c r="D218" s="8" t="s">
        <v>38</v>
      </c>
      <c r="E218" s="9">
        <v>42.037041912384161</v>
      </c>
      <c r="F218" s="9">
        <v>41.970312133713726</v>
      </c>
      <c r="G218" s="9">
        <v>41.883991254648556</v>
      </c>
      <c r="H218" s="9">
        <v>41.796729662752206</v>
      </c>
      <c r="I218" s="9">
        <v>41.824906161836196</v>
      </c>
      <c r="J218" s="9">
        <v>41.737403058550456</v>
      </c>
      <c r="K218" s="9">
        <v>41.649899955264715</v>
      </c>
      <c r="L218" s="9">
        <v>41.562396851978967</v>
      </c>
      <c r="M218" s="9">
        <v>41.474893748693226</v>
      </c>
      <c r="N218" s="9">
        <v>41.387390645407471</v>
      </c>
      <c r="O218" s="9">
        <v>41.299887542121731</v>
      </c>
      <c r="P218" s="9">
        <v>41.218109756170691</v>
      </c>
      <c r="Q218" s="9">
        <v>41.136331970219651</v>
      </c>
      <c r="R218" s="9">
        <v>41.054390057372075</v>
      </c>
      <c r="S218" s="9">
        <v>41.000034563898808</v>
      </c>
      <c r="T218" s="9">
        <v>40.918038682608668</v>
      </c>
      <c r="U218" s="9">
        <v>40.884452068385038</v>
      </c>
      <c r="V218" s="9">
        <v>40.810497820171555</v>
      </c>
      <c r="W218" s="9">
        <v>40.736544163651693</v>
      </c>
      <c r="X218" s="9">
        <v>40.662753765579573</v>
      </c>
      <c r="Y218" s="9">
        <v>40.588930893089312</v>
      </c>
      <c r="Z218" s="9">
        <v>40.497170322691623</v>
      </c>
      <c r="AA218" s="9">
        <v>40.40544244682885</v>
      </c>
      <c r="AB218" s="9">
        <v>40.296353462319431</v>
      </c>
      <c r="AC218" s="9">
        <v>40.206626974082255</v>
      </c>
      <c r="AD218" s="9">
        <v>40.114870641565687</v>
      </c>
      <c r="AE218" s="9">
        <v>40.016559005803849</v>
      </c>
      <c r="AF218" s="9">
        <v>39.927453908919503</v>
      </c>
      <c r="AG218" s="9">
        <v>39.819987838474795</v>
      </c>
      <c r="AH218" s="9">
        <v>39.722117721466866</v>
      </c>
      <c r="AI218" s="9">
        <v>39.623969190556473</v>
      </c>
      <c r="AJ218" s="8" t="str">
        <f t="shared" si="9"/>
        <v>1990</v>
      </c>
      <c r="AK218" s="8" t="str">
        <f t="shared" si="10"/>
        <v>2020</v>
      </c>
      <c r="AL218" s="9">
        <f t="shared" si="11"/>
        <v>-2.4130727218276888</v>
      </c>
      <c r="AM218" s="10">
        <f>RANK(DATA!$AL218,DATA!$AL$2:$AL$267)</f>
        <v>177</v>
      </c>
    </row>
    <row r="219" spans="1:39" x14ac:dyDescent="0.2">
      <c r="A219" s="7" t="s">
        <v>455</v>
      </c>
      <c r="B219" s="8" t="s">
        <v>456</v>
      </c>
      <c r="C219" s="8" t="s">
        <v>37</v>
      </c>
      <c r="D219" s="8" t="s">
        <v>38</v>
      </c>
      <c r="E219" s="9">
        <v>90.922115041086087</v>
      </c>
      <c r="F219" s="9">
        <v>90.895998570918195</v>
      </c>
      <c r="G219" s="9">
        <v>90.86988210075026</v>
      </c>
      <c r="H219" s="9">
        <v>90.84376563058234</v>
      </c>
      <c r="I219" s="9">
        <v>90.817649160414433</v>
      </c>
      <c r="J219" s="9">
        <v>90.791532690246513</v>
      </c>
      <c r="K219" s="9">
        <v>90.765416220078606</v>
      </c>
      <c r="L219" s="9">
        <v>90.739299749910685</v>
      </c>
      <c r="M219" s="9">
        <v>90.713183279742765</v>
      </c>
      <c r="N219" s="9">
        <v>90.687066809574858</v>
      </c>
      <c r="O219" s="9">
        <v>90.660950339406938</v>
      </c>
      <c r="P219" s="9">
        <v>90.634798142193645</v>
      </c>
      <c r="Q219" s="9">
        <v>90.608645944980353</v>
      </c>
      <c r="R219" s="9">
        <v>90.582493747767074</v>
      </c>
      <c r="S219" s="9">
        <v>90.556341550553782</v>
      </c>
      <c r="T219" s="9">
        <v>90.530189353340489</v>
      </c>
      <c r="U219" s="9">
        <v>90.504037156127197</v>
      </c>
      <c r="V219" s="9">
        <v>90.47788495891389</v>
      </c>
      <c r="W219" s="9">
        <v>90.451732761700598</v>
      </c>
      <c r="X219" s="9">
        <v>90.425580564487319</v>
      </c>
      <c r="Y219" s="9">
        <v>90.399428367274027</v>
      </c>
      <c r="Z219" s="9">
        <v>90.373276170060734</v>
      </c>
      <c r="AA219" s="9">
        <v>90.347123972847442</v>
      </c>
      <c r="AB219" s="9">
        <v>90.320971775634149</v>
      </c>
      <c r="AC219" s="9">
        <v>90.294819578420871</v>
      </c>
      <c r="AD219" s="9">
        <v>90.268667381207578</v>
      </c>
      <c r="AE219" s="9">
        <v>90.242586638085029</v>
      </c>
      <c r="AF219" s="9">
        <v>90.216505894962481</v>
      </c>
      <c r="AG219" s="9">
        <v>90.190425151839932</v>
      </c>
      <c r="AH219" s="9">
        <v>90.164344408717398</v>
      </c>
      <c r="AI219" s="9">
        <v>90.138263665594849</v>
      </c>
      <c r="AJ219" s="8" t="str">
        <f t="shared" si="9"/>
        <v>1990</v>
      </c>
      <c r="AK219" s="8" t="str">
        <f t="shared" si="10"/>
        <v>2020</v>
      </c>
      <c r="AL219" s="9">
        <f t="shared" si="11"/>
        <v>-0.7838513754912384</v>
      </c>
      <c r="AM219" s="10">
        <f>RANK(DATA!$AL219,DATA!$AL$2:$AL$267)</f>
        <v>154</v>
      </c>
    </row>
    <row r="220" spans="1:39" x14ac:dyDescent="0.2">
      <c r="A220" s="7" t="s">
        <v>463</v>
      </c>
      <c r="B220" s="8" t="s">
        <v>464</v>
      </c>
      <c r="C220" s="8" t="s">
        <v>37</v>
      </c>
      <c r="D220" s="8" t="s">
        <v>38</v>
      </c>
      <c r="E220" s="9">
        <v>13.202569579494373</v>
      </c>
      <c r="F220" s="9">
        <v>13.080227627761658</v>
      </c>
      <c r="G220" s="9">
        <v>12.957885676028946</v>
      </c>
      <c r="H220" s="9">
        <v>12.835543724296237</v>
      </c>
      <c r="I220" s="9">
        <v>12.713201772563524</v>
      </c>
      <c r="J220" s="9">
        <v>12.59085982083081</v>
      </c>
      <c r="K220" s="9">
        <v>12.468517869098097</v>
      </c>
      <c r="L220" s="9">
        <v>12.346175917365384</v>
      </c>
      <c r="M220" s="9">
        <v>12.223833965632672</v>
      </c>
      <c r="N220" s="9">
        <v>12.101492013899959</v>
      </c>
      <c r="O220" s="9">
        <v>11.979150062167246</v>
      </c>
      <c r="P220" s="9">
        <v>11.856808110434534</v>
      </c>
      <c r="Q220" s="9">
        <v>11.734466158701821</v>
      </c>
      <c r="R220" s="9">
        <v>11.612124206969106</v>
      </c>
      <c r="S220" s="9">
        <v>11.489782255236394</v>
      </c>
      <c r="T220" s="9">
        <v>11.367440303503683</v>
      </c>
      <c r="U220" s="9">
        <v>11.24509835177097</v>
      </c>
      <c r="V220" s="9">
        <v>11.122756400038257</v>
      </c>
      <c r="W220" s="9">
        <v>11.000414448305545</v>
      </c>
      <c r="X220" s="9">
        <v>10.87807249657283</v>
      </c>
      <c r="Y220" s="9">
        <v>10.755730544840118</v>
      </c>
      <c r="Z220" s="9">
        <v>10.633388593107405</v>
      </c>
      <c r="AA220" s="9">
        <v>10.511046641374692</v>
      </c>
      <c r="AB220" s="9">
        <v>10.388704689641981</v>
      </c>
      <c r="AC220" s="9">
        <v>10.266362737909269</v>
      </c>
      <c r="AD220" s="9">
        <v>10.144020786176554</v>
      </c>
      <c r="AE220" s="9">
        <v>10.021678834443842</v>
      </c>
      <c r="AF220" s="9">
        <v>9.899336882711129</v>
      </c>
      <c r="AG220" s="9">
        <v>9.7769949309784163</v>
      </c>
      <c r="AH220" s="9">
        <v>9.6546529792457036</v>
      </c>
      <c r="AI220" s="9">
        <v>9.532311027512991</v>
      </c>
      <c r="AJ220" s="8" t="str">
        <f t="shared" si="9"/>
        <v>1990</v>
      </c>
      <c r="AK220" s="8" t="str">
        <f t="shared" si="10"/>
        <v>2020</v>
      </c>
      <c r="AL220" s="9">
        <f t="shared" si="11"/>
        <v>-3.670258551981382</v>
      </c>
      <c r="AM220" s="10">
        <f>RANK(DATA!$AL220,DATA!$AL$2:$AL$267)</f>
        <v>198</v>
      </c>
    </row>
    <row r="221" spans="1:39" x14ac:dyDescent="0.2">
      <c r="A221" s="7" t="s">
        <v>563</v>
      </c>
      <c r="B221" s="8" t="s">
        <v>564</v>
      </c>
      <c r="C221" s="8" t="s">
        <v>37</v>
      </c>
      <c r="D221" s="8" t="s">
        <v>38</v>
      </c>
      <c r="E221" s="9">
        <v>14.955271249453874</v>
      </c>
      <c r="F221" s="9">
        <v>14.925265231763513</v>
      </c>
      <c r="G221" s="9">
        <v>14.89525921407315</v>
      </c>
      <c r="H221" s="9">
        <v>14.865253196382792</v>
      </c>
      <c r="I221" s="9">
        <v>14.835247178692429</v>
      </c>
      <c r="J221" s="9">
        <v>14.805241161002069</v>
      </c>
      <c r="K221" s="9">
        <v>14.775235143311708</v>
      </c>
      <c r="L221" s="9">
        <v>14.745229125621348</v>
      </c>
      <c r="M221" s="9">
        <v>14.715223107930985</v>
      </c>
      <c r="N221" s="9">
        <v>14.685217090240624</v>
      </c>
      <c r="O221" s="9">
        <v>14.655211072550264</v>
      </c>
      <c r="P221" s="9">
        <v>14.625205054859903</v>
      </c>
      <c r="Q221" s="9">
        <v>14.595199037169543</v>
      </c>
      <c r="R221" s="9">
        <v>14.56519301947918</v>
      </c>
      <c r="S221" s="9">
        <v>14.535187001788819</v>
      </c>
      <c r="T221" s="9">
        <v>14.505180984098459</v>
      </c>
      <c r="U221" s="9">
        <v>14.475174966408098</v>
      </c>
      <c r="V221" s="9">
        <v>14.445168948717738</v>
      </c>
      <c r="W221" s="9">
        <v>14.415162931027375</v>
      </c>
      <c r="X221" s="9">
        <v>14.385156913337017</v>
      </c>
      <c r="Y221" s="9">
        <v>14.355150895646654</v>
      </c>
      <c r="Z221" s="9">
        <v>14.325144877956292</v>
      </c>
      <c r="AA221" s="9">
        <v>14.295138860265933</v>
      </c>
      <c r="AB221" s="9">
        <v>14.26513284257557</v>
      </c>
      <c r="AC221" s="9">
        <v>14.23512682488521</v>
      </c>
      <c r="AD221" s="9">
        <v>14.205120807194849</v>
      </c>
      <c r="AE221" s="9">
        <v>14.175114789504489</v>
      </c>
      <c r="AF221" s="9">
        <v>14.145108771814128</v>
      </c>
      <c r="AG221" s="9">
        <v>14.115102754123765</v>
      </c>
      <c r="AH221" s="9">
        <v>14.085096736433405</v>
      </c>
      <c r="AI221" s="9">
        <v>14.055090718743044</v>
      </c>
      <c r="AJ221" s="8" t="str">
        <f t="shared" si="9"/>
        <v>1990</v>
      </c>
      <c r="AK221" s="8" t="str">
        <f t="shared" si="10"/>
        <v>2020</v>
      </c>
      <c r="AL221" s="9">
        <f t="shared" si="11"/>
        <v>-0.9001805307108306</v>
      </c>
      <c r="AM221" s="10">
        <f>RANK(DATA!$AL221,DATA!$AL$2:$AL$267)</f>
        <v>157</v>
      </c>
    </row>
    <row r="222" spans="1:39" x14ac:dyDescent="0.2">
      <c r="A222" s="7" t="s">
        <v>445</v>
      </c>
      <c r="B222" s="8" t="s">
        <v>446</v>
      </c>
      <c r="C222" s="8" t="s">
        <v>37</v>
      </c>
      <c r="D222" s="8" t="s">
        <v>38</v>
      </c>
      <c r="E222" s="9">
        <v>16.264455264441246</v>
      </c>
      <c r="F222" s="9">
        <v>17.344453205791918</v>
      </c>
      <c r="G222" s="9">
        <v>17.411434583593191</v>
      </c>
      <c r="H222" s="9">
        <v>17.478415961394468</v>
      </c>
      <c r="I222" s="9">
        <v>17.570846548541667</v>
      </c>
      <c r="J222" s="9">
        <v>17.637925081344505</v>
      </c>
      <c r="K222" s="9">
        <v>17.705003635098922</v>
      </c>
      <c r="L222" s="9">
        <v>17.772082167901761</v>
      </c>
      <c r="M222" s="9">
        <v>17.839160700704603</v>
      </c>
      <c r="N222" s="9">
        <v>17.906239233507442</v>
      </c>
      <c r="O222" s="9">
        <v>18.011804948819048</v>
      </c>
      <c r="P222" s="9">
        <v>18.007054403070438</v>
      </c>
      <c r="Q222" s="9">
        <v>18.042108936031141</v>
      </c>
      <c r="R222" s="9">
        <v>18.077163468991841</v>
      </c>
      <c r="S222" s="9">
        <v>18.118606427183298</v>
      </c>
      <c r="T222" s="9">
        <v>18.153673324353772</v>
      </c>
      <c r="U222" s="9">
        <v>18.188740221524245</v>
      </c>
      <c r="V222" s="9">
        <v>18.223807118694722</v>
      </c>
      <c r="W222" s="9">
        <v>18.258874015865196</v>
      </c>
      <c r="X222" s="9">
        <v>18.293940892078236</v>
      </c>
      <c r="Y222" s="9">
        <v>18.329007797631689</v>
      </c>
      <c r="Z222" s="9">
        <v>18.379348295123393</v>
      </c>
      <c r="AA222" s="9">
        <v>18.429688800998079</v>
      </c>
      <c r="AB222" s="9">
        <v>18.480029306872758</v>
      </c>
      <c r="AC222" s="9">
        <v>18.530369812747445</v>
      </c>
      <c r="AD222" s="9">
        <v>18.583892293890283</v>
      </c>
      <c r="AE222" s="9">
        <v>18.625889187674904</v>
      </c>
      <c r="AF222" s="9">
        <v>18.677641655349525</v>
      </c>
      <c r="AG222" s="9">
        <v>18.724698443893775</v>
      </c>
      <c r="AH222" s="9">
        <v>18.771626036471385</v>
      </c>
      <c r="AI222" s="9">
        <v>18.818553629048992</v>
      </c>
      <c r="AJ222" s="8" t="str">
        <f t="shared" si="9"/>
        <v>1990</v>
      </c>
      <c r="AK222" s="8" t="str">
        <f t="shared" si="10"/>
        <v>2020</v>
      </c>
      <c r="AL222" s="9">
        <f t="shared" si="11"/>
        <v>2.5540983646077464</v>
      </c>
      <c r="AM222" s="10">
        <f>RANK(DATA!$AL222,DATA!$AL$2:$AL$267)</f>
        <v>40</v>
      </c>
    </row>
    <row r="223" spans="1:39" x14ac:dyDescent="0.2">
      <c r="A223" s="7" t="s">
        <v>517</v>
      </c>
      <c r="B223" s="8" t="s">
        <v>518</v>
      </c>
      <c r="C223" s="8" t="s">
        <v>37</v>
      </c>
      <c r="D223" s="8" t="s">
        <v>38</v>
      </c>
      <c r="E223" s="9">
        <v>16.264455264441246</v>
      </c>
      <c r="F223" s="9">
        <v>17.344453205791918</v>
      </c>
      <c r="G223" s="9">
        <v>17.411434583593191</v>
      </c>
      <c r="H223" s="9">
        <v>17.478415961394468</v>
      </c>
      <c r="I223" s="9">
        <v>17.570846548541667</v>
      </c>
      <c r="J223" s="9">
        <v>17.637925081344505</v>
      </c>
      <c r="K223" s="9">
        <v>17.705003635098922</v>
      </c>
      <c r="L223" s="9">
        <v>17.772082167901761</v>
      </c>
      <c r="M223" s="9">
        <v>17.839160700704603</v>
      </c>
      <c r="N223" s="9">
        <v>17.906239233507442</v>
      </c>
      <c r="O223" s="9">
        <v>18.011804948819048</v>
      </c>
      <c r="P223" s="9">
        <v>18.007054403070438</v>
      </c>
      <c r="Q223" s="9">
        <v>18.042108936031141</v>
      </c>
      <c r="R223" s="9">
        <v>18.077163468991841</v>
      </c>
      <c r="S223" s="9">
        <v>18.118606427183298</v>
      </c>
      <c r="T223" s="9">
        <v>18.153673324353772</v>
      </c>
      <c r="U223" s="9">
        <v>18.188740221524245</v>
      </c>
      <c r="V223" s="9">
        <v>18.223807118694722</v>
      </c>
      <c r="W223" s="9">
        <v>18.258874015865196</v>
      </c>
      <c r="X223" s="9">
        <v>18.293940892078236</v>
      </c>
      <c r="Y223" s="9">
        <v>18.329007797631689</v>
      </c>
      <c r="Z223" s="9">
        <v>18.379348295123393</v>
      </c>
      <c r="AA223" s="9">
        <v>18.429688800998079</v>
      </c>
      <c r="AB223" s="9">
        <v>18.480029306872758</v>
      </c>
      <c r="AC223" s="9">
        <v>18.530369812747445</v>
      </c>
      <c r="AD223" s="9">
        <v>18.583892293890283</v>
      </c>
      <c r="AE223" s="9">
        <v>18.625889187674904</v>
      </c>
      <c r="AF223" s="9">
        <v>18.677641655349525</v>
      </c>
      <c r="AG223" s="9">
        <v>18.724698443893775</v>
      </c>
      <c r="AH223" s="9">
        <v>18.771626036471385</v>
      </c>
      <c r="AI223" s="9">
        <v>18.818553629048992</v>
      </c>
      <c r="AJ223" s="8" t="str">
        <f t="shared" si="9"/>
        <v>1990</v>
      </c>
      <c r="AK223" s="8" t="str">
        <f t="shared" si="10"/>
        <v>2020</v>
      </c>
      <c r="AL223" s="9">
        <f t="shared" si="11"/>
        <v>2.5540983646077464</v>
      </c>
      <c r="AM223" s="10">
        <f>RANK(DATA!$AL223,DATA!$AL$2:$AL$267)</f>
        <v>40</v>
      </c>
    </row>
    <row r="224" spans="1:39" x14ac:dyDescent="0.2">
      <c r="A224" s="7" t="s">
        <v>469</v>
      </c>
      <c r="B224" s="8" t="s">
        <v>470</v>
      </c>
      <c r="C224" s="8" t="s">
        <v>37</v>
      </c>
      <c r="D224" s="8" t="s">
        <v>38</v>
      </c>
      <c r="E224" s="9"/>
      <c r="F224" s="9"/>
      <c r="G224" s="9"/>
      <c r="H224" s="9"/>
      <c r="I224" s="9"/>
      <c r="J224" s="9"/>
      <c r="K224" s="9"/>
      <c r="L224" s="9"/>
      <c r="M224" s="9"/>
      <c r="N224" s="9"/>
      <c r="O224" s="9"/>
      <c r="P224" s="9"/>
      <c r="Q224" s="9"/>
      <c r="R224" s="9"/>
      <c r="S224" s="9"/>
      <c r="T224" s="9"/>
      <c r="U224" s="9"/>
      <c r="V224" s="9"/>
      <c r="W224" s="9"/>
      <c r="X224" s="9"/>
      <c r="Y224" s="9"/>
      <c r="Z224" s="9">
        <v>11.324753957971444</v>
      </c>
      <c r="AA224" s="9">
        <v>11.324838287891801</v>
      </c>
      <c r="AB224" s="9">
        <v>11.324855293801392</v>
      </c>
      <c r="AC224" s="9">
        <v>11.325133739235389</v>
      </c>
      <c r="AD224" s="9">
        <v>11.325133721314661</v>
      </c>
      <c r="AE224" s="9">
        <v>11.325350853023936</v>
      </c>
      <c r="AF224" s="9">
        <v>11.325369168740373</v>
      </c>
      <c r="AG224" s="9">
        <v>11.325655148916358</v>
      </c>
      <c r="AH224" s="9">
        <v>11.325655148916358</v>
      </c>
      <c r="AI224" s="9">
        <v>11.325655148916358</v>
      </c>
      <c r="AJ224" s="8" t="str">
        <f t="shared" si="9"/>
        <v>2011</v>
      </c>
      <c r="AK224" s="8" t="str">
        <f t="shared" si="10"/>
        <v>2020</v>
      </c>
      <c r="AL224" s="9">
        <f t="shared" si="11"/>
        <v>9.0119094491392104E-4</v>
      </c>
      <c r="AM224" s="10">
        <f>RANK(DATA!$AL224,DATA!$AL$2:$AL$267)</f>
        <v>109</v>
      </c>
    </row>
    <row r="225" spans="1:39" x14ac:dyDescent="0.2">
      <c r="A225" s="7" t="s">
        <v>177</v>
      </c>
      <c r="B225" s="8" t="s">
        <v>178</v>
      </c>
      <c r="C225" s="8" t="s">
        <v>37</v>
      </c>
      <c r="D225" s="8" t="s">
        <v>38</v>
      </c>
      <c r="E225" s="9">
        <v>27.840501361524911</v>
      </c>
      <c r="F225" s="9">
        <v>28.479070559026109</v>
      </c>
      <c r="G225" s="9">
        <v>29.117639756527314</v>
      </c>
      <c r="H225" s="9">
        <v>29.756208954028512</v>
      </c>
      <c r="I225" s="9">
        <v>30.39477815152971</v>
      </c>
      <c r="J225" s="9">
        <v>31.033347349030915</v>
      </c>
      <c r="K225" s="9">
        <v>31.671916546532113</v>
      </c>
      <c r="L225" s="9">
        <v>32.310485744033315</v>
      </c>
      <c r="M225" s="9">
        <v>32.94905494153452</v>
      </c>
      <c r="N225" s="9">
        <v>33.587624139035718</v>
      </c>
      <c r="O225" s="9">
        <v>34.256372745490978</v>
      </c>
      <c r="P225" s="9">
        <v>34.580500280831259</v>
      </c>
      <c r="Q225" s="9">
        <v>34.835307790958645</v>
      </c>
      <c r="R225" s="9">
        <v>35.114186414534963</v>
      </c>
      <c r="S225" s="9">
        <v>35.407055571136667</v>
      </c>
      <c r="T225" s="9">
        <v>35.704251738163457</v>
      </c>
      <c r="U225" s="9">
        <v>36.002998116156967</v>
      </c>
      <c r="V225" s="9">
        <v>36.284420268077177</v>
      </c>
      <c r="W225" s="9">
        <v>36.597951082598236</v>
      </c>
      <c r="X225" s="9">
        <v>36.899288092086792</v>
      </c>
      <c r="Y225" s="9">
        <v>37.089938201235974</v>
      </c>
      <c r="Z225" s="9">
        <v>37.101920460910613</v>
      </c>
      <c r="AA225" s="9">
        <v>37.079778493032926</v>
      </c>
      <c r="AB225" s="9">
        <v>37.082113512324824</v>
      </c>
      <c r="AC225" s="9">
        <v>37.084448531616722</v>
      </c>
      <c r="AD225" s="9">
        <v>37.127532467012628</v>
      </c>
      <c r="AE225" s="9">
        <v>37.142868581402979</v>
      </c>
      <c r="AF225" s="9">
        <v>37.152233917365393</v>
      </c>
      <c r="AG225" s="9">
        <v>37.15664678147688</v>
      </c>
      <c r="AH225" s="9">
        <v>37.165233591177618</v>
      </c>
      <c r="AI225" s="9">
        <v>37.173820400878355</v>
      </c>
      <c r="AJ225" s="8" t="str">
        <f t="shared" si="9"/>
        <v>1990</v>
      </c>
      <c r="AK225" s="8" t="str">
        <f t="shared" si="10"/>
        <v>2020</v>
      </c>
      <c r="AL225" s="9">
        <f t="shared" si="11"/>
        <v>9.3333190393534444</v>
      </c>
      <c r="AM225" s="10">
        <f>RANK(DATA!$AL225,DATA!$AL$2:$AL$267)</f>
        <v>8</v>
      </c>
    </row>
    <row r="226" spans="1:39" x14ac:dyDescent="0.2">
      <c r="A226" s="7" t="s">
        <v>313</v>
      </c>
      <c r="B226" s="8" t="s">
        <v>314</v>
      </c>
      <c r="C226" s="8" t="s">
        <v>37</v>
      </c>
      <c r="D226" s="8" t="s">
        <v>38</v>
      </c>
      <c r="E226" s="9">
        <v>37.479349386062829</v>
      </c>
      <c r="F226" s="9">
        <v>37.18607877531494</v>
      </c>
      <c r="G226" s="9">
        <v>36.89280816456705</v>
      </c>
      <c r="H226" s="9">
        <v>36.599537553819168</v>
      </c>
      <c r="I226" s="9">
        <v>36.306266943071279</v>
      </c>
      <c r="J226" s="9">
        <v>36.012996332323397</v>
      </c>
      <c r="K226" s="9">
        <v>35.719725721575507</v>
      </c>
      <c r="L226" s="9">
        <v>35.426455110827618</v>
      </c>
      <c r="M226" s="9">
        <v>35.133184500079736</v>
      </c>
      <c r="N226" s="9">
        <v>34.839913889331847</v>
      </c>
      <c r="O226" s="9">
        <v>34.546643278583957</v>
      </c>
      <c r="P226" s="9">
        <v>34.446499760803704</v>
      </c>
      <c r="Q226" s="9">
        <v>34.346356243023443</v>
      </c>
      <c r="R226" s="9">
        <v>34.246212725243183</v>
      </c>
      <c r="S226" s="9">
        <v>34.146069207462929</v>
      </c>
      <c r="T226" s="9">
        <v>34.045925689682669</v>
      </c>
      <c r="U226" s="9">
        <v>33.945782171902408</v>
      </c>
      <c r="V226" s="9">
        <v>33.845638654122148</v>
      </c>
      <c r="W226" s="9">
        <v>33.745495136341894</v>
      </c>
      <c r="X226" s="9">
        <v>33.645351618561634</v>
      </c>
      <c r="Y226" s="9">
        <v>33.545208100781373</v>
      </c>
      <c r="Z226" s="9">
        <v>33.625578057726038</v>
      </c>
      <c r="AA226" s="9">
        <v>33.705948014670703</v>
      </c>
      <c r="AB226" s="9">
        <v>33.786317971615375</v>
      </c>
      <c r="AC226" s="9">
        <v>33.866687928560033</v>
      </c>
      <c r="AD226" s="9">
        <v>34.395165850742409</v>
      </c>
      <c r="AE226" s="9">
        <v>34.344109996283905</v>
      </c>
      <c r="AF226" s="9">
        <v>34.293054141825408</v>
      </c>
      <c r="AG226" s="9">
        <v>34.258049915944653</v>
      </c>
      <c r="AH226" s="9">
        <v>34.206970128022753</v>
      </c>
      <c r="AI226" s="9">
        <v>34.155890340100868</v>
      </c>
      <c r="AJ226" s="8" t="str">
        <f t="shared" si="9"/>
        <v>1990</v>
      </c>
      <c r="AK226" s="8" t="str">
        <f t="shared" si="10"/>
        <v>2020</v>
      </c>
      <c r="AL226" s="9">
        <f t="shared" si="11"/>
        <v>-3.3234590459619611</v>
      </c>
      <c r="AM226" s="10">
        <f>RANK(DATA!$AL226,DATA!$AL$2:$AL$267)</f>
        <v>193</v>
      </c>
    </row>
    <row r="227" spans="1:39" x14ac:dyDescent="0.2">
      <c r="A227" s="7" t="s">
        <v>287</v>
      </c>
      <c r="B227" s="8" t="s">
        <v>288</v>
      </c>
      <c r="C227" s="8" t="s">
        <v>37</v>
      </c>
      <c r="D227" s="8" t="s">
        <v>38</v>
      </c>
      <c r="E227" s="9">
        <v>42.307692307692307</v>
      </c>
      <c r="F227" s="9">
        <v>42.307692307692307</v>
      </c>
      <c r="G227" s="9">
        <v>42.307692307692307</v>
      </c>
      <c r="H227" s="9">
        <v>42.307692307692307</v>
      </c>
      <c r="I227" s="9">
        <v>42.307692307692307</v>
      </c>
      <c r="J227" s="9">
        <v>42.307692307692307</v>
      </c>
      <c r="K227" s="9">
        <v>42.307692307692307</v>
      </c>
      <c r="L227" s="9">
        <v>42.307692307692307</v>
      </c>
      <c r="M227" s="9">
        <v>42.307692307692307</v>
      </c>
      <c r="N227" s="9">
        <v>42.307692307692307</v>
      </c>
      <c r="O227" s="9">
        <v>42.307692307692307</v>
      </c>
      <c r="P227" s="9">
        <v>42.307692307692307</v>
      </c>
      <c r="Q227" s="9">
        <v>42.307692307692307</v>
      </c>
      <c r="R227" s="9">
        <v>42.307692307692307</v>
      </c>
      <c r="S227" s="9">
        <v>42.307692307692307</v>
      </c>
      <c r="T227" s="9">
        <v>42.307692307692307</v>
      </c>
      <c r="U227" s="9">
        <v>42.307692307692307</v>
      </c>
      <c r="V227" s="9">
        <v>42.307692307692307</v>
      </c>
      <c r="W227" s="9">
        <v>42.307692307692307</v>
      </c>
      <c r="X227" s="9">
        <v>42.307692307692307</v>
      </c>
      <c r="Y227" s="9">
        <v>42.307692307692307</v>
      </c>
      <c r="Z227" s="9">
        <v>42.307692307692307</v>
      </c>
      <c r="AA227" s="9">
        <v>42.307692307692307</v>
      </c>
      <c r="AB227" s="9">
        <v>42.307692307692307</v>
      </c>
      <c r="AC227" s="9">
        <v>42.307692307692307</v>
      </c>
      <c r="AD227" s="9">
        <v>42.307692307692307</v>
      </c>
      <c r="AE227" s="9">
        <v>42.307692307692307</v>
      </c>
      <c r="AF227" s="9">
        <v>42.307692307692307</v>
      </c>
      <c r="AG227" s="9">
        <v>42.307692307692307</v>
      </c>
      <c r="AH227" s="9">
        <v>42.307692307692307</v>
      </c>
      <c r="AI227" s="9">
        <v>42.307692307692307</v>
      </c>
      <c r="AJ227" s="8" t="str">
        <f t="shared" si="9"/>
        <v>1990</v>
      </c>
      <c r="AK227" s="8" t="str">
        <f t="shared" si="10"/>
        <v>2020</v>
      </c>
      <c r="AL227" s="9">
        <f t="shared" si="11"/>
        <v>0</v>
      </c>
      <c r="AM227" s="10">
        <f>RANK(DATA!$AL227,DATA!$AL$2:$AL$267)</f>
        <v>110</v>
      </c>
    </row>
    <row r="228" spans="1:39" x14ac:dyDescent="0.2">
      <c r="A228" s="7" t="s">
        <v>303</v>
      </c>
      <c r="B228" s="8" t="s">
        <v>304</v>
      </c>
      <c r="C228" s="8" t="s">
        <v>37</v>
      </c>
      <c r="D228" s="8" t="s">
        <v>38</v>
      </c>
      <c r="E228" s="9">
        <v>34.868852459016395</v>
      </c>
      <c r="F228" s="9">
        <v>34.826229508196718</v>
      </c>
      <c r="G228" s="9">
        <v>34.783606557377048</v>
      </c>
      <c r="H228" s="9">
        <v>34.740983606557371</v>
      </c>
      <c r="I228" s="9">
        <v>34.698360655737702</v>
      </c>
      <c r="J228" s="9">
        <v>34.655737704918032</v>
      </c>
      <c r="K228" s="9">
        <v>34.613114754098355</v>
      </c>
      <c r="L228" s="9">
        <v>34.570491803278685</v>
      </c>
      <c r="M228" s="9">
        <v>34.527868852459015</v>
      </c>
      <c r="N228" s="9">
        <v>34.485245901639345</v>
      </c>
      <c r="O228" s="9">
        <v>34.442622950819676</v>
      </c>
      <c r="P228" s="9">
        <v>34.403278688524594</v>
      </c>
      <c r="Q228" s="9">
        <v>34.363934426229505</v>
      </c>
      <c r="R228" s="9">
        <v>34.324590163934424</v>
      </c>
      <c r="S228" s="9">
        <v>34.285245901639342</v>
      </c>
      <c r="T228" s="9">
        <v>34.245901639344261</v>
      </c>
      <c r="U228" s="9">
        <v>34.20655737704918</v>
      </c>
      <c r="V228" s="9">
        <v>34.167213114754098</v>
      </c>
      <c r="W228" s="9">
        <v>34.127868852459017</v>
      </c>
      <c r="X228" s="9">
        <v>34.088524590163935</v>
      </c>
      <c r="Y228" s="9">
        <v>34.049180327868847</v>
      </c>
      <c r="Z228" s="9">
        <v>34.049180327868847</v>
      </c>
      <c r="AA228" s="9">
        <v>34.049180327868847</v>
      </c>
      <c r="AB228" s="9">
        <v>34.049180327868847</v>
      </c>
      <c r="AC228" s="9">
        <v>34.049180327868847</v>
      </c>
      <c r="AD228" s="9">
        <v>34.049180327868847</v>
      </c>
      <c r="AE228" s="9">
        <v>34.049180327868847</v>
      </c>
      <c r="AF228" s="9">
        <v>34.049180327868847</v>
      </c>
      <c r="AG228" s="9">
        <v>34.049180327868847</v>
      </c>
      <c r="AH228" s="9">
        <v>34.049180327868847</v>
      </c>
      <c r="AI228" s="9">
        <v>34.049180327868847</v>
      </c>
      <c r="AJ228" s="8" t="str">
        <f t="shared" si="9"/>
        <v>1990</v>
      </c>
      <c r="AK228" s="8" t="str">
        <f t="shared" si="10"/>
        <v>2020</v>
      </c>
      <c r="AL228" s="9">
        <f t="shared" si="11"/>
        <v>-0.81967213114754855</v>
      </c>
      <c r="AM228" s="10">
        <f>RANK(DATA!$AL228,DATA!$AL$2:$AL$267)</f>
        <v>155</v>
      </c>
    </row>
    <row r="229" spans="1:39" x14ac:dyDescent="0.2">
      <c r="A229" s="7" t="s">
        <v>331</v>
      </c>
      <c r="B229" s="8" t="s">
        <v>332</v>
      </c>
      <c r="C229" s="8" t="s">
        <v>37</v>
      </c>
      <c r="D229" s="8" t="s">
        <v>38</v>
      </c>
      <c r="E229" s="9">
        <v>18.382352941176471</v>
      </c>
      <c r="F229" s="9">
        <v>18.382352941176471</v>
      </c>
      <c r="G229" s="9">
        <v>18.382352941176471</v>
      </c>
      <c r="H229" s="9">
        <v>18.382352941176471</v>
      </c>
      <c r="I229" s="9">
        <v>18.382352941176471</v>
      </c>
      <c r="J229" s="9">
        <v>18.382352941176471</v>
      </c>
      <c r="K229" s="9">
        <v>18.382352941176471</v>
      </c>
      <c r="L229" s="9">
        <v>18.382352941176471</v>
      </c>
      <c r="M229" s="9">
        <v>18.382352941176471</v>
      </c>
      <c r="N229" s="9">
        <v>18.382352941176471</v>
      </c>
      <c r="O229" s="9">
        <v>22.794117647058826</v>
      </c>
      <c r="P229" s="9">
        <v>18.382352941176471</v>
      </c>
      <c r="Q229" s="9">
        <v>18.382352941176471</v>
      </c>
      <c r="R229" s="9">
        <v>18.382352941176471</v>
      </c>
      <c r="S229" s="9">
        <v>18.382352941176471</v>
      </c>
      <c r="T229" s="9">
        <v>18.382352941176471</v>
      </c>
      <c r="U229" s="9">
        <v>18.382352941176471</v>
      </c>
      <c r="V229" s="9">
        <v>18.382352941176471</v>
      </c>
      <c r="W229" s="9">
        <v>18.382352941176471</v>
      </c>
      <c r="X229" s="9">
        <v>18.382352941176471</v>
      </c>
      <c r="Y229" s="9">
        <v>22.794117647058826</v>
      </c>
      <c r="Z229" s="9">
        <v>24.8</v>
      </c>
      <c r="AA229" s="9">
        <v>24.8</v>
      </c>
      <c r="AB229" s="9">
        <v>24.8</v>
      </c>
      <c r="AC229" s="9">
        <v>24.8</v>
      </c>
      <c r="AD229" s="9">
        <v>24.8</v>
      </c>
      <c r="AE229" s="9">
        <v>24.8</v>
      </c>
      <c r="AF229" s="9">
        <v>24.8</v>
      </c>
      <c r="AG229" s="9">
        <v>24.8</v>
      </c>
      <c r="AH229" s="9">
        <v>24.8</v>
      </c>
      <c r="AI229" s="9">
        <v>24.8</v>
      </c>
      <c r="AJ229" s="8" t="str">
        <f t="shared" si="9"/>
        <v>1990</v>
      </c>
      <c r="AK229" s="8" t="str">
        <f t="shared" si="10"/>
        <v>2020</v>
      </c>
      <c r="AL229" s="9">
        <f t="shared" si="11"/>
        <v>6.4176470588235297</v>
      </c>
      <c r="AM229" s="10">
        <f>RANK(DATA!$AL229,DATA!$AL$2:$AL$267)</f>
        <v>15</v>
      </c>
    </row>
    <row r="230" spans="1:39" x14ac:dyDescent="0.2">
      <c r="A230" s="7" t="s">
        <v>543</v>
      </c>
      <c r="B230" s="8" t="s">
        <v>544</v>
      </c>
      <c r="C230" s="8" t="s">
        <v>37</v>
      </c>
      <c r="D230" s="8" t="s">
        <v>38</v>
      </c>
      <c r="E230" s="9">
        <v>70.615384615384613</v>
      </c>
      <c r="F230" s="9">
        <v>70.871794871794862</v>
      </c>
      <c r="G230" s="9">
        <v>71.128205128205124</v>
      </c>
      <c r="H230" s="9">
        <v>71.384615384615387</v>
      </c>
      <c r="I230" s="9">
        <v>71.641025641025635</v>
      </c>
      <c r="J230" s="9">
        <v>71.897435897435884</v>
      </c>
      <c r="K230" s="9">
        <v>72.153846153846146</v>
      </c>
      <c r="L230" s="9">
        <v>72.410256410256409</v>
      </c>
      <c r="M230" s="9">
        <v>72.666666666666657</v>
      </c>
      <c r="N230" s="9">
        <v>72.923076923076906</v>
      </c>
      <c r="O230" s="9">
        <v>73.179487179487168</v>
      </c>
      <c r="P230" s="9">
        <v>73.179487179487168</v>
      </c>
      <c r="Q230" s="9">
        <v>73.179487179487168</v>
      </c>
      <c r="R230" s="9">
        <v>73.179487179487168</v>
      </c>
      <c r="S230" s="9">
        <v>73.179487179487168</v>
      </c>
      <c r="T230" s="9">
        <v>73.179487179487168</v>
      </c>
      <c r="U230" s="9">
        <v>73.179487179487168</v>
      </c>
      <c r="V230" s="9">
        <v>73.179487179487168</v>
      </c>
      <c r="W230" s="9">
        <v>73.179487179487168</v>
      </c>
      <c r="X230" s="9">
        <v>73.179487179487168</v>
      </c>
      <c r="Y230" s="9">
        <v>73.179487179487168</v>
      </c>
      <c r="Z230" s="9">
        <v>73.179487179487168</v>
      </c>
      <c r="AA230" s="9">
        <v>73.179487179487168</v>
      </c>
      <c r="AB230" s="9">
        <v>73.179487179487168</v>
      </c>
      <c r="AC230" s="9">
        <v>73.179487179487168</v>
      </c>
      <c r="AD230" s="9">
        <v>73.179487179487168</v>
      </c>
      <c r="AE230" s="9">
        <v>73.179487179487168</v>
      </c>
      <c r="AF230" s="9">
        <v>73.179487179487168</v>
      </c>
      <c r="AG230" s="9">
        <v>73.179487179487168</v>
      </c>
      <c r="AH230" s="9">
        <v>73.179487179487168</v>
      </c>
      <c r="AI230" s="9">
        <v>73.179487179487168</v>
      </c>
      <c r="AJ230" s="8" t="str">
        <f t="shared" si="9"/>
        <v>1990</v>
      </c>
      <c r="AK230" s="8" t="str">
        <f t="shared" si="10"/>
        <v>2020</v>
      </c>
      <c r="AL230" s="9">
        <f t="shared" si="11"/>
        <v>2.564102564102555</v>
      </c>
      <c r="AM230" s="10">
        <f>RANK(DATA!$AL230,DATA!$AL$2:$AL$267)</f>
        <v>38</v>
      </c>
    </row>
    <row r="231" spans="1:39" x14ac:dyDescent="0.2">
      <c r="A231" s="7" t="s">
        <v>471</v>
      </c>
      <c r="B231" s="8" t="s">
        <v>472</v>
      </c>
      <c r="C231" s="8" t="s">
        <v>37</v>
      </c>
      <c r="D231" s="8" t="s">
        <v>38</v>
      </c>
      <c r="E231" s="9">
        <v>33.026203109108067</v>
      </c>
      <c r="F231" s="9">
        <v>32.88280304676266</v>
      </c>
      <c r="G231" s="9">
        <v>32.735845744743408</v>
      </c>
      <c r="H231" s="9">
        <v>32.669318096917472</v>
      </c>
      <c r="I231" s="9">
        <v>32.523449109335637</v>
      </c>
      <c r="J231" s="9">
        <v>32.377580121753795</v>
      </c>
      <c r="K231" s="9">
        <v>32.231711134171952</v>
      </c>
      <c r="L231" s="9">
        <v>32.085842146590117</v>
      </c>
      <c r="M231" s="9">
        <v>31.939973159008275</v>
      </c>
      <c r="N231" s="9">
        <v>31.79410417142644</v>
      </c>
      <c r="O231" s="9">
        <v>29.257942928992428</v>
      </c>
      <c r="P231" s="9">
        <v>31.493729822119466</v>
      </c>
      <c r="Q231" s="9">
        <v>31.33922446039433</v>
      </c>
      <c r="R231" s="9">
        <v>31.184719098669198</v>
      </c>
      <c r="S231" s="9">
        <v>30.842521798403126</v>
      </c>
      <c r="T231" s="9">
        <v>30.688874236396135</v>
      </c>
      <c r="U231" s="9">
        <v>30.535308717978833</v>
      </c>
      <c r="V231" s="9">
        <v>30.381776722619378</v>
      </c>
      <c r="W231" s="9">
        <v>30.228227636513626</v>
      </c>
      <c r="X231" s="9">
        <v>30.07465839435714</v>
      </c>
      <c r="Y231" s="9">
        <v>27.649465615279951</v>
      </c>
      <c r="Z231" s="9">
        <v>27.785155837549308</v>
      </c>
      <c r="AA231" s="9">
        <v>27.62104012631038</v>
      </c>
      <c r="AB231" s="9">
        <v>27.456920119491539</v>
      </c>
      <c r="AC231" s="9">
        <v>27.292842540663525</v>
      </c>
      <c r="AD231" s="9">
        <v>27.128672045171989</v>
      </c>
      <c r="AE231" s="9">
        <v>26.960454564948193</v>
      </c>
      <c r="AF231" s="9">
        <v>26.795608316337745</v>
      </c>
      <c r="AG231" s="9">
        <v>26.630865953609035</v>
      </c>
      <c r="AH231" s="9">
        <v>26.461841601168135</v>
      </c>
      <c r="AI231" s="9">
        <v>26.29447944190332</v>
      </c>
      <c r="AJ231" s="8" t="str">
        <f t="shared" si="9"/>
        <v>1990</v>
      </c>
      <c r="AK231" s="8" t="str">
        <f t="shared" si="10"/>
        <v>2020</v>
      </c>
      <c r="AL231" s="9">
        <f t="shared" si="11"/>
        <v>-6.7317236672047471</v>
      </c>
      <c r="AM231" s="10">
        <f>RANK(DATA!$AL231,DATA!$AL$2:$AL$267)</f>
        <v>222</v>
      </c>
    </row>
    <row r="232" spans="1:39" x14ac:dyDescent="0.2">
      <c r="A232" s="7" t="s">
        <v>467</v>
      </c>
      <c r="B232" s="8" t="s">
        <v>468</v>
      </c>
      <c r="C232" s="8" t="s">
        <v>37</v>
      </c>
      <c r="D232" s="8" t="s">
        <v>38</v>
      </c>
      <c r="E232" s="9">
        <v>33.025335898611985</v>
      </c>
      <c r="F232" s="9">
        <v>32.881932745448381</v>
      </c>
      <c r="G232" s="9">
        <v>32.734972275938858</v>
      </c>
      <c r="H232" s="9">
        <v>32.668439034051758</v>
      </c>
      <c r="I232" s="9">
        <v>32.522566887487187</v>
      </c>
      <c r="J232" s="9">
        <v>32.376694740922609</v>
      </c>
      <c r="K232" s="9">
        <v>32.230822594358031</v>
      </c>
      <c r="L232" s="9">
        <v>32.08495044779346</v>
      </c>
      <c r="M232" s="9">
        <v>31.939078301228886</v>
      </c>
      <c r="N232" s="9">
        <v>31.793206154664315</v>
      </c>
      <c r="O232" s="9">
        <v>29.257089666042646</v>
      </c>
      <c r="P232" s="9">
        <v>31.492825300359954</v>
      </c>
      <c r="Q232" s="9">
        <v>31.338316592620163</v>
      </c>
      <c r="R232" s="9">
        <v>31.183807884880377</v>
      </c>
      <c r="S232" s="9">
        <v>30.841608730474956</v>
      </c>
      <c r="T232" s="9">
        <v>30.687957863449071</v>
      </c>
      <c r="U232" s="9">
        <v>30.534389039347477</v>
      </c>
      <c r="V232" s="9">
        <v>30.380853738004323</v>
      </c>
      <c r="W232" s="9">
        <v>30.227301346050439</v>
      </c>
      <c r="X232" s="9">
        <v>30.073728798223495</v>
      </c>
      <c r="Y232" s="9">
        <v>27.648585981371866</v>
      </c>
      <c r="Z232" s="9">
        <v>27.784278828191326</v>
      </c>
      <c r="AA232" s="9">
        <v>27.620159952003473</v>
      </c>
      <c r="AB232" s="9">
        <v>27.456036780292209</v>
      </c>
      <c r="AC232" s="9">
        <v>27.291956036015687</v>
      </c>
      <c r="AD232" s="9">
        <v>27.127782376308243</v>
      </c>
      <c r="AE232" s="9">
        <v>26.959561648532066</v>
      </c>
      <c r="AF232" s="9">
        <v>26.794712219827318</v>
      </c>
      <c r="AG232" s="9">
        <v>26.629966679962383</v>
      </c>
      <c r="AH232" s="9">
        <v>26.460939067836001</v>
      </c>
      <c r="AI232" s="9">
        <v>26.293573680941599</v>
      </c>
      <c r="AJ232" s="8" t="str">
        <f t="shared" si="9"/>
        <v>1990</v>
      </c>
      <c r="AK232" s="8" t="str">
        <f t="shared" si="10"/>
        <v>2020</v>
      </c>
      <c r="AL232" s="9">
        <f t="shared" si="11"/>
        <v>-6.7317622176703864</v>
      </c>
      <c r="AM232" s="10">
        <f>RANK(DATA!$AL232,DATA!$AL$2:$AL$267)</f>
        <v>224</v>
      </c>
    </row>
    <row r="233" spans="1:39" x14ac:dyDescent="0.2">
      <c r="A233" s="7" t="s">
        <v>519</v>
      </c>
      <c r="B233" s="8" t="s">
        <v>520</v>
      </c>
      <c r="C233" s="8" t="s">
        <v>37</v>
      </c>
      <c r="D233" s="8" t="s">
        <v>38</v>
      </c>
      <c r="E233" s="9">
        <v>33.026203109108067</v>
      </c>
      <c r="F233" s="9">
        <v>32.88280304676266</v>
      </c>
      <c r="G233" s="9">
        <v>32.735845744743408</v>
      </c>
      <c r="H233" s="9">
        <v>32.669318096917472</v>
      </c>
      <c r="I233" s="9">
        <v>32.523449109335637</v>
      </c>
      <c r="J233" s="9">
        <v>32.377580121753795</v>
      </c>
      <c r="K233" s="9">
        <v>32.231711134171952</v>
      </c>
      <c r="L233" s="9">
        <v>32.08584214659011</v>
      </c>
      <c r="M233" s="9">
        <v>31.939973159008275</v>
      </c>
      <c r="N233" s="9">
        <v>31.79410417142644</v>
      </c>
      <c r="O233" s="9">
        <v>29.257942928992428</v>
      </c>
      <c r="P233" s="9">
        <v>31.493729822119466</v>
      </c>
      <c r="Q233" s="9">
        <v>31.339224460394334</v>
      </c>
      <c r="R233" s="9">
        <v>31.184719098669198</v>
      </c>
      <c r="S233" s="9">
        <v>30.842521798403126</v>
      </c>
      <c r="T233" s="9">
        <v>30.688874236396135</v>
      </c>
      <c r="U233" s="9">
        <v>30.535308717978833</v>
      </c>
      <c r="V233" s="9">
        <v>30.381776722619378</v>
      </c>
      <c r="W233" s="9">
        <v>30.228227636513626</v>
      </c>
      <c r="X233" s="9">
        <v>30.07465839435714</v>
      </c>
      <c r="Y233" s="9">
        <v>27.649465615279951</v>
      </c>
      <c r="Z233" s="9">
        <v>27.785155837549308</v>
      </c>
      <c r="AA233" s="9">
        <v>27.62104012631038</v>
      </c>
      <c r="AB233" s="9">
        <v>27.456920119491539</v>
      </c>
      <c r="AC233" s="9">
        <v>27.292842540663525</v>
      </c>
      <c r="AD233" s="9">
        <v>27.128672045171989</v>
      </c>
      <c r="AE233" s="9">
        <v>26.960454564948193</v>
      </c>
      <c r="AF233" s="9">
        <v>26.795608316337745</v>
      </c>
      <c r="AG233" s="9">
        <v>26.630865953609035</v>
      </c>
      <c r="AH233" s="9">
        <v>26.461841601168135</v>
      </c>
      <c r="AI233" s="9">
        <v>26.29447944190332</v>
      </c>
      <c r="AJ233" s="8" t="str">
        <f t="shared" si="9"/>
        <v>1990</v>
      </c>
      <c r="AK233" s="8" t="str">
        <f t="shared" si="10"/>
        <v>2020</v>
      </c>
      <c r="AL233" s="9">
        <f t="shared" si="11"/>
        <v>-6.7317236672047471</v>
      </c>
      <c r="AM233" s="10">
        <f>RANK(DATA!$AL233,DATA!$AL$2:$AL$267)</f>
        <v>222</v>
      </c>
    </row>
    <row r="234" spans="1:39" x14ac:dyDescent="0.2">
      <c r="A234" s="7" t="s">
        <v>449</v>
      </c>
      <c r="B234" s="8" t="s">
        <v>450</v>
      </c>
      <c r="C234" s="8" t="s">
        <v>37</v>
      </c>
      <c r="D234" s="8" t="s">
        <v>38</v>
      </c>
      <c r="E234" s="9"/>
      <c r="F234" s="9"/>
      <c r="G234" s="9"/>
      <c r="H234" s="9"/>
      <c r="I234" s="9"/>
      <c r="J234" s="9"/>
      <c r="K234" s="9"/>
      <c r="L234" s="9"/>
      <c r="M234" s="9"/>
      <c r="N234" s="9"/>
      <c r="O234" s="9">
        <v>8.7960711822399773</v>
      </c>
      <c r="P234" s="9"/>
      <c r="Q234" s="9"/>
      <c r="R234" s="9"/>
      <c r="S234" s="9"/>
      <c r="T234" s="9"/>
      <c r="U234" s="9"/>
      <c r="V234" s="9"/>
      <c r="W234" s="9"/>
      <c r="X234" s="9"/>
      <c r="Y234" s="9">
        <v>8.0928299225636557</v>
      </c>
      <c r="Z234" s="9">
        <v>10.764135719480834</v>
      </c>
      <c r="AA234" s="9">
        <v>10.669886758636702</v>
      </c>
      <c r="AB234" s="9">
        <v>10.575676750016321</v>
      </c>
      <c r="AC234" s="9">
        <v>10.481620094231019</v>
      </c>
      <c r="AD234" s="9">
        <v>10.387388797582453</v>
      </c>
      <c r="AE234" s="9">
        <v>10.300549376819438</v>
      </c>
      <c r="AF234" s="9">
        <v>10.207458570660984</v>
      </c>
      <c r="AG234" s="9">
        <v>10.114389462123775</v>
      </c>
      <c r="AH234" s="9">
        <v>10.021291440708996</v>
      </c>
      <c r="AI234" s="9">
        <v>9.9281934192942174</v>
      </c>
      <c r="AJ234" s="8" t="str">
        <f t="shared" si="9"/>
        <v>2000</v>
      </c>
      <c r="AK234" s="8" t="str">
        <f t="shared" si="10"/>
        <v>2020</v>
      </c>
      <c r="AL234" s="9">
        <f t="shared" si="11"/>
        <v>1.1321222370542401</v>
      </c>
      <c r="AM234" s="10">
        <f>RANK(DATA!$AL234,DATA!$AL$2:$AL$267)</f>
        <v>62</v>
      </c>
    </row>
    <row r="235" spans="1:39" x14ac:dyDescent="0.2">
      <c r="A235" s="7" t="s">
        <v>477</v>
      </c>
      <c r="B235" s="8" t="s">
        <v>478</v>
      </c>
      <c r="C235" s="8" t="s">
        <v>37</v>
      </c>
      <c r="D235" s="8" t="s">
        <v>38</v>
      </c>
      <c r="E235" s="9">
        <v>98.574551282051274</v>
      </c>
      <c r="F235" s="9">
        <v>98.55098717948718</v>
      </c>
      <c r="G235" s="9">
        <v>98.527423076923071</v>
      </c>
      <c r="H235" s="9">
        <v>98.503858974358977</v>
      </c>
      <c r="I235" s="9">
        <v>98.480294871794882</v>
      </c>
      <c r="J235" s="9">
        <v>98.456730769230774</v>
      </c>
      <c r="K235" s="9">
        <v>98.433166666666665</v>
      </c>
      <c r="L235" s="9">
        <v>98.40960256410257</v>
      </c>
      <c r="M235" s="9">
        <v>98.386038461538462</v>
      </c>
      <c r="N235" s="9">
        <v>98.362474358974353</v>
      </c>
      <c r="O235" s="9">
        <v>98.338910256410259</v>
      </c>
      <c r="P235" s="9">
        <v>98.312621794871802</v>
      </c>
      <c r="Q235" s="9">
        <v>98.286333333333332</v>
      </c>
      <c r="R235" s="9">
        <v>98.260044871794889</v>
      </c>
      <c r="S235" s="9">
        <v>98.233756410256419</v>
      </c>
      <c r="T235" s="9">
        <v>98.207467948717948</v>
      </c>
      <c r="U235" s="9">
        <v>98.181179487179492</v>
      </c>
      <c r="V235" s="9">
        <v>98.154891025641035</v>
      </c>
      <c r="W235" s="9">
        <v>98.128602564102565</v>
      </c>
      <c r="X235" s="9">
        <v>98.102314102564094</v>
      </c>
      <c r="Y235" s="9">
        <v>98.076025641025637</v>
      </c>
      <c r="Z235" s="9">
        <v>98.014243589743586</v>
      </c>
      <c r="AA235" s="9">
        <v>97.952461538461534</v>
      </c>
      <c r="AB235" s="9">
        <v>97.890679487179483</v>
      </c>
      <c r="AC235" s="9">
        <v>97.828897435897431</v>
      </c>
      <c r="AD235" s="9">
        <v>97.767115384615394</v>
      </c>
      <c r="AE235" s="9">
        <v>97.694358974358991</v>
      </c>
      <c r="AF235" s="9">
        <v>97.647564102564104</v>
      </c>
      <c r="AG235" s="9">
        <v>97.569102564102565</v>
      </c>
      <c r="AH235" s="9">
        <v>97.490576923076915</v>
      </c>
      <c r="AI235" s="9">
        <v>97.41211538461539</v>
      </c>
      <c r="AJ235" s="8" t="str">
        <f t="shared" si="9"/>
        <v>1990</v>
      </c>
      <c r="AK235" s="8" t="str">
        <f t="shared" si="10"/>
        <v>2020</v>
      </c>
      <c r="AL235" s="9">
        <f t="shared" si="11"/>
        <v>-1.1624358974358842</v>
      </c>
      <c r="AM235" s="10">
        <f>RANK(DATA!$AL235,DATA!$AL$2:$AL$267)</f>
        <v>164</v>
      </c>
    </row>
    <row r="236" spans="1:39" x14ac:dyDescent="0.2">
      <c r="A236" s="7" t="s">
        <v>483</v>
      </c>
      <c r="B236" s="8" t="s">
        <v>484</v>
      </c>
      <c r="C236" s="8" t="s">
        <v>37</v>
      </c>
      <c r="D236" s="8" t="s">
        <v>38</v>
      </c>
      <c r="E236" s="9">
        <v>68.389628113271911</v>
      </c>
      <c r="F236" s="9">
        <v>68.413998147877379</v>
      </c>
      <c r="G236" s="9">
        <v>68.438368182482819</v>
      </c>
      <c r="H236" s="9">
        <v>68.462738217088273</v>
      </c>
      <c r="I236" s="9">
        <v>68.487108251693712</v>
      </c>
      <c r="J236" s="9">
        <v>68.511478286299166</v>
      </c>
      <c r="K236" s="9">
        <v>68.53584832090462</v>
      </c>
      <c r="L236" s="9">
        <v>68.560218355510059</v>
      </c>
      <c r="M236" s="9">
        <v>68.584588390115513</v>
      </c>
      <c r="N236" s="9">
        <v>68.608958424720967</v>
      </c>
      <c r="O236" s="9">
        <v>68.633328459326421</v>
      </c>
      <c r="P236" s="9">
        <v>68.61139542818151</v>
      </c>
      <c r="Q236" s="9">
        <v>68.589462397036598</v>
      </c>
      <c r="R236" s="9">
        <v>68.567529365891701</v>
      </c>
      <c r="S236" s="9">
        <v>68.54559633474679</v>
      </c>
      <c r="T236" s="9">
        <v>68.523663303601893</v>
      </c>
      <c r="U236" s="9">
        <v>68.501730272456982</v>
      </c>
      <c r="V236" s="9">
        <v>68.479797241312085</v>
      </c>
      <c r="W236" s="9">
        <v>68.457864210167173</v>
      </c>
      <c r="X236" s="9">
        <v>68.435931179022276</v>
      </c>
      <c r="Y236" s="9">
        <v>68.413998147877379</v>
      </c>
      <c r="Z236" s="9">
        <v>68.368669883511231</v>
      </c>
      <c r="AA236" s="9">
        <v>68.8265331172976</v>
      </c>
      <c r="AB236" s="9">
        <v>68.780871016840976</v>
      </c>
      <c r="AC236" s="9">
        <v>68.740271537649448</v>
      </c>
      <c r="AD236" s="9">
        <v>68.69460607399769</v>
      </c>
      <c r="AE236" s="9">
        <v>68.69460607399769</v>
      </c>
      <c r="AF236" s="9">
        <v>68.69460607399769</v>
      </c>
      <c r="AG236" s="9">
        <v>68.69460607399769</v>
      </c>
      <c r="AH236" s="9">
        <v>68.69460607399769</v>
      </c>
      <c r="AI236" s="9">
        <v>68.69460607399769</v>
      </c>
      <c r="AJ236" s="8" t="str">
        <f t="shared" si="9"/>
        <v>1990</v>
      </c>
      <c r="AK236" s="8" t="str">
        <f t="shared" si="10"/>
        <v>2020</v>
      </c>
      <c r="AL236" s="9">
        <f t="shared" si="11"/>
        <v>0.30497796072577898</v>
      </c>
      <c r="AM236" s="10">
        <f>RANK(DATA!$AL236,DATA!$AL$2:$AL$267)</f>
        <v>93</v>
      </c>
    </row>
    <row r="237" spans="1:39" x14ac:dyDescent="0.2">
      <c r="A237" s="7" t="s">
        <v>111</v>
      </c>
      <c r="B237" s="8" t="s">
        <v>112</v>
      </c>
      <c r="C237" s="8" t="s">
        <v>37</v>
      </c>
      <c r="D237" s="8" t="s">
        <v>38</v>
      </c>
      <c r="E237" s="9">
        <v>29.181107541298797</v>
      </c>
      <c r="F237" s="9">
        <v>29.289078904095728</v>
      </c>
      <c r="G237" s="9">
        <v>29.397050266892659</v>
      </c>
      <c r="H237" s="9">
        <v>29.505021629689598</v>
      </c>
      <c r="I237" s="9">
        <v>29.612992992486525</v>
      </c>
      <c r="J237" s="9">
        <v>29.720964355283463</v>
      </c>
      <c r="K237" s="9">
        <v>29.829690346083787</v>
      </c>
      <c r="L237" s="9">
        <v>29.938421838237154</v>
      </c>
      <c r="M237" s="9">
        <v>30.047158832161109</v>
      </c>
      <c r="N237" s="9">
        <v>30.155901328273249</v>
      </c>
      <c r="O237" s="9">
        <v>30.264649326991194</v>
      </c>
      <c r="P237" s="9">
        <v>30.362927915391037</v>
      </c>
      <c r="Q237" s="9">
        <v>30.461211477151963</v>
      </c>
      <c r="R237" s="9">
        <v>30.559500012651501</v>
      </c>
      <c r="S237" s="9">
        <v>30.657793522267202</v>
      </c>
      <c r="T237" s="9">
        <v>30.756870286957845</v>
      </c>
      <c r="U237" s="9">
        <v>30.855176253258094</v>
      </c>
      <c r="V237" s="9">
        <v>30.95348719506023</v>
      </c>
      <c r="W237" s="9">
        <v>31.05101730944428</v>
      </c>
      <c r="X237" s="9">
        <v>31.148547423828322</v>
      </c>
      <c r="Y237" s="9">
        <v>31.246077538212369</v>
      </c>
      <c r="Z237" s="9">
        <v>31.333080271282519</v>
      </c>
      <c r="AA237" s="9">
        <v>31.420083004352666</v>
      </c>
      <c r="AB237" s="9">
        <v>31.50708573742282</v>
      </c>
      <c r="AC237" s="9">
        <v>31.594088470492963</v>
      </c>
      <c r="AD237" s="9">
        <v>31.681067151735636</v>
      </c>
      <c r="AE237" s="9">
        <v>31.768120431126306</v>
      </c>
      <c r="AF237" s="9">
        <v>31.855173710516972</v>
      </c>
      <c r="AG237" s="9">
        <v>31.942226989907642</v>
      </c>
      <c r="AH237" s="9">
        <v>32.029280269298312</v>
      </c>
      <c r="AI237" s="9">
        <v>32.116333548688978</v>
      </c>
      <c r="AJ237" s="8" t="str">
        <f t="shared" si="9"/>
        <v>1990</v>
      </c>
      <c r="AK237" s="8" t="str">
        <f t="shared" si="10"/>
        <v>2020</v>
      </c>
      <c r="AL237" s="9">
        <f t="shared" si="11"/>
        <v>2.935226007390181</v>
      </c>
      <c r="AM237" s="10">
        <f>RANK(DATA!$AL237,DATA!$AL$2:$AL$267)</f>
        <v>35</v>
      </c>
    </row>
    <row r="238" spans="1:39" x14ac:dyDescent="0.2">
      <c r="A238" s="7" t="s">
        <v>491</v>
      </c>
      <c r="B238" s="8" t="s">
        <v>492</v>
      </c>
      <c r="C238" s="8" t="s">
        <v>37</v>
      </c>
      <c r="D238" s="8" t="s">
        <v>38</v>
      </c>
      <c r="E238" s="9">
        <v>2.0245946240069648</v>
      </c>
      <c r="F238" s="9">
        <v>2.0572423549896617</v>
      </c>
      <c r="G238" s="9">
        <v>2.0898900859723581</v>
      </c>
      <c r="H238" s="9">
        <v>2.1225378169550551</v>
      </c>
      <c r="I238" s="9">
        <v>2.155185547937752</v>
      </c>
      <c r="J238" s="9">
        <v>2.1878332789204484</v>
      </c>
      <c r="K238" s="9">
        <v>2.2204810099031453</v>
      </c>
      <c r="L238" s="9">
        <v>2.2531287408858418</v>
      </c>
      <c r="M238" s="9">
        <v>2.2857764718685383</v>
      </c>
      <c r="N238" s="9">
        <v>2.3184242028512352</v>
      </c>
      <c r="O238" s="9">
        <v>2.3510719338339321</v>
      </c>
      <c r="P238" s="9">
        <v>2.3837196648166286</v>
      </c>
      <c r="Q238" s="9">
        <v>2.4163673957993255</v>
      </c>
      <c r="R238" s="9">
        <v>2.4515496486736752</v>
      </c>
      <c r="S238" s="9">
        <v>2.4845018249169253</v>
      </c>
      <c r="T238" s="9">
        <v>2.5171869041782426</v>
      </c>
      <c r="U238" s="9">
        <v>2.5490388280782006</v>
      </c>
      <c r="V238" s="9">
        <v>2.5815726421258987</v>
      </c>
      <c r="W238" s="9">
        <v>2.6142452624700505</v>
      </c>
      <c r="X238" s="9">
        <v>2.6469178828142019</v>
      </c>
      <c r="Y238" s="9">
        <v>2.6797364265098298</v>
      </c>
      <c r="Z238" s="9">
        <v>2.7124108261177371</v>
      </c>
      <c r="AA238" s="9">
        <v>2.745085225725644</v>
      </c>
      <c r="AB238" s="9">
        <v>2.7777596253335513</v>
      </c>
      <c r="AC238" s="9">
        <v>2.8104340249414586</v>
      </c>
      <c r="AD238" s="9">
        <v>2.8431084245493654</v>
      </c>
      <c r="AE238" s="9">
        <v>2.8431084245493654</v>
      </c>
      <c r="AF238" s="9">
        <v>2.8431084245493654</v>
      </c>
      <c r="AG238" s="9">
        <v>2.8431084245493654</v>
      </c>
      <c r="AH238" s="9">
        <v>2.8431084245493654</v>
      </c>
      <c r="AI238" s="9">
        <v>2.8431084245493654</v>
      </c>
      <c r="AJ238" s="8" t="str">
        <f t="shared" si="9"/>
        <v>1990</v>
      </c>
      <c r="AK238" s="8" t="str">
        <f t="shared" si="10"/>
        <v>2020</v>
      </c>
      <c r="AL238" s="9">
        <f t="shared" si="11"/>
        <v>0.81851380054240064</v>
      </c>
      <c r="AM238" s="10">
        <f>RANK(DATA!$AL238,DATA!$AL$2:$AL$267)</f>
        <v>73</v>
      </c>
    </row>
    <row r="239" spans="1:39" x14ac:dyDescent="0.2">
      <c r="A239" s="7" t="s">
        <v>505</v>
      </c>
      <c r="B239" s="8" t="s">
        <v>506</v>
      </c>
      <c r="C239" s="8" t="s">
        <v>37</v>
      </c>
      <c r="D239" s="8" t="s">
        <v>38</v>
      </c>
      <c r="E239" s="9">
        <v>2.9151186053158047</v>
      </c>
      <c r="F239" s="9">
        <v>2.9151186053158047</v>
      </c>
      <c r="G239" s="9">
        <v>2.9179765647327809</v>
      </c>
      <c r="H239" s="9">
        <v>2.9194055444412692</v>
      </c>
      <c r="I239" s="9">
        <v>2.9208345241497571</v>
      </c>
      <c r="J239" s="9">
        <v>2.9222635038582454</v>
      </c>
      <c r="K239" s="9">
        <v>2.9236924835667333</v>
      </c>
      <c r="L239" s="9">
        <v>2.9251214632752216</v>
      </c>
      <c r="M239" s="9">
        <v>2.9265504429837099</v>
      </c>
      <c r="N239" s="9">
        <v>2.9279794226921978</v>
      </c>
      <c r="O239" s="9">
        <v>2.9294084024006861</v>
      </c>
      <c r="P239" s="9">
        <v>2.9294084024006861</v>
      </c>
      <c r="Q239" s="9">
        <v>2.9294084024006861</v>
      </c>
      <c r="R239" s="9">
        <v>2.9294084024006861</v>
      </c>
      <c r="S239" s="9">
        <v>2.9294084024006861</v>
      </c>
      <c r="T239" s="9">
        <v>2.9294084024006861</v>
      </c>
      <c r="U239" s="9">
        <v>2.9294084024006861</v>
      </c>
      <c r="V239" s="9">
        <v>2.9294084024006861</v>
      </c>
      <c r="W239" s="9">
        <v>2.9294084024006861</v>
      </c>
      <c r="X239" s="9">
        <v>2.9294084024006861</v>
      </c>
      <c r="Y239" s="9">
        <v>2.9294084024006861</v>
      </c>
      <c r="Z239" s="9">
        <v>2.9462703629608464</v>
      </c>
      <c r="AA239" s="9">
        <v>2.9631323235210059</v>
      </c>
      <c r="AB239" s="9">
        <v>2.9799942840811662</v>
      </c>
      <c r="AC239" s="9">
        <v>3.0222068508350985</v>
      </c>
      <c r="AD239" s="9">
        <v>3.0391238561856042</v>
      </c>
      <c r="AE239" s="9">
        <v>3.0391238561856042</v>
      </c>
      <c r="AF239" s="9">
        <v>3.0391238561856042</v>
      </c>
      <c r="AG239" s="9">
        <v>3.0391238561856042</v>
      </c>
      <c r="AH239" s="9">
        <v>3.0463289862382017</v>
      </c>
      <c r="AI239" s="9">
        <v>3.0535341162907992</v>
      </c>
      <c r="AJ239" s="8" t="str">
        <f t="shared" si="9"/>
        <v>1990</v>
      </c>
      <c r="AK239" s="8" t="str">
        <f t="shared" si="10"/>
        <v>2020</v>
      </c>
      <c r="AL239" s="9">
        <f t="shared" si="11"/>
        <v>0.13841551097499449</v>
      </c>
      <c r="AM239" s="10">
        <f>RANK(DATA!$AL239,DATA!$AL$2:$AL$267)</f>
        <v>100</v>
      </c>
    </row>
    <row r="240" spans="1:39" x14ac:dyDescent="0.2">
      <c r="A240" s="7" t="s">
        <v>529</v>
      </c>
      <c r="B240" s="8" t="s">
        <v>530</v>
      </c>
      <c r="C240" s="8" t="s">
        <v>37</v>
      </c>
      <c r="D240" s="8" t="s">
        <v>38</v>
      </c>
      <c r="E240" s="9">
        <v>64.788902686836764</v>
      </c>
      <c r="F240" s="9">
        <v>64.368943328065015</v>
      </c>
      <c r="G240" s="9">
        <v>63.948983969293295</v>
      </c>
      <c r="H240" s="9">
        <v>63.529024610521553</v>
      </c>
      <c r="I240" s="9">
        <v>63.109065251749833</v>
      </c>
      <c r="J240" s="9">
        <v>62.689105892978091</v>
      </c>
      <c r="K240" s="9">
        <v>62.269146534206364</v>
      </c>
      <c r="L240" s="9">
        <v>61.849187175434629</v>
      </c>
      <c r="M240" s="9">
        <v>61.429227816662902</v>
      </c>
      <c r="N240" s="9">
        <v>61.009268457891167</v>
      </c>
      <c r="O240" s="9">
        <v>60.58930909911944</v>
      </c>
      <c r="P240" s="9">
        <v>60.169349740347712</v>
      </c>
      <c r="Q240" s="9">
        <v>59.749390381575971</v>
      </c>
      <c r="R240" s="9">
        <v>59.329431022804243</v>
      </c>
      <c r="S240" s="9">
        <v>58.909471664032509</v>
      </c>
      <c r="T240" s="9">
        <v>58.489512305260781</v>
      </c>
      <c r="U240" s="9">
        <v>58.069552946489047</v>
      </c>
      <c r="V240" s="9">
        <v>57.64959358771732</v>
      </c>
      <c r="W240" s="9">
        <v>57.229634228945578</v>
      </c>
      <c r="X240" s="9">
        <v>56.809674870173851</v>
      </c>
      <c r="Y240" s="9">
        <v>56.389715511402116</v>
      </c>
      <c r="Z240" s="9">
        <v>55.969753894784382</v>
      </c>
      <c r="AA240" s="9">
        <v>55.549792278166635</v>
      </c>
      <c r="AB240" s="9">
        <v>55.129830661548887</v>
      </c>
      <c r="AC240" s="9">
        <v>54.709869044931139</v>
      </c>
      <c r="AD240" s="9">
        <v>54.289907428313391</v>
      </c>
      <c r="AE240" s="9">
        <v>53.760442537818918</v>
      </c>
      <c r="AF240" s="9">
        <v>53.230977647324451</v>
      </c>
      <c r="AG240" s="9">
        <v>52.701512756829985</v>
      </c>
      <c r="AH240" s="9">
        <v>52.172047866335511</v>
      </c>
      <c r="AI240" s="9">
        <v>51.642582975841044</v>
      </c>
      <c r="AJ240" s="8" t="str">
        <f t="shared" si="9"/>
        <v>1990</v>
      </c>
      <c r="AK240" s="8" t="str">
        <f t="shared" si="10"/>
        <v>2020</v>
      </c>
      <c r="AL240" s="9">
        <f t="shared" si="11"/>
        <v>-13.146319710995719</v>
      </c>
      <c r="AM240" s="10">
        <f>RANK(DATA!$AL240,DATA!$AL$2:$AL$267)</f>
        <v>246</v>
      </c>
    </row>
    <row r="241" spans="1:39" x14ac:dyDescent="0.2">
      <c r="A241" s="7" t="s">
        <v>503</v>
      </c>
      <c r="B241" s="8" t="s">
        <v>504</v>
      </c>
      <c r="C241" s="8" t="s">
        <v>37</v>
      </c>
      <c r="D241" s="8" t="s">
        <v>38</v>
      </c>
      <c r="E241" s="9">
        <v>37.896611795102665</v>
      </c>
      <c r="F241" s="9">
        <v>37.825559318052811</v>
      </c>
      <c r="G241" s="9">
        <v>37.754506841002957</v>
      </c>
      <c r="H241" s="9">
        <v>37.683454363953103</v>
      </c>
      <c r="I241" s="9">
        <v>37.612401886903243</v>
      </c>
      <c r="J241" s="9">
        <v>37.541349409853389</v>
      </c>
      <c r="K241" s="9">
        <v>37.470296932803535</v>
      </c>
      <c r="L241" s="9">
        <v>37.399244455753681</v>
      </c>
      <c r="M241" s="9">
        <v>37.328191978703828</v>
      </c>
      <c r="N241" s="9">
        <v>37.257139501653974</v>
      </c>
      <c r="O241" s="9">
        <v>37.18608702460412</v>
      </c>
      <c r="P241" s="9">
        <v>37.396504139834406</v>
      </c>
      <c r="Q241" s="9">
        <v>37.606921255064691</v>
      </c>
      <c r="R241" s="9">
        <v>37.817338370294976</v>
      </c>
      <c r="S241" s="9">
        <v>38.027755485525262</v>
      </c>
      <c r="T241" s="9">
        <v>38.23817260075554</v>
      </c>
      <c r="U241" s="9">
        <v>38.448589715985833</v>
      </c>
      <c r="V241" s="9">
        <v>38.659006831216111</v>
      </c>
      <c r="W241" s="9">
        <v>38.869423946446396</v>
      </c>
      <c r="X241" s="9">
        <v>39.079841061676682</v>
      </c>
      <c r="Y241" s="9">
        <v>39.290258176906967</v>
      </c>
      <c r="Z241" s="9">
        <v>39.28556049247392</v>
      </c>
      <c r="AA241" s="9">
        <v>39.280862808040865</v>
      </c>
      <c r="AB241" s="9">
        <v>39.276165123607818</v>
      </c>
      <c r="AC241" s="9">
        <v>39.271467439174771</v>
      </c>
      <c r="AD241" s="9">
        <v>39.266769754741723</v>
      </c>
      <c r="AE241" s="9">
        <v>39.180645540135842</v>
      </c>
      <c r="AF241" s="9">
        <v>39.110180273640118</v>
      </c>
      <c r="AG241" s="9">
        <v>39.039715007144395</v>
      </c>
      <c r="AH241" s="9">
        <v>38.969249740648671</v>
      </c>
      <c r="AI241" s="9">
        <v>38.898784474152947</v>
      </c>
      <c r="AJ241" s="8" t="str">
        <f t="shared" si="9"/>
        <v>1990</v>
      </c>
      <c r="AK241" s="8" t="str">
        <f t="shared" si="10"/>
        <v>2020</v>
      </c>
      <c r="AL241" s="9">
        <f t="shared" si="11"/>
        <v>1.0021726790502825</v>
      </c>
      <c r="AM241" s="10">
        <f>RANK(DATA!$AL241,DATA!$AL$2:$AL$267)</f>
        <v>67</v>
      </c>
    </row>
    <row r="242" spans="1:39" x14ac:dyDescent="0.2">
      <c r="A242" s="7" t="s">
        <v>511</v>
      </c>
      <c r="B242" s="8" t="s">
        <v>512</v>
      </c>
      <c r="C242" s="8" t="s">
        <v>37</v>
      </c>
      <c r="D242" s="8" t="s">
        <v>38</v>
      </c>
      <c r="E242" s="9">
        <v>64.767989240080709</v>
      </c>
      <c r="F242" s="9">
        <v>64.673839946200403</v>
      </c>
      <c r="G242" s="9">
        <v>64.57969065232011</v>
      </c>
      <c r="H242" s="9">
        <v>64.485541358439818</v>
      </c>
      <c r="I242" s="9">
        <v>64.391392064559511</v>
      </c>
      <c r="J242" s="9">
        <v>64.297242770679219</v>
      </c>
      <c r="K242" s="9">
        <v>64.203093476798927</v>
      </c>
      <c r="L242" s="9">
        <v>64.10894418291862</v>
      </c>
      <c r="M242" s="9">
        <v>64.014794889038328</v>
      </c>
      <c r="N242" s="9">
        <v>63.920645595158035</v>
      </c>
      <c r="O242" s="9">
        <v>63.826496301277736</v>
      </c>
      <c r="P242" s="9">
        <v>63.732347007397451</v>
      </c>
      <c r="Q242" s="9">
        <v>63.638197713517151</v>
      </c>
      <c r="R242" s="9">
        <v>63.544048419636859</v>
      </c>
      <c r="S242" s="9">
        <v>63.449899125756559</v>
      </c>
      <c r="T242" s="9">
        <v>63.35574983187626</v>
      </c>
      <c r="U242" s="9">
        <v>63.261600537995967</v>
      </c>
      <c r="V242" s="9">
        <v>63.167451244115668</v>
      </c>
      <c r="W242" s="9">
        <v>63.073301950235376</v>
      </c>
      <c r="X242" s="9">
        <v>62.979152656355076</v>
      </c>
      <c r="Y242" s="9">
        <v>62.885003362474777</v>
      </c>
      <c r="Z242" s="9">
        <v>62.790854068594484</v>
      </c>
      <c r="AA242" s="9">
        <v>62.696704774714185</v>
      </c>
      <c r="AB242" s="9">
        <v>62.6025554808339</v>
      </c>
      <c r="AC242" s="9">
        <v>62.5084061869536</v>
      </c>
      <c r="AD242" s="9">
        <v>62.414256893073308</v>
      </c>
      <c r="AE242" s="9">
        <v>62.320107599193008</v>
      </c>
      <c r="AF242" s="9">
        <v>62.246133154001349</v>
      </c>
      <c r="AG242" s="9">
        <v>62.131809011432416</v>
      </c>
      <c r="AH242" s="9">
        <v>62.037659717552117</v>
      </c>
      <c r="AI242" s="9">
        <v>61.943510423671825</v>
      </c>
      <c r="AJ242" s="8" t="str">
        <f t="shared" si="9"/>
        <v>1990</v>
      </c>
      <c r="AK242" s="8" t="str">
        <f t="shared" si="10"/>
        <v>2020</v>
      </c>
      <c r="AL242" s="9">
        <f t="shared" si="11"/>
        <v>-2.8244788164088845</v>
      </c>
      <c r="AM242" s="10">
        <f>RANK(DATA!$AL242,DATA!$AL$2:$AL$267)</f>
        <v>188</v>
      </c>
    </row>
    <row r="243" spans="1:39" x14ac:dyDescent="0.2">
      <c r="A243" s="7" t="s">
        <v>501</v>
      </c>
      <c r="B243" s="8" t="s">
        <v>502</v>
      </c>
      <c r="C243" s="8" t="s">
        <v>37</v>
      </c>
      <c r="D243" s="8" t="s">
        <v>38</v>
      </c>
      <c r="E243" s="9">
        <v>25.035116749402462</v>
      </c>
      <c r="F243" s="9">
        <v>24.863769075197645</v>
      </c>
      <c r="G243" s="9">
        <v>24.692421400992831</v>
      </c>
      <c r="H243" s="9">
        <v>24.521073726788011</v>
      </c>
      <c r="I243" s="9">
        <v>24.349726052583197</v>
      </c>
      <c r="J243" s="9">
        <v>24.17837837837838</v>
      </c>
      <c r="K243" s="9">
        <v>24.007030704173559</v>
      </c>
      <c r="L243" s="9">
        <v>23.835683029968745</v>
      </c>
      <c r="M243" s="9">
        <v>23.664335355763928</v>
      </c>
      <c r="N243" s="9">
        <v>23.492987681559114</v>
      </c>
      <c r="O243" s="9">
        <v>23.32164000735429</v>
      </c>
      <c r="P243" s="9">
        <v>23.267229270086414</v>
      </c>
      <c r="Q243" s="9">
        <v>23.212818532818531</v>
      </c>
      <c r="R243" s="9">
        <v>23.158407795550655</v>
      </c>
      <c r="S243" s="9">
        <v>23.103997058282772</v>
      </c>
      <c r="T243" s="9">
        <v>23.049586321014893</v>
      </c>
      <c r="U243" s="9">
        <v>22.995175583747013</v>
      </c>
      <c r="V243" s="9">
        <v>22.94076484647913</v>
      </c>
      <c r="W243" s="9">
        <v>22.886354109211254</v>
      </c>
      <c r="X243" s="9">
        <v>22.831943371943371</v>
      </c>
      <c r="Y243" s="9">
        <v>22.777532634675492</v>
      </c>
      <c r="Z243" s="9">
        <v>22.72311086596801</v>
      </c>
      <c r="AA243" s="9">
        <v>22.668689097260526</v>
      </c>
      <c r="AB243" s="9">
        <v>22.614267328553041</v>
      </c>
      <c r="AC243" s="9">
        <v>22.559845559845559</v>
      </c>
      <c r="AD243" s="9">
        <v>22.505423791138078</v>
      </c>
      <c r="AE243" s="9">
        <v>22.451002022430593</v>
      </c>
      <c r="AF243" s="9">
        <v>22.396580253723112</v>
      </c>
      <c r="AG243" s="9">
        <v>22.342158485015627</v>
      </c>
      <c r="AH243" s="9">
        <v>22.287736716308142</v>
      </c>
      <c r="AI243" s="9">
        <v>22.233314947600665</v>
      </c>
      <c r="AJ243" s="8" t="str">
        <f t="shared" si="9"/>
        <v>1990</v>
      </c>
      <c r="AK243" s="8" t="str">
        <f t="shared" si="10"/>
        <v>2020</v>
      </c>
      <c r="AL243" s="9">
        <f t="shared" si="11"/>
        <v>-2.8018018018017976</v>
      </c>
      <c r="AM243" s="10">
        <f>RANK(DATA!$AL243,DATA!$AL$2:$AL$267)</f>
        <v>186</v>
      </c>
    </row>
    <row r="244" spans="1:39" x14ac:dyDescent="0.2">
      <c r="A244" s="7" t="s">
        <v>515</v>
      </c>
      <c r="B244" s="8" t="s">
        <v>516</v>
      </c>
      <c r="C244" s="8" t="s">
        <v>37</v>
      </c>
      <c r="D244" s="8" t="s">
        <v>38</v>
      </c>
      <c r="E244" s="9">
        <v>12.430555555555555</v>
      </c>
      <c r="F244" s="9">
        <v>12.430555555555555</v>
      </c>
      <c r="G244" s="9">
        <v>12.430555555555555</v>
      </c>
      <c r="H244" s="9">
        <v>12.430555555555555</v>
      </c>
      <c r="I244" s="9">
        <v>12.430555555555555</v>
      </c>
      <c r="J244" s="9">
        <v>12.430555555555555</v>
      </c>
      <c r="K244" s="9">
        <v>12.430555555555555</v>
      </c>
      <c r="L244" s="9">
        <v>12.430555555555555</v>
      </c>
      <c r="M244" s="9">
        <v>12.430555555555555</v>
      </c>
      <c r="N244" s="9">
        <v>12.430555555555555</v>
      </c>
      <c r="O244" s="9">
        <v>12.430555555555555</v>
      </c>
      <c r="P244" s="9">
        <v>12.430555555555555</v>
      </c>
      <c r="Q244" s="9">
        <v>12.430555555555555</v>
      </c>
      <c r="R244" s="9">
        <v>12.430555555555555</v>
      </c>
      <c r="S244" s="9">
        <v>12.430555555555555</v>
      </c>
      <c r="T244" s="9">
        <v>12.430555555555555</v>
      </c>
      <c r="U244" s="9">
        <v>12.430555555555555</v>
      </c>
      <c r="V244" s="9">
        <v>12.430555555555555</v>
      </c>
      <c r="W244" s="9">
        <v>12.430555555555555</v>
      </c>
      <c r="X244" s="9">
        <v>12.430555555555555</v>
      </c>
      <c r="Y244" s="9">
        <v>12.430555555555555</v>
      </c>
      <c r="Z244" s="9">
        <v>12.430555555555555</v>
      </c>
      <c r="AA244" s="9">
        <v>12.430555555555555</v>
      </c>
      <c r="AB244" s="9">
        <v>12.430555555555555</v>
      </c>
      <c r="AC244" s="9">
        <v>12.430555555555555</v>
      </c>
      <c r="AD244" s="9">
        <v>12.430555555555555</v>
      </c>
      <c r="AE244" s="9">
        <v>12.430555555555555</v>
      </c>
      <c r="AF244" s="9">
        <v>12.430555555555555</v>
      </c>
      <c r="AG244" s="9">
        <v>12.430555555555555</v>
      </c>
      <c r="AH244" s="9">
        <v>12.430555555555555</v>
      </c>
      <c r="AI244" s="9">
        <v>12.430555555555555</v>
      </c>
      <c r="AJ244" s="8" t="str">
        <f t="shared" si="9"/>
        <v>1990</v>
      </c>
      <c r="AK244" s="8" t="str">
        <f t="shared" si="10"/>
        <v>2020</v>
      </c>
      <c r="AL244" s="9">
        <f t="shared" si="11"/>
        <v>0</v>
      </c>
      <c r="AM244" s="10">
        <f>RANK(DATA!$AL244,DATA!$AL$2:$AL$267)</f>
        <v>110</v>
      </c>
    </row>
    <row r="245" spans="1:39" x14ac:dyDescent="0.2">
      <c r="A245" s="7" t="s">
        <v>521</v>
      </c>
      <c r="B245" s="8" t="s">
        <v>522</v>
      </c>
      <c r="C245" s="8" t="s">
        <v>37</v>
      </c>
      <c r="D245" s="8" t="s">
        <v>38</v>
      </c>
      <c r="E245" s="9">
        <v>47.185185185185183</v>
      </c>
      <c r="F245" s="9">
        <v>47.079727095516574</v>
      </c>
      <c r="G245" s="9">
        <v>46.974269005847958</v>
      </c>
      <c r="H245" s="9">
        <v>46.868810916179335</v>
      </c>
      <c r="I245" s="9">
        <v>46.763352826510726</v>
      </c>
      <c r="J245" s="9">
        <v>46.65789473684211</v>
      </c>
      <c r="K245" s="9">
        <v>46.552436647173487</v>
      </c>
      <c r="L245" s="9">
        <v>46.446978557504877</v>
      </c>
      <c r="M245" s="9">
        <v>46.341520467836261</v>
      </c>
      <c r="N245" s="9">
        <v>46.236062378167638</v>
      </c>
      <c r="O245" s="9">
        <v>46.130604288499029</v>
      </c>
      <c r="P245" s="9">
        <v>46.047953216374268</v>
      </c>
      <c r="Q245" s="9">
        <v>45.965302144249513</v>
      </c>
      <c r="R245" s="9">
        <v>45.882651072124759</v>
      </c>
      <c r="S245" s="9">
        <v>45.8</v>
      </c>
      <c r="T245" s="9">
        <v>45.717348927875243</v>
      </c>
      <c r="U245" s="9">
        <v>45.634697855750488</v>
      </c>
      <c r="V245" s="9">
        <v>45.552046783625734</v>
      </c>
      <c r="W245" s="9">
        <v>45.469395711500972</v>
      </c>
      <c r="X245" s="9">
        <v>45.386744639376218</v>
      </c>
      <c r="Y245" s="9">
        <v>45.304093567251456</v>
      </c>
      <c r="Z245" s="9">
        <v>45.221442495126709</v>
      </c>
      <c r="AA245" s="9">
        <v>45.138791423001948</v>
      </c>
      <c r="AB245" s="9">
        <v>45.056140350877193</v>
      </c>
      <c r="AC245" s="9">
        <v>44.973489278752432</v>
      </c>
      <c r="AD245" s="9">
        <v>44.890838206627684</v>
      </c>
      <c r="AE245" s="9">
        <v>44.808966861598435</v>
      </c>
      <c r="AF245" s="9">
        <v>44.7270955165692</v>
      </c>
      <c r="AG245" s="9">
        <v>44.645224171539965</v>
      </c>
      <c r="AH245" s="9">
        <v>44.563352826510723</v>
      </c>
      <c r="AI245" s="9">
        <v>44.481481481481481</v>
      </c>
      <c r="AJ245" s="8" t="str">
        <f t="shared" si="9"/>
        <v>1990</v>
      </c>
      <c r="AK245" s="8" t="str">
        <f t="shared" si="10"/>
        <v>2020</v>
      </c>
      <c r="AL245" s="9">
        <f t="shared" si="11"/>
        <v>-2.7037037037037024</v>
      </c>
      <c r="AM245" s="10">
        <f>RANK(DATA!$AL245,DATA!$AL$2:$AL$267)</f>
        <v>185</v>
      </c>
    </row>
    <row r="246" spans="1:39" x14ac:dyDescent="0.2">
      <c r="A246" s="7" t="s">
        <v>523</v>
      </c>
      <c r="B246" s="8" t="s">
        <v>524</v>
      </c>
      <c r="C246" s="8" t="s">
        <v>37</v>
      </c>
      <c r="D246" s="8" t="s">
        <v>38</v>
      </c>
      <c r="E246" s="9">
        <v>4.1450624356333678</v>
      </c>
      <c r="F246" s="9">
        <v>4.1604286817713696</v>
      </c>
      <c r="G246" s="9">
        <v>4.1757949279093722</v>
      </c>
      <c r="H246" s="9">
        <v>4.1911611740473749</v>
      </c>
      <c r="I246" s="9">
        <v>4.2065274201853757</v>
      </c>
      <c r="J246" s="9">
        <v>4.2218943099897013</v>
      </c>
      <c r="K246" s="9">
        <v>4.2372605561277039</v>
      </c>
      <c r="L246" s="9">
        <v>4.2526268022657048</v>
      </c>
      <c r="M246" s="9">
        <v>4.2679930484037074</v>
      </c>
      <c r="N246" s="9">
        <v>4.2833592945417092</v>
      </c>
      <c r="O246" s="9">
        <v>4.2987255406797118</v>
      </c>
      <c r="P246" s="9">
        <v>4.3113285272914519</v>
      </c>
      <c r="Q246" s="9">
        <v>4.3239315139031929</v>
      </c>
      <c r="R246" s="9">
        <v>4.3365345005149329</v>
      </c>
      <c r="S246" s="9">
        <v>4.349137487126673</v>
      </c>
      <c r="T246" s="9">
        <v>4.361740473738414</v>
      </c>
      <c r="U246" s="9">
        <v>4.3743434603501541</v>
      </c>
      <c r="V246" s="9">
        <v>4.3869464469618951</v>
      </c>
      <c r="W246" s="9">
        <v>4.399549433573636</v>
      </c>
      <c r="X246" s="9">
        <v>4.4121524201853761</v>
      </c>
      <c r="Y246" s="9">
        <v>4.4247554067971162</v>
      </c>
      <c r="Z246" s="9">
        <v>4.4346035015447995</v>
      </c>
      <c r="AA246" s="9">
        <v>4.444451596292482</v>
      </c>
      <c r="AB246" s="9">
        <v>4.4542996910401644</v>
      </c>
      <c r="AC246" s="9">
        <v>4.4641477857878478</v>
      </c>
      <c r="AD246" s="9">
        <v>4.4739958805355311</v>
      </c>
      <c r="AE246" s="9">
        <v>4.4838439752832127</v>
      </c>
      <c r="AF246" s="9">
        <v>4.4936920700308951</v>
      </c>
      <c r="AG246" s="9">
        <v>4.5035401647785784</v>
      </c>
      <c r="AH246" s="9">
        <v>4.5133882595262618</v>
      </c>
      <c r="AI246" s="9">
        <v>4.5232363542739451</v>
      </c>
      <c r="AJ246" s="8" t="str">
        <f t="shared" si="9"/>
        <v>1990</v>
      </c>
      <c r="AK246" s="8" t="str">
        <f t="shared" si="10"/>
        <v>2020</v>
      </c>
      <c r="AL246" s="9">
        <f t="shared" si="11"/>
        <v>0.37817391864057726</v>
      </c>
      <c r="AM246" s="10">
        <f>RANK(DATA!$AL246,DATA!$AL$2:$AL$267)</f>
        <v>85</v>
      </c>
    </row>
    <row r="247" spans="1:39" x14ac:dyDescent="0.2">
      <c r="A247" s="7" t="s">
        <v>525</v>
      </c>
      <c r="B247" s="8" t="s">
        <v>526</v>
      </c>
      <c r="C247" s="8" t="s">
        <v>37</v>
      </c>
      <c r="D247" s="8" t="s">
        <v>38</v>
      </c>
      <c r="E247" s="9">
        <v>25.705183010017802</v>
      </c>
      <c r="F247" s="9">
        <v>25.752591505008905</v>
      </c>
      <c r="G247" s="9">
        <v>25.8</v>
      </c>
      <c r="H247" s="9">
        <v>25.847408494991097</v>
      </c>
      <c r="I247" s="9">
        <v>25.8948169899822</v>
      </c>
      <c r="J247" s="9">
        <v>25.942225484973296</v>
      </c>
      <c r="K247" s="9">
        <v>25.989633979964399</v>
      </c>
      <c r="L247" s="9">
        <v>26.037042474955502</v>
      </c>
      <c r="M247" s="9">
        <v>26.084450969946598</v>
      </c>
      <c r="N247" s="9">
        <v>26.131859464937694</v>
      </c>
      <c r="O247" s="9">
        <v>26.179267959928797</v>
      </c>
      <c r="P247" s="9">
        <v>26.300719826410095</v>
      </c>
      <c r="Q247" s="9">
        <v>26.422171692891389</v>
      </c>
      <c r="R247" s="9">
        <v>26.543623559372687</v>
      </c>
      <c r="S247" s="9">
        <v>26.665075425853985</v>
      </c>
      <c r="T247" s="9">
        <v>26.786527292335276</v>
      </c>
      <c r="U247" s="9">
        <v>26.907979158816573</v>
      </c>
      <c r="V247" s="9">
        <v>27.029431025297868</v>
      </c>
      <c r="W247" s="9">
        <v>27.150882891779165</v>
      </c>
      <c r="X247" s="9">
        <v>27.272334758260463</v>
      </c>
      <c r="Y247" s="9">
        <v>27.393786624741757</v>
      </c>
      <c r="Z247" s="9">
        <v>27.535990021179007</v>
      </c>
      <c r="AA247" s="9">
        <v>27.678193417616253</v>
      </c>
      <c r="AB247" s="9">
        <v>27.820396814053506</v>
      </c>
      <c r="AC247" s="9">
        <v>27.962600210490756</v>
      </c>
      <c r="AD247" s="9">
        <v>28.104803606928002</v>
      </c>
      <c r="AE247" s="9">
        <v>28.104803606928002</v>
      </c>
      <c r="AF247" s="9">
        <v>28.263529228330498</v>
      </c>
      <c r="AG247" s="9">
        <v>28.466094097163573</v>
      </c>
      <c r="AH247" s="9">
        <v>28.668788898561647</v>
      </c>
      <c r="AI247" s="9">
        <v>28.871483699959722</v>
      </c>
      <c r="AJ247" s="8" t="str">
        <f t="shared" si="9"/>
        <v>1990</v>
      </c>
      <c r="AK247" s="8" t="str">
        <f t="shared" si="10"/>
        <v>2020</v>
      </c>
      <c r="AL247" s="9">
        <f t="shared" si="11"/>
        <v>3.1663006899419202</v>
      </c>
      <c r="AM247" s="10">
        <f>RANK(DATA!$AL247,DATA!$AL$2:$AL$267)</f>
        <v>32</v>
      </c>
    </row>
    <row r="248" spans="1:39" x14ac:dyDescent="0.2">
      <c r="A248" s="7" t="s">
        <v>507</v>
      </c>
      <c r="B248" s="8" t="s">
        <v>508</v>
      </c>
      <c r="C248" s="8" t="s">
        <v>37</v>
      </c>
      <c r="D248" s="8" t="s">
        <v>38</v>
      </c>
      <c r="E248" s="9">
        <v>8.7821590449641445</v>
      </c>
      <c r="F248" s="9">
        <v>8.7821590449641445</v>
      </c>
      <c r="G248" s="9">
        <v>8.7821590449641445</v>
      </c>
      <c r="H248" s="9">
        <v>8.7821590449641445</v>
      </c>
      <c r="I248" s="9">
        <v>8.7821590449641445</v>
      </c>
      <c r="J248" s="9">
        <v>8.7821590449641445</v>
      </c>
      <c r="K248" s="9">
        <v>8.7821590449641445</v>
      </c>
      <c r="L248" s="9">
        <v>8.7821590449641445</v>
      </c>
      <c r="M248" s="9">
        <v>8.7821590449641445</v>
      </c>
      <c r="N248" s="9">
        <v>8.7821590449641445</v>
      </c>
      <c r="O248" s="9">
        <v>8.7821590449641445</v>
      </c>
      <c r="P248" s="9">
        <v>8.7821590449641445</v>
      </c>
      <c r="Q248" s="9">
        <v>8.7821590449641445</v>
      </c>
      <c r="R248" s="9">
        <v>8.7821590449641445</v>
      </c>
      <c r="S248" s="9">
        <v>8.7821590449641445</v>
      </c>
      <c r="T248" s="9">
        <v>8.7821590449641445</v>
      </c>
      <c r="U248" s="9">
        <v>8.7821590449641445</v>
      </c>
      <c r="V248" s="9">
        <v>8.7821590449641445</v>
      </c>
      <c r="W248" s="9">
        <v>8.7821590449641445</v>
      </c>
      <c r="X248" s="9">
        <v>8.7821590449641445</v>
      </c>
      <c r="Y248" s="9">
        <v>8.7821590449641445</v>
      </c>
      <c r="Z248" s="9">
        <v>8.7821590449641445</v>
      </c>
      <c r="AA248" s="9">
        <v>8.7821590449641445</v>
      </c>
      <c r="AB248" s="9">
        <v>8.7821590449641445</v>
      </c>
      <c r="AC248" s="9">
        <v>8.7821590449641445</v>
      </c>
      <c r="AD248" s="9">
        <v>8.7821590449641445</v>
      </c>
      <c r="AE248" s="9">
        <v>8.7821590449641445</v>
      </c>
      <c r="AF248" s="9">
        <v>8.7821590449641445</v>
      </c>
      <c r="AG248" s="9">
        <v>8.7821590449641445</v>
      </c>
      <c r="AH248" s="9">
        <v>8.7821590449641445</v>
      </c>
      <c r="AI248" s="9">
        <v>8.7821590449641445</v>
      </c>
      <c r="AJ248" s="8" t="str">
        <f t="shared" si="9"/>
        <v>1990</v>
      </c>
      <c r="AK248" s="8" t="str">
        <f t="shared" si="10"/>
        <v>2020</v>
      </c>
      <c r="AL248" s="9">
        <f t="shared" si="11"/>
        <v>0</v>
      </c>
      <c r="AM248" s="10">
        <f>RANK(DATA!$AL248,DATA!$AL$2:$AL$267)</f>
        <v>110</v>
      </c>
    </row>
    <row r="249" spans="1:39" x14ac:dyDescent="0.2">
      <c r="A249" s="7" t="s">
        <v>493</v>
      </c>
      <c r="B249" s="8" t="s">
        <v>494</v>
      </c>
      <c r="C249" s="8" t="s">
        <v>37</v>
      </c>
      <c r="D249" s="8" t="s">
        <v>38</v>
      </c>
      <c r="E249" s="9">
        <v>11.073684210526316</v>
      </c>
      <c r="F249" s="9">
        <v>11.073684210526316</v>
      </c>
      <c r="G249" s="9">
        <v>11.073684210526316</v>
      </c>
      <c r="H249" s="9">
        <v>11.073684210526316</v>
      </c>
      <c r="I249" s="9">
        <v>11.073684210526316</v>
      </c>
      <c r="J249" s="9">
        <v>11.073684210526316</v>
      </c>
      <c r="K249" s="9">
        <v>11.073684210526316</v>
      </c>
      <c r="L249" s="9">
        <v>11.073684210526316</v>
      </c>
      <c r="M249" s="9">
        <v>11.073684210526316</v>
      </c>
      <c r="N249" s="9">
        <v>11.073684210526316</v>
      </c>
      <c r="O249" s="9">
        <v>11.073684210526316</v>
      </c>
      <c r="P249" s="9">
        <v>11.073684210526316</v>
      </c>
      <c r="Q249" s="9">
        <v>11.073684210526316</v>
      </c>
      <c r="R249" s="9">
        <v>11.073684210526316</v>
      </c>
      <c r="S249" s="9">
        <v>11.073684210526316</v>
      </c>
      <c r="T249" s="9">
        <v>11.073684210526316</v>
      </c>
      <c r="U249" s="9">
        <v>11.073684210526316</v>
      </c>
      <c r="V249" s="9">
        <v>11.073684210526316</v>
      </c>
      <c r="W249" s="9">
        <v>11.073684210526316</v>
      </c>
      <c r="X249" s="9">
        <v>11.073684210526316</v>
      </c>
      <c r="Y249" s="9">
        <v>11.073684210526316</v>
      </c>
      <c r="Z249" s="9">
        <v>11.073684210526316</v>
      </c>
      <c r="AA249" s="9">
        <v>11.073684210526316</v>
      </c>
      <c r="AB249" s="9">
        <v>11.073684210526316</v>
      </c>
      <c r="AC249" s="9">
        <v>11.073684210526316</v>
      </c>
      <c r="AD249" s="9">
        <v>11.073684210526316</v>
      </c>
      <c r="AE249" s="9">
        <v>11.073684210526316</v>
      </c>
      <c r="AF249" s="9">
        <v>11.073684210526316</v>
      </c>
      <c r="AG249" s="9">
        <v>11.073684210526316</v>
      </c>
      <c r="AH249" s="9">
        <v>11.073684210526316</v>
      </c>
      <c r="AI249" s="9">
        <v>11.073684210526316</v>
      </c>
      <c r="AJ249" s="8" t="str">
        <f t="shared" si="9"/>
        <v>1990</v>
      </c>
      <c r="AK249" s="8" t="str">
        <f t="shared" si="10"/>
        <v>2020</v>
      </c>
      <c r="AL249" s="9">
        <f t="shared" si="11"/>
        <v>0</v>
      </c>
      <c r="AM249" s="10">
        <f>RANK(DATA!$AL249,DATA!$AL$2:$AL$267)</f>
        <v>110</v>
      </c>
    </row>
    <row r="250" spans="1:39" x14ac:dyDescent="0.2">
      <c r="A250" s="7" t="s">
        <v>527</v>
      </c>
      <c r="B250" s="8" t="s">
        <v>528</v>
      </c>
      <c r="C250" s="8" t="s">
        <v>37</v>
      </c>
      <c r="D250" s="8" t="s">
        <v>38</v>
      </c>
      <c r="E250" s="9">
        <v>33.333333333333329</v>
      </c>
      <c r="F250" s="9">
        <v>33.333333333333329</v>
      </c>
      <c r="G250" s="9">
        <v>33.333333333333329</v>
      </c>
      <c r="H250" s="9">
        <v>33.333333333333329</v>
      </c>
      <c r="I250" s="9">
        <v>33.333333333333329</v>
      </c>
      <c r="J250" s="9">
        <v>33.333333333333329</v>
      </c>
      <c r="K250" s="9">
        <v>33.333333333333329</v>
      </c>
      <c r="L250" s="9">
        <v>33.333333333333329</v>
      </c>
      <c r="M250" s="9">
        <v>33.333333333333329</v>
      </c>
      <c r="N250" s="9">
        <v>33.333333333333329</v>
      </c>
      <c r="O250" s="9">
        <v>33.333333333333329</v>
      </c>
      <c r="P250" s="9">
        <v>33.333333333333329</v>
      </c>
      <c r="Q250" s="9">
        <v>33.333333333333329</v>
      </c>
      <c r="R250" s="9">
        <v>33.333333333333329</v>
      </c>
      <c r="S250" s="9">
        <v>33.333333333333329</v>
      </c>
      <c r="T250" s="9">
        <v>33.333333333333329</v>
      </c>
      <c r="U250" s="9">
        <v>33.333333333333329</v>
      </c>
      <c r="V250" s="9">
        <v>33.333333333333329</v>
      </c>
      <c r="W250" s="9">
        <v>33.333333333333329</v>
      </c>
      <c r="X250" s="9">
        <v>33.333333333333329</v>
      </c>
      <c r="Y250" s="9">
        <v>33.333333333333329</v>
      </c>
      <c r="Z250" s="9">
        <v>33.333333333333329</v>
      </c>
      <c r="AA250" s="9">
        <v>33.333333333333329</v>
      </c>
      <c r="AB250" s="9">
        <v>33.333333333333329</v>
      </c>
      <c r="AC250" s="9">
        <v>33.333333333333329</v>
      </c>
      <c r="AD250" s="9">
        <v>33.333333333333329</v>
      </c>
      <c r="AE250" s="9">
        <v>33.333333333333329</v>
      </c>
      <c r="AF250" s="9">
        <v>33.333333333333329</v>
      </c>
      <c r="AG250" s="9">
        <v>33.333333333333329</v>
      </c>
      <c r="AH250" s="9">
        <v>33.333333333333329</v>
      </c>
      <c r="AI250" s="9">
        <v>33.333333333333329</v>
      </c>
      <c r="AJ250" s="8" t="str">
        <f t="shared" si="9"/>
        <v>1990</v>
      </c>
      <c r="AK250" s="8" t="str">
        <f t="shared" si="10"/>
        <v>2020</v>
      </c>
      <c r="AL250" s="9">
        <f t="shared" si="11"/>
        <v>0</v>
      </c>
      <c r="AM250" s="10">
        <f>RANK(DATA!$AL250,DATA!$AL$2:$AL$267)</f>
        <v>110</v>
      </c>
    </row>
    <row r="251" spans="1:39" x14ac:dyDescent="0.2">
      <c r="A251" s="7" t="s">
        <v>531</v>
      </c>
      <c r="B251" s="8" t="s">
        <v>532</v>
      </c>
      <c r="C251" s="8" t="s">
        <v>37</v>
      </c>
      <c r="D251" s="8" t="s">
        <v>38</v>
      </c>
      <c r="E251" s="9">
        <v>17.89434963215054</v>
      </c>
      <c r="F251" s="9">
        <v>17.687893498823883</v>
      </c>
      <c r="G251" s="9">
        <v>17.481437365497225</v>
      </c>
      <c r="H251" s="9">
        <v>17.27498123217056</v>
      </c>
      <c r="I251" s="9">
        <v>17.068525098843903</v>
      </c>
      <c r="J251" s="9">
        <v>16.862068965517242</v>
      </c>
      <c r="K251" s="9">
        <v>16.655612832190585</v>
      </c>
      <c r="L251" s="9">
        <v>16.44915669886392</v>
      </c>
      <c r="M251" s="9">
        <v>16.242700565537259</v>
      </c>
      <c r="N251" s="9">
        <v>16.036244432210601</v>
      </c>
      <c r="O251" s="9">
        <v>15.82978829888394</v>
      </c>
      <c r="P251" s="9">
        <v>15.623327160802763</v>
      </c>
      <c r="Q251" s="9">
        <v>15.416866022721583</v>
      </c>
      <c r="R251" s="9">
        <v>15.210404884640408</v>
      </c>
      <c r="S251" s="9">
        <v>15.003943746559232</v>
      </c>
      <c r="T251" s="9">
        <v>14.797482608478054</v>
      </c>
      <c r="U251" s="9">
        <v>14.591021470396878</v>
      </c>
      <c r="V251" s="9">
        <v>14.384560332315699</v>
      </c>
      <c r="W251" s="9">
        <v>14.178099194234523</v>
      </c>
      <c r="X251" s="9">
        <v>13.971638056153346</v>
      </c>
      <c r="Y251" s="9">
        <v>13.7164372631159</v>
      </c>
      <c r="Z251" s="9">
        <v>13.510712148414122</v>
      </c>
      <c r="AA251" s="9">
        <v>13.304987033712349</v>
      </c>
      <c r="AB251" s="9">
        <v>13.099261919010571</v>
      </c>
      <c r="AC251" s="9">
        <v>12.893536804308797</v>
      </c>
      <c r="AD251" s="9">
        <v>12.68781168960702</v>
      </c>
      <c r="AE251" s="9">
        <v>12.48209654897267</v>
      </c>
      <c r="AF251" s="9">
        <v>12.27638140833832</v>
      </c>
      <c r="AG251" s="9">
        <v>12.07066626770397</v>
      </c>
      <c r="AH251" s="9">
        <v>11.864901256732495</v>
      </c>
      <c r="AI251" s="9">
        <v>11.659186116098144</v>
      </c>
      <c r="AJ251" s="8" t="str">
        <f t="shared" si="9"/>
        <v>1990</v>
      </c>
      <c r="AK251" s="8" t="str">
        <f t="shared" si="10"/>
        <v>2020</v>
      </c>
      <c r="AL251" s="9">
        <f t="shared" si="11"/>
        <v>-6.2351635160523955</v>
      </c>
      <c r="AM251" s="10">
        <f>RANK(DATA!$AL251,DATA!$AL$2:$AL$267)</f>
        <v>215</v>
      </c>
    </row>
    <row r="252" spans="1:39" x14ac:dyDescent="0.2">
      <c r="A252" s="7" t="s">
        <v>533</v>
      </c>
      <c r="B252" s="8" t="s">
        <v>534</v>
      </c>
      <c r="C252" s="8" t="s">
        <v>37</v>
      </c>
      <c r="D252" s="8" t="s">
        <v>38</v>
      </c>
      <c r="E252" s="9">
        <v>16.007594718218694</v>
      </c>
      <c r="F252" s="9">
        <v>16.007594718218694</v>
      </c>
      <c r="G252" s="9">
        <v>16.089065331837404</v>
      </c>
      <c r="H252" s="9">
        <v>16.12980063864676</v>
      </c>
      <c r="I252" s="9">
        <v>16.170535945456116</v>
      </c>
      <c r="J252" s="9">
        <v>16.211271252265469</v>
      </c>
      <c r="K252" s="9">
        <v>16.252006559074825</v>
      </c>
      <c r="L252" s="9">
        <v>16.292741865884182</v>
      </c>
      <c r="M252" s="9">
        <v>16.333477172693538</v>
      </c>
      <c r="N252" s="9">
        <v>16.374212479502891</v>
      </c>
      <c r="O252" s="9">
        <v>16.414947786312247</v>
      </c>
      <c r="P252" s="9">
        <v>16.42150686113748</v>
      </c>
      <c r="Q252" s="9">
        <v>16.42834950115649</v>
      </c>
      <c r="R252" s="9">
        <v>16.434908689198053</v>
      </c>
      <c r="S252" s="9">
        <v>16.441467877239617</v>
      </c>
      <c r="T252" s="9">
        <v>16.446891504711932</v>
      </c>
      <c r="U252" s="9">
        <v>16.454018227009112</v>
      </c>
      <c r="V252" s="9">
        <v>16.461429582448691</v>
      </c>
      <c r="W252" s="9">
        <v>16.468273147828487</v>
      </c>
      <c r="X252" s="9">
        <v>16.474832562314436</v>
      </c>
      <c r="Y252" s="9">
        <v>16.481391976800385</v>
      </c>
      <c r="Z252" s="9">
        <v>16.519022302009255</v>
      </c>
      <c r="AA252" s="9">
        <v>16.556652627218117</v>
      </c>
      <c r="AB252" s="9">
        <v>16.594282952426983</v>
      </c>
      <c r="AC252" s="9">
        <v>16.632774603393809</v>
      </c>
      <c r="AD252" s="9">
        <v>16.670406877384384</v>
      </c>
      <c r="AE252" s="9">
        <v>16.682490635087781</v>
      </c>
      <c r="AF252" s="9">
        <v>16.6942862074918</v>
      </c>
      <c r="AG252" s="9">
        <v>16.703486365205386</v>
      </c>
      <c r="AH252" s="9">
        <v>16.7138419054194</v>
      </c>
      <c r="AI252" s="9">
        <v>16.724197445633415</v>
      </c>
      <c r="AJ252" s="8" t="str">
        <f t="shared" si="9"/>
        <v>1990</v>
      </c>
      <c r="AK252" s="8" t="str">
        <f t="shared" si="10"/>
        <v>2020</v>
      </c>
      <c r="AL252" s="9">
        <f t="shared" si="11"/>
        <v>0.71660272741472042</v>
      </c>
      <c r="AM252" s="10">
        <f>RANK(DATA!$AL252,DATA!$AL$2:$AL$267)</f>
        <v>75</v>
      </c>
    </row>
    <row r="253" spans="1:39" x14ac:dyDescent="0.2">
      <c r="A253" s="7" t="s">
        <v>53</v>
      </c>
      <c r="B253" s="8" t="s">
        <v>54</v>
      </c>
      <c r="C253" s="8" t="s">
        <v>37</v>
      </c>
      <c r="D253" s="8" t="s">
        <v>38</v>
      </c>
      <c r="E253" s="9">
        <v>3.4497324697268379</v>
      </c>
      <c r="F253" s="9">
        <v>3.5404533934103068</v>
      </c>
      <c r="G253" s="9">
        <v>3.6311743170937762</v>
      </c>
      <c r="H253" s="9">
        <v>3.7218952407772461</v>
      </c>
      <c r="I253" s="9">
        <v>3.8126161644607151</v>
      </c>
      <c r="J253" s="9">
        <v>3.9033370881441849</v>
      </c>
      <c r="K253" s="9">
        <v>3.9940580118276539</v>
      </c>
      <c r="L253" s="9">
        <v>4.0847789355111246</v>
      </c>
      <c r="M253" s="9">
        <v>4.1754998591945931</v>
      </c>
      <c r="N253" s="9">
        <v>4.2662207828780625</v>
      </c>
      <c r="O253" s="9">
        <v>4.3569417065615328</v>
      </c>
      <c r="P253" s="9">
        <v>4.3680230920867364</v>
      </c>
      <c r="Q253" s="9">
        <v>4.3791044776119401</v>
      </c>
      <c r="R253" s="9">
        <v>4.3901858631371447</v>
      </c>
      <c r="S253" s="9">
        <v>4.4012672486623483</v>
      </c>
      <c r="T253" s="9">
        <v>4.4123486341875529</v>
      </c>
      <c r="U253" s="9">
        <v>4.4234300197127565</v>
      </c>
      <c r="V253" s="9">
        <v>4.4345114052379611</v>
      </c>
      <c r="W253" s="9">
        <v>4.4455927907631656</v>
      </c>
      <c r="X253" s="9">
        <v>4.4566741762883693</v>
      </c>
      <c r="Y253" s="9">
        <v>4.4677555618135738</v>
      </c>
      <c r="Z253" s="9">
        <v>4.4677555618135738</v>
      </c>
      <c r="AA253" s="9">
        <v>4.4677555618135738</v>
      </c>
      <c r="AB253" s="9">
        <v>4.4677555618135738</v>
      </c>
      <c r="AC253" s="9">
        <v>4.4677555618135738</v>
      </c>
      <c r="AD253" s="9">
        <v>4.4677555618135738</v>
      </c>
      <c r="AE253" s="9">
        <v>4.4677555618135738</v>
      </c>
      <c r="AF253" s="9">
        <v>4.4677555618135738</v>
      </c>
      <c r="AG253" s="9">
        <v>4.4677555618135738</v>
      </c>
      <c r="AH253" s="9">
        <v>4.4677555618135738</v>
      </c>
      <c r="AI253" s="9">
        <v>4.4677555618135738</v>
      </c>
      <c r="AJ253" s="8" t="str">
        <f t="shared" si="9"/>
        <v>1990</v>
      </c>
      <c r="AK253" s="8" t="str">
        <f t="shared" si="10"/>
        <v>2020</v>
      </c>
      <c r="AL253" s="9">
        <f t="shared" si="11"/>
        <v>1.0180230920867359</v>
      </c>
      <c r="AM253" s="10">
        <f>RANK(DATA!$AL253,DATA!$AL$2:$AL$267)</f>
        <v>65</v>
      </c>
    </row>
    <row r="254" spans="1:39" x14ac:dyDescent="0.2">
      <c r="A254" s="7" t="s">
        <v>199</v>
      </c>
      <c r="B254" s="8" t="s">
        <v>200</v>
      </c>
      <c r="C254" s="8" t="s">
        <v>37</v>
      </c>
      <c r="D254" s="8" t="s">
        <v>38</v>
      </c>
      <c r="E254" s="9">
        <v>11.482660273632868</v>
      </c>
      <c r="F254" s="9">
        <v>11.555408589261356</v>
      </c>
      <c r="G254" s="9">
        <v>11.628156904889844</v>
      </c>
      <c r="H254" s="9">
        <v>11.700905220518331</v>
      </c>
      <c r="I254" s="9">
        <v>11.773653536146819</v>
      </c>
      <c r="J254" s="9">
        <v>11.846401851775306</v>
      </c>
      <c r="K254" s="9">
        <v>11.919150167403794</v>
      </c>
      <c r="L254" s="9">
        <v>11.991898483032282</v>
      </c>
      <c r="M254" s="9">
        <v>12.064646798660769</v>
      </c>
      <c r="N254" s="9">
        <v>12.137395114289257</v>
      </c>
      <c r="O254" s="9">
        <v>12.210143429917744</v>
      </c>
      <c r="P254" s="9">
        <v>12.253544413673376</v>
      </c>
      <c r="Q254" s="9">
        <v>12.296945397429008</v>
      </c>
      <c r="R254" s="9">
        <v>12.34034638118464</v>
      </c>
      <c r="S254" s="9">
        <v>12.383747364940271</v>
      </c>
      <c r="T254" s="9">
        <v>12.427148348695905</v>
      </c>
      <c r="U254" s="9">
        <v>12.470549332451537</v>
      </c>
      <c r="V254" s="9">
        <v>12.513950316207168</v>
      </c>
      <c r="W254" s="9">
        <v>12.557351299962798</v>
      </c>
      <c r="X254" s="9">
        <v>12.60075228371843</v>
      </c>
      <c r="Y254" s="9">
        <v>12.644153267474062</v>
      </c>
      <c r="Z254" s="9">
        <v>12.723515066341504</v>
      </c>
      <c r="AA254" s="9">
        <v>12.802876865208946</v>
      </c>
      <c r="AB254" s="9">
        <v>12.882238664076388</v>
      </c>
      <c r="AC254" s="9">
        <v>12.961600462943826</v>
      </c>
      <c r="AD254" s="9">
        <v>13.040962261811268</v>
      </c>
      <c r="AE254" s="9">
        <v>13.057495969908651</v>
      </c>
      <c r="AF254" s="9">
        <v>13.078163105030379</v>
      </c>
      <c r="AG254" s="9">
        <v>13.115363948249495</v>
      </c>
      <c r="AH254" s="9">
        <v>13.152564791468608</v>
      </c>
      <c r="AI254" s="9">
        <v>13.185632207663373</v>
      </c>
      <c r="AJ254" s="8" t="str">
        <f t="shared" si="9"/>
        <v>1990</v>
      </c>
      <c r="AK254" s="8" t="str">
        <f t="shared" si="10"/>
        <v>2020</v>
      </c>
      <c r="AL254" s="9">
        <f t="shared" si="11"/>
        <v>1.7029719340305043</v>
      </c>
      <c r="AM254" s="10">
        <f>RANK(DATA!$AL254,DATA!$AL$2:$AL$267)</f>
        <v>53</v>
      </c>
    </row>
    <row r="255" spans="1:39" x14ac:dyDescent="0.2">
      <c r="A255" s="7" t="s">
        <v>539</v>
      </c>
      <c r="B255" s="8" t="s">
        <v>540</v>
      </c>
      <c r="C255" s="8" t="s">
        <v>37</v>
      </c>
      <c r="D255" s="8" t="s">
        <v>38</v>
      </c>
      <c r="E255" s="9">
        <v>33.022308209665724</v>
      </c>
      <c r="F255" s="9">
        <v>33.034165451099248</v>
      </c>
      <c r="G255" s="9">
        <v>33.04602269253278</v>
      </c>
      <c r="H255" s="9">
        <v>33.057879933966298</v>
      </c>
      <c r="I255" s="9">
        <v>33.06973717539983</v>
      </c>
      <c r="J255" s="9">
        <v>33.081594416833354</v>
      </c>
      <c r="K255" s="9">
        <v>33.093451658266879</v>
      </c>
      <c r="L255" s="9">
        <v>33.105308899700404</v>
      </c>
      <c r="M255" s="9">
        <v>33.117166141133929</v>
      </c>
      <c r="N255" s="9">
        <v>33.129023382567453</v>
      </c>
      <c r="O255" s="9">
        <v>33.130173588068878</v>
      </c>
      <c r="P255" s="9">
        <v>33.186755614543678</v>
      </c>
      <c r="Q255" s="9">
        <v>33.243337641018478</v>
      </c>
      <c r="R255" s="9">
        <v>33.299919667493278</v>
      </c>
      <c r="S255" s="9">
        <v>33.356501693968077</v>
      </c>
      <c r="T255" s="9">
        <v>33.413083720442877</v>
      </c>
      <c r="U255" s="9">
        <v>33.469665746917677</v>
      </c>
      <c r="V255" s="9">
        <v>33.526247773392477</v>
      </c>
      <c r="W255" s="9">
        <v>33.636063502058505</v>
      </c>
      <c r="X255" s="9">
        <v>33.692735219329606</v>
      </c>
      <c r="Y255" s="9">
        <v>33.7494069366007</v>
      </c>
      <c r="Z255" s="9">
        <v>33.779470058224064</v>
      </c>
      <c r="AA255" s="9">
        <v>33.809533179847435</v>
      </c>
      <c r="AB255" s="9">
        <v>33.839596301470799</v>
      </c>
      <c r="AC255" s="9">
        <v>33.869659423094163</v>
      </c>
      <c r="AD255" s="9">
        <v>33.899722544717527</v>
      </c>
      <c r="AE255" s="9">
        <v>33.899722544717527</v>
      </c>
      <c r="AF255" s="9">
        <v>33.866926412037493</v>
      </c>
      <c r="AG255" s="9">
        <v>33.866926412037493</v>
      </c>
      <c r="AH255" s="9">
        <v>33.866926412037493</v>
      </c>
      <c r="AI255" s="9">
        <v>33.866926412037493</v>
      </c>
      <c r="AJ255" s="8" t="str">
        <f t="shared" si="9"/>
        <v>1990</v>
      </c>
      <c r="AK255" s="8" t="str">
        <f t="shared" si="10"/>
        <v>2020</v>
      </c>
      <c r="AL255" s="9">
        <f t="shared" si="11"/>
        <v>0.84461820237176966</v>
      </c>
      <c r="AM255" s="10">
        <f>RANK(DATA!$AL255,DATA!$AL$2:$AL$267)</f>
        <v>71</v>
      </c>
    </row>
    <row r="256" spans="1:39" x14ac:dyDescent="0.2">
      <c r="A256" s="7" t="s">
        <v>535</v>
      </c>
      <c r="B256" s="8" t="s">
        <v>536</v>
      </c>
      <c r="C256" s="8" t="s">
        <v>37</v>
      </c>
      <c r="D256" s="8" t="s">
        <v>38</v>
      </c>
      <c r="E256" s="9">
        <v>38.484561162640141</v>
      </c>
      <c r="F256" s="9">
        <v>38.426378029304054</v>
      </c>
      <c r="G256" s="9">
        <v>38.364675709226049</v>
      </c>
      <c r="H256" s="9">
        <v>38.308884277816738</v>
      </c>
      <c r="I256" s="9">
        <v>38.25388434811029</v>
      </c>
      <c r="J256" s="9">
        <v>38.197534891808331</v>
      </c>
      <c r="K256" s="9">
        <v>38.139379149725322</v>
      </c>
      <c r="L256" s="9">
        <v>38.080448220669972</v>
      </c>
      <c r="M256" s="9">
        <v>38.040390983362038</v>
      </c>
      <c r="N256" s="9">
        <v>37.977086677907486</v>
      </c>
      <c r="O256" s="9">
        <v>37.923415584760981</v>
      </c>
      <c r="P256" s="9">
        <v>37.883121439221135</v>
      </c>
      <c r="Q256" s="9">
        <v>37.843428004628286</v>
      </c>
      <c r="R256" s="9">
        <v>37.802108838998606</v>
      </c>
      <c r="S256" s="9">
        <v>37.760657855363299</v>
      </c>
      <c r="T256" s="9">
        <v>37.719378780963254</v>
      </c>
      <c r="U256" s="9">
        <v>37.685480921566707</v>
      </c>
      <c r="V256" s="9">
        <v>37.645310339571537</v>
      </c>
      <c r="W256" s="9">
        <v>37.605528174463416</v>
      </c>
      <c r="X256" s="9">
        <v>37.566889501634421</v>
      </c>
      <c r="Y256" s="9">
        <v>37.526454761466368</v>
      </c>
      <c r="Z256" s="9">
        <v>37.515086829125302</v>
      </c>
      <c r="AA256" s="9">
        <v>37.50435564149884</v>
      </c>
      <c r="AB256" s="9">
        <v>37.495190466782148</v>
      </c>
      <c r="AC256" s="9">
        <v>37.48442147413315</v>
      </c>
      <c r="AD256" s="9">
        <v>37.473382259547755</v>
      </c>
      <c r="AE256" s="9">
        <v>37.464705524971713</v>
      </c>
      <c r="AF256" s="9">
        <v>37.443493902187875</v>
      </c>
      <c r="AG256" s="9">
        <v>37.439457428924001</v>
      </c>
      <c r="AH256" s="9">
        <v>37.431178425594354</v>
      </c>
      <c r="AI256" s="9">
        <v>37.424322599380133</v>
      </c>
      <c r="AJ256" s="8" t="str">
        <f t="shared" si="9"/>
        <v>1990</v>
      </c>
      <c r="AK256" s="8" t="str">
        <f t="shared" si="10"/>
        <v>2020</v>
      </c>
      <c r="AL256" s="9">
        <f t="shared" si="11"/>
        <v>-1.0602385632600075</v>
      </c>
      <c r="AM256" s="10">
        <f>RANK(DATA!$AL256,DATA!$AL$2:$AL$267)</f>
        <v>161</v>
      </c>
    </row>
    <row r="257" spans="1:39" x14ac:dyDescent="0.2">
      <c r="A257" s="7" t="s">
        <v>537</v>
      </c>
      <c r="B257" s="8" t="s">
        <v>538</v>
      </c>
      <c r="C257" s="8" t="s">
        <v>37</v>
      </c>
      <c r="D257" s="8" t="s">
        <v>38</v>
      </c>
      <c r="E257" s="9">
        <v>4.5594789166952348</v>
      </c>
      <c r="F257" s="9">
        <v>4.8857273454462353</v>
      </c>
      <c r="G257" s="9">
        <v>5.211975774197235</v>
      </c>
      <c r="H257" s="9">
        <v>5.5382242029482347</v>
      </c>
      <c r="I257" s="9">
        <v>5.8644726316992344</v>
      </c>
      <c r="J257" s="9">
        <v>6.1907210604502341</v>
      </c>
      <c r="K257" s="9">
        <v>6.5169694892012338</v>
      </c>
      <c r="L257" s="9">
        <v>6.8432179179522334</v>
      </c>
      <c r="M257" s="9">
        <v>7.1694663467032331</v>
      </c>
      <c r="N257" s="9">
        <v>7.4957147754542337</v>
      </c>
      <c r="O257" s="9">
        <v>7.8219632042052334</v>
      </c>
      <c r="P257" s="9">
        <v>8.028968117929379</v>
      </c>
      <c r="Q257" s="9">
        <v>8.2359730316535256</v>
      </c>
      <c r="R257" s="9">
        <v>8.4429779453776703</v>
      </c>
      <c r="S257" s="9">
        <v>8.6499828591018186</v>
      </c>
      <c r="T257" s="9">
        <v>8.8569877728259616</v>
      </c>
      <c r="U257" s="9">
        <v>9.0639926865501081</v>
      </c>
      <c r="V257" s="9">
        <v>9.2709976002742547</v>
      </c>
      <c r="W257" s="9">
        <v>9.4780025139984012</v>
      </c>
      <c r="X257" s="9">
        <v>9.685007427722546</v>
      </c>
      <c r="Y257" s="9">
        <v>9.8920123414466925</v>
      </c>
      <c r="Z257" s="9">
        <v>10.107644840589648</v>
      </c>
      <c r="AA257" s="9">
        <v>10.323277339732602</v>
      </c>
      <c r="AB257" s="9">
        <v>10.538909838875558</v>
      </c>
      <c r="AC257" s="9">
        <v>10.75454233801851</v>
      </c>
      <c r="AD257" s="9">
        <v>10.970174837161467</v>
      </c>
      <c r="AE257" s="9">
        <v>11.124442920809051</v>
      </c>
      <c r="AF257" s="9">
        <v>11.244429208090503</v>
      </c>
      <c r="AG257" s="9">
        <v>11.364415495371958</v>
      </c>
      <c r="AH257" s="9">
        <v>11.484401782653411</v>
      </c>
      <c r="AI257" s="9">
        <v>11.604388069934865</v>
      </c>
      <c r="AJ257" s="8" t="str">
        <f t="shared" si="9"/>
        <v>1990</v>
      </c>
      <c r="AK257" s="8" t="str">
        <f t="shared" si="10"/>
        <v>2020</v>
      </c>
      <c r="AL257" s="9">
        <f t="shared" si="11"/>
        <v>7.0449091532396304</v>
      </c>
      <c r="AM257" s="10">
        <f>RANK(DATA!$AL257,DATA!$AL$2:$AL$267)</f>
        <v>11</v>
      </c>
    </row>
    <row r="258" spans="1:39" x14ac:dyDescent="0.2">
      <c r="A258" s="7" t="s">
        <v>541</v>
      </c>
      <c r="B258" s="8" t="s">
        <v>542</v>
      </c>
      <c r="C258" s="8" t="s">
        <v>37</v>
      </c>
      <c r="D258" s="8" t="s">
        <v>38</v>
      </c>
      <c r="E258" s="9">
        <v>7.1579689703808178</v>
      </c>
      <c r="F258" s="9">
        <v>7.1579689703808178</v>
      </c>
      <c r="G258" s="9">
        <v>6.1866205923836386</v>
      </c>
      <c r="H258" s="9">
        <v>6.2834917724494597</v>
      </c>
      <c r="I258" s="9">
        <v>6.3803631875881521</v>
      </c>
      <c r="J258" s="9">
        <v>6.4772346027268464</v>
      </c>
      <c r="K258" s="9">
        <v>6.5741060178655388</v>
      </c>
      <c r="L258" s="9">
        <v>6.6709774330042313</v>
      </c>
      <c r="M258" s="9">
        <v>6.7678486130700515</v>
      </c>
      <c r="N258" s="9">
        <v>6.8647200282087439</v>
      </c>
      <c r="O258" s="9">
        <v>6.9615914433474382</v>
      </c>
      <c r="P258" s="9">
        <v>7.0528323930418431</v>
      </c>
      <c r="Q258" s="9">
        <v>7.1440733427362488</v>
      </c>
      <c r="R258" s="9">
        <v>7.2353142924306546</v>
      </c>
      <c r="S258" s="9">
        <v>7.3265552421250586</v>
      </c>
      <c r="T258" s="9">
        <v>7.4177961918194644</v>
      </c>
      <c r="U258" s="9">
        <v>7.5090371415138693</v>
      </c>
      <c r="V258" s="9">
        <v>7.600278091208275</v>
      </c>
      <c r="W258" s="9">
        <v>7.6915190409026808</v>
      </c>
      <c r="X258" s="9">
        <v>7.7827599905970866</v>
      </c>
      <c r="Y258" s="9">
        <v>7.8740009402914906</v>
      </c>
      <c r="Z258" s="9">
        <v>7.9679360601786557</v>
      </c>
      <c r="AA258" s="9">
        <v>8.06187118006582</v>
      </c>
      <c r="AB258" s="9">
        <v>8.155806299952987</v>
      </c>
      <c r="AC258" s="9">
        <v>8.2497414198401504</v>
      </c>
      <c r="AD258" s="9">
        <v>8.0559975124321657</v>
      </c>
      <c r="AE258" s="9">
        <v>8.1398040800021789</v>
      </c>
      <c r="AF258" s="9">
        <v>8.1984625057026186</v>
      </c>
      <c r="AG258" s="9">
        <v>8.2577203754355306</v>
      </c>
      <c r="AH258" s="9">
        <v>8.3163736650361475</v>
      </c>
      <c r="AI258" s="9">
        <v>8.3750269546367644</v>
      </c>
      <c r="AJ258" s="8" t="str">
        <f t="shared" ref="AJ258:AJ267" si="12">INDEX($E$1:$AI$1,1,MATCH(TRUE,INDEX($E258:$AI258&gt;0,0),0))</f>
        <v>1990</v>
      </c>
      <c r="AK258" s="8" t="str">
        <f t="shared" ref="AK258:AK267" si="13">INDEX($E$1:$AI$1,MATCH(-1,$E258:$AI258,-1))</f>
        <v>2020</v>
      </c>
      <c r="AL258" s="9">
        <f t="shared" ref="AL258:AL267" si="14">IFERROR(INDEX($E258:$AI258,1,MATCH($AK258,$E$1:$AI$1,0))-INDEX($E258:$AI258,1,MATCH($AJ258,$E$1:$AI$1,0)),-100)</f>
        <v>1.2170579842559466</v>
      </c>
      <c r="AM258" s="10">
        <f>RANK(DATA!$AL258,DATA!$AL$2:$AL$267)</f>
        <v>59</v>
      </c>
    </row>
    <row r="259" spans="1:39" x14ac:dyDescent="0.2">
      <c r="A259" s="7" t="s">
        <v>553</v>
      </c>
      <c r="B259" s="8" t="s">
        <v>554</v>
      </c>
      <c r="C259" s="8" t="s">
        <v>37</v>
      </c>
      <c r="D259" s="8" t="s">
        <v>38</v>
      </c>
      <c r="E259" s="9">
        <v>36.283839212469239</v>
      </c>
      <c r="F259" s="9">
        <v>36.283839212469239</v>
      </c>
      <c r="G259" s="9">
        <v>36.283839212469239</v>
      </c>
      <c r="H259" s="9">
        <v>36.283839212469239</v>
      </c>
      <c r="I259" s="9">
        <v>36.283839212469239</v>
      </c>
      <c r="J259" s="9">
        <v>36.283839212469239</v>
      </c>
      <c r="K259" s="9">
        <v>36.283839212469239</v>
      </c>
      <c r="L259" s="9">
        <v>36.283839212469239</v>
      </c>
      <c r="M259" s="9">
        <v>36.283839212469239</v>
      </c>
      <c r="N259" s="9">
        <v>36.283839212469239</v>
      </c>
      <c r="O259" s="9">
        <v>36.283839212469239</v>
      </c>
      <c r="P259" s="9">
        <v>36.283839212469239</v>
      </c>
      <c r="Q259" s="9">
        <v>36.283839212469239</v>
      </c>
      <c r="R259" s="9">
        <v>36.283839212469239</v>
      </c>
      <c r="S259" s="9">
        <v>36.283839212469239</v>
      </c>
      <c r="T259" s="9">
        <v>36.283839212469239</v>
      </c>
      <c r="U259" s="9">
        <v>36.283839212469239</v>
      </c>
      <c r="V259" s="9">
        <v>36.283839212469239</v>
      </c>
      <c r="W259" s="9">
        <v>36.283839212469239</v>
      </c>
      <c r="X259" s="9">
        <v>36.283839212469239</v>
      </c>
      <c r="Y259" s="9">
        <v>36.283839212469239</v>
      </c>
      <c r="Z259" s="9">
        <v>36.283839212469239</v>
      </c>
      <c r="AA259" s="9">
        <v>36.283839212469239</v>
      </c>
      <c r="AB259" s="9">
        <v>36.283839212469239</v>
      </c>
      <c r="AC259" s="9">
        <v>36.283839212469239</v>
      </c>
      <c r="AD259" s="9">
        <v>36.283839212469239</v>
      </c>
      <c r="AE259" s="9">
        <v>36.283839212469239</v>
      </c>
      <c r="AF259" s="9">
        <v>36.283839212469239</v>
      </c>
      <c r="AG259" s="9">
        <v>36.283839212469239</v>
      </c>
      <c r="AH259" s="9">
        <v>36.283839212469239</v>
      </c>
      <c r="AI259" s="9">
        <v>36.283839212469239</v>
      </c>
      <c r="AJ259" s="8" t="str">
        <f t="shared" si="12"/>
        <v>1990</v>
      </c>
      <c r="AK259" s="8" t="str">
        <f t="shared" si="13"/>
        <v>2020</v>
      </c>
      <c r="AL259" s="9">
        <f t="shared" si="14"/>
        <v>0</v>
      </c>
      <c r="AM259" s="10">
        <f>RANK(DATA!$AL259,DATA!$AL$2:$AL$267)</f>
        <v>110</v>
      </c>
    </row>
    <row r="260" spans="1:39" x14ac:dyDescent="0.2">
      <c r="A260" s="7" t="s">
        <v>545</v>
      </c>
      <c r="B260" s="8" t="s">
        <v>546</v>
      </c>
      <c r="C260" s="8" t="s">
        <v>37</v>
      </c>
      <c r="D260" s="8" t="s">
        <v>38</v>
      </c>
      <c r="E260" s="9">
        <v>58.983050847457633</v>
      </c>
      <c r="F260" s="9">
        <v>58.657105606258156</v>
      </c>
      <c r="G260" s="9">
        <v>58.331160365058665</v>
      </c>
      <c r="H260" s="9">
        <v>58.005215123859188</v>
      </c>
      <c r="I260" s="9">
        <v>57.67926988265971</v>
      </c>
      <c r="J260" s="9">
        <v>57.353324641460233</v>
      </c>
      <c r="K260" s="9">
        <v>57.027379400260756</v>
      </c>
      <c r="L260" s="9">
        <v>56.701434159061279</v>
      </c>
      <c r="M260" s="9">
        <v>56.375488917861801</v>
      </c>
      <c r="N260" s="9">
        <v>56.049543676662317</v>
      </c>
      <c r="O260" s="9">
        <v>55.72359843546284</v>
      </c>
      <c r="P260" s="9">
        <v>55.536987699110028</v>
      </c>
      <c r="Q260" s="9">
        <v>55.35037696275721</v>
      </c>
      <c r="R260" s="9">
        <v>55.163766226404398</v>
      </c>
      <c r="S260" s="9">
        <v>54.977155490051587</v>
      </c>
      <c r="T260" s="9">
        <v>54.790544753698768</v>
      </c>
      <c r="U260" s="9">
        <v>54.603934017345956</v>
      </c>
      <c r="V260" s="9">
        <v>54.417323280993145</v>
      </c>
      <c r="W260" s="9">
        <v>54.230712544640326</v>
      </c>
      <c r="X260" s="9">
        <v>54.044101808287515</v>
      </c>
      <c r="Y260" s="9">
        <v>53.857491071934696</v>
      </c>
      <c r="Z260" s="9">
        <v>53.671107080097499</v>
      </c>
      <c r="AA260" s="9">
        <v>53.484723088260303</v>
      </c>
      <c r="AB260" s="9">
        <v>53.298339096423106</v>
      </c>
      <c r="AC260" s="9">
        <v>53.111955104585903</v>
      </c>
      <c r="AD260" s="9">
        <v>52.925571112748713</v>
      </c>
      <c r="AE260" s="9">
        <v>52.767144719687089</v>
      </c>
      <c r="AF260" s="9">
        <v>52.636675925401057</v>
      </c>
      <c r="AG260" s="9">
        <v>52.534164729890598</v>
      </c>
      <c r="AH260" s="9">
        <v>52.459611133155718</v>
      </c>
      <c r="AI260" s="9">
        <v>52.413015135196417</v>
      </c>
      <c r="AJ260" s="8" t="str">
        <f t="shared" si="12"/>
        <v>1990</v>
      </c>
      <c r="AK260" s="8" t="str">
        <f t="shared" si="13"/>
        <v>2020</v>
      </c>
      <c r="AL260" s="9">
        <f t="shared" si="14"/>
        <v>-6.5700357122612161</v>
      </c>
      <c r="AM260" s="10">
        <f>RANK(DATA!$AL260,DATA!$AL$2:$AL$267)</f>
        <v>221</v>
      </c>
    </row>
    <row r="261" spans="1:39" x14ac:dyDescent="0.2">
      <c r="A261" s="7" t="s">
        <v>551</v>
      </c>
      <c r="B261" s="8" t="s">
        <v>552</v>
      </c>
      <c r="C261" s="8" t="s">
        <v>37</v>
      </c>
      <c r="D261" s="8" t="s">
        <v>38</v>
      </c>
      <c r="E261" s="9">
        <v>28.805677593781688</v>
      </c>
      <c r="F261" s="9">
        <v>29.545528280438727</v>
      </c>
      <c r="G261" s="9">
        <v>30.285378967095767</v>
      </c>
      <c r="H261" s="9">
        <v>31.025229653752806</v>
      </c>
      <c r="I261" s="9">
        <v>31.765080340409845</v>
      </c>
      <c r="J261" s="9">
        <v>32.504931027066888</v>
      </c>
      <c r="K261" s="9">
        <v>33.244781713723924</v>
      </c>
      <c r="L261" s="9">
        <v>33.984632400380967</v>
      </c>
      <c r="M261" s="9">
        <v>34.724483087038003</v>
      </c>
      <c r="N261" s="9">
        <v>35.464333773695046</v>
      </c>
      <c r="O261" s="9">
        <v>37.883688034462807</v>
      </c>
      <c r="P261" s="9">
        <v>38.395628274775788</v>
      </c>
      <c r="Q261" s="9">
        <v>38.978882627596199</v>
      </c>
      <c r="R261" s="9">
        <v>39.556513045441356</v>
      </c>
      <c r="S261" s="9">
        <v>40.07380268971523</v>
      </c>
      <c r="T261" s="9">
        <v>40.591092333989096</v>
      </c>
      <c r="U261" s="9">
        <v>41.108381978262969</v>
      </c>
      <c r="V261" s="9">
        <v>41.625671622536849</v>
      </c>
      <c r="W261" s="9">
        <v>42.142961266810715</v>
      </c>
      <c r="X261" s="9">
        <v>42.660250911084596</v>
      </c>
      <c r="Y261" s="9">
        <v>43.177540555358469</v>
      </c>
      <c r="Z261" s="9">
        <v>43.612152094688298</v>
      </c>
      <c r="AA261" s="9">
        <v>44.04676363401812</v>
      </c>
      <c r="AB261" s="9">
        <v>44.481375173347956</v>
      </c>
      <c r="AC261" s="9">
        <v>44.915986712677778</v>
      </c>
      <c r="AD261" s="9">
        <v>45.350598252007615</v>
      </c>
      <c r="AE261" s="9">
        <v>46.369142451704448</v>
      </c>
      <c r="AF261" s="9">
        <v>46.49076015093366</v>
      </c>
      <c r="AG261" s="9">
        <v>46.735543586931982</v>
      </c>
      <c r="AH261" s="9">
        <v>46.980327022930304</v>
      </c>
      <c r="AI261" s="9">
        <v>47.225110458928626</v>
      </c>
      <c r="AJ261" s="8" t="str">
        <f t="shared" si="12"/>
        <v>1990</v>
      </c>
      <c r="AK261" s="8" t="str">
        <f t="shared" si="13"/>
        <v>2020</v>
      </c>
      <c r="AL261" s="9">
        <f t="shared" si="14"/>
        <v>18.419432865146938</v>
      </c>
      <c r="AM261" s="10">
        <f>RANK(DATA!$AL261,DATA!$AL$2:$AL$267)</f>
        <v>2</v>
      </c>
    </row>
    <row r="262" spans="1:39" x14ac:dyDescent="0.2">
      <c r="A262" s="7" t="s">
        <v>549</v>
      </c>
      <c r="B262" s="8" t="s">
        <v>550</v>
      </c>
      <c r="C262" s="8" t="s">
        <v>37</v>
      </c>
      <c r="D262" s="8" t="s">
        <v>38</v>
      </c>
      <c r="E262" s="9">
        <v>70.114285714285714</v>
      </c>
      <c r="F262" s="9">
        <v>68.951428571428579</v>
      </c>
      <c r="G262" s="9">
        <v>67.78857142857143</v>
      </c>
      <c r="H262" s="9">
        <v>66.625714285714281</v>
      </c>
      <c r="I262" s="9">
        <v>65.462857142857146</v>
      </c>
      <c r="J262" s="9">
        <v>64.3</v>
      </c>
      <c r="K262" s="9">
        <v>63.137142857142855</v>
      </c>
      <c r="L262" s="9">
        <v>61.974285714285713</v>
      </c>
      <c r="M262" s="9">
        <v>60.811428571428571</v>
      </c>
      <c r="N262" s="9">
        <v>59.648571428571429</v>
      </c>
      <c r="O262" s="9">
        <v>58.485714285714288</v>
      </c>
      <c r="P262" s="9">
        <v>57.902857142857144</v>
      </c>
      <c r="Q262" s="9">
        <v>57.32</v>
      </c>
      <c r="R262" s="9">
        <v>56.737142857142864</v>
      </c>
      <c r="S262" s="9">
        <v>56.154285714285713</v>
      </c>
      <c r="T262" s="9">
        <v>55.571428571428569</v>
      </c>
      <c r="U262" s="9">
        <v>54.988571428571433</v>
      </c>
      <c r="V262" s="9">
        <v>54.405714285714282</v>
      </c>
      <c r="W262" s="9">
        <v>53.822857142857139</v>
      </c>
      <c r="X262" s="9">
        <v>53.24</v>
      </c>
      <c r="Y262" s="9">
        <v>52.657142857142858</v>
      </c>
      <c r="Z262" s="9">
        <v>53.074285714285708</v>
      </c>
      <c r="AA262" s="9">
        <v>53.491428571428571</v>
      </c>
      <c r="AB262" s="9">
        <v>53.908571428571427</v>
      </c>
      <c r="AC262" s="9">
        <v>54.325714285714277</v>
      </c>
      <c r="AD262" s="9">
        <v>54.74285714285714</v>
      </c>
      <c r="AE262" s="9">
        <v>55.171428571428571</v>
      </c>
      <c r="AF262" s="9">
        <v>55.6</v>
      </c>
      <c r="AG262" s="9">
        <v>56.028571428571425</v>
      </c>
      <c r="AH262" s="9">
        <v>56.457142857142848</v>
      </c>
      <c r="AI262" s="9">
        <v>56.885714285714286</v>
      </c>
      <c r="AJ262" s="8" t="str">
        <f t="shared" si="12"/>
        <v>1990</v>
      </c>
      <c r="AK262" s="8" t="str">
        <f t="shared" si="13"/>
        <v>2020</v>
      </c>
      <c r="AL262" s="9">
        <f t="shared" si="14"/>
        <v>-13.228571428571428</v>
      </c>
      <c r="AM262" s="10">
        <f>RANK(DATA!$AL262,DATA!$AL$2:$AL$267)</f>
        <v>247</v>
      </c>
    </row>
    <row r="263" spans="1:39" x14ac:dyDescent="0.2">
      <c r="A263" s="7" t="s">
        <v>429</v>
      </c>
      <c r="B263" s="8" t="s">
        <v>430</v>
      </c>
      <c r="C263" s="8" t="s">
        <v>37</v>
      </c>
      <c r="D263" s="8" t="s">
        <v>38</v>
      </c>
      <c r="E263" s="9">
        <v>1.5083056351671178</v>
      </c>
      <c r="F263" s="9">
        <v>1.5083056351671178</v>
      </c>
      <c r="G263" s="9">
        <v>1.5083056351671178</v>
      </c>
      <c r="H263" s="9">
        <v>1.5083056351671178</v>
      </c>
      <c r="I263" s="9">
        <v>1.5083056351671178</v>
      </c>
      <c r="J263" s="9">
        <v>1.5083056351671178</v>
      </c>
      <c r="K263" s="9">
        <v>1.5083056351671178</v>
      </c>
      <c r="L263" s="9">
        <v>1.5083056351671178</v>
      </c>
      <c r="M263" s="9">
        <v>1.5083056351671178</v>
      </c>
      <c r="N263" s="9">
        <v>1.5083056351671178</v>
      </c>
      <c r="O263" s="9">
        <v>1.5083056478405314</v>
      </c>
      <c r="P263" s="9">
        <v>1.5116279703438091</v>
      </c>
      <c r="Q263" s="9">
        <v>1.5149501471028373</v>
      </c>
      <c r="R263" s="9">
        <v>1.5166113146911826</v>
      </c>
      <c r="S263" s="9">
        <v>1.5199334914502107</v>
      </c>
      <c r="T263" s="9">
        <v>1.5232558266269021</v>
      </c>
      <c r="U263" s="9">
        <v>1.5232558266269021</v>
      </c>
      <c r="V263" s="9">
        <v>1.5232558266269021</v>
      </c>
      <c r="W263" s="9">
        <v>1.5232558266269021</v>
      </c>
      <c r="X263" s="9">
        <v>1.5232558266269021</v>
      </c>
      <c r="Y263" s="9">
        <v>1.6528239202657806</v>
      </c>
      <c r="Z263" s="9">
        <v>1.5232558266269021</v>
      </c>
      <c r="AA263" s="9">
        <v>1.5232558266269021</v>
      </c>
      <c r="AB263" s="9">
        <v>1.5232558266269021</v>
      </c>
      <c r="AC263" s="9">
        <v>1.5232558266269021</v>
      </c>
      <c r="AD263" s="9">
        <v>1.6843853820598009</v>
      </c>
      <c r="AE263" s="9">
        <v>1.6843853820598009</v>
      </c>
      <c r="AF263" s="9">
        <v>1.6843853820598009</v>
      </c>
      <c r="AG263" s="9">
        <v>1.6843853820598009</v>
      </c>
      <c r="AH263" s="9">
        <v>1.6843853820598009</v>
      </c>
      <c r="AI263" s="9">
        <v>1.6843853820598009</v>
      </c>
      <c r="AJ263" s="8" t="str">
        <f t="shared" si="12"/>
        <v>1990</v>
      </c>
      <c r="AK263" s="8" t="str">
        <f t="shared" si="13"/>
        <v>2020</v>
      </c>
      <c r="AL263" s="9">
        <f t="shared" si="14"/>
        <v>0.17607974689268313</v>
      </c>
      <c r="AM263" s="10">
        <f>RANK(DATA!$AL263,DATA!$AL$2:$AL$267)</f>
        <v>97</v>
      </c>
    </row>
    <row r="264" spans="1:39" x14ac:dyDescent="0.2">
      <c r="A264" s="7" t="s">
        <v>555</v>
      </c>
      <c r="B264" s="8" t="s">
        <v>556</v>
      </c>
      <c r="C264" s="8" t="s">
        <v>37</v>
      </c>
      <c r="D264" s="8" t="s">
        <v>38</v>
      </c>
      <c r="E264" s="9">
        <v>31.624508616863199</v>
      </c>
      <c r="F264" s="9">
        <v>31.5688153292488</v>
      </c>
      <c r="G264" s="9">
        <v>31.620467217075898</v>
      </c>
      <c r="H264" s="9">
        <v>31.565508966750802</v>
      </c>
      <c r="I264" s="9">
        <v>31.512495589890801</v>
      </c>
      <c r="J264" s="9">
        <v>31.457343872764501</v>
      </c>
      <c r="K264" s="9">
        <v>31.401586226057901</v>
      </c>
      <c r="L264" s="9">
        <v>31.329022059632301</v>
      </c>
      <c r="M264" s="9">
        <v>31.279437676860301</v>
      </c>
      <c r="N264" s="9">
        <v>31.221964991110202</v>
      </c>
      <c r="O264" s="9">
        <v>31.170690193684401</v>
      </c>
      <c r="P264" s="9">
        <v>31.135819776039899</v>
      </c>
      <c r="Q264" s="9">
        <v>31.1012044270228</v>
      </c>
      <c r="R264" s="9">
        <v>31.066089929907299</v>
      </c>
      <c r="S264" s="9">
        <v>31.031362888371302</v>
      </c>
      <c r="T264" s="9">
        <v>30.996238041786899</v>
      </c>
      <c r="U264" s="9">
        <v>30.971230819734298</v>
      </c>
      <c r="V264" s="9">
        <v>30.945029794791399</v>
      </c>
      <c r="W264" s="9">
        <v>30.922605219939701</v>
      </c>
      <c r="X264" s="9">
        <v>30.896748081342899</v>
      </c>
      <c r="Y264" s="9">
        <v>30.869964085275999</v>
      </c>
      <c r="Z264" s="9">
        <v>30.844389142570101</v>
      </c>
      <c r="AA264" s="9">
        <v>30.8198468330224</v>
      </c>
      <c r="AB264" s="9">
        <v>30.794673956212399</v>
      </c>
      <c r="AC264" s="9">
        <v>30.769568040539401</v>
      </c>
      <c r="AD264" s="9">
        <v>30.744264405397601</v>
      </c>
      <c r="AE264" s="9">
        <v>30.716420940782999</v>
      </c>
      <c r="AF264" s="9"/>
      <c r="AG264" s="9"/>
      <c r="AH264" s="9"/>
      <c r="AI264" s="9"/>
      <c r="AJ264" s="8" t="str">
        <f t="shared" si="12"/>
        <v>1990</v>
      </c>
      <c r="AK264" s="8" t="str">
        <f t="shared" si="13"/>
        <v>2016</v>
      </c>
      <c r="AL264" s="9">
        <f t="shared" si="14"/>
        <v>-0.90808767608019991</v>
      </c>
      <c r="AM264" s="10">
        <f>RANK(DATA!$AL264,DATA!$AL$2:$AL$267)</f>
        <v>158</v>
      </c>
    </row>
    <row r="265" spans="1:39" x14ac:dyDescent="0.2">
      <c r="A265" s="7" t="s">
        <v>561</v>
      </c>
      <c r="B265" s="8" t="s">
        <v>562</v>
      </c>
      <c r="C265" s="8" t="s">
        <v>37</v>
      </c>
      <c r="D265" s="8" t="s">
        <v>38</v>
      </c>
      <c r="E265" s="9">
        <v>1.0398318086254901</v>
      </c>
      <c r="F265" s="9">
        <v>1.0398318086254901</v>
      </c>
      <c r="G265" s="9">
        <v>1.0398318086254901</v>
      </c>
      <c r="H265" s="9">
        <v>1.0398318086254901</v>
      </c>
      <c r="I265" s="9">
        <v>1.0398318086254901</v>
      </c>
      <c r="J265" s="9">
        <v>1.0398318086254901</v>
      </c>
      <c r="K265" s="9">
        <v>1.0398318086254901</v>
      </c>
      <c r="L265" s="9">
        <v>1.0398318086254901</v>
      </c>
      <c r="M265" s="9">
        <v>1.0398318086254901</v>
      </c>
      <c r="N265" s="9">
        <v>1.0398318086254901</v>
      </c>
      <c r="O265" s="9">
        <v>1.0398318086254901</v>
      </c>
      <c r="P265" s="9">
        <v>1.0398318086254901</v>
      </c>
      <c r="Q265" s="9">
        <v>1.0398318086254901</v>
      </c>
      <c r="R265" s="9">
        <v>1.0398318086254901</v>
      </c>
      <c r="S265" s="9">
        <v>1.0398318086254901</v>
      </c>
      <c r="T265" s="9">
        <v>1.0398318086254901</v>
      </c>
      <c r="U265" s="9">
        <v>1.0398318086254901</v>
      </c>
      <c r="V265" s="9">
        <v>1.0398318086254901</v>
      </c>
      <c r="W265" s="9">
        <v>1.0398318086254901</v>
      </c>
      <c r="X265" s="9">
        <v>1.0398318086254901</v>
      </c>
      <c r="Y265" s="9">
        <v>1.0398318086254901</v>
      </c>
      <c r="Z265" s="9">
        <v>1.0398318086254901</v>
      </c>
      <c r="AA265" s="9">
        <v>1.0398318086254901</v>
      </c>
      <c r="AB265" s="9">
        <v>1.0398318086254901</v>
      </c>
      <c r="AC265" s="9">
        <v>1.0398318086254901</v>
      </c>
      <c r="AD265" s="9">
        <v>1.0398318086254901</v>
      </c>
      <c r="AE265" s="9">
        <v>1.0398318086254901</v>
      </c>
      <c r="AF265" s="9">
        <v>1.0398318086254901</v>
      </c>
      <c r="AG265" s="9">
        <v>1.0398318086254901</v>
      </c>
      <c r="AH265" s="9">
        <v>1.0398318086254901</v>
      </c>
      <c r="AI265" s="9">
        <v>1.0398318086254901</v>
      </c>
      <c r="AJ265" s="8" t="str">
        <f t="shared" si="12"/>
        <v>1990</v>
      </c>
      <c r="AK265" s="8" t="str">
        <f t="shared" si="13"/>
        <v>2020</v>
      </c>
      <c r="AL265" s="9">
        <f t="shared" si="14"/>
        <v>0</v>
      </c>
      <c r="AM265" s="10">
        <f>RANK(DATA!$AL265,DATA!$AL$2:$AL$267)</f>
        <v>110</v>
      </c>
    </row>
    <row r="266" spans="1:39" x14ac:dyDescent="0.2">
      <c r="A266" s="7" t="s">
        <v>565</v>
      </c>
      <c r="B266" s="8" t="s">
        <v>566</v>
      </c>
      <c r="C266" s="8" t="s">
        <v>37</v>
      </c>
      <c r="D266" s="8" t="s">
        <v>38</v>
      </c>
      <c r="E266" s="9">
        <v>63.778097633812671</v>
      </c>
      <c r="F266" s="9">
        <v>63.72993987005475</v>
      </c>
      <c r="G266" s="9">
        <v>63.681782106296822</v>
      </c>
      <c r="H266" s="9">
        <v>63.633624342538909</v>
      </c>
      <c r="I266" s="9">
        <v>63.585466578780995</v>
      </c>
      <c r="J266" s="9">
        <v>63.537308815023074</v>
      </c>
      <c r="K266" s="9">
        <v>63.489151051265146</v>
      </c>
      <c r="L266" s="9">
        <v>63.440993287507233</v>
      </c>
      <c r="M266" s="9">
        <v>63.392835523749312</v>
      </c>
      <c r="N266" s="9">
        <v>63.344677759991384</v>
      </c>
      <c r="O266" s="9">
        <v>63.296519996233471</v>
      </c>
      <c r="P266" s="9">
        <v>63.24836223247555</v>
      </c>
      <c r="Q266" s="9">
        <v>63.200204468717637</v>
      </c>
      <c r="R266" s="9">
        <v>63.152046704959709</v>
      </c>
      <c r="S266" s="9">
        <v>63.103888941201788</v>
      </c>
      <c r="T266" s="9">
        <v>63.055731177443874</v>
      </c>
      <c r="U266" s="9">
        <v>63.007573413685947</v>
      </c>
      <c r="V266" s="9">
        <v>62.959415649928033</v>
      </c>
      <c r="W266" s="9">
        <v>62.911257886170112</v>
      </c>
      <c r="X266" s="9">
        <v>62.863100122412199</v>
      </c>
      <c r="Y266" s="9">
        <v>62.814942358654271</v>
      </c>
      <c r="Z266" s="9">
        <v>62.561804705470877</v>
      </c>
      <c r="AA266" s="9">
        <v>62.30866705228749</v>
      </c>
      <c r="AB266" s="9">
        <v>62.055529399104103</v>
      </c>
      <c r="AC266" s="9">
        <v>61.802391745920715</v>
      </c>
      <c r="AD266" s="9">
        <v>61.549254092737328</v>
      </c>
      <c r="AE266" s="9">
        <v>61.295955016882118</v>
      </c>
      <c r="AF266" s="9">
        <v>61.042884623145319</v>
      </c>
      <c r="AG266" s="9">
        <v>60.789706614293969</v>
      </c>
      <c r="AH266" s="9">
        <v>60.536515153553317</v>
      </c>
      <c r="AI266" s="9">
        <v>60.283337144701974</v>
      </c>
      <c r="AJ266" s="8" t="str">
        <f t="shared" si="12"/>
        <v>1990</v>
      </c>
      <c r="AK266" s="8" t="str">
        <f t="shared" si="13"/>
        <v>2020</v>
      </c>
      <c r="AL266" s="9">
        <f t="shared" si="14"/>
        <v>-3.4947604891106963</v>
      </c>
      <c r="AM266" s="10">
        <f>RANK(DATA!$AL266,DATA!$AL$2:$AL$267)</f>
        <v>196</v>
      </c>
    </row>
    <row r="267" spans="1:39" x14ac:dyDescent="0.2">
      <c r="A267" s="11" t="s">
        <v>567</v>
      </c>
      <c r="B267" s="12" t="s">
        <v>568</v>
      </c>
      <c r="C267" s="12" t="s">
        <v>37</v>
      </c>
      <c r="D267" s="12" t="s">
        <v>38</v>
      </c>
      <c r="E267" s="13">
        <v>48.66661496704149</v>
      </c>
      <c r="F267" s="13">
        <v>48.54752488044462</v>
      </c>
      <c r="G267" s="13">
        <v>48.428434793847742</v>
      </c>
      <c r="H267" s="13">
        <v>48.309344707250872</v>
      </c>
      <c r="I267" s="13">
        <v>48.190254620654002</v>
      </c>
      <c r="J267" s="13">
        <v>48.071164534057125</v>
      </c>
      <c r="K267" s="13">
        <v>47.952074447460255</v>
      </c>
      <c r="L267" s="13">
        <v>47.832984360863385</v>
      </c>
      <c r="M267" s="13">
        <v>47.713894274266515</v>
      </c>
      <c r="N267" s="13">
        <v>47.594804187669638</v>
      </c>
      <c r="O267" s="13">
        <v>47.475714101072761</v>
      </c>
      <c r="P267" s="13">
        <v>47.356624014475898</v>
      </c>
      <c r="Q267" s="13">
        <v>47.237533927879021</v>
      </c>
      <c r="R267" s="13">
        <v>47.118443841282151</v>
      </c>
      <c r="S267" s="13">
        <v>46.999353754685281</v>
      </c>
      <c r="T267" s="13">
        <v>46.880263668088404</v>
      </c>
      <c r="U267" s="13">
        <v>46.761173581491533</v>
      </c>
      <c r="V267" s="13">
        <v>46.642083494894656</v>
      </c>
      <c r="W267" s="13">
        <v>46.522993408297793</v>
      </c>
      <c r="X267" s="13">
        <v>46.403903321700916</v>
      </c>
      <c r="Y267" s="13">
        <v>46.284813235104046</v>
      </c>
      <c r="Z267" s="13">
        <v>46.165723148507176</v>
      </c>
      <c r="AA267" s="13">
        <v>46.046633061910299</v>
      </c>
      <c r="AB267" s="13">
        <v>45.927542975313436</v>
      </c>
      <c r="AC267" s="13">
        <v>45.808452888716559</v>
      </c>
      <c r="AD267" s="13">
        <v>45.689362802119682</v>
      </c>
      <c r="AE267" s="13">
        <v>45.570272715522812</v>
      </c>
      <c r="AF267" s="13">
        <v>45.451182628925942</v>
      </c>
      <c r="AG267" s="13">
        <v>45.332092542329072</v>
      </c>
      <c r="AH267" s="13">
        <v>45.213002455732202</v>
      </c>
      <c r="AI267" s="13">
        <v>45.093912369135317</v>
      </c>
      <c r="AJ267" s="12" t="str">
        <f t="shared" si="12"/>
        <v>1990</v>
      </c>
      <c r="AK267" s="12" t="str">
        <f t="shared" si="13"/>
        <v>2020</v>
      </c>
      <c r="AL267" s="13">
        <f t="shared" si="14"/>
        <v>-3.5727025979061722</v>
      </c>
      <c r="AM267" s="10">
        <f>RANK(DATA!$AL267,DATA!$AL$2:$AL$267)</f>
        <v>197</v>
      </c>
    </row>
  </sheetData>
  <sortState xmlns:xlrd2="http://schemas.microsoft.com/office/spreadsheetml/2017/richdata2" ref="A2:AM267">
    <sortCondition ref="A2:A2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BE2-F52C-7D48-A2C0-B174C02917A6}">
  <dimension ref="A1:AI26"/>
  <sheetViews>
    <sheetView workbookViewId="0">
      <selection activeCell="C7" sqref="C7:C26"/>
    </sheetView>
  </sheetViews>
  <sheetFormatPr baseColWidth="10" defaultRowHeight="16" x14ac:dyDescent="0.2"/>
  <sheetData>
    <row r="1" spans="1:35" x14ac:dyDescent="0.2">
      <c r="A1" t="s">
        <v>674</v>
      </c>
    </row>
    <row r="2" spans="1:35" x14ac:dyDescent="0.2">
      <c r="A2" t="s">
        <v>671</v>
      </c>
      <c r="B2" t="s">
        <v>673</v>
      </c>
      <c r="C2" t="s">
        <v>672</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5" x14ac:dyDescent="0.2">
      <c r="A3">
        <f>INDEX(Service!A:A,MATCH(C3,Service!C:C,0))</f>
        <v>1</v>
      </c>
      <c r="B3">
        <f>MATCH(C3,DATA!$A:$A,0)</f>
        <v>201</v>
      </c>
      <c r="C3" t="str">
        <f>Dashboard!$C$7</f>
        <v>Puerto Rico</v>
      </c>
      <c r="D3" s="18">
        <f>INDEX(DATA!E:E,$B3)</f>
        <v>36.113866967305526</v>
      </c>
      <c r="E3" s="18">
        <f>INDEX(DATA!F:F,$B3)</f>
        <v>37.340698985343856</v>
      </c>
      <c r="F3" s="18">
        <f>INDEX(DATA!G:G,$B3)</f>
        <v>38.567531003382186</v>
      </c>
      <c r="G3" s="18">
        <f>INDEX(DATA!H:H,$B3)</f>
        <v>39.794363021420523</v>
      </c>
      <c r="H3" s="18">
        <f>INDEX(DATA!I:I,$B3)</f>
        <v>41.021195039458846</v>
      </c>
      <c r="I3" s="18">
        <f>INDEX(DATA!J:J,$B3)</f>
        <v>42.248027057497183</v>
      </c>
      <c r="J3" s="18">
        <f>INDEX(DATA!K:K,$B3)</f>
        <v>43.474859075535512</v>
      </c>
      <c r="K3" s="18">
        <f>INDEX(DATA!L:L,$B3)</f>
        <v>44.701691093573842</v>
      </c>
      <c r="L3" s="18">
        <f>INDEX(DATA!M:M,$B3)</f>
        <v>45.928523111612179</v>
      </c>
      <c r="M3" s="18">
        <f>INDEX(DATA!N:N,$B3)</f>
        <v>47.155355129650509</v>
      </c>
      <c r="N3" s="18">
        <f>INDEX(DATA!O:O,$B3)</f>
        <v>48.382187147688839</v>
      </c>
      <c r="O3" s="18">
        <f>INDEX(DATA!P:P,$B3)</f>
        <v>49.084554678692221</v>
      </c>
      <c r="P3" s="18">
        <f>INDEX(DATA!Q:Q,$B3)</f>
        <v>49.786922209695604</v>
      </c>
      <c r="Q3" s="18">
        <f>INDEX(DATA!R:R,$B3)</f>
        <v>50.489289740698986</v>
      </c>
      <c r="R3" s="18">
        <f>INDEX(DATA!S:S,$B3)</f>
        <v>51.191657271702361</v>
      </c>
      <c r="S3" s="18">
        <f>INDEX(DATA!T:T,$B3)</f>
        <v>51.894024802705751</v>
      </c>
      <c r="T3" s="18">
        <f>INDEX(DATA!U:U,$B3)</f>
        <v>52.596392333709133</v>
      </c>
      <c r="U3" s="18">
        <f>INDEX(DATA!V:V,$B3)</f>
        <v>53.298759864712522</v>
      </c>
      <c r="V3" s="18">
        <f>INDEX(DATA!W:W,$B3)</f>
        <v>54.001127395715898</v>
      </c>
      <c r="W3" s="18">
        <f>INDEX(DATA!X:X,$B3)</f>
        <v>54.703494926719273</v>
      </c>
      <c r="X3" s="18">
        <f>INDEX(DATA!Y:Y,$B3)</f>
        <v>55.405862457722662</v>
      </c>
      <c r="Y3" s="18">
        <f>INDEX(DATA!Z:Z,$B3)</f>
        <v>55.460653889515221</v>
      </c>
      <c r="Z3" s="18">
        <f>INDEX(DATA!AA:AA,$B3)</f>
        <v>55.51544532130778</v>
      </c>
      <c r="AA3" s="18">
        <f>INDEX(DATA!AB:AB,$B3)</f>
        <v>55.570236753100332</v>
      </c>
      <c r="AB3" s="18">
        <f>INDEX(DATA!AC:AC,$B3)</f>
        <v>55.625028184892891</v>
      </c>
      <c r="AC3" s="18">
        <f>INDEX(DATA!AD:AD,$B3)</f>
        <v>55.679819616685457</v>
      </c>
      <c r="AD3" s="18">
        <f>INDEX(DATA!AE:AE,$B3)</f>
        <v>55.735062006764366</v>
      </c>
      <c r="AE3" s="18">
        <f>INDEX(DATA!AF:AF,$B3)</f>
        <v>55.790304396843297</v>
      </c>
      <c r="AF3" s="18">
        <f>INDEX(DATA!AG:AG,$B3)</f>
        <v>55.845546786922206</v>
      </c>
      <c r="AG3" s="18">
        <f>INDEX(DATA!AH:AH,$B3)</f>
        <v>55.900789177001123</v>
      </c>
      <c r="AH3" s="18">
        <f>INDEX(DATA!AI:AI,$B3)</f>
        <v>55.956031567080046</v>
      </c>
    </row>
    <row r="5" spans="1:35" x14ac:dyDescent="0.2">
      <c r="A5" t="s">
        <v>675</v>
      </c>
    </row>
    <row r="6" spans="1:35" x14ac:dyDescent="0.2">
      <c r="A6" t="s">
        <v>671</v>
      </c>
      <c r="B6" t="s">
        <v>673</v>
      </c>
      <c r="C6" t="s">
        <v>672</v>
      </c>
      <c r="D6">
        <v>1990</v>
      </c>
      <c r="E6">
        <v>1991</v>
      </c>
      <c r="F6">
        <v>1992</v>
      </c>
      <c r="G6">
        <v>1993</v>
      </c>
      <c r="H6">
        <v>1994</v>
      </c>
      <c r="I6">
        <v>1995</v>
      </c>
      <c r="J6">
        <v>1996</v>
      </c>
      <c r="K6">
        <v>1997</v>
      </c>
      <c r="L6">
        <v>1998</v>
      </c>
      <c r="M6">
        <v>1999</v>
      </c>
      <c r="N6">
        <v>2000</v>
      </c>
      <c r="O6">
        <v>2001</v>
      </c>
      <c r="P6">
        <v>2002</v>
      </c>
      <c r="Q6">
        <v>2003</v>
      </c>
      <c r="R6">
        <v>2004</v>
      </c>
      <c r="S6">
        <v>2005</v>
      </c>
      <c r="T6">
        <v>2006</v>
      </c>
      <c r="U6">
        <v>2007</v>
      </c>
      <c r="V6">
        <v>2008</v>
      </c>
      <c r="W6">
        <v>2009</v>
      </c>
      <c r="X6">
        <v>2010</v>
      </c>
      <c r="Y6">
        <v>2011</v>
      </c>
      <c r="Z6">
        <v>2012</v>
      </c>
      <c r="AA6">
        <v>2013</v>
      </c>
      <c r="AB6">
        <v>2014</v>
      </c>
      <c r="AC6">
        <v>2015</v>
      </c>
      <c r="AD6">
        <v>2016</v>
      </c>
      <c r="AE6">
        <v>2017</v>
      </c>
      <c r="AF6">
        <v>2018</v>
      </c>
      <c r="AG6">
        <v>2019</v>
      </c>
      <c r="AH6">
        <v>2020</v>
      </c>
      <c r="AI6" t="s">
        <v>676</v>
      </c>
    </row>
    <row r="7" spans="1:35" x14ac:dyDescent="0.2">
      <c r="A7">
        <v>1</v>
      </c>
      <c r="B7">
        <f>INDEX(Service!B:B,MATCH($A7,Service!$A:$A,0))</f>
        <v>201</v>
      </c>
      <c r="C7" t="str">
        <f>INDEX(Service!C:C,MATCH($A7,Service!$A:$A,0))</f>
        <v>Puerto Rico</v>
      </c>
      <c r="D7" s="18">
        <f>IF($AI7,IF(INDEX(DATA!E:E,$B7)=0,NA(),INDEX(DATA!E:E,$B7)),NA())</f>
        <v>36.113866967305526</v>
      </c>
      <c r="E7" s="18">
        <f>IF($AI7,IF(INDEX(DATA!F:F,$B7)=0,NA(),INDEX(DATA!F:F,$B7)),NA())</f>
        <v>37.340698985343856</v>
      </c>
      <c r="F7" s="18">
        <f>IF($AI7,IF(INDEX(DATA!G:G,$B7)=0,NA(),INDEX(DATA!G:G,$B7)),NA())</f>
        <v>38.567531003382186</v>
      </c>
      <c r="G7" s="18">
        <f>IF($AI7,IF(INDEX(DATA!H:H,$B7)=0,NA(),INDEX(DATA!H:H,$B7)),NA())</f>
        <v>39.794363021420523</v>
      </c>
      <c r="H7" s="18">
        <f>IF($AI7,IF(INDEX(DATA!I:I,$B7)=0,NA(),INDEX(DATA!I:I,$B7)),NA())</f>
        <v>41.021195039458846</v>
      </c>
      <c r="I7" s="18">
        <f>IF($AI7,IF(INDEX(DATA!J:J,$B7)=0,NA(),INDEX(DATA!J:J,$B7)),NA())</f>
        <v>42.248027057497183</v>
      </c>
      <c r="J7" s="18">
        <f>IF($AI7,IF(INDEX(DATA!K:K,$B7)=0,NA(),INDEX(DATA!K:K,$B7)),NA())</f>
        <v>43.474859075535512</v>
      </c>
      <c r="K7" s="18">
        <f>IF($AI7,IF(INDEX(DATA!L:L,$B7)=0,NA(),INDEX(DATA!L:L,$B7)),NA())</f>
        <v>44.701691093573842</v>
      </c>
      <c r="L7" s="18">
        <f>IF($AI7,IF(INDEX(DATA!M:M,$B7)=0,NA(),INDEX(DATA!M:M,$B7)),NA())</f>
        <v>45.928523111612179</v>
      </c>
      <c r="M7" s="18">
        <f>IF($AI7,IF(INDEX(DATA!N:N,$B7)=0,NA(),INDEX(DATA!N:N,$B7)),NA())</f>
        <v>47.155355129650509</v>
      </c>
      <c r="N7" s="18">
        <f>IF($AI7,IF(INDEX(DATA!O:O,$B7)=0,NA(),INDEX(DATA!O:O,$B7)),NA())</f>
        <v>48.382187147688839</v>
      </c>
      <c r="O7" s="18">
        <f>IF($AI7,IF(INDEX(DATA!P:P,$B7)=0,NA(),INDEX(DATA!P:P,$B7)),NA())</f>
        <v>49.084554678692221</v>
      </c>
      <c r="P7" s="18">
        <f>IF($AI7,IF(INDEX(DATA!Q:Q,$B7)=0,NA(),INDEX(DATA!Q:Q,$B7)),NA())</f>
        <v>49.786922209695604</v>
      </c>
      <c r="Q7" s="18">
        <f>IF($AI7,IF(INDEX(DATA!R:R,$B7)=0,NA(),INDEX(DATA!R:R,$B7)),NA())</f>
        <v>50.489289740698986</v>
      </c>
      <c r="R7" s="18">
        <f>IF($AI7,IF(INDEX(DATA!S:S,$B7)=0,NA(),INDEX(DATA!S:S,$B7)),NA())</f>
        <v>51.191657271702361</v>
      </c>
      <c r="S7" s="18">
        <f>IF($AI7,IF(INDEX(DATA!T:T,$B7)=0,NA(),INDEX(DATA!T:T,$B7)),NA())</f>
        <v>51.894024802705751</v>
      </c>
      <c r="T7" s="18">
        <f>IF($AI7,IF(INDEX(DATA!U:U,$B7)=0,NA(),INDEX(DATA!U:U,$B7)),NA())</f>
        <v>52.596392333709133</v>
      </c>
      <c r="U7" s="18">
        <f>IF($AI7,IF(INDEX(DATA!V:V,$B7)=0,NA(),INDEX(DATA!V:V,$B7)),NA())</f>
        <v>53.298759864712522</v>
      </c>
      <c r="V7" s="18">
        <f>IF($AI7,IF(INDEX(DATA!W:W,$B7)=0,NA(),INDEX(DATA!W:W,$B7)),NA())</f>
        <v>54.001127395715898</v>
      </c>
      <c r="W7" s="18">
        <f>IF($AI7,IF(INDEX(DATA!X:X,$B7)=0,NA(),INDEX(DATA!X:X,$B7)),NA())</f>
        <v>54.703494926719273</v>
      </c>
      <c r="X7" s="18">
        <f>IF($AI7,IF(INDEX(DATA!Y:Y,$B7)=0,NA(),INDEX(DATA!Y:Y,$B7)),NA())</f>
        <v>55.405862457722662</v>
      </c>
      <c r="Y7" s="18">
        <f>IF($AI7,IF(INDEX(DATA!Z:Z,$B7)=0,NA(),INDEX(DATA!Z:Z,$B7)),NA())</f>
        <v>55.460653889515221</v>
      </c>
      <c r="Z7" s="18">
        <f>IF($AI7,IF(INDEX(DATA!AA:AA,$B7)=0,NA(),INDEX(DATA!AA:AA,$B7)),NA())</f>
        <v>55.51544532130778</v>
      </c>
      <c r="AA7" s="18">
        <f>IF($AI7,IF(INDEX(DATA!AB:AB,$B7)=0,NA(),INDEX(DATA!AB:AB,$B7)),NA())</f>
        <v>55.570236753100332</v>
      </c>
      <c r="AB7" s="18">
        <f>IF($AI7,IF(INDEX(DATA!AC:AC,$B7)=0,NA(),INDEX(DATA!AC:AC,$B7)),NA())</f>
        <v>55.625028184892891</v>
      </c>
      <c r="AC7" s="18">
        <f>IF($AI7,IF(INDEX(DATA!AD:AD,$B7)=0,NA(),INDEX(DATA!AD:AD,$B7)),NA())</f>
        <v>55.679819616685457</v>
      </c>
      <c r="AD7" s="18">
        <f>IF($AI7,IF(INDEX(DATA!AE:AE,$B7)=0,NA(),INDEX(DATA!AE:AE,$B7)),NA())</f>
        <v>55.735062006764366</v>
      </c>
      <c r="AE7" s="18">
        <f>IF($AI7,IF(INDEX(DATA!AF:AF,$B7)=0,NA(),INDEX(DATA!AF:AF,$B7)),NA())</f>
        <v>55.790304396843297</v>
      </c>
      <c r="AF7" s="18">
        <f>IF($AI7,IF(INDEX(DATA!AG:AG,$B7)=0,NA(),INDEX(DATA!AG:AG,$B7)),NA())</f>
        <v>55.845546786922206</v>
      </c>
      <c r="AG7" s="18">
        <f>IF($AI7,IF(INDEX(DATA!AH:AH,$B7)=0,NA(),INDEX(DATA!AH:AH,$B7)),NA())</f>
        <v>55.900789177001123</v>
      </c>
      <c r="AH7" s="18">
        <f>IF($AI7,IF(INDEX(DATA!AI:AI,$B7)=0,NA(),INDEX(DATA!AI:AI,$B7)),NA())</f>
        <v>55.956031567080046</v>
      </c>
      <c r="AI7" t="b">
        <v>1</v>
      </c>
    </row>
    <row r="8" spans="1:35" x14ac:dyDescent="0.2">
      <c r="A8">
        <v>2</v>
      </c>
      <c r="B8">
        <f>INDEX(Service!B:B,MATCH($A8,Service!$A:$A,0))</f>
        <v>261</v>
      </c>
      <c r="C8" t="str">
        <f>INDEX(Service!C:C,MATCH($A8,Service!$A:$A,0))</f>
        <v>Vietnam</v>
      </c>
      <c r="D8" s="18">
        <f>IF($AI8,IF(INDEX(DATA!E:E,$B8)=0,NA(),INDEX(DATA!E:E,$B8)),NA())</f>
        <v>28.805677593781688</v>
      </c>
      <c r="E8" s="18">
        <f>IF($AI8,IF(INDEX(DATA!F:F,$B8)=0,NA(),INDEX(DATA!F:F,$B8)),NA())</f>
        <v>29.545528280438727</v>
      </c>
      <c r="F8" s="18">
        <f>IF($AI8,IF(INDEX(DATA!G:G,$B8)=0,NA(),INDEX(DATA!G:G,$B8)),NA())</f>
        <v>30.285378967095767</v>
      </c>
      <c r="G8" s="18">
        <f>IF($AI8,IF(INDEX(DATA!H:H,$B8)=0,NA(),INDEX(DATA!H:H,$B8)),NA())</f>
        <v>31.025229653752806</v>
      </c>
      <c r="H8" s="18">
        <f>IF($AI8,IF(INDEX(DATA!I:I,$B8)=0,NA(),INDEX(DATA!I:I,$B8)),NA())</f>
        <v>31.765080340409845</v>
      </c>
      <c r="I8" s="18">
        <f>IF($AI8,IF(INDEX(DATA!J:J,$B8)=0,NA(),INDEX(DATA!J:J,$B8)),NA())</f>
        <v>32.504931027066888</v>
      </c>
      <c r="J8" s="18">
        <f>IF($AI8,IF(INDEX(DATA!K:K,$B8)=0,NA(),INDEX(DATA!K:K,$B8)),NA())</f>
        <v>33.244781713723924</v>
      </c>
      <c r="K8" s="18">
        <f>IF($AI8,IF(INDEX(DATA!L:L,$B8)=0,NA(),INDEX(DATA!L:L,$B8)),NA())</f>
        <v>33.984632400380967</v>
      </c>
      <c r="L8" s="18">
        <f>IF($AI8,IF(INDEX(DATA!M:M,$B8)=0,NA(),INDEX(DATA!M:M,$B8)),NA())</f>
        <v>34.724483087038003</v>
      </c>
      <c r="M8" s="18">
        <f>IF($AI8,IF(INDEX(DATA!N:N,$B8)=0,NA(),INDEX(DATA!N:N,$B8)),NA())</f>
        <v>35.464333773695046</v>
      </c>
      <c r="N8" s="18">
        <f>IF($AI8,IF(INDEX(DATA!O:O,$B8)=0,NA(),INDEX(DATA!O:O,$B8)),NA())</f>
        <v>37.883688034462807</v>
      </c>
      <c r="O8" s="18">
        <f>IF($AI8,IF(INDEX(DATA!P:P,$B8)=0,NA(),INDEX(DATA!P:P,$B8)),NA())</f>
        <v>38.395628274775788</v>
      </c>
      <c r="P8" s="18">
        <f>IF($AI8,IF(INDEX(DATA!Q:Q,$B8)=0,NA(),INDEX(DATA!Q:Q,$B8)),NA())</f>
        <v>38.978882627596199</v>
      </c>
      <c r="Q8" s="18">
        <f>IF($AI8,IF(INDEX(DATA!R:R,$B8)=0,NA(),INDEX(DATA!R:R,$B8)),NA())</f>
        <v>39.556513045441356</v>
      </c>
      <c r="R8" s="18">
        <f>IF($AI8,IF(INDEX(DATA!S:S,$B8)=0,NA(),INDEX(DATA!S:S,$B8)),NA())</f>
        <v>40.07380268971523</v>
      </c>
      <c r="S8" s="18">
        <f>IF($AI8,IF(INDEX(DATA!T:T,$B8)=0,NA(),INDEX(DATA!T:T,$B8)),NA())</f>
        <v>40.591092333989096</v>
      </c>
      <c r="T8" s="18">
        <f>IF($AI8,IF(INDEX(DATA!U:U,$B8)=0,NA(),INDEX(DATA!U:U,$B8)),NA())</f>
        <v>41.108381978262969</v>
      </c>
      <c r="U8" s="18">
        <f>IF($AI8,IF(INDEX(DATA!V:V,$B8)=0,NA(),INDEX(DATA!V:V,$B8)),NA())</f>
        <v>41.625671622536849</v>
      </c>
      <c r="V8" s="18">
        <f>IF($AI8,IF(INDEX(DATA!W:W,$B8)=0,NA(),INDEX(DATA!W:W,$B8)),NA())</f>
        <v>42.142961266810715</v>
      </c>
      <c r="W8" s="18">
        <f>IF($AI8,IF(INDEX(DATA!X:X,$B8)=0,NA(),INDEX(DATA!X:X,$B8)),NA())</f>
        <v>42.660250911084596</v>
      </c>
      <c r="X8" s="18">
        <f>IF($AI8,IF(INDEX(DATA!Y:Y,$B8)=0,NA(),INDEX(DATA!Y:Y,$B8)),NA())</f>
        <v>43.177540555358469</v>
      </c>
      <c r="Y8" s="18">
        <f>IF($AI8,IF(INDEX(DATA!Z:Z,$B8)=0,NA(),INDEX(DATA!Z:Z,$B8)),NA())</f>
        <v>43.612152094688298</v>
      </c>
      <c r="Z8" s="18">
        <f>IF($AI8,IF(INDEX(DATA!AA:AA,$B8)=0,NA(),INDEX(DATA!AA:AA,$B8)),NA())</f>
        <v>44.04676363401812</v>
      </c>
      <c r="AA8" s="18">
        <f>IF($AI8,IF(INDEX(DATA!AB:AB,$B8)=0,NA(),INDEX(DATA!AB:AB,$B8)),NA())</f>
        <v>44.481375173347956</v>
      </c>
      <c r="AB8" s="18">
        <f>IF($AI8,IF(INDEX(DATA!AC:AC,$B8)=0,NA(),INDEX(DATA!AC:AC,$B8)),NA())</f>
        <v>44.915986712677778</v>
      </c>
      <c r="AC8" s="18">
        <f>IF($AI8,IF(INDEX(DATA!AD:AD,$B8)=0,NA(),INDEX(DATA!AD:AD,$B8)),NA())</f>
        <v>45.350598252007615</v>
      </c>
      <c r="AD8" s="18">
        <f>IF($AI8,IF(INDEX(DATA!AE:AE,$B8)=0,NA(),INDEX(DATA!AE:AE,$B8)),NA())</f>
        <v>46.369142451704448</v>
      </c>
      <c r="AE8" s="18">
        <f>IF($AI8,IF(INDEX(DATA!AF:AF,$B8)=0,NA(),INDEX(DATA!AF:AF,$B8)),NA())</f>
        <v>46.49076015093366</v>
      </c>
      <c r="AF8" s="18">
        <f>IF($AI8,IF(INDEX(DATA!AG:AG,$B8)=0,NA(),INDEX(DATA!AG:AG,$B8)),NA())</f>
        <v>46.735543586931982</v>
      </c>
      <c r="AG8" s="18">
        <f>IF($AI8,IF(INDEX(DATA!AH:AH,$B8)=0,NA(),INDEX(DATA!AH:AH,$B8)),NA())</f>
        <v>46.980327022930304</v>
      </c>
      <c r="AH8" s="18">
        <f>IF($AI8,IF(INDEX(DATA!AI:AI,$B8)=0,NA(),INDEX(DATA!AI:AI,$B8)),NA())</f>
        <v>47.225110458928626</v>
      </c>
      <c r="AI8" t="b">
        <v>1</v>
      </c>
    </row>
    <row r="9" spans="1:35" x14ac:dyDescent="0.2">
      <c r="A9">
        <v>3</v>
      </c>
      <c r="B9">
        <f>INDEX(Service!B:B,MATCH($A9,Service!$A:$A,0))</f>
        <v>27</v>
      </c>
      <c r="C9" t="str">
        <f>INDEX(Service!C:C,MATCH($A9,Service!$A:$A,0))</f>
        <v>Bhutan</v>
      </c>
      <c r="D9" s="18">
        <f>IF($AI9,IF(INDEX(DATA!E:E,$B9)=0,NA(),INDEX(DATA!E:E,$B9)),NA())</f>
        <v>53.650664554930117</v>
      </c>
      <c r="E9" s="18">
        <f>IF($AI9,IF(INDEX(DATA!F:F,$B9)=0,NA(),INDEX(DATA!F:F,$B9)),NA())</f>
        <v>53.863150910686386</v>
      </c>
      <c r="F9" s="18">
        <f>IF($AI9,IF(INDEX(DATA!G:G,$B9)=0,NA(),INDEX(DATA!G:G,$B9)),NA())</f>
        <v>54.075637266442641</v>
      </c>
      <c r="G9" s="18">
        <f>IF($AI9,IF(INDEX(DATA!H:H,$B9)=0,NA(),INDEX(DATA!H:H,$B9)),NA())</f>
        <v>54.288123622198917</v>
      </c>
      <c r="H9" s="18">
        <f>IF($AI9,IF(INDEX(DATA!I:I,$B9)=0,NA(),INDEX(DATA!I:I,$B9)),NA())</f>
        <v>63.980703517587934</v>
      </c>
      <c r="I9" s="18">
        <f>IF($AI9,IF(INDEX(DATA!J:J,$B9)=0,NA(),INDEX(DATA!J:J,$B9)),NA())</f>
        <v>64.230150753768839</v>
      </c>
      <c r="J9" s="18">
        <f>IF($AI9,IF(INDEX(DATA!K:K,$B9)=0,NA(),INDEX(DATA!K:K,$B9)),NA())</f>
        <v>64.479597989949752</v>
      </c>
      <c r="K9" s="18">
        <f>IF($AI9,IF(INDEX(DATA!L:L,$B9)=0,NA(),INDEX(DATA!L:L,$B9)),NA())</f>
        <v>64.729045226130651</v>
      </c>
      <c r="L9" s="18">
        <f>IF($AI9,IF(INDEX(DATA!M:M,$B9)=0,NA(),INDEX(DATA!M:M,$B9)),NA())</f>
        <v>64.97849246231155</v>
      </c>
      <c r="M9" s="18">
        <f>IF($AI9,IF(INDEX(DATA!N:N,$B9)=0,NA(),INDEX(DATA!N:N,$B9)),NA())</f>
        <v>65.227939698492463</v>
      </c>
      <c r="N9" s="18">
        <f>IF($AI9,IF(INDEX(DATA!O:O,$B9)=0,NA(),INDEX(DATA!O:O,$B9)),NA())</f>
        <v>65.477386934673362</v>
      </c>
      <c r="O9" s="18">
        <f>IF($AI9,IF(INDEX(DATA!P:P,$B9)=0,NA(),INDEX(DATA!P:P,$B9)),NA())</f>
        <v>65.726859296482417</v>
      </c>
      <c r="P9" s="18">
        <f>IF($AI9,IF(INDEX(DATA!Q:Q,$B9)=0,NA(),INDEX(DATA!Q:Q,$B9)),NA())</f>
        <v>65.976331658291471</v>
      </c>
      <c r="Q9" s="18">
        <f>IF($AI9,IF(INDEX(DATA!R:R,$B9)=0,NA(),INDEX(DATA!R:R,$B9)),NA())</f>
        <v>66.225804020100497</v>
      </c>
      <c r="R9" s="18">
        <f>IF($AI9,IF(INDEX(DATA!S:S,$B9)=0,NA(),INDEX(DATA!S:S,$B9)),NA())</f>
        <v>69.410394312249124</v>
      </c>
      <c r="S9" s="18">
        <f>IF($AI9,IF(INDEX(DATA!T:T,$B9)=0,NA(),INDEX(DATA!T:T,$B9)),NA())</f>
        <v>69.670881758795289</v>
      </c>
      <c r="T9" s="18">
        <f>IF($AI9,IF(INDEX(DATA!U:U,$B9)=0,NA(),INDEX(DATA!U:U,$B9)),NA())</f>
        <v>69.931369205341454</v>
      </c>
      <c r="U9" s="18">
        <f>IF($AI9,IF(INDEX(DATA!V:V,$B9)=0,NA(),INDEX(DATA!V:V,$B9)),NA())</f>
        <v>70.191856651887605</v>
      </c>
      <c r="V9" s="18">
        <f>IF($AI9,IF(INDEX(DATA!W:W,$B9)=0,NA(),INDEX(DATA!W:W,$B9)),NA())</f>
        <v>70.45234409843377</v>
      </c>
      <c r="W9" s="18">
        <f>IF($AI9,IF(INDEX(DATA!X:X,$B9)=0,NA(),INDEX(DATA!X:X,$B9)),NA())</f>
        <v>70.712831544979935</v>
      </c>
      <c r="X9" s="18">
        <f>IF($AI9,IF(INDEX(DATA!Y:Y,$B9)=0,NA(),INDEX(DATA!Y:Y,$B9)),NA())</f>
        <v>70.973318991526085</v>
      </c>
      <c r="Y9" s="18">
        <f>IF($AI9,IF(INDEX(DATA!Z:Z,$B9)=0,NA(),INDEX(DATA!Z:Z,$B9)),NA())</f>
        <v>71.025211847731981</v>
      </c>
      <c r="Z9" s="18">
        <f>IF($AI9,IF(INDEX(DATA!AA:AA,$B9)=0,NA(),INDEX(DATA!AA:AA,$B9)),NA())</f>
        <v>71.077104703937877</v>
      </c>
      <c r="AA9" s="18">
        <f>IF($AI9,IF(INDEX(DATA!AB:AB,$B9)=0,NA(),INDEX(DATA!AB:AB,$B9)),NA())</f>
        <v>71.128997560143773</v>
      </c>
      <c r="AB9" s="18">
        <f>IF($AI9,IF(INDEX(DATA!AC:AC,$B9)=0,NA(),INDEX(DATA!AC:AC,$B9)),NA())</f>
        <v>71.180890416349669</v>
      </c>
      <c r="AC9" s="18">
        <f>IF($AI9,IF(INDEX(DATA!AD:AD,$B9)=0,NA(),INDEX(DATA!AD:AD,$B9)),NA())</f>
        <v>71.232783272555551</v>
      </c>
      <c r="AD9" s="18">
        <f>IF($AI9,IF(INDEX(DATA!AE:AE,$B9)=0,NA(),INDEX(DATA!AE:AE,$B9)),NA())</f>
        <v>71.234270134228183</v>
      </c>
      <c r="AE9" s="18">
        <f>IF($AI9,IF(INDEX(DATA!AF:AF,$B9)=0,NA(),INDEX(DATA!AF:AF,$B9)),NA())</f>
        <v>71.286178691275168</v>
      </c>
      <c r="AF9" s="18">
        <f>IF($AI9,IF(INDEX(DATA!AG:AG,$B9)=0,NA(),INDEX(DATA!AG:AG,$B9)),NA())</f>
        <v>71.345568956476143</v>
      </c>
      <c r="AG9" s="18">
        <f>IF($AI9,IF(INDEX(DATA!AH:AH,$B9)=0,NA(),INDEX(DATA!AH:AH,$B9)),NA())</f>
        <v>71.3974829575249</v>
      </c>
      <c r="AH9" s="18">
        <f>IF($AI9,IF(INDEX(DATA!AI:AI,$B9)=0,NA(),INDEX(DATA!AI:AI,$B9)),NA())</f>
        <v>71.449396958573672</v>
      </c>
      <c r="AI9" t="b">
        <v>1</v>
      </c>
    </row>
    <row r="10" spans="1:35" x14ac:dyDescent="0.2">
      <c r="A10">
        <v>4</v>
      </c>
      <c r="B10">
        <f>INDEX(Service!B:B,MATCH($A10,Service!$A:$A,0))</f>
        <v>168</v>
      </c>
      <c r="C10" t="str">
        <f>INDEX(Service!C:C,MATCH($A10,Service!$A:$A,0))</f>
        <v>Montenegro</v>
      </c>
      <c r="D10" s="18">
        <f>IF($AI10,IF(INDEX(DATA!E:E,$B10)=0,NA(),INDEX(DATA!E:E,$B10)),NA())</f>
        <v>46.542750929368033</v>
      </c>
      <c r="E10" s="18">
        <f>IF($AI10,IF(INDEX(DATA!F:F,$B10)=0,NA(),INDEX(DATA!F:F,$B10)),NA())</f>
        <v>46.542750929368033</v>
      </c>
      <c r="F10" s="18">
        <f>IF($AI10,IF(INDEX(DATA!G:G,$B10)=0,NA(),INDEX(DATA!G:G,$B10)),NA())</f>
        <v>46.542750929368033</v>
      </c>
      <c r="G10" s="18">
        <f>IF($AI10,IF(INDEX(DATA!H:H,$B10)=0,NA(),INDEX(DATA!H:H,$B10)),NA())</f>
        <v>46.542750929368033</v>
      </c>
      <c r="H10" s="18">
        <f>IF($AI10,IF(INDEX(DATA!I:I,$B10)=0,NA(),INDEX(DATA!I:I,$B10)),NA())</f>
        <v>46.542750929368033</v>
      </c>
      <c r="I10" s="18">
        <f>IF($AI10,IF(INDEX(DATA!J:J,$B10)=0,NA(),INDEX(DATA!J:J,$B10)),NA())</f>
        <v>46.542750929368033</v>
      </c>
      <c r="J10" s="18">
        <f>IF($AI10,IF(INDEX(DATA!K:K,$B10)=0,NA(),INDEX(DATA!K:K,$B10)),NA())</f>
        <v>46.542750929368033</v>
      </c>
      <c r="K10" s="18">
        <f>IF($AI10,IF(INDEX(DATA!L:L,$B10)=0,NA(),INDEX(DATA!L:L,$B10)),NA())</f>
        <v>46.542750929368033</v>
      </c>
      <c r="L10" s="18">
        <f>IF($AI10,IF(INDEX(DATA!M:M,$B10)=0,NA(),INDEX(DATA!M:M,$B10)),NA())</f>
        <v>46.542750929368033</v>
      </c>
      <c r="M10" s="18">
        <f>IF($AI10,IF(INDEX(DATA!N:N,$B10)=0,NA(),INDEX(DATA!N:N,$B10)),NA())</f>
        <v>46.542750929368033</v>
      </c>
      <c r="N10" s="18">
        <f>IF($AI10,IF(INDEX(DATA!O:O,$B10)=0,NA(),INDEX(DATA!O:O,$B10)),NA())</f>
        <v>46.542750929368033</v>
      </c>
      <c r="O10" s="18">
        <f>IF($AI10,IF(INDEX(DATA!P:P,$B10)=0,NA(),INDEX(DATA!P:P,$B10)),NA())</f>
        <v>46.542750929368033</v>
      </c>
      <c r="P10" s="18">
        <f>IF($AI10,IF(INDEX(DATA!Q:Q,$B10)=0,NA(),INDEX(DATA!Q:Q,$B10)),NA())</f>
        <v>46.542750929368033</v>
      </c>
      <c r="Q10" s="18">
        <f>IF($AI10,IF(INDEX(DATA!R:R,$B10)=0,NA(),INDEX(DATA!R:R,$B10)),NA())</f>
        <v>46.542750929368033</v>
      </c>
      <c r="R10" s="18">
        <f>IF($AI10,IF(INDEX(DATA!S:S,$B10)=0,NA(),INDEX(DATA!S:S,$B10)),NA())</f>
        <v>46.542750929368033</v>
      </c>
      <c r="S10" s="18">
        <f>IF($AI10,IF(INDEX(DATA!T:T,$B10)=0,NA(),INDEX(DATA!T:T,$B10)),NA())</f>
        <v>46.542750929368033</v>
      </c>
      <c r="T10" s="18">
        <f>IF($AI10,IF(INDEX(DATA!U:U,$B10)=0,NA(),INDEX(DATA!U:U,$B10)),NA())</f>
        <v>55.509293680297404</v>
      </c>
      <c r="U10" s="18">
        <f>IF($AI10,IF(INDEX(DATA!V:V,$B10)=0,NA(),INDEX(DATA!V:V,$B10)),NA())</f>
        <v>57.003717472118964</v>
      </c>
      <c r="V10" s="18">
        <f>IF($AI10,IF(INDEX(DATA!W:W,$B10)=0,NA(),INDEX(DATA!W:W,$B10)),NA())</f>
        <v>58.498141263940518</v>
      </c>
      <c r="W10" s="18">
        <f>IF($AI10,IF(INDEX(DATA!X:X,$B10)=0,NA(),INDEX(DATA!X:X,$B10)),NA())</f>
        <v>59.992565055762078</v>
      </c>
      <c r="X10" s="18">
        <f>IF($AI10,IF(INDEX(DATA!Y:Y,$B10)=0,NA(),INDEX(DATA!Y:Y,$B10)),NA())</f>
        <v>61.486988847583646</v>
      </c>
      <c r="Y10" s="18">
        <f>IF($AI10,IF(INDEX(DATA!Z:Z,$B10)=0,NA(),INDEX(DATA!Z:Z,$B10)),NA())</f>
        <v>61.486988847583646</v>
      </c>
      <c r="Z10" s="18">
        <f>IF($AI10,IF(INDEX(DATA!AA:AA,$B10)=0,NA(),INDEX(DATA!AA:AA,$B10)),NA())</f>
        <v>61.486988847583646</v>
      </c>
      <c r="AA10" s="18">
        <f>IF($AI10,IF(INDEX(DATA!AB:AB,$B10)=0,NA(),INDEX(DATA!AB:AB,$B10)),NA())</f>
        <v>61.486988847583646</v>
      </c>
      <c r="AB10" s="18">
        <f>IF($AI10,IF(INDEX(DATA!AC:AC,$B10)=0,NA(),INDEX(DATA!AC:AC,$B10)),NA())</f>
        <v>61.486988847583646</v>
      </c>
      <c r="AC10" s="18">
        <f>IF($AI10,IF(INDEX(DATA!AD:AD,$B10)=0,NA(),INDEX(DATA!AD:AD,$B10)),NA())</f>
        <v>61.486988847583646</v>
      </c>
      <c r="AD10" s="18">
        <f>IF($AI10,IF(INDEX(DATA!AE:AE,$B10)=0,NA(),INDEX(DATA!AE:AE,$B10)),NA())</f>
        <v>61.486988847583646</v>
      </c>
      <c r="AE10" s="18">
        <f>IF($AI10,IF(INDEX(DATA!AF:AF,$B10)=0,NA(),INDEX(DATA!AF:AF,$B10)),NA())</f>
        <v>61.486988847583646</v>
      </c>
      <c r="AF10" s="18">
        <f>IF($AI10,IF(INDEX(DATA!AG:AG,$B10)=0,NA(),INDEX(DATA!AG:AG,$B10)),NA())</f>
        <v>61.486988847583646</v>
      </c>
      <c r="AG10" s="18">
        <f>IF($AI10,IF(INDEX(DATA!AH:AH,$B10)=0,NA(),INDEX(DATA!AH:AH,$B10)),NA())</f>
        <v>61.486988847583646</v>
      </c>
      <c r="AH10" s="18">
        <f>IF($AI10,IF(INDEX(DATA!AI:AI,$B10)=0,NA(),INDEX(DATA!AI:AI,$B10)),NA())</f>
        <v>61.486988847583646</v>
      </c>
      <c r="AI10" t="b">
        <v>1</v>
      </c>
    </row>
    <row r="11" spans="1:35" x14ac:dyDescent="0.2">
      <c r="A11">
        <v>5</v>
      </c>
      <c r="B11">
        <f>INDEX(Service!B:B,MATCH($A11,Service!$A:$A,0))</f>
        <v>56</v>
      </c>
      <c r="C11" t="str">
        <f>INDEX(Service!C:C,MATCH($A11,Service!$A:$A,0))</f>
        <v>Cuba</v>
      </c>
      <c r="D11" s="18" t="e">
        <f>IF($AI11,IF(INDEX(DATA!E:E,$B11)=0,NA(),INDEX(DATA!E:E,$B11)),NA())</f>
        <v>#N/A</v>
      </c>
      <c r="E11" s="18" t="e">
        <f>IF($AI11,IF(INDEX(DATA!F:F,$B11)=0,NA(),INDEX(DATA!F:F,$B11)),NA())</f>
        <v>#N/A</v>
      </c>
      <c r="F11" s="18" t="e">
        <f>IF($AI11,IF(INDEX(DATA!G:G,$B11)=0,NA(),INDEX(DATA!G:G,$B11)),NA())</f>
        <v>#N/A</v>
      </c>
      <c r="G11" s="18" t="e">
        <f>IF($AI11,IF(INDEX(DATA!H:H,$B11)=0,NA(),INDEX(DATA!H:H,$B11)),NA())</f>
        <v>#N/A</v>
      </c>
      <c r="H11" s="18" t="e">
        <f>IF($AI11,IF(INDEX(DATA!I:I,$B11)=0,NA(),INDEX(DATA!I:I,$B11)),NA())</f>
        <v>#N/A</v>
      </c>
      <c r="I11" s="18" t="e">
        <f>IF($AI11,IF(INDEX(DATA!J:J,$B11)=0,NA(),INDEX(DATA!J:J,$B11)),NA())</f>
        <v>#N/A</v>
      </c>
      <c r="J11" s="18" t="e">
        <f>IF($AI11,IF(INDEX(DATA!K:K,$B11)=0,NA(),INDEX(DATA!K:K,$B11)),NA())</f>
        <v>#N/A</v>
      </c>
      <c r="K11" s="18" t="e">
        <f>IF($AI11,IF(INDEX(DATA!L:L,$B11)=0,NA(),INDEX(DATA!L:L,$B11)),NA())</f>
        <v>#N/A</v>
      </c>
      <c r="L11" s="18" t="e">
        <f>IF($AI11,IF(INDEX(DATA!M:M,$B11)=0,NA(),INDEX(DATA!M:M,$B11)),NA())</f>
        <v>#N/A</v>
      </c>
      <c r="M11" s="18" t="e">
        <f>IF($AI11,IF(INDEX(DATA!N:N,$B11)=0,NA(),INDEX(DATA!N:N,$B11)),NA())</f>
        <v>#N/A</v>
      </c>
      <c r="N11" s="18" t="e">
        <f>IF($AI11,IF(INDEX(DATA!O:O,$B11)=0,NA(),INDEX(DATA!O:O,$B11)),NA())</f>
        <v>#N/A</v>
      </c>
      <c r="O11" s="18" t="e">
        <f>IF($AI11,IF(INDEX(DATA!P:P,$B11)=0,NA(),INDEX(DATA!P:P,$B11)),NA())</f>
        <v>#N/A</v>
      </c>
      <c r="P11" s="18" t="e">
        <f>IF($AI11,IF(INDEX(DATA!Q:Q,$B11)=0,NA(),INDEX(DATA!Q:Q,$B11)),NA())</f>
        <v>#N/A</v>
      </c>
      <c r="Q11" s="18" t="e">
        <f>IF($AI11,IF(INDEX(DATA!R:R,$B11)=0,NA(),INDEX(DATA!R:R,$B11)),NA())</f>
        <v>#N/A</v>
      </c>
      <c r="R11" s="18" t="e">
        <f>IF($AI11,IF(INDEX(DATA!S:S,$B11)=0,NA(),INDEX(DATA!S:S,$B11)),NA())</f>
        <v>#N/A</v>
      </c>
      <c r="S11" s="18" t="e">
        <f>IF($AI11,IF(INDEX(DATA!T:T,$B11)=0,NA(),INDEX(DATA!T:T,$B11)),NA())</f>
        <v>#N/A</v>
      </c>
      <c r="T11" s="18" t="e">
        <f>IF($AI11,IF(INDEX(DATA!U:U,$B11)=0,NA(),INDEX(DATA!U:U,$B11)),NA())</f>
        <v>#N/A</v>
      </c>
      <c r="U11" s="18" t="e">
        <f>IF($AI11,IF(INDEX(DATA!V:V,$B11)=0,NA(),INDEX(DATA!V:V,$B11)),NA())</f>
        <v>#N/A</v>
      </c>
      <c r="V11" s="18" t="e">
        <f>IF($AI11,IF(INDEX(DATA!W:W,$B11)=0,NA(),INDEX(DATA!W:W,$B11)),NA())</f>
        <v>#N/A</v>
      </c>
      <c r="W11" s="18" t="e">
        <f>IF($AI11,IF(INDEX(DATA!X:X,$B11)=0,NA(),INDEX(DATA!X:X,$B11)),NA())</f>
        <v>#N/A</v>
      </c>
      <c r="X11" s="18" t="e">
        <f>IF($AI11,IF(INDEX(DATA!Y:Y,$B11)=0,NA(),INDEX(DATA!Y:Y,$B11)),NA())</f>
        <v>#N/A</v>
      </c>
      <c r="Y11" s="18" t="e">
        <f>IF($AI11,IF(INDEX(DATA!Z:Z,$B11)=0,NA(),INDEX(DATA!Z:Z,$B11)),NA())</f>
        <v>#N/A</v>
      </c>
      <c r="Z11" s="18" t="e">
        <f>IF($AI11,IF(INDEX(DATA!AA:AA,$B11)=0,NA(),INDEX(DATA!AA:AA,$B11)),NA())</f>
        <v>#N/A</v>
      </c>
      <c r="AA11" s="18" t="e">
        <f>IF($AI11,IF(INDEX(DATA!AB:AB,$B11)=0,NA(),INDEX(DATA!AB:AB,$B11)),NA())</f>
        <v>#N/A</v>
      </c>
      <c r="AB11" s="18" t="e">
        <f>IF($AI11,IF(INDEX(DATA!AC:AC,$B11)=0,NA(),INDEX(DATA!AC:AC,$B11)),NA())</f>
        <v>#N/A</v>
      </c>
      <c r="AC11" s="18" t="e">
        <f>IF($AI11,IF(INDEX(DATA!AD:AD,$B11)=0,NA(),INDEX(DATA!AD:AD,$B11)),NA())</f>
        <v>#N/A</v>
      </c>
      <c r="AD11" s="18" t="e">
        <f>IF($AI11,IF(INDEX(DATA!AE:AE,$B11)=0,NA(),INDEX(DATA!AE:AE,$B11)),NA())</f>
        <v>#N/A</v>
      </c>
      <c r="AE11" s="18" t="e">
        <f>IF($AI11,IF(INDEX(DATA!AF:AF,$B11)=0,NA(),INDEX(DATA!AF:AF,$B11)),NA())</f>
        <v>#N/A</v>
      </c>
      <c r="AF11" s="18" t="e">
        <f>IF($AI11,IF(INDEX(DATA!AG:AG,$B11)=0,NA(),INDEX(DATA!AG:AG,$B11)),NA())</f>
        <v>#N/A</v>
      </c>
      <c r="AG11" s="18" t="e">
        <f>IF($AI11,IF(INDEX(DATA!AH:AH,$B11)=0,NA(),INDEX(DATA!AH:AH,$B11)),NA())</f>
        <v>#N/A</v>
      </c>
      <c r="AH11" s="18" t="e">
        <f>IF($AI11,IF(INDEX(DATA!AI:AI,$B11)=0,NA(),INDEX(DATA!AI:AI,$B11)),NA())</f>
        <v>#N/A</v>
      </c>
      <c r="AI11" t="b">
        <v>0</v>
      </c>
    </row>
    <row r="12" spans="1:35" x14ac:dyDescent="0.2">
      <c r="A12">
        <v>6</v>
      </c>
      <c r="B12">
        <f>INDEX(Service!B:B,MATCH($A12,Service!$A:$A,0))</f>
        <v>63</v>
      </c>
      <c r="C12" t="str">
        <f>INDEX(Service!C:C,MATCH($A12,Service!$A:$A,0))</f>
        <v>Dominican Republic</v>
      </c>
      <c r="D12" s="18" t="e">
        <f>IF($AI12,IF(INDEX(DATA!E:E,$B12)=0,NA(),INDEX(DATA!E:E,$B12)),NA())</f>
        <v>#N/A</v>
      </c>
      <c r="E12" s="18" t="e">
        <f>IF($AI12,IF(INDEX(DATA!F:F,$B12)=0,NA(),INDEX(DATA!F:F,$B12)),NA())</f>
        <v>#N/A</v>
      </c>
      <c r="F12" s="18" t="e">
        <f>IF($AI12,IF(INDEX(DATA!G:G,$B12)=0,NA(),INDEX(DATA!G:G,$B12)),NA())</f>
        <v>#N/A</v>
      </c>
      <c r="G12" s="18" t="e">
        <f>IF($AI12,IF(INDEX(DATA!H:H,$B12)=0,NA(),INDEX(DATA!H:H,$B12)),NA())</f>
        <v>#N/A</v>
      </c>
      <c r="H12" s="18" t="e">
        <f>IF($AI12,IF(INDEX(DATA!I:I,$B12)=0,NA(),INDEX(DATA!I:I,$B12)),NA())</f>
        <v>#N/A</v>
      </c>
      <c r="I12" s="18" t="e">
        <f>IF($AI12,IF(INDEX(DATA!J:J,$B12)=0,NA(),INDEX(DATA!J:J,$B12)),NA())</f>
        <v>#N/A</v>
      </c>
      <c r="J12" s="18" t="e">
        <f>IF($AI12,IF(INDEX(DATA!K:K,$B12)=0,NA(),INDEX(DATA!K:K,$B12)),NA())</f>
        <v>#N/A</v>
      </c>
      <c r="K12" s="18" t="e">
        <f>IF($AI12,IF(INDEX(DATA!L:L,$B12)=0,NA(),INDEX(DATA!L:L,$B12)),NA())</f>
        <v>#N/A</v>
      </c>
      <c r="L12" s="18" t="e">
        <f>IF($AI12,IF(INDEX(DATA!M:M,$B12)=0,NA(),INDEX(DATA!M:M,$B12)),NA())</f>
        <v>#N/A</v>
      </c>
      <c r="M12" s="18" t="e">
        <f>IF($AI12,IF(INDEX(DATA!N:N,$B12)=0,NA(),INDEX(DATA!N:N,$B12)),NA())</f>
        <v>#N/A</v>
      </c>
      <c r="N12" s="18" t="e">
        <f>IF($AI12,IF(INDEX(DATA!O:O,$B12)=0,NA(),INDEX(DATA!O:O,$B12)),NA())</f>
        <v>#N/A</v>
      </c>
      <c r="O12" s="18" t="e">
        <f>IF($AI12,IF(INDEX(DATA!P:P,$B12)=0,NA(),INDEX(DATA!P:P,$B12)),NA())</f>
        <v>#N/A</v>
      </c>
      <c r="P12" s="18" t="e">
        <f>IF($AI12,IF(INDEX(DATA!Q:Q,$B12)=0,NA(),INDEX(DATA!Q:Q,$B12)),NA())</f>
        <v>#N/A</v>
      </c>
      <c r="Q12" s="18" t="e">
        <f>IF($AI12,IF(INDEX(DATA!R:R,$B12)=0,NA(),INDEX(DATA!R:R,$B12)),NA())</f>
        <v>#N/A</v>
      </c>
      <c r="R12" s="18" t="e">
        <f>IF($AI12,IF(INDEX(DATA!S:S,$B12)=0,NA(),INDEX(DATA!S:S,$B12)),NA())</f>
        <v>#N/A</v>
      </c>
      <c r="S12" s="18" t="e">
        <f>IF($AI12,IF(INDEX(DATA!T:T,$B12)=0,NA(),INDEX(DATA!T:T,$B12)),NA())</f>
        <v>#N/A</v>
      </c>
      <c r="T12" s="18" t="e">
        <f>IF($AI12,IF(INDEX(DATA!U:U,$B12)=0,NA(),INDEX(DATA!U:U,$B12)),NA())</f>
        <v>#N/A</v>
      </c>
      <c r="U12" s="18" t="e">
        <f>IF($AI12,IF(INDEX(DATA!V:V,$B12)=0,NA(),INDEX(DATA!V:V,$B12)),NA())</f>
        <v>#N/A</v>
      </c>
      <c r="V12" s="18" t="e">
        <f>IF($AI12,IF(INDEX(DATA!W:W,$B12)=0,NA(),INDEX(DATA!W:W,$B12)),NA())</f>
        <v>#N/A</v>
      </c>
      <c r="W12" s="18" t="e">
        <f>IF($AI12,IF(INDEX(DATA!X:X,$B12)=0,NA(),INDEX(DATA!X:X,$B12)),NA())</f>
        <v>#N/A</v>
      </c>
      <c r="X12" s="18" t="e">
        <f>IF($AI12,IF(INDEX(DATA!Y:Y,$B12)=0,NA(),INDEX(DATA!Y:Y,$B12)),NA())</f>
        <v>#N/A</v>
      </c>
      <c r="Y12" s="18" t="e">
        <f>IF($AI12,IF(INDEX(DATA!Z:Z,$B12)=0,NA(),INDEX(DATA!Z:Z,$B12)),NA())</f>
        <v>#N/A</v>
      </c>
      <c r="Z12" s="18" t="e">
        <f>IF($AI12,IF(INDEX(DATA!AA:AA,$B12)=0,NA(),INDEX(DATA!AA:AA,$B12)),NA())</f>
        <v>#N/A</v>
      </c>
      <c r="AA12" s="18" t="e">
        <f>IF($AI12,IF(INDEX(DATA!AB:AB,$B12)=0,NA(),INDEX(DATA!AB:AB,$B12)),NA())</f>
        <v>#N/A</v>
      </c>
      <c r="AB12" s="18" t="e">
        <f>IF($AI12,IF(INDEX(DATA!AC:AC,$B12)=0,NA(),INDEX(DATA!AC:AC,$B12)),NA())</f>
        <v>#N/A</v>
      </c>
      <c r="AC12" s="18" t="e">
        <f>IF($AI12,IF(INDEX(DATA!AD:AD,$B12)=0,NA(),INDEX(DATA!AD:AD,$B12)),NA())</f>
        <v>#N/A</v>
      </c>
      <c r="AD12" s="18" t="e">
        <f>IF($AI12,IF(INDEX(DATA!AE:AE,$B12)=0,NA(),INDEX(DATA!AE:AE,$B12)),NA())</f>
        <v>#N/A</v>
      </c>
      <c r="AE12" s="18" t="e">
        <f>IF($AI12,IF(INDEX(DATA!AF:AF,$B12)=0,NA(),INDEX(DATA!AF:AF,$B12)),NA())</f>
        <v>#N/A</v>
      </c>
      <c r="AF12" s="18" t="e">
        <f>IF($AI12,IF(INDEX(DATA!AG:AG,$B12)=0,NA(),INDEX(DATA!AG:AG,$B12)),NA())</f>
        <v>#N/A</v>
      </c>
      <c r="AG12" s="18" t="e">
        <f>IF($AI12,IF(INDEX(DATA!AH:AH,$B12)=0,NA(),INDEX(DATA!AH:AH,$B12)),NA())</f>
        <v>#N/A</v>
      </c>
      <c r="AH12" s="18" t="e">
        <f>IF($AI12,IF(INDEX(DATA!AI:AI,$B12)=0,NA(),INDEX(DATA!AI:AI,$B12)),NA())</f>
        <v>#N/A</v>
      </c>
      <c r="AI12" t="b">
        <v>0</v>
      </c>
    </row>
    <row r="13" spans="1:35" x14ac:dyDescent="0.2">
      <c r="A13">
        <v>7</v>
      </c>
      <c r="B13">
        <f>INDEX(Service!B:B,MATCH($A13,Service!$A:$A,0))</f>
        <v>82</v>
      </c>
      <c r="C13" t="str">
        <f>INDEX(Service!C:C,MATCH($A13,Service!$A:$A,0))</f>
        <v>Fiji</v>
      </c>
      <c r="D13" s="18" t="e">
        <f>IF($AI13,IF(INDEX(DATA!E:E,$B13)=0,NA(),INDEX(DATA!E:E,$B13)),NA())</f>
        <v>#N/A</v>
      </c>
      <c r="E13" s="18" t="e">
        <f>IF($AI13,IF(INDEX(DATA!F:F,$B13)=0,NA(),INDEX(DATA!F:F,$B13)),NA())</f>
        <v>#N/A</v>
      </c>
      <c r="F13" s="18" t="e">
        <f>IF($AI13,IF(INDEX(DATA!G:G,$B13)=0,NA(),INDEX(DATA!G:G,$B13)),NA())</f>
        <v>#N/A</v>
      </c>
      <c r="G13" s="18" t="e">
        <f>IF($AI13,IF(INDEX(DATA!H:H,$B13)=0,NA(),INDEX(DATA!H:H,$B13)),NA())</f>
        <v>#N/A</v>
      </c>
      <c r="H13" s="18" t="e">
        <f>IF($AI13,IF(INDEX(DATA!I:I,$B13)=0,NA(),INDEX(DATA!I:I,$B13)),NA())</f>
        <v>#N/A</v>
      </c>
      <c r="I13" s="18" t="e">
        <f>IF($AI13,IF(INDEX(DATA!J:J,$B13)=0,NA(),INDEX(DATA!J:J,$B13)),NA())</f>
        <v>#N/A</v>
      </c>
      <c r="J13" s="18" t="e">
        <f>IF($AI13,IF(INDEX(DATA!K:K,$B13)=0,NA(),INDEX(DATA!K:K,$B13)),NA())</f>
        <v>#N/A</v>
      </c>
      <c r="K13" s="18" t="e">
        <f>IF($AI13,IF(INDEX(DATA!L:L,$B13)=0,NA(),INDEX(DATA!L:L,$B13)),NA())</f>
        <v>#N/A</v>
      </c>
      <c r="L13" s="18" t="e">
        <f>IF($AI13,IF(INDEX(DATA!M:M,$B13)=0,NA(),INDEX(DATA!M:M,$B13)),NA())</f>
        <v>#N/A</v>
      </c>
      <c r="M13" s="18" t="e">
        <f>IF($AI13,IF(INDEX(DATA!N:N,$B13)=0,NA(),INDEX(DATA!N:N,$B13)),NA())</f>
        <v>#N/A</v>
      </c>
      <c r="N13" s="18" t="e">
        <f>IF($AI13,IF(INDEX(DATA!O:O,$B13)=0,NA(),INDEX(DATA!O:O,$B13)),NA())</f>
        <v>#N/A</v>
      </c>
      <c r="O13" s="18" t="e">
        <f>IF($AI13,IF(INDEX(DATA!P:P,$B13)=0,NA(),INDEX(DATA!P:P,$B13)),NA())</f>
        <v>#N/A</v>
      </c>
      <c r="P13" s="18" t="e">
        <f>IF($AI13,IF(INDEX(DATA!Q:Q,$B13)=0,NA(),INDEX(DATA!Q:Q,$B13)),NA())</f>
        <v>#N/A</v>
      </c>
      <c r="Q13" s="18" t="e">
        <f>IF($AI13,IF(INDEX(DATA!R:R,$B13)=0,NA(),INDEX(DATA!R:R,$B13)),NA())</f>
        <v>#N/A</v>
      </c>
      <c r="R13" s="18" t="e">
        <f>IF($AI13,IF(INDEX(DATA!S:S,$B13)=0,NA(),INDEX(DATA!S:S,$B13)),NA())</f>
        <v>#N/A</v>
      </c>
      <c r="S13" s="18" t="e">
        <f>IF($AI13,IF(INDEX(DATA!T:T,$B13)=0,NA(),INDEX(DATA!T:T,$B13)),NA())</f>
        <v>#N/A</v>
      </c>
      <c r="T13" s="18" t="e">
        <f>IF($AI13,IF(INDEX(DATA!U:U,$B13)=0,NA(),INDEX(DATA!U:U,$B13)),NA())</f>
        <v>#N/A</v>
      </c>
      <c r="U13" s="18" t="e">
        <f>IF($AI13,IF(INDEX(DATA!V:V,$B13)=0,NA(),INDEX(DATA!V:V,$B13)),NA())</f>
        <v>#N/A</v>
      </c>
      <c r="V13" s="18" t="e">
        <f>IF($AI13,IF(INDEX(DATA!W:W,$B13)=0,NA(),INDEX(DATA!W:W,$B13)),NA())</f>
        <v>#N/A</v>
      </c>
      <c r="W13" s="18" t="e">
        <f>IF($AI13,IF(INDEX(DATA!X:X,$B13)=0,NA(),INDEX(DATA!X:X,$B13)),NA())</f>
        <v>#N/A</v>
      </c>
      <c r="X13" s="18" t="e">
        <f>IF($AI13,IF(INDEX(DATA!Y:Y,$B13)=0,NA(),INDEX(DATA!Y:Y,$B13)),NA())</f>
        <v>#N/A</v>
      </c>
      <c r="Y13" s="18" t="e">
        <f>IF($AI13,IF(INDEX(DATA!Z:Z,$B13)=0,NA(),INDEX(DATA!Z:Z,$B13)),NA())</f>
        <v>#N/A</v>
      </c>
      <c r="Z13" s="18" t="e">
        <f>IF($AI13,IF(INDEX(DATA!AA:AA,$B13)=0,NA(),INDEX(DATA!AA:AA,$B13)),NA())</f>
        <v>#N/A</v>
      </c>
      <c r="AA13" s="18" t="e">
        <f>IF($AI13,IF(INDEX(DATA!AB:AB,$B13)=0,NA(),INDEX(DATA!AB:AB,$B13)),NA())</f>
        <v>#N/A</v>
      </c>
      <c r="AB13" s="18" t="e">
        <f>IF($AI13,IF(INDEX(DATA!AC:AC,$B13)=0,NA(),INDEX(DATA!AC:AC,$B13)),NA())</f>
        <v>#N/A</v>
      </c>
      <c r="AC13" s="18" t="e">
        <f>IF($AI13,IF(INDEX(DATA!AD:AD,$B13)=0,NA(),INDEX(DATA!AD:AD,$B13)),NA())</f>
        <v>#N/A</v>
      </c>
      <c r="AD13" s="18" t="e">
        <f>IF($AI13,IF(INDEX(DATA!AE:AE,$B13)=0,NA(),INDEX(DATA!AE:AE,$B13)),NA())</f>
        <v>#N/A</v>
      </c>
      <c r="AE13" s="18" t="e">
        <f>IF($AI13,IF(INDEX(DATA!AF:AF,$B13)=0,NA(),INDEX(DATA!AF:AF,$B13)),NA())</f>
        <v>#N/A</v>
      </c>
      <c r="AF13" s="18" t="e">
        <f>IF($AI13,IF(INDEX(DATA!AG:AG,$B13)=0,NA(),INDEX(DATA!AG:AG,$B13)),NA())</f>
        <v>#N/A</v>
      </c>
      <c r="AG13" s="18" t="e">
        <f>IF($AI13,IF(INDEX(DATA!AH:AH,$B13)=0,NA(),INDEX(DATA!AH:AH,$B13)),NA())</f>
        <v>#N/A</v>
      </c>
      <c r="AH13" s="18" t="e">
        <f>IF($AI13,IF(INDEX(DATA!AI:AI,$B13)=0,NA(),INDEX(DATA!AI:AI,$B13)),NA())</f>
        <v>#N/A</v>
      </c>
      <c r="AI13" t="b">
        <v>0</v>
      </c>
    </row>
    <row r="14" spans="1:35" x14ac:dyDescent="0.2">
      <c r="A14">
        <v>8</v>
      </c>
      <c r="B14">
        <f>INDEX(Service!B:B,MATCH($A14,Service!$A:$A,0))</f>
        <v>225</v>
      </c>
      <c r="C14" t="str">
        <f>INDEX(Service!C:C,MATCH($A14,Service!$A:$A,0))</f>
        <v>Spain</v>
      </c>
      <c r="D14" s="18" t="e">
        <f>IF($AI14,IF(INDEX(DATA!E:E,$B14)=0,NA(),INDEX(DATA!E:E,$B14)),NA())</f>
        <v>#N/A</v>
      </c>
      <c r="E14" s="18" t="e">
        <f>IF($AI14,IF(INDEX(DATA!F:F,$B14)=0,NA(),INDEX(DATA!F:F,$B14)),NA())</f>
        <v>#N/A</v>
      </c>
      <c r="F14" s="18" t="e">
        <f>IF($AI14,IF(INDEX(DATA!G:G,$B14)=0,NA(),INDEX(DATA!G:G,$B14)),NA())</f>
        <v>#N/A</v>
      </c>
      <c r="G14" s="18" t="e">
        <f>IF($AI14,IF(INDEX(DATA!H:H,$B14)=0,NA(),INDEX(DATA!H:H,$B14)),NA())</f>
        <v>#N/A</v>
      </c>
      <c r="H14" s="18" t="e">
        <f>IF($AI14,IF(INDEX(DATA!I:I,$B14)=0,NA(),INDEX(DATA!I:I,$B14)),NA())</f>
        <v>#N/A</v>
      </c>
      <c r="I14" s="18" t="e">
        <f>IF($AI14,IF(INDEX(DATA!J:J,$B14)=0,NA(),INDEX(DATA!J:J,$B14)),NA())</f>
        <v>#N/A</v>
      </c>
      <c r="J14" s="18" t="e">
        <f>IF($AI14,IF(INDEX(DATA!K:K,$B14)=0,NA(),INDEX(DATA!K:K,$B14)),NA())</f>
        <v>#N/A</v>
      </c>
      <c r="K14" s="18" t="e">
        <f>IF($AI14,IF(INDEX(DATA!L:L,$B14)=0,NA(),INDEX(DATA!L:L,$B14)),NA())</f>
        <v>#N/A</v>
      </c>
      <c r="L14" s="18" t="e">
        <f>IF($AI14,IF(INDEX(DATA!M:M,$B14)=0,NA(),INDEX(DATA!M:M,$B14)),NA())</f>
        <v>#N/A</v>
      </c>
      <c r="M14" s="18" t="e">
        <f>IF($AI14,IF(INDEX(DATA!N:N,$B14)=0,NA(),INDEX(DATA!N:N,$B14)),NA())</f>
        <v>#N/A</v>
      </c>
      <c r="N14" s="18" t="e">
        <f>IF($AI14,IF(INDEX(DATA!O:O,$B14)=0,NA(),INDEX(DATA!O:O,$B14)),NA())</f>
        <v>#N/A</v>
      </c>
      <c r="O14" s="18" t="e">
        <f>IF($AI14,IF(INDEX(DATA!P:P,$B14)=0,NA(),INDEX(DATA!P:P,$B14)),NA())</f>
        <v>#N/A</v>
      </c>
      <c r="P14" s="18" t="e">
        <f>IF($AI14,IF(INDEX(DATA!Q:Q,$B14)=0,NA(),INDEX(DATA!Q:Q,$B14)),NA())</f>
        <v>#N/A</v>
      </c>
      <c r="Q14" s="18" t="e">
        <f>IF($AI14,IF(INDEX(DATA!R:R,$B14)=0,NA(),INDEX(DATA!R:R,$B14)),NA())</f>
        <v>#N/A</v>
      </c>
      <c r="R14" s="18" t="e">
        <f>IF($AI14,IF(INDEX(DATA!S:S,$B14)=0,NA(),INDEX(DATA!S:S,$B14)),NA())</f>
        <v>#N/A</v>
      </c>
      <c r="S14" s="18" t="e">
        <f>IF($AI14,IF(INDEX(DATA!T:T,$B14)=0,NA(),INDEX(DATA!T:T,$B14)),NA())</f>
        <v>#N/A</v>
      </c>
      <c r="T14" s="18" t="e">
        <f>IF($AI14,IF(INDEX(DATA!U:U,$B14)=0,NA(),INDEX(DATA!U:U,$B14)),NA())</f>
        <v>#N/A</v>
      </c>
      <c r="U14" s="18" t="e">
        <f>IF($AI14,IF(INDEX(DATA!V:V,$B14)=0,NA(),INDEX(DATA!V:V,$B14)),NA())</f>
        <v>#N/A</v>
      </c>
      <c r="V14" s="18" t="e">
        <f>IF($AI14,IF(INDEX(DATA!W:W,$B14)=0,NA(),INDEX(DATA!W:W,$B14)),NA())</f>
        <v>#N/A</v>
      </c>
      <c r="W14" s="18" t="e">
        <f>IF($AI14,IF(INDEX(DATA!X:X,$B14)=0,NA(),INDEX(DATA!X:X,$B14)),NA())</f>
        <v>#N/A</v>
      </c>
      <c r="X14" s="18" t="e">
        <f>IF($AI14,IF(INDEX(DATA!Y:Y,$B14)=0,NA(),INDEX(DATA!Y:Y,$B14)),NA())</f>
        <v>#N/A</v>
      </c>
      <c r="Y14" s="18" t="e">
        <f>IF($AI14,IF(INDEX(DATA!Z:Z,$B14)=0,NA(),INDEX(DATA!Z:Z,$B14)),NA())</f>
        <v>#N/A</v>
      </c>
      <c r="Z14" s="18" t="e">
        <f>IF($AI14,IF(INDEX(DATA!AA:AA,$B14)=0,NA(),INDEX(DATA!AA:AA,$B14)),NA())</f>
        <v>#N/A</v>
      </c>
      <c r="AA14" s="18" t="e">
        <f>IF($AI14,IF(INDEX(DATA!AB:AB,$B14)=0,NA(),INDEX(DATA!AB:AB,$B14)),NA())</f>
        <v>#N/A</v>
      </c>
      <c r="AB14" s="18" t="e">
        <f>IF($AI14,IF(INDEX(DATA!AC:AC,$B14)=0,NA(),INDEX(DATA!AC:AC,$B14)),NA())</f>
        <v>#N/A</v>
      </c>
      <c r="AC14" s="18" t="e">
        <f>IF($AI14,IF(INDEX(DATA!AD:AD,$B14)=0,NA(),INDEX(DATA!AD:AD,$B14)),NA())</f>
        <v>#N/A</v>
      </c>
      <c r="AD14" s="18" t="e">
        <f>IF($AI14,IF(INDEX(DATA!AE:AE,$B14)=0,NA(),INDEX(DATA!AE:AE,$B14)),NA())</f>
        <v>#N/A</v>
      </c>
      <c r="AE14" s="18" t="e">
        <f>IF($AI14,IF(INDEX(DATA!AF:AF,$B14)=0,NA(),INDEX(DATA!AF:AF,$B14)),NA())</f>
        <v>#N/A</v>
      </c>
      <c r="AF14" s="18" t="e">
        <f>IF($AI14,IF(INDEX(DATA!AG:AG,$B14)=0,NA(),INDEX(DATA!AG:AG,$B14)),NA())</f>
        <v>#N/A</v>
      </c>
      <c r="AG14" s="18" t="e">
        <f>IF($AI14,IF(INDEX(DATA!AH:AH,$B14)=0,NA(),INDEX(DATA!AH:AH,$B14)),NA())</f>
        <v>#N/A</v>
      </c>
      <c r="AH14" s="18" t="e">
        <f>IF($AI14,IF(INDEX(DATA!AI:AI,$B14)=0,NA(),INDEX(DATA!AI:AI,$B14)),NA())</f>
        <v>#N/A</v>
      </c>
      <c r="AI14" t="b">
        <v>0</v>
      </c>
    </row>
    <row r="15" spans="1:35" x14ac:dyDescent="0.2">
      <c r="A15">
        <v>9</v>
      </c>
      <c r="B15">
        <f>INDEX(Service!B:B,MATCH($A15,Service!$A:$A,0))</f>
        <v>37</v>
      </c>
      <c r="C15" t="str">
        <f>INDEX(Service!C:C,MATCH($A15,Service!$A:$A,0))</f>
        <v>Cabo Verde</v>
      </c>
      <c r="D15" s="18" t="e">
        <f>IF($AI15,IF(INDEX(DATA!E:E,$B15)=0,NA(),INDEX(DATA!E:E,$B15)),NA())</f>
        <v>#N/A</v>
      </c>
      <c r="E15" s="18" t="e">
        <f>IF($AI15,IF(INDEX(DATA!F:F,$B15)=0,NA(),INDEX(DATA!F:F,$B15)),NA())</f>
        <v>#N/A</v>
      </c>
      <c r="F15" s="18" t="e">
        <f>IF($AI15,IF(INDEX(DATA!G:G,$B15)=0,NA(),INDEX(DATA!G:G,$B15)),NA())</f>
        <v>#N/A</v>
      </c>
      <c r="G15" s="18" t="e">
        <f>IF($AI15,IF(INDEX(DATA!H:H,$B15)=0,NA(),INDEX(DATA!H:H,$B15)),NA())</f>
        <v>#N/A</v>
      </c>
      <c r="H15" s="18" t="e">
        <f>IF($AI15,IF(INDEX(DATA!I:I,$B15)=0,NA(),INDEX(DATA!I:I,$B15)),NA())</f>
        <v>#N/A</v>
      </c>
      <c r="I15" s="18" t="e">
        <f>IF($AI15,IF(INDEX(DATA!J:J,$B15)=0,NA(),INDEX(DATA!J:J,$B15)),NA())</f>
        <v>#N/A</v>
      </c>
      <c r="J15" s="18" t="e">
        <f>IF($AI15,IF(INDEX(DATA!K:K,$B15)=0,NA(),INDEX(DATA!K:K,$B15)),NA())</f>
        <v>#N/A</v>
      </c>
      <c r="K15" s="18" t="e">
        <f>IF($AI15,IF(INDEX(DATA!L:L,$B15)=0,NA(),INDEX(DATA!L:L,$B15)),NA())</f>
        <v>#N/A</v>
      </c>
      <c r="L15" s="18" t="e">
        <f>IF($AI15,IF(INDEX(DATA!M:M,$B15)=0,NA(),INDEX(DATA!M:M,$B15)),NA())</f>
        <v>#N/A</v>
      </c>
      <c r="M15" s="18" t="e">
        <f>IF($AI15,IF(INDEX(DATA!N:N,$B15)=0,NA(),INDEX(DATA!N:N,$B15)),NA())</f>
        <v>#N/A</v>
      </c>
      <c r="N15" s="18" t="e">
        <f>IF($AI15,IF(INDEX(DATA!O:O,$B15)=0,NA(),INDEX(DATA!O:O,$B15)),NA())</f>
        <v>#N/A</v>
      </c>
      <c r="O15" s="18" t="e">
        <f>IF($AI15,IF(INDEX(DATA!P:P,$B15)=0,NA(),INDEX(DATA!P:P,$B15)),NA())</f>
        <v>#N/A</v>
      </c>
      <c r="P15" s="18" t="e">
        <f>IF($AI15,IF(INDEX(DATA!Q:Q,$B15)=0,NA(),INDEX(DATA!Q:Q,$B15)),NA())</f>
        <v>#N/A</v>
      </c>
      <c r="Q15" s="18" t="e">
        <f>IF($AI15,IF(INDEX(DATA!R:R,$B15)=0,NA(),INDEX(DATA!R:R,$B15)),NA())</f>
        <v>#N/A</v>
      </c>
      <c r="R15" s="18" t="e">
        <f>IF($AI15,IF(INDEX(DATA!S:S,$B15)=0,NA(),INDEX(DATA!S:S,$B15)),NA())</f>
        <v>#N/A</v>
      </c>
      <c r="S15" s="18" t="e">
        <f>IF($AI15,IF(INDEX(DATA!T:T,$B15)=0,NA(),INDEX(DATA!T:T,$B15)),NA())</f>
        <v>#N/A</v>
      </c>
      <c r="T15" s="18" t="e">
        <f>IF($AI15,IF(INDEX(DATA!U:U,$B15)=0,NA(),INDEX(DATA!U:U,$B15)),NA())</f>
        <v>#N/A</v>
      </c>
      <c r="U15" s="18" t="e">
        <f>IF($AI15,IF(INDEX(DATA!V:V,$B15)=0,NA(),INDEX(DATA!V:V,$B15)),NA())</f>
        <v>#N/A</v>
      </c>
      <c r="V15" s="18" t="e">
        <f>IF($AI15,IF(INDEX(DATA!W:W,$B15)=0,NA(),INDEX(DATA!W:W,$B15)),NA())</f>
        <v>#N/A</v>
      </c>
      <c r="W15" s="18" t="e">
        <f>IF($AI15,IF(INDEX(DATA!X:X,$B15)=0,NA(),INDEX(DATA!X:X,$B15)),NA())</f>
        <v>#N/A</v>
      </c>
      <c r="X15" s="18" t="e">
        <f>IF($AI15,IF(INDEX(DATA!Y:Y,$B15)=0,NA(),INDEX(DATA!Y:Y,$B15)),NA())</f>
        <v>#N/A</v>
      </c>
      <c r="Y15" s="18" t="e">
        <f>IF($AI15,IF(INDEX(DATA!Z:Z,$B15)=0,NA(),INDEX(DATA!Z:Z,$B15)),NA())</f>
        <v>#N/A</v>
      </c>
      <c r="Z15" s="18" t="e">
        <f>IF($AI15,IF(INDEX(DATA!AA:AA,$B15)=0,NA(),INDEX(DATA!AA:AA,$B15)),NA())</f>
        <v>#N/A</v>
      </c>
      <c r="AA15" s="18" t="e">
        <f>IF($AI15,IF(INDEX(DATA!AB:AB,$B15)=0,NA(),INDEX(DATA!AB:AB,$B15)),NA())</f>
        <v>#N/A</v>
      </c>
      <c r="AB15" s="18" t="e">
        <f>IF($AI15,IF(INDEX(DATA!AC:AC,$B15)=0,NA(),INDEX(DATA!AC:AC,$B15)),NA())</f>
        <v>#N/A</v>
      </c>
      <c r="AC15" s="18" t="e">
        <f>IF($AI15,IF(INDEX(DATA!AD:AD,$B15)=0,NA(),INDEX(DATA!AD:AD,$B15)),NA())</f>
        <v>#N/A</v>
      </c>
      <c r="AD15" s="18" t="e">
        <f>IF($AI15,IF(INDEX(DATA!AE:AE,$B15)=0,NA(),INDEX(DATA!AE:AE,$B15)),NA())</f>
        <v>#N/A</v>
      </c>
      <c r="AE15" s="18" t="e">
        <f>IF($AI15,IF(INDEX(DATA!AF:AF,$B15)=0,NA(),INDEX(DATA!AF:AF,$B15)),NA())</f>
        <v>#N/A</v>
      </c>
      <c r="AF15" s="18" t="e">
        <f>IF($AI15,IF(INDEX(DATA!AG:AG,$B15)=0,NA(),INDEX(DATA!AG:AG,$B15)),NA())</f>
        <v>#N/A</v>
      </c>
      <c r="AG15" s="18" t="e">
        <f>IF($AI15,IF(INDEX(DATA!AH:AH,$B15)=0,NA(),INDEX(DATA!AH:AH,$B15)),NA())</f>
        <v>#N/A</v>
      </c>
      <c r="AH15" s="18" t="e">
        <f>IF($AI15,IF(INDEX(DATA!AI:AI,$B15)=0,NA(),INDEX(DATA!AI:AI,$B15)),NA())</f>
        <v>#N/A</v>
      </c>
      <c r="AI15" t="b">
        <v>0</v>
      </c>
    </row>
    <row r="16" spans="1:35" x14ac:dyDescent="0.2">
      <c r="A16">
        <v>10</v>
      </c>
      <c r="B16">
        <f>INDEX(Service!B:B,MATCH($A16,Service!$A:$A,0))</f>
        <v>96</v>
      </c>
      <c r="C16" t="str">
        <f>INDEX(Service!C:C,MATCH($A16,Service!$A:$A,0))</f>
        <v>Guam</v>
      </c>
      <c r="D16" s="18" t="e">
        <f>IF($AI16,IF(INDEX(DATA!E:E,$B16)=0,NA(),INDEX(DATA!E:E,$B16)),NA())</f>
        <v>#N/A</v>
      </c>
      <c r="E16" s="18" t="e">
        <f>IF($AI16,IF(INDEX(DATA!F:F,$B16)=0,NA(),INDEX(DATA!F:F,$B16)),NA())</f>
        <v>#N/A</v>
      </c>
      <c r="F16" s="18" t="e">
        <f>IF($AI16,IF(INDEX(DATA!G:G,$B16)=0,NA(),INDEX(DATA!G:G,$B16)),NA())</f>
        <v>#N/A</v>
      </c>
      <c r="G16" s="18" t="e">
        <f>IF($AI16,IF(INDEX(DATA!H:H,$B16)=0,NA(),INDEX(DATA!H:H,$B16)),NA())</f>
        <v>#N/A</v>
      </c>
      <c r="H16" s="18" t="e">
        <f>IF($AI16,IF(INDEX(DATA!I:I,$B16)=0,NA(),INDEX(DATA!I:I,$B16)),NA())</f>
        <v>#N/A</v>
      </c>
      <c r="I16" s="18" t="e">
        <f>IF($AI16,IF(INDEX(DATA!J:J,$B16)=0,NA(),INDEX(DATA!J:J,$B16)),NA())</f>
        <v>#N/A</v>
      </c>
      <c r="J16" s="18" t="e">
        <f>IF($AI16,IF(INDEX(DATA!K:K,$B16)=0,NA(),INDEX(DATA!K:K,$B16)),NA())</f>
        <v>#N/A</v>
      </c>
      <c r="K16" s="18" t="e">
        <f>IF($AI16,IF(INDEX(DATA!L:L,$B16)=0,NA(),INDEX(DATA!L:L,$B16)),NA())</f>
        <v>#N/A</v>
      </c>
      <c r="L16" s="18" t="e">
        <f>IF($AI16,IF(INDEX(DATA!M:M,$B16)=0,NA(),INDEX(DATA!M:M,$B16)),NA())</f>
        <v>#N/A</v>
      </c>
      <c r="M16" s="18" t="e">
        <f>IF($AI16,IF(INDEX(DATA!N:N,$B16)=0,NA(),INDEX(DATA!N:N,$B16)),NA())</f>
        <v>#N/A</v>
      </c>
      <c r="N16" s="18" t="e">
        <f>IF($AI16,IF(INDEX(DATA!O:O,$B16)=0,NA(),INDEX(DATA!O:O,$B16)),NA())</f>
        <v>#N/A</v>
      </c>
      <c r="O16" s="18" t="e">
        <f>IF($AI16,IF(INDEX(DATA!P:P,$B16)=0,NA(),INDEX(DATA!P:P,$B16)),NA())</f>
        <v>#N/A</v>
      </c>
      <c r="P16" s="18" t="e">
        <f>IF($AI16,IF(INDEX(DATA!Q:Q,$B16)=0,NA(),INDEX(DATA!Q:Q,$B16)),NA())</f>
        <v>#N/A</v>
      </c>
      <c r="Q16" s="18" t="e">
        <f>IF($AI16,IF(INDEX(DATA!R:R,$B16)=0,NA(),INDEX(DATA!R:R,$B16)),NA())</f>
        <v>#N/A</v>
      </c>
      <c r="R16" s="18" t="e">
        <f>IF($AI16,IF(INDEX(DATA!S:S,$B16)=0,NA(),INDEX(DATA!S:S,$B16)),NA())</f>
        <v>#N/A</v>
      </c>
      <c r="S16" s="18" t="e">
        <f>IF($AI16,IF(INDEX(DATA!T:T,$B16)=0,NA(),INDEX(DATA!T:T,$B16)),NA())</f>
        <v>#N/A</v>
      </c>
      <c r="T16" s="18" t="e">
        <f>IF($AI16,IF(INDEX(DATA!U:U,$B16)=0,NA(),INDEX(DATA!U:U,$B16)),NA())</f>
        <v>#N/A</v>
      </c>
      <c r="U16" s="18" t="e">
        <f>IF($AI16,IF(INDEX(DATA!V:V,$B16)=0,NA(),INDEX(DATA!V:V,$B16)),NA())</f>
        <v>#N/A</v>
      </c>
      <c r="V16" s="18" t="e">
        <f>IF($AI16,IF(INDEX(DATA!W:W,$B16)=0,NA(),INDEX(DATA!W:W,$B16)),NA())</f>
        <v>#N/A</v>
      </c>
      <c r="W16" s="18" t="e">
        <f>IF($AI16,IF(INDEX(DATA!X:X,$B16)=0,NA(),INDEX(DATA!X:X,$B16)),NA())</f>
        <v>#N/A</v>
      </c>
      <c r="X16" s="18" t="e">
        <f>IF($AI16,IF(INDEX(DATA!Y:Y,$B16)=0,NA(),INDEX(DATA!Y:Y,$B16)),NA())</f>
        <v>#N/A</v>
      </c>
      <c r="Y16" s="18" t="e">
        <f>IF($AI16,IF(INDEX(DATA!Z:Z,$B16)=0,NA(),INDEX(DATA!Z:Z,$B16)),NA())</f>
        <v>#N/A</v>
      </c>
      <c r="Z16" s="18" t="e">
        <f>IF($AI16,IF(INDEX(DATA!AA:AA,$B16)=0,NA(),INDEX(DATA!AA:AA,$B16)),NA())</f>
        <v>#N/A</v>
      </c>
      <c r="AA16" s="18" t="e">
        <f>IF($AI16,IF(INDEX(DATA!AB:AB,$B16)=0,NA(),INDEX(DATA!AB:AB,$B16)),NA())</f>
        <v>#N/A</v>
      </c>
      <c r="AB16" s="18" t="e">
        <f>IF($AI16,IF(INDEX(DATA!AC:AC,$B16)=0,NA(),INDEX(DATA!AC:AC,$B16)),NA())</f>
        <v>#N/A</v>
      </c>
      <c r="AC16" s="18" t="e">
        <f>IF($AI16,IF(INDEX(DATA!AD:AD,$B16)=0,NA(),INDEX(DATA!AD:AD,$B16)),NA())</f>
        <v>#N/A</v>
      </c>
      <c r="AD16" s="18" t="e">
        <f>IF($AI16,IF(INDEX(DATA!AE:AE,$B16)=0,NA(),INDEX(DATA!AE:AE,$B16)),NA())</f>
        <v>#N/A</v>
      </c>
      <c r="AE16" s="18" t="e">
        <f>IF($AI16,IF(INDEX(DATA!AF:AF,$B16)=0,NA(),INDEX(DATA!AF:AF,$B16)),NA())</f>
        <v>#N/A</v>
      </c>
      <c r="AF16" s="18" t="e">
        <f>IF($AI16,IF(INDEX(DATA!AG:AG,$B16)=0,NA(),INDEX(DATA!AG:AG,$B16)),NA())</f>
        <v>#N/A</v>
      </c>
      <c r="AG16" s="18" t="e">
        <f>IF($AI16,IF(INDEX(DATA!AH:AH,$B16)=0,NA(),INDEX(DATA!AH:AH,$B16)),NA())</f>
        <v>#N/A</v>
      </c>
      <c r="AH16" s="18" t="e">
        <f>IF($AI16,IF(INDEX(DATA!AI:AI,$B16)=0,NA(),INDEX(DATA!AI:AI,$B16)),NA())</f>
        <v>#N/A</v>
      </c>
      <c r="AI16" t="b">
        <v>0</v>
      </c>
    </row>
    <row r="17" spans="1:35" x14ac:dyDescent="0.2">
      <c r="A17">
        <v>11</v>
      </c>
      <c r="B17">
        <f>INDEX(Service!B:B,MATCH($A17,Service!$A:$A,0))</f>
        <v>257</v>
      </c>
      <c r="C17" t="str">
        <f>INDEX(Service!C:C,MATCH($A17,Service!$A:$A,0))</f>
        <v>Uruguay</v>
      </c>
      <c r="D17" s="18" t="e">
        <f>IF($AI17,IF(INDEX(DATA!E:E,$B17)=0,NA(),INDEX(DATA!E:E,$B17)),NA())</f>
        <v>#N/A</v>
      </c>
      <c r="E17" s="18" t="e">
        <f>IF($AI17,IF(INDEX(DATA!F:F,$B17)=0,NA(),INDEX(DATA!F:F,$B17)),NA())</f>
        <v>#N/A</v>
      </c>
      <c r="F17" s="18" t="e">
        <f>IF($AI17,IF(INDEX(DATA!G:G,$B17)=0,NA(),INDEX(DATA!G:G,$B17)),NA())</f>
        <v>#N/A</v>
      </c>
      <c r="G17" s="18" t="e">
        <f>IF($AI17,IF(INDEX(DATA!H:H,$B17)=0,NA(),INDEX(DATA!H:H,$B17)),NA())</f>
        <v>#N/A</v>
      </c>
      <c r="H17" s="18" t="e">
        <f>IF($AI17,IF(INDEX(DATA!I:I,$B17)=0,NA(),INDEX(DATA!I:I,$B17)),NA())</f>
        <v>#N/A</v>
      </c>
      <c r="I17" s="18" t="e">
        <f>IF($AI17,IF(INDEX(DATA!J:J,$B17)=0,NA(),INDEX(DATA!J:J,$B17)),NA())</f>
        <v>#N/A</v>
      </c>
      <c r="J17" s="18" t="e">
        <f>IF($AI17,IF(INDEX(DATA!K:K,$B17)=0,NA(),INDEX(DATA!K:K,$B17)),NA())</f>
        <v>#N/A</v>
      </c>
      <c r="K17" s="18" t="e">
        <f>IF($AI17,IF(INDEX(DATA!L:L,$B17)=0,NA(),INDEX(DATA!L:L,$B17)),NA())</f>
        <v>#N/A</v>
      </c>
      <c r="L17" s="18" t="e">
        <f>IF($AI17,IF(INDEX(DATA!M:M,$B17)=0,NA(),INDEX(DATA!M:M,$B17)),NA())</f>
        <v>#N/A</v>
      </c>
      <c r="M17" s="18" t="e">
        <f>IF($AI17,IF(INDEX(DATA!N:N,$B17)=0,NA(),INDEX(DATA!N:N,$B17)),NA())</f>
        <v>#N/A</v>
      </c>
      <c r="N17" s="18" t="e">
        <f>IF($AI17,IF(INDEX(DATA!O:O,$B17)=0,NA(),INDEX(DATA!O:O,$B17)),NA())</f>
        <v>#N/A</v>
      </c>
      <c r="O17" s="18" t="e">
        <f>IF($AI17,IF(INDEX(DATA!P:P,$B17)=0,NA(),INDEX(DATA!P:P,$B17)),NA())</f>
        <v>#N/A</v>
      </c>
      <c r="P17" s="18" t="e">
        <f>IF($AI17,IF(INDEX(DATA!Q:Q,$B17)=0,NA(),INDEX(DATA!Q:Q,$B17)),NA())</f>
        <v>#N/A</v>
      </c>
      <c r="Q17" s="18" t="e">
        <f>IF($AI17,IF(INDEX(DATA!R:R,$B17)=0,NA(),INDEX(DATA!R:R,$B17)),NA())</f>
        <v>#N/A</v>
      </c>
      <c r="R17" s="18" t="e">
        <f>IF($AI17,IF(INDEX(DATA!S:S,$B17)=0,NA(),INDEX(DATA!S:S,$B17)),NA())</f>
        <v>#N/A</v>
      </c>
      <c r="S17" s="18" t="e">
        <f>IF($AI17,IF(INDEX(DATA!T:T,$B17)=0,NA(),INDEX(DATA!T:T,$B17)),NA())</f>
        <v>#N/A</v>
      </c>
      <c r="T17" s="18" t="e">
        <f>IF($AI17,IF(INDEX(DATA!U:U,$B17)=0,NA(),INDEX(DATA!U:U,$B17)),NA())</f>
        <v>#N/A</v>
      </c>
      <c r="U17" s="18" t="e">
        <f>IF($AI17,IF(INDEX(DATA!V:V,$B17)=0,NA(),INDEX(DATA!V:V,$B17)),NA())</f>
        <v>#N/A</v>
      </c>
      <c r="V17" s="18" t="e">
        <f>IF($AI17,IF(INDEX(DATA!W:W,$B17)=0,NA(),INDEX(DATA!W:W,$B17)),NA())</f>
        <v>#N/A</v>
      </c>
      <c r="W17" s="18" t="e">
        <f>IF($AI17,IF(INDEX(DATA!X:X,$B17)=0,NA(),INDEX(DATA!X:X,$B17)),NA())</f>
        <v>#N/A</v>
      </c>
      <c r="X17" s="18" t="e">
        <f>IF($AI17,IF(INDEX(DATA!Y:Y,$B17)=0,NA(),INDEX(DATA!Y:Y,$B17)),NA())</f>
        <v>#N/A</v>
      </c>
      <c r="Y17" s="18" t="e">
        <f>IF($AI17,IF(INDEX(DATA!Z:Z,$B17)=0,NA(),INDEX(DATA!Z:Z,$B17)),NA())</f>
        <v>#N/A</v>
      </c>
      <c r="Z17" s="18" t="e">
        <f>IF($AI17,IF(INDEX(DATA!AA:AA,$B17)=0,NA(),INDEX(DATA!AA:AA,$B17)),NA())</f>
        <v>#N/A</v>
      </c>
      <c r="AA17" s="18" t="e">
        <f>IF($AI17,IF(INDEX(DATA!AB:AB,$B17)=0,NA(),INDEX(DATA!AB:AB,$B17)),NA())</f>
        <v>#N/A</v>
      </c>
      <c r="AB17" s="18" t="e">
        <f>IF($AI17,IF(INDEX(DATA!AC:AC,$B17)=0,NA(),INDEX(DATA!AC:AC,$B17)),NA())</f>
        <v>#N/A</v>
      </c>
      <c r="AC17" s="18" t="e">
        <f>IF($AI17,IF(INDEX(DATA!AD:AD,$B17)=0,NA(),INDEX(DATA!AD:AD,$B17)),NA())</f>
        <v>#N/A</v>
      </c>
      <c r="AD17" s="18" t="e">
        <f>IF($AI17,IF(INDEX(DATA!AE:AE,$B17)=0,NA(),INDEX(DATA!AE:AE,$B17)),NA())</f>
        <v>#N/A</v>
      </c>
      <c r="AE17" s="18" t="e">
        <f>IF($AI17,IF(INDEX(DATA!AF:AF,$B17)=0,NA(),INDEX(DATA!AF:AF,$B17)),NA())</f>
        <v>#N/A</v>
      </c>
      <c r="AF17" s="18" t="e">
        <f>IF($AI17,IF(INDEX(DATA!AG:AG,$B17)=0,NA(),INDEX(DATA!AG:AG,$B17)),NA())</f>
        <v>#N/A</v>
      </c>
      <c r="AG17" s="18" t="e">
        <f>IF($AI17,IF(INDEX(DATA!AH:AH,$B17)=0,NA(),INDEX(DATA!AH:AH,$B17)),NA())</f>
        <v>#N/A</v>
      </c>
      <c r="AH17" s="18" t="e">
        <f>IF($AI17,IF(INDEX(DATA!AI:AI,$B17)=0,NA(),INDEX(DATA!AI:AI,$B17)),NA())</f>
        <v>#N/A</v>
      </c>
      <c r="AI17" t="b">
        <v>0</v>
      </c>
    </row>
    <row r="18" spans="1:35" x14ac:dyDescent="0.2">
      <c r="A18">
        <v>12</v>
      </c>
      <c r="B18">
        <f>INDEX(Service!B:B,MATCH($A18,Service!$A:$A,0))</f>
        <v>121</v>
      </c>
      <c r="C18" t="str">
        <f>INDEX(Service!C:C,MATCH($A18,Service!$A:$A,0))</f>
        <v>Jamaica</v>
      </c>
      <c r="D18" s="18" t="e">
        <f>IF($AI18,IF(INDEX(DATA!E:E,$B18)=0,NA(),INDEX(DATA!E:E,$B18)),NA())</f>
        <v>#N/A</v>
      </c>
      <c r="E18" s="18" t="e">
        <f>IF($AI18,IF(INDEX(DATA!F:F,$B18)=0,NA(),INDEX(DATA!F:F,$B18)),NA())</f>
        <v>#N/A</v>
      </c>
      <c r="F18" s="18" t="e">
        <f>IF($AI18,IF(INDEX(DATA!G:G,$B18)=0,NA(),INDEX(DATA!G:G,$B18)),NA())</f>
        <v>#N/A</v>
      </c>
      <c r="G18" s="18" t="e">
        <f>IF($AI18,IF(INDEX(DATA!H:H,$B18)=0,NA(),INDEX(DATA!H:H,$B18)),NA())</f>
        <v>#N/A</v>
      </c>
      <c r="H18" s="18" t="e">
        <f>IF($AI18,IF(INDEX(DATA!I:I,$B18)=0,NA(),INDEX(DATA!I:I,$B18)),NA())</f>
        <v>#N/A</v>
      </c>
      <c r="I18" s="18" t="e">
        <f>IF($AI18,IF(INDEX(DATA!J:J,$B18)=0,NA(),INDEX(DATA!J:J,$B18)),NA())</f>
        <v>#N/A</v>
      </c>
      <c r="J18" s="18" t="e">
        <f>IF($AI18,IF(INDEX(DATA!K:K,$B18)=0,NA(),INDEX(DATA!K:K,$B18)),NA())</f>
        <v>#N/A</v>
      </c>
      <c r="K18" s="18" t="e">
        <f>IF($AI18,IF(INDEX(DATA!L:L,$B18)=0,NA(),INDEX(DATA!L:L,$B18)),NA())</f>
        <v>#N/A</v>
      </c>
      <c r="L18" s="18" t="e">
        <f>IF($AI18,IF(INDEX(DATA!M:M,$B18)=0,NA(),INDEX(DATA!M:M,$B18)),NA())</f>
        <v>#N/A</v>
      </c>
      <c r="M18" s="18" t="e">
        <f>IF($AI18,IF(INDEX(DATA!N:N,$B18)=0,NA(),INDEX(DATA!N:N,$B18)),NA())</f>
        <v>#N/A</v>
      </c>
      <c r="N18" s="18" t="e">
        <f>IF($AI18,IF(INDEX(DATA!O:O,$B18)=0,NA(),INDEX(DATA!O:O,$B18)),NA())</f>
        <v>#N/A</v>
      </c>
      <c r="O18" s="18" t="e">
        <f>IF($AI18,IF(INDEX(DATA!P:P,$B18)=0,NA(),INDEX(DATA!P:P,$B18)),NA())</f>
        <v>#N/A</v>
      </c>
      <c r="P18" s="18" t="e">
        <f>IF($AI18,IF(INDEX(DATA!Q:Q,$B18)=0,NA(),INDEX(DATA!Q:Q,$B18)),NA())</f>
        <v>#N/A</v>
      </c>
      <c r="Q18" s="18" t="e">
        <f>IF($AI18,IF(INDEX(DATA!R:R,$B18)=0,NA(),INDEX(DATA!R:R,$B18)),NA())</f>
        <v>#N/A</v>
      </c>
      <c r="R18" s="18" t="e">
        <f>IF($AI18,IF(INDEX(DATA!S:S,$B18)=0,NA(),INDEX(DATA!S:S,$B18)),NA())</f>
        <v>#N/A</v>
      </c>
      <c r="S18" s="18" t="e">
        <f>IF($AI18,IF(INDEX(DATA!T:T,$B18)=0,NA(),INDEX(DATA!T:T,$B18)),NA())</f>
        <v>#N/A</v>
      </c>
      <c r="T18" s="18" t="e">
        <f>IF($AI18,IF(INDEX(DATA!U:U,$B18)=0,NA(),INDEX(DATA!U:U,$B18)),NA())</f>
        <v>#N/A</v>
      </c>
      <c r="U18" s="18" t="e">
        <f>IF($AI18,IF(INDEX(DATA!V:V,$B18)=0,NA(),INDEX(DATA!V:V,$B18)),NA())</f>
        <v>#N/A</v>
      </c>
      <c r="V18" s="18" t="e">
        <f>IF($AI18,IF(INDEX(DATA!W:W,$B18)=0,NA(),INDEX(DATA!W:W,$B18)),NA())</f>
        <v>#N/A</v>
      </c>
      <c r="W18" s="18" t="e">
        <f>IF($AI18,IF(INDEX(DATA!X:X,$B18)=0,NA(),INDEX(DATA!X:X,$B18)),NA())</f>
        <v>#N/A</v>
      </c>
      <c r="X18" s="18" t="e">
        <f>IF($AI18,IF(INDEX(DATA!Y:Y,$B18)=0,NA(),INDEX(DATA!Y:Y,$B18)),NA())</f>
        <v>#N/A</v>
      </c>
      <c r="Y18" s="18" t="e">
        <f>IF($AI18,IF(INDEX(DATA!Z:Z,$B18)=0,NA(),INDEX(DATA!Z:Z,$B18)),NA())</f>
        <v>#N/A</v>
      </c>
      <c r="Z18" s="18" t="e">
        <f>IF($AI18,IF(INDEX(DATA!AA:AA,$B18)=0,NA(),INDEX(DATA!AA:AA,$B18)),NA())</f>
        <v>#N/A</v>
      </c>
      <c r="AA18" s="18" t="e">
        <f>IF($AI18,IF(INDEX(DATA!AB:AB,$B18)=0,NA(),INDEX(DATA!AB:AB,$B18)),NA())</f>
        <v>#N/A</v>
      </c>
      <c r="AB18" s="18" t="e">
        <f>IF($AI18,IF(INDEX(DATA!AC:AC,$B18)=0,NA(),INDEX(DATA!AC:AC,$B18)),NA())</f>
        <v>#N/A</v>
      </c>
      <c r="AC18" s="18" t="e">
        <f>IF($AI18,IF(INDEX(DATA!AD:AD,$B18)=0,NA(),INDEX(DATA!AD:AD,$B18)),NA())</f>
        <v>#N/A</v>
      </c>
      <c r="AD18" s="18" t="e">
        <f>IF($AI18,IF(INDEX(DATA!AE:AE,$B18)=0,NA(),INDEX(DATA!AE:AE,$B18)),NA())</f>
        <v>#N/A</v>
      </c>
      <c r="AE18" s="18" t="e">
        <f>IF($AI18,IF(INDEX(DATA!AF:AF,$B18)=0,NA(),INDEX(DATA!AF:AF,$B18)),NA())</f>
        <v>#N/A</v>
      </c>
      <c r="AF18" s="18" t="e">
        <f>IF($AI18,IF(INDEX(DATA!AG:AG,$B18)=0,NA(),INDEX(DATA!AG:AG,$B18)),NA())</f>
        <v>#N/A</v>
      </c>
      <c r="AG18" s="18" t="e">
        <f>IF($AI18,IF(INDEX(DATA!AH:AH,$B18)=0,NA(),INDEX(DATA!AH:AH,$B18)),NA())</f>
        <v>#N/A</v>
      </c>
      <c r="AH18" s="18" t="e">
        <f>IF($AI18,IF(INDEX(DATA!AI:AI,$B18)=0,NA(),INDEX(DATA!AI:AI,$B18)),NA())</f>
        <v>#N/A</v>
      </c>
      <c r="AI18" t="b">
        <v>0</v>
      </c>
    </row>
    <row r="19" spans="1:35" x14ac:dyDescent="0.2">
      <c r="A19">
        <v>13</v>
      </c>
      <c r="B19">
        <f>INDEX(Service!B:B,MATCH($A19,Service!$A:$A,0))</f>
        <v>191</v>
      </c>
      <c r="C19" t="str">
        <f>INDEX(Service!C:C,MATCH($A19,Service!$A:$A,0))</f>
        <v>Palau</v>
      </c>
      <c r="D19" s="18" t="e">
        <f>IF($AI19,IF(INDEX(DATA!E:E,$B19)=0,NA(),INDEX(DATA!E:E,$B19)),NA())</f>
        <v>#N/A</v>
      </c>
      <c r="E19" s="18" t="e">
        <f>IF($AI19,IF(INDEX(DATA!F:F,$B19)=0,NA(),INDEX(DATA!F:F,$B19)),NA())</f>
        <v>#N/A</v>
      </c>
      <c r="F19" s="18" t="e">
        <f>IF($AI19,IF(INDEX(DATA!G:G,$B19)=0,NA(),INDEX(DATA!G:G,$B19)),NA())</f>
        <v>#N/A</v>
      </c>
      <c r="G19" s="18" t="e">
        <f>IF($AI19,IF(INDEX(DATA!H:H,$B19)=0,NA(),INDEX(DATA!H:H,$B19)),NA())</f>
        <v>#N/A</v>
      </c>
      <c r="H19" s="18" t="e">
        <f>IF($AI19,IF(INDEX(DATA!I:I,$B19)=0,NA(),INDEX(DATA!I:I,$B19)),NA())</f>
        <v>#N/A</v>
      </c>
      <c r="I19" s="18" t="e">
        <f>IF($AI19,IF(INDEX(DATA!J:J,$B19)=0,NA(),INDEX(DATA!J:J,$B19)),NA())</f>
        <v>#N/A</v>
      </c>
      <c r="J19" s="18" t="e">
        <f>IF($AI19,IF(INDEX(DATA!K:K,$B19)=0,NA(),INDEX(DATA!K:K,$B19)),NA())</f>
        <v>#N/A</v>
      </c>
      <c r="K19" s="18" t="e">
        <f>IF($AI19,IF(INDEX(DATA!L:L,$B19)=0,NA(),INDEX(DATA!L:L,$B19)),NA())</f>
        <v>#N/A</v>
      </c>
      <c r="L19" s="18" t="e">
        <f>IF($AI19,IF(INDEX(DATA!M:M,$B19)=0,NA(),INDEX(DATA!M:M,$B19)),NA())</f>
        <v>#N/A</v>
      </c>
      <c r="M19" s="18" t="e">
        <f>IF($AI19,IF(INDEX(DATA!N:N,$B19)=0,NA(),INDEX(DATA!N:N,$B19)),NA())</f>
        <v>#N/A</v>
      </c>
      <c r="N19" s="18" t="e">
        <f>IF($AI19,IF(INDEX(DATA!O:O,$B19)=0,NA(),INDEX(DATA!O:O,$B19)),NA())</f>
        <v>#N/A</v>
      </c>
      <c r="O19" s="18" t="e">
        <f>IF($AI19,IF(INDEX(DATA!P:P,$B19)=0,NA(),INDEX(DATA!P:P,$B19)),NA())</f>
        <v>#N/A</v>
      </c>
      <c r="P19" s="18" t="e">
        <f>IF($AI19,IF(INDEX(DATA!Q:Q,$B19)=0,NA(),INDEX(DATA!Q:Q,$B19)),NA())</f>
        <v>#N/A</v>
      </c>
      <c r="Q19" s="18" t="e">
        <f>IF($AI19,IF(INDEX(DATA!R:R,$B19)=0,NA(),INDEX(DATA!R:R,$B19)),NA())</f>
        <v>#N/A</v>
      </c>
      <c r="R19" s="18" t="e">
        <f>IF($AI19,IF(INDEX(DATA!S:S,$B19)=0,NA(),INDEX(DATA!S:S,$B19)),NA())</f>
        <v>#N/A</v>
      </c>
      <c r="S19" s="18" t="e">
        <f>IF($AI19,IF(INDEX(DATA!T:T,$B19)=0,NA(),INDEX(DATA!T:T,$B19)),NA())</f>
        <v>#N/A</v>
      </c>
      <c r="T19" s="18" t="e">
        <f>IF($AI19,IF(INDEX(DATA!U:U,$B19)=0,NA(),INDEX(DATA!U:U,$B19)),NA())</f>
        <v>#N/A</v>
      </c>
      <c r="U19" s="18" t="e">
        <f>IF($AI19,IF(INDEX(DATA!V:V,$B19)=0,NA(),INDEX(DATA!V:V,$B19)),NA())</f>
        <v>#N/A</v>
      </c>
      <c r="V19" s="18" t="e">
        <f>IF($AI19,IF(INDEX(DATA!W:W,$B19)=0,NA(),INDEX(DATA!W:W,$B19)),NA())</f>
        <v>#N/A</v>
      </c>
      <c r="W19" s="18" t="e">
        <f>IF($AI19,IF(INDEX(DATA!X:X,$B19)=0,NA(),INDEX(DATA!X:X,$B19)),NA())</f>
        <v>#N/A</v>
      </c>
      <c r="X19" s="18" t="e">
        <f>IF($AI19,IF(INDEX(DATA!Y:Y,$B19)=0,NA(),INDEX(DATA!Y:Y,$B19)),NA())</f>
        <v>#N/A</v>
      </c>
      <c r="Y19" s="18" t="e">
        <f>IF($AI19,IF(INDEX(DATA!Z:Z,$B19)=0,NA(),INDEX(DATA!Z:Z,$B19)),NA())</f>
        <v>#N/A</v>
      </c>
      <c r="Z19" s="18" t="e">
        <f>IF($AI19,IF(INDEX(DATA!AA:AA,$B19)=0,NA(),INDEX(DATA!AA:AA,$B19)),NA())</f>
        <v>#N/A</v>
      </c>
      <c r="AA19" s="18" t="e">
        <f>IF($AI19,IF(INDEX(DATA!AB:AB,$B19)=0,NA(),INDEX(DATA!AB:AB,$B19)),NA())</f>
        <v>#N/A</v>
      </c>
      <c r="AB19" s="18" t="e">
        <f>IF($AI19,IF(INDEX(DATA!AC:AC,$B19)=0,NA(),INDEX(DATA!AC:AC,$B19)),NA())</f>
        <v>#N/A</v>
      </c>
      <c r="AC19" s="18" t="e">
        <f>IF($AI19,IF(INDEX(DATA!AD:AD,$B19)=0,NA(),INDEX(DATA!AD:AD,$B19)),NA())</f>
        <v>#N/A</v>
      </c>
      <c r="AD19" s="18" t="e">
        <f>IF($AI19,IF(INDEX(DATA!AE:AE,$B19)=0,NA(),INDEX(DATA!AE:AE,$B19)),NA())</f>
        <v>#N/A</v>
      </c>
      <c r="AE19" s="18" t="e">
        <f>IF($AI19,IF(INDEX(DATA!AF:AF,$B19)=0,NA(),INDEX(DATA!AF:AF,$B19)),NA())</f>
        <v>#N/A</v>
      </c>
      <c r="AF19" s="18" t="e">
        <f>IF($AI19,IF(INDEX(DATA!AG:AG,$B19)=0,NA(),INDEX(DATA!AG:AG,$B19)),NA())</f>
        <v>#N/A</v>
      </c>
      <c r="AG19" s="18" t="e">
        <f>IF($AI19,IF(INDEX(DATA!AH:AH,$B19)=0,NA(),INDEX(DATA!AH:AH,$B19)),NA())</f>
        <v>#N/A</v>
      </c>
      <c r="AH19" s="18" t="e">
        <f>IF($AI19,IF(INDEX(DATA!AI:AI,$B19)=0,NA(),INDEX(DATA!AI:AI,$B19)),NA())</f>
        <v>#N/A</v>
      </c>
      <c r="AI19" t="b">
        <v>0</v>
      </c>
    </row>
    <row r="20" spans="1:35" x14ac:dyDescent="0.2">
      <c r="A20">
        <v>14</v>
      </c>
      <c r="B20">
        <f>INDEX(Service!B:B,MATCH($A20,Service!$A:$A,0))</f>
        <v>48</v>
      </c>
      <c r="C20" t="str">
        <f>INDEX(Service!C:C,MATCH($A20,Service!$A:$A,0))</f>
        <v>China</v>
      </c>
      <c r="D20" s="18" t="e">
        <f>IF($AI20,IF(INDEX(DATA!E:E,$B20)=0,NA(),INDEX(DATA!E:E,$B20)),NA())</f>
        <v>#N/A</v>
      </c>
      <c r="E20" s="18" t="e">
        <f>IF($AI20,IF(INDEX(DATA!F:F,$B20)=0,NA(),INDEX(DATA!F:F,$B20)),NA())</f>
        <v>#N/A</v>
      </c>
      <c r="F20" s="18" t="e">
        <f>IF($AI20,IF(INDEX(DATA!G:G,$B20)=0,NA(),INDEX(DATA!G:G,$B20)),NA())</f>
        <v>#N/A</v>
      </c>
      <c r="G20" s="18" t="e">
        <f>IF($AI20,IF(INDEX(DATA!H:H,$B20)=0,NA(),INDEX(DATA!H:H,$B20)),NA())</f>
        <v>#N/A</v>
      </c>
      <c r="H20" s="18" t="e">
        <f>IF($AI20,IF(INDEX(DATA!I:I,$B20)=0,NA(),INDEX(DATA!I:I,$B20)),NA())</f>
        <v>#N/A</v>
      </c>
      <c r="I20" s="18" t="e">
        <f>IF($AI20,IF(INDEX(DATA!J:J,$B20)=0,NA(),INDEX(DATA!J:J,$B20)),NA())</f>
        <v>#N/A</v>
      </c>
      <c r="J20" s="18" t="e">
        <f>IF($AI20,IF(INDEX(DATA!K:K,$B20)=0,NA(),INDEX(DATA!K:K,$B20)),NA())</f>
        <v>#N/A</v>
      </c>
      <c r="K20" s="18" t="e">
        <f>IF($AI20,IF(INDEX(DATA!L:L,$B20)=0,NA(),INDEX(DATA!L:L,$B20)),NA())</f>
        <v>#N/A</v>
      </c>
      <c r="L20" s="18" t="e">
        <f>IF($AI20,IF(INDEX(DATA!M:M,$B20)=0,NA(),INDEX(DATA!M:M,$B20)),NA())</f>
        <v>#N/A</v>
      </c>
      <c r="M20" s="18" t="e">
        <f>IF($AI20,IF(INDEX(DATA!N:N,$B20)=0,NA(),INDEX(DATA!N:N,$B20)),NA())</f>
        <v>#N/A</v>
      </c>
      <c r="N20" s="18" t="e">
        <f>IF($AI20,IF(INDEX(DATA!O:O,$B20)=0,NA(),INDEX(DATA!O:O,$B20)),NA())</f>
        <v>#N/A</v>
      </c>
      <c r="O20" s="18" t="e">
        <f>IF($AI20,IF(INDEX(DATA!P:P,$B20)=0,NA(),INDEX(DATA!P:P,$B20)),NA())</f>
        <v>#N/A</v>
      </c>
      <c r="P20" s="18" t="e">
        <f>IF($AI20,IF(INDEX(DATA!Q:Q,$B20)=0,NA(),INDEX(DATA!Q:Q,$B20)),NA())</f>
        <v>#N/A</v>
      </c>
      <c r="Q20" s="18" t="e">
        <f>IF($AI20,IF(INDEX(DATA!R:R,$B20)=0,NA(),INDEX(DATA!R:R,$B20)),NA())</f>
        <v>#N/A</v>
      </c>
      <c r="R20" s="18" t="e">
        <f>IF($AI20,IF(INDEX(DATA!S:S,$B20)=0,NA(),INDEX(DATA!S:S,$B20)),NA())</f>
        <v>#N/A</v>
      </c>
      <c r="S20" s="18" t="e">
        <f>IF($AI20,IF(INDEX(DATA!T:T,$B20)=0,NA(),INDEX(DATA!T:T,$B20)),NA())</f>
        <v>#N/A</v>
      </c>
      <c r="T20" s="18" t="e">
        <f>IF($AI20,IF(INDEX(DATA!U:U,$B20)=0,NA(),INDEX(DATA!U:U,$B20)),NA())</f>
        <v>#N/A</v>
      </c>
      <c r="U20" s="18" t="e">
        <f>IF($AI20,IF(INDEX(DATA!V:V,$B20)=0,NA(),INDEX(DATA!V:V,$B20)),NA())</f>
        <v>#N/A</v>
      </c>
      <c r="V20" s="18" t="e">
        <f>IF($AI20,IF(INDEX(DATA!W:W,$B20)=0,NA(),INDEX(DATA!W:W,$B20)),NA())</f>
        <v>#N/A</v>
      </c>
      <c r="W20" s="18" t="e">
        <f>IF($AI20,IF(INDEX(DATA!X:X,$B20)=0,NA(),INDEX(DATA!X:X,$B20)),NA())</f>
        <v>#N/A</v>
      </c>
      <c r="X20" s="18" t="e">
        <f>IF($AI20,IF(INDEX(DATA!Y:Y,$B20)=0,NA(),INDEX(DATA!Y:Y,$B20)),NA())</f>
        <v>#N/A</v>
      </c>
      <c r="Y20" s="18" t="e">
        <f>IF($AI20,IF(INDEX(DATA!Z:Z,$B20)=0,NA(),INDEX(DATA!Z:Z,$B20)),NA())</f>
        <v>#N/A</v>
      </c>
      <c r="Z20" s="18" t="e">
        <f>IF($AI20,IF(INDEX(DATA!AA:AA,$B20)=0,NA(),INDEX(DATA!AA:AA,$B20)),NA())</f>
        <v>#N/A</v>
      </c>
      <c r="AA20" s="18" t="e">
        <f>IF($AI20,IF(INDEX(DATA!AB:AB,$B20)=0,NA(),INDEX(DATA!AB:AB,$B20)),NA())</f>
        <v>#N/A</v>
      </c>
      <c r="AB20" s="18" t="e">
        <f>IF($AI20,IF(INDEX(DATA!AC:AC,$B20)=0,NA(),INDEX(DATA!AC:AC,$B20)),NA())</f>
        <v>#N/A</v>
      </c>
      <c r="AC20" s="18" t="e">
        <f>IF($AI20,IF(INDEX(DATA!AD:AD,$B20)=0,NA(),INDEX(DATA!AD:AD,$B20)),NA())</f>
        <v>#N/A</v>
      </c>
      <c r="AD20" s="18" t="e">
        <f>IF($AI20,IF(INDEX(DATA!AE:AE,$B20)=0,NA(),INDEX(DATA!AE:AE,$B20)),NA())</f>
        <v>#N/A</v>
      </c>
      <c r="AE20" s="18" t="e">
        <f>IF($AI20,IF(INDEX(DATA!AF:AF,$B20)=0,NA(),INDEX(DATA!AF:AF,$B20)),NA())</f>
        <v>#N/A</v>
      </c>
      <c r="AF20" s="18" t="e">
        <f>IF($AI20,IF(INDEX(DATA!AG:AG,$B20)=0,NA(),INDEX(DATA!AG:AG,$B20)),NA())</f>
        <v>#N/A</v>
      </c>
      <c r="AG20" s="18" t="e">
        <f>IF($AI20,IF(INDEX(DATA!AH:AH,$B20)=0,NA(),INDEX(DATA!AH:AH,$B20)),NA())</f>
        <v>#N/A</v>
      </c>
      <c r="AH20" s="18" t="e">
        <f>IF($AI20,IF(INDEX(DATA!AI:AI,$B20)=0,NA(),INDEX(DATA!AI:AI,$B20)),NA())</f>
        <v>#N/A</v>
      </c>
      <c r="AI20" t="b">
        <v>0</v>
      </c>
    </row>
    <row r="21" spans="1:35" x14ac:dyDescent="0.2">
      <c r="A21">
        <v>15</v>
      </c>
      <c r="B21">
        <f>INDEX(Service!B:B,MATCH($A21,Service!$A:$A,0))</f>
        <v>229</v>
      </c>
      <c r="C21" t="str">
        <f>INDEX(Service!C:C,MATCH($A21,Service!$A:$A,0))</f>
        <v>St. Martin (French part)</v>
      </c>
      <c r="D21" s="18" t="e">
        <f>IF($AI21,IF(INDEX(DATA!E:E,$B21)=0,NA(),INDEX(DATA!E:E,$B21)),NA())</f>
        <v>#N/A</v>
      </c>
      <c r="E21" s="18" t="e">
        <f>IF($AI21,IF(INDEX(DATA!F:F,$B21)=0,NA(),INDEX(DATA!F:F,$B21)),NA())</f>
        <v>#N/A</v>
      </c>
      <c r="F21" s="18" t="e">
        <f>IF($AI21,IF(INDEX(DATA!G:G,$B21)=0,NA(),INDEX(DATA!G:G,$B21)),NA())</f>
        <v>#N/A</v>
      </c>
      <c r="G21" s="18" t="e">
        <f>IF($AI21,IF(INDEX(DATA!H:H,$B21)=0,NA(),INDEX(DATA!H:H,$B21)),NA())</f>
        <v>#N/A</v>
      </c>
      <c r="H21" s="18" t="e">
        <f>IF($AI21,IF(INDEX(DATA!I:I,$B21)=0,NA(),INDEX(DATA!I:I,$B21)),NA())</f>
        <v>#N/A</v>
      </c>
      <c r="I21" s="18" t="e">
        <f>IF($AI21,IF(INDEX(DATA!J:J,$B21)=0,NA(),INDEX(DATA!J:J,$B21)),NA())</f>
        <v>#N/A</v>
      </c>
      <c r="J21" s="18" t="e">
        <f>IF($AI21,IF(INDEX(DATA!K:K,$B21)=0,NA(),INDEX(DATA!K:K,$B21)),NA())</f>
        <v>#N/A</v>
      </c>
      <c r="K21" s="18" t="e">
        <f>IF($AI21,IF(INDEX(DATA!L:L,$B21)=0,NA(),INDEX(DATA!L:L,$B21)),NA())</f>
        <v>#N/A</v>
      </c>
      <c r="L21" s="18" t="e">
        <f>IF($AI21,IF(INDEX(DATA!M:M,$B21)=0,NA(),INDEX(DATA!M:M,$B21)),NA())</f>
        <v>#N/A</v>
      </c>
      <c r="M21" s="18" t="e">
        <f>IF($AI21,IF(INDEX(DATA!N:N,$B21)=0,NA(),INDEX(DATA!N:N,$B21)),NA())</f>
        <v>#N/A</v>
      </c>
      <c r="N21" s="18" t="e">
        <f>IF($AI21,IF(INDEX(DATA!O:O,$B21)=0,NA(),INDEX(DATA!O:O,$B21)),NA())</f>
        <v>#N/A</v>
      </c>
      <c r="O21" s="18" t="e">
        <f>IF($AI21,IF(INDEX(DATA!P:P,$B21)=0,NA(),INDEX(DATA!P:P,$B21)),NA())</f>
        <v>#N/A</v>
      </c>
      <c r="P21" s="18" t="e">
        <f>IF($AI21,IF(INDEX(DATA!Q:Q,$B21)=0,NA(),INDEX(DATA!Q:Q,$B21)),NA())</f>
        <v>#N/A</v>
      </c>
      <c r="Q21" s="18" t="e">
        <f>IF($AI21,IF(INDEX(DATA!R:R,$B21)=0,NA(),INDEX(DATA!R:R,$B21)),NA())</f>
        <v>#N/A</v>
      </c>
      <c r="R21" s="18" t="e">
        <f>IF($AI21,IF(INDEX(DATA!S:S,$B21)=0,NA(),INDEX(DATA!S:S,$B21)),NA())</f>
        <v>#N/A</v>
      </c>
      <c r="S21" s="18" t="e">
        <f>IF($AI21,IF(INDEX(DATA!T:T,$B21)=0,NA(),INDEX(DATA!T:T,$B21)),NA())</f>
        <v>#N/A</v>
      </c>
      <c r="T21" s="18" t="e">
        <f>IF($AI21,IF(INDEX(DATA!U:U,$B21)=0,NA(),INDEX(DATA!U:U,$B21)),NA())</f>
        <v>#N/A</v>
      </c>
      <c r="U21" s="18" t="e">
        <f>IF($AI21,IF(INDEX(DATA!V:V,$B21)=0,NA(),INDEX(DATA!V:V,$B21)),NA())</f>
        <v>#N/A</v>
      </c>
      <c r="V21" s="18" t="e">
        <f>IF($AI21,IF(INDEX(DATA!W:W,$B21)=0,NA(),INDEX(DATA!W:W,$B21)),NA())</f>
        <v>#N/A</v>
      </c>
      <c r="W21" s="18" t="e">
        <f>IF($AI21,IF(INDEX(DATA!X:X,$B21)=0,NA(),INDEX(DATA!X:X,$B21)),NA())</f>
        <v>#N/A</v>
      </c>
      <c r="X21" s="18" t="e">
        <f>IF($AI21,IF(INDEX(DATA!Y:Y,$B21)=0,NA(),INDEX(DATA!Y:Y,$B21)),NA())</f>
        <v>#N/A</v>
      </c>
      <c r="Y21" s="18" t="e">
        <f>IF($AI21,IF(INDEX(DATA!Z:Z,$B21)=0,NA(),INDEX(DATA!Z:Z,$B21)),NA())</f>
        <v>#N/A</v>
      </c>
      <c r="Z21" s="18" t="e">
        <f>IF($AI21,IF(INDEX(DATA!AA:AA,$B21)=0,NA(),INDEX(DATA!AA:AA,$B21)),NA())</f>
        <v>#N/A</v>
      </c>
      <c r="AA21" s="18" t="e">
        <f>IF($AI21,IF(INDEX(DATA!AB:AB,$B21)=0,NA(),INDEX(DATA!AB:AB,$B21)),NA())</f>
        <v>#N/A</v>
      </c>
      <c r="AB21" s="18" t="e">
        <f>IF($AI21,IF(INDEX(DATA!AC:AC,$B21)=0,NA(),INDEX(DATA!AC:AC,$B21)),NA())</f>
        <v>#N/A</v>
      </c>
      <c r="AC21" s="18" t="e">
        <f>IF($AI21,IF(INDEX(DATA!AD:AD,$B21)=0,NA(),INDEX(DATA!AD:AD,$B21)),NA())</f>
        <v>#N/A</v>
      </c>
      <c r="AD21" s="18" t="e">
        <f>IF($AI21,IF(INDEX(DATA!AE:AE,$B21)=0,NA(),INDEX(DATA!AE:AE,$B21)),NA())</f>
        <v>#N/A</v>
      </c>
      <c r="AE21" s="18" t="e">
        <f>IF($AI21,IF(INDEX(DATA!AF:AF,$B21)=0,NA(),INDEX(DATA!AF:AF,$B21)),NA())</f>
        <v>#N/A</v>
      </c>
      <c r="AF21" s="18" t="e">
        <f>IF($AI21,IF(INDEX(DATA!AG:AG,$B21)=0,NA(),INDEX(DATA!AG:AG,$B21)),NA())</f>
        <v>#N/A</v>
      </c>
      <c r="AG21" s="18" t="e">
        <f>IF($AI21,IF(INDEX(DATA!AH:AH,$B21)=0,NA(),INDEX(DATA!AH:AH,$B21)),NA())</f>
        <v>#N/A</v>
      </c>
      <c r="AH21" s="18" t="e">
        <f>IF($AI21,IF(INDEX(DATA!AI:AI,$B21)=0,NA(),INDEX(DATA!AI:AI,$B21)),NA())</f>
        <v>#N/A</v>
      </c>
      <c r="AI21" t="b">
        <v>0</v>
      </c>
    </row>
    <row r="22" spans="1:35" x14ac:dyDescent="0.2">
      <c r="A22">
        <v>16</v>
      </c>
      <c r="B22">
        <f>INDEX(Service!B:B,MATCH($A22,Service!$A:$A,0))</f>
        <v>120</v>
      </c>
      <c r="C22" t="str">
        <f>INDEX(Service!C:C,MATCH($A22,Service!$A:$A,0))</f>
        <v>Italy</v>
      </c>
      <c r="D22" s="18" t="e">
        <f>IF($AI22,IF(INDEX(DATA!E:E,$B22)=0,NA(),INDEX(DATA!E:E,$B22)),NA())</f>
        <v>#N/A</v>
      </c>
      <c r="E22" s="18" t="e">
        <f>IF($AI22,IF(INDEX(DATA!F:F,$B22)=0,NA(),INDEX(DATA!F:F,$B22)),NA())</f>
        <v>#N/A</v>
      </c>
      <c r="F22" s="18" t="e">
        <f>IF($AI22,IF(INDEX(DATA!G:G,$B22)=0,NA(),INDEX(DATA!G:G,$B22)),NA())</f>
        <v>#N/A</v>
      </c>
      <c r="G22" s="18" t="e">
        <f>IF($AI22,IF(INDEX(DATA!H:H,$B22)=0,NA(),INDEX(DATA!H:H,$B22)),NA())</f>
        <v>#N/A</v>
      </c>
      <c r="H22" s="18" t="e">
        <f>IF($AI22,IF(INDEX(DATA!I:I,$B22)=0,NA(),INDEX(DATA!I:I,$B22)),NA())</f>
        <v>#N/A</v>
      </c>
      <c r="I22" s="18" t="e">
        <f>IF($AI22,IF(INDEX(DATA!J:J,$B22)=0,NA(),INDEX(DATA!J:J,$B22)),NA())</f>
        <v>#N/A</v>
      </c>
      <c r="J22" s="18" t="e">
        <f>IF($AI22,IF(INDEX(DATA!K:K,$B22)=0,NA(),INDEX(DATA!K:K,$B22)),NA())</f>
        <v>#N/A</v>
      </c>
      <c r="K22" s="18" t="e">
        <f>IF($AI22,IF(INDEX(DATA!L:L,$B22)=0,NA(),INDEX(DATA!L:L,$B22)),NA())</f>
        <v>#N/A</v>
      </c>
      <c r="L22" s="18" t="e">
        <f>IF($AI22,IF(INDEX(DATA!M:M,$B22)=0,NA(),INDEX(DATA!M:M,$B22)),NA())</f>
        <v>#N/A</v>
      </c>
      <c r="M22" s="18" t="e">
        <f>IF($AI22,IF(INDEX(DATA!N:N,$B22)=0,NA(),INDEX(DATA!N:N,$B22)),NA())</f>
        <v>#N/A</v>
      </c>
      <c r="N22" s="18" t="e">
        <f>IF($AI22,IF(INDEX(DATA!O:O,$B22)=0,NA(),INDEX(DATA!O:O,$B22)),NA())</f>
        <v>#N/A</v>
      </c>
      <c r="O22" s="18" t="e">
        <f>IF($AI22,IF(INDEX(DATA!P:P,$B22)=0,NA(),INDEX(DATA!P:P,$B22)),NA())</f>
        <v>#N/A</v>
      </c>
      <c r="P22" s="18" t="e">
        <f>IF($AI22,IF(INDEX(DATA!Q:Q,$B22)=0,NA(),INDEX(DATA!Q:Q,$B22)),NA())</f>
        <v>#N/A</v>
      </c>
      <c r="Q22" s="18" t="e">
        <f>IF($AI22,IF(INDEX(DATA!R:R,$B22)=0,NA(),INDEX(DATA!R:R,$B22)),NA())</f>
        <v>#N/A</v>
      </c>
      <c r="R22" s="18" t="e">
        <f>IF($AI22,IF(INDEX(DATA!S:S,$B22)=0,NA(),INDEX(DATA!S:S,$B22)),NA())</f>
        <v>#N/A</v>
      </c>
      <c r="S22" s="18" t="e">
        <f>IF($AI22,IF(INDEX(DATA!T:T,$B22)=0,NA(),INDEX(DATA!T:T,$B22)),NA())</f>
        <v>#N/A</v>
      </c>
      <c r="T22" s="18" t="e">
        <f>IF($AI22,IF(INDEX(DATA!U:U,$B22)=0,NA(),INDEX(DATA!U:U,$B22)),NA())</f>
        <v>#N/A</v>
      </c>
      <c r="U22" s="18" t="e">
        <f>IF($AI22,IF(INDEX(DATA!V:V,$B22)=0,NA(),INDEX(DATA!V:V,$B22)),NA())</f>
        <v>#N/A</v>
      </c>
      <c r="V22" s="18" t="e">
        <f>IF($AI22,IF(INDEX(DATA!W:W,$B22)=0,NA(),INDEX(DATA!W:W,$B22)),NA())</f>
        <v>#N/A</v>
      </c>
      <c r="W22" s="18" t="e">
        <f>IF($AI22,IF(INDEX(DATA!X:X,$B22)=0,NA(),INDEX(DATA!X:X,$B22)),NA())</f>
        <v>#N/A</v>
      </c>
      <c r="X22" s="18" t="e">
        <f>IF($AI22,IF(INDEX(DATA!Y:Y,$B22)=0,NA(),INDEX(DATA!Y:Y,$B22)),NA())</f>
        <v>#N/A</v>
      </c>
      <c r="Y22" s="18" t="e">
        <f>IF($AI22,IF(INDEX(DATA!Z:Z,$B22)=0,NA(),INDEX(DATA!Z:Z,$B22)),NA())</f>
        <v>#N/A</v>
      </c>
      <c r="Z22" s="18" t="e">
        <f>IF($AI22,IF(INDEX(DATA!AA:AA,$B22)=0,NA(),INDEX(DATA!AA:AA,$B22)),NA())</f>
        <v>#N/A</v>
      </c>
      <c r="AA22" s="18" t="e">
        <f>IF($AI22,IF(INDEX(DATA!AB:AB,$B22)=0,NA(),INDEX(DATA!AB:AB,$B22)),NA())</f>
        <v>#N/A</v>
      </c>
      <c r="AB22" s="18" t="e">
        <f>IF($AI22,IF(INDEX(DATA!AC:AC,$B22)=0,NA(),INDEX(DATA!AC:AC,$B22)),NA())</f>
        <v>#N/A</v>
      </c>
      <c r="AC22" s="18" t="e">
        <f>IF($AI22,IF(INDEX(DATA!AD:AD,$B22)=0,NA(),INDEX(DATA!AD:AD,$B22)),NA())</f>
        <v>#N/A</v>
      </c>
      <c r="AD22" s="18" t="e">
        <f>IF($AI22,IF(INDEX(DATA!AE:AE,$B22)=0,NA(),INDEX(DATA!AE:AE,$B22)),NA())</f>
        <v>#N/A</v>
      </c>
      <c r="AE22" s="18" t="e">
        <f>IF($AI22,IF(INDEX(DATA!AF:AF,$B22)=0,NA(),INDEX(DATA!AF:AF,$B22)),NA())</f>
        <v>#N/A</v>
      </c>
      <c r="AF22" s="18" t="e">
        <f>IF($AI22,IF(INDEX(DATA!AG:AG,$B22)=0,NA(),INDEX(DATA!AG:AG,$B22)),NA())</f>
        <v>#N/A</v>
      </c>
      <c r="AG22" s="18" t="e">
        <f>IF($AI22,IF(INDEX(DATA!AH:AH,$B22)=0,NA(),INDEX(DATA!AH:AH,$B22)),NA())</f>
        <v>#N/A</v>
      </c>
      <c r="AH22" s="18" t="e">
        <f>IF($AI22,IF(INDEX(DATA!AI:AI,$B22)=0,NA(),INDEX(DATA!AI:AI,$B22)),NA())</f>
        <v>#N/A</v>
      </c>
      <c r="AI22" t="b">
        <v>0</v>
      </c>
    </row>
    <row r="23" spans="1:35" x14ac:dyDescent="0.2">
      <c r="A23">
        <v>17</v>
      </c>
      <c r="B23">
        <f>INDEX(Service!B:B,MATCH($A23,Service!$A:$A,0))</f>
        <v>34</v>
      </c>
      <c r="C23" t="str">
        <f>INDEX(Service!C:C,MATCH($A23,Service!$A:$A,0))</f>
        <v>Bulgaria</v>
      </c>
      <c r="D23" s="18" t="e">
        <f>IF($AI23,IF(INDEX(DATA!E:E,$B23)=0,NA(),INDEX(DATA!E:E,$B23)),NA())</f>
        <v>#N/A</v>
      </c>
      <c r="E23" s="18" t="e">
        <f>IF($AI23,IF(INDEX(DATA!F:F,$B23)=0,NA(),INDEX(DATA!F:F,$B23)),NA())</f>
        <v>#N/A</v>
      </c>
      <c r="F23" s="18" t="e">
        <f>IF($AI23,IF(INDEX(DATA!G:G,$B23)=0,NA(),INDEX(DATA!G:G,$B23)),NA())</f>
        <v>#N/A</v>
      </c>
      <c r="G23" s="18" t="e">
        <f>IF($AI23,IF(INDEX(DATA!H:H,$B23)=0,NA(),INDEX(DATA!H:H,$B23)),NA())</f>
        <v>#N/A</v>
      </c>
      <c r="H23" s="18" t="e">
        <f>IF($AI23,IF(INDEX(DATA!I:I,$B23)=0,NA(),INDEX(DATA!I:I,$B23)),NA())</f>
        <v>#N/A</v>
      </c>
      <c r="I23" s="18" t="e">
        <f>IF($AI23,IF(INDEX(DATA!J:J,$B23)=0,NA(),INDEX(DATA!J:J,$B23)),NA())</f>
        <v>#N/A</v>
      </c>
      <c r="J23" s="18" t="e">
        <f>IF($AI23,IF(INDEX(DATA!K:K,$B23)=0,NA(),INDEX(DATA!K:K,$B23)),NA())</f>
        <v>#N/A</v>
      </c>
      <c r="K23" s="18" t="e">
        <f>IF($AI23,IF(INDEX(DATA!L:L,$B23)=0,NA(),INDEX(DATA!L:L,$B23)),NA())</f>
        <v>#N/A</v>
      </c>
      <c r="L23" s="18" t="e">
        <f>IF($AI23,IF(INDEX(DATA!M:M,$B23)=0,NA(),INDEX(DATA!M:M,$B23)),NA())</f>
        <v>#N/A</v>
      </c>
      <c r="M23" s="18" t="e">
        <f>IF($AI23,IF(INDEX(DATA!N:N,$B23)=0,NA(),INDEX(DATA!N:N,$B23)),NA())</f>
        <v>#N/A</v>
      </c>
      <c r="N23" s="18" t="e">
        <f>IF($AI23,IF(INDEX(DATA!O:O,$B23)=0,NA(),INDEX(DATA!O:O,$B23)),NA())</f>
        <v>#N/A</v>
      </c>
      <c r="O23" s="18" t="e">
        <f>IF($AI23,IF(INDEX(DATA!P:P,$B23)=0,NA(),INDEX(DATA!P:P,$B23)),NA())</f>
        <v>#N/A</v>
      </c>
      <c r="P23" s="18" t="e">
        <f>IF($AI23,IF(INDEX(DATA!Q:Q,$B23)=0,NA(),INDEX(DATA!Q:Q,$B23)),NA())</f>
        <v>#N/A</v>
      </c>
      <c r="Q23" s="18" t="e">
        <f>IF($AI23,IF(INDEX(DATA!R:R,$B23)=0,NA(),INDEX(DATA!R:R,$B23)),NA())</f>
        <v>#N/A</v>
      </c>
      <c r="R23" s="18" t="e">
        <f>IF($AI23,IF(INDEX(DATA!S:S,$B23)=0,NA(),INDEX(DATA!S:S,$B23)),NA())</f>
        <v>#N/A</v>
      </c>
      <c r="S23" s="18" t="e">
        <f>IF($AI23,IF(INDEX(DATA!T:T,$B23)=0,NA(),INDEX(DATA!T:T,$B23)),NA())</f>
        <v>#N/A</v>
      </c>
      <c r="T23" s="18" t="e">
        <f>IF($AI23,IF(INDEX(DATA!U:U,$B23)=0,NA(),INDEX(DATA!U:U,$B23)),NA())</f>
        <v>#N/A</v>
      </c>
      <c r="U23" s="18" t="e">
        <f>IF($AI23,IF(INDEX(DATA!V:V,$B23)=0,NA(),INDEX(DATA!V:V,$B23)),NA())</f>
        <v>#N/A</v>
      </c>
      <c r="V23" s="18" t="e">
        <f>IF($AI23,IF(INDEX(DATA!W:W,$B23)=0,NA(),INDEX(DATA!W:W,$B23)),NA())</f>
        <v>#N/A</v>
      </c>
      <c r="W23" s="18" t="e">
        <f>IF($AI23,IF(INDEX(DATA!X:X,$B23)=0,NA(),INDEX(DATA!X:X,$B23)),NA())</f>
        <v>#N/A</v>
      </c>
      <c r="X23" s="18" t="e">
        <f>IF($AI23,IF(INDEX(DATA!Y:Y,$B23)=0,NA(),INDEX(DATA!Y:Y,$B23)),NA())</f>
        <v>#N/A</v>
      </c>
      <c r="Y23" s="18" t="e">
        <f>IF($AI23,IF(INDEX(DATA!Z:Z,$B23)=0,NA(),INDEX(DATA!Z:Z,$B23)),NA())</f>
        <v>#N/A</v>
      </c>
      <c r="Z23" s="18" t="e">
        <f>IF($AI23,IF(INDEX(DATA!AA:AA,$B23)=0,NA(),INDEX(DATA!AA:AA,$B23)),NA())</f>
        <v>#N/A</v>
      </c>
      <c r="AA23" s="18" t="e">
        <f>IF($AI23,IF(INDEX(DATA!AB:AB,$B23)=0,NA(),INDEX(DATA!AB:AB,$B23)),NA())</f>
        <v>#N/A</v>
      </c>
      <c r="AB23" s="18" t="e">
        <f>IF($AI23,IF(INDEX(DATA!AC:AC,$B23)=0,NA(),INDEX(DATA!AC:AC,$B23)),NA())</f>
        <v>#N/A</v>
      </c>
      <c r="AC23" s="18" t="e">
        <f>IF($AI23,IF(INDEX(DATA!AD:AD,$B23)=0,NA(),INDEX(DATA!AD:AD,$B23)),NA())</f>
        <v>#N/A</v>
      </c>
      <c r="AD23" s="18" t="e">
        <f>IF($AI23,IF(INDEX(DATA!AE:AE,$B23)=0,NA(),INDEX(DATA!AE:AE,$B23)),NA())</f>
        <v>#N/A</v>
      </c>
      <c r="AE23" s="18" t="e">
        <f>IF($AI23,IF(INDEX(DATA!AF:AF,$B23)=0,NA(),INDEX(DATA!AF:AF,$B23)),NA())</f>
        <v>#N/A</v>
      </c>
      <c r="AF23" s="18" t="e">
        <f>IF($AI23,IF(INDEX(DATA!AG:AG,$B23)=0,NA(),INDEX(DATA!AG:AG,$B23)),NA())</f>
        <v>#N/A</v>
      </c>
      <c r="AG23" s="18" t="e">
        <f>IF($AI23,IF(INDEX(DATA!AH:AH,$B23)=0,NA(),INDEX(DATA!AH:AH,$B23)),NA())</f>
        <v>#N/A</v>
      </c>
      <c r="AH23" s="18" t="e">
        <f>IF($AI23,IF(INDEX(DATA!AI:AI,$B23)=0,NA(),INDEX(DATA!AI:AI,$B23)),NA())</f>
        <v>#N/A</v>
      </c>
      <c r="AI23" t="b">
        <v>0</v>
      </c>
    </row>
    <row r="24" spans="1:35" x14ac:dyDescent="0.2">
      <c r="A24">
        <v>18</v>
      </c>
      <c r="B24">
        <f>INDEX(Service!B:B,MATCH($A24,Service!$A:$A,0))</f>
        <v>85</v>
      </c>
      <c r="C24" t="str">
        <f>INDEX(Service!C:C,MATCH($A24,Service!$A:$A,0))</f>
        <v>France</v>
      </c>
      <c r="D24" s="18" t="e">
        <f>IF($AI24,IF(INDEX(DATA!E:E,$B24)=0,NA(),INDEX(DATA!E:E,$B24)),NA())</f>
        <v>#N/A</v>
      </c>
      <c r="E24" s="18" t="e">
        <f>IF($AI24,IF(INDEX(DATA!F:F,$B24)=0,NA(),INDEX(DATA!F:F,$B24)),NA())</f>
        <v>#N/A</v>
      </c>
      <c r="F24" s="18" t="e">
        <f>IF($AI24,IF(INDEX(DATA!G:G,$B24)=0,NA(),INDEX(DATA!G:G,$B24)),NA())</f>
        <v>#N/A</v>
      </c>
      <c r="G24" s="18" t="e">
        <f>IF($AI24,IF(INDEX(DATA!H:H,$B24)=0,NA(),INDEX(DATA!H:H,$B24)),NA())</f>
        <v>#N/A</v>
      </c>
      <c r="H24" s="18" t="e">
        <f>IF($AI24,IF(INDEX(DATA!I:I,$B24)=0,NA(),INDEX(DATA!I:I,$B24)),NA())</f>
        <v>#N/A</v>
      </c>
      <c r="I24" s="18" t="e">
        <f>IF($AI24,IF(INDEX(DATA!J:J,$B24)=0,NA(),INDEX(DATA!J:J,$B24)),NA())</f>
        <v>#N/A</v>
      </c>
      <c r="J24" s="18" t="e">
        <f>IF($AI24,IF(INDEX(DATA!K:K,$B24)=0,NA(),INDEX(DATA!K:K,$B24)),NA())</f>
        <v>#N/A</v>
      </c>
      <c r="K24" s="18" t="e">
        <f>IF($AI24,IF(INDEX(DATA!L:L,$B24)=0,NA(),INDEX(DATA!L:L,$B24)),NA())</f>
        <v>#N/A</v>
      </c>
      <c r="L24" s="18" t="e">
        <f>IF($AI24,IF(INDEX(DATA!M:M,$B24)=0,NA(),INDEX(DATA!M:M,$B24)),NA())</f>
        <v>#N/A</v>
      </c>
      <c r="M24" s="18" t="e">
        <f>IF($AI24,IF(INDEX(DATA!N:N,$B24)=0,NA(),INDEX(DATA!N:N,$B24)),NA())</f>
        <v>#N/A</v>
      </c>
      <c r="N24" s="18" t="e">
        <f>IF($AI24,IF(INDEX(DATA!O:O,$B24)=0,NA(),INDEX(DATA!O:O,$B24)),NA())</f>
        <v>#N/A</v>
      </c>
      <c r="O24" s="18" t="e">
        <f>IF($AI24,IF(INDEX(DATA!P:P,$B24)=0,NA(),INDEX(DATA!P:P,$B24)),NA())</f>
        <v>#N/A</v>
      </c>
      <c r="P24" s="18" t="e">
        <f>IF($AI24,IF(INDEX(DATA!Q:Q,$B24)=0,NA(),INDEX(DATA!Q:Q,$B24)),NA())</f>
        <v>#N/A</v>
      </c>
      <c r="Q24" s="18" t="e">
        <f>IF($AI24,IF(INDEX(DATA!R:R,$B24)=0,NA(),INDEX(DATA!R:R,$B24)),NA())</f>
        <v>#N/A</v>
      </c>
      <c r="R24" s="18" t="e">
        <f>IF($AI24,IF(INDEX(DATA!S:S,$B24)=0,NA(),INDEX(DATA!S:S,$B24)),NA())</f>
        <v>#N/A</v>
      </c>
      <c r="S24" s="18" t="e">
        <f>IF($AI24,IF(INDEX(DATA!T:T,$B24)=0,NA(),INDEX(DATA!T:T,$B24)),NA())</f>
        <v>#N/A</v>
      </c>
      <c r="T24" s="18" t="e">
        <f>IF($AI24,IF(INDEX(DATA!U:U,$B24)=0,NA(),INDEX(DATA!U:U,$B24)),NA())</f>
        <v>#N/A</v>
      </c>
      <c r="U24" s="18" t="e">
        <f>IF($AI24,IF(INDEX(DATA!V:V,$B24)=0,NA(),INDEX(DATA!V:V,$B24)),NA())</f>
        <v>#N/A</v>
      </c>
      <c r="V24" s="18" t="e">
        <f>IF($AI24,IF(INDEX(DATA!W:W,$B24)=0,NA(),INDEX(DATA!W:W,$B24)),NA())</f>
        <v>#N/A</v>
      </c>
      <c r="W24" s="18" t="e">
        <f>IF($AI24,IF(INDEX(DATA!X:X,$B24)=0,NA(),INDEX(DATA!X:X,$B24)),NA())</f>
        <v>#N/A</v>
      </c>
      <c r="X24" s="18" t="e">
        <f>IF($AI24,IF(INDEX(DATA!Y:Y,$B24)=0,NA(),INDEX(DATA!Y:Y,$B24)),NA())</f>
        <v>#N/A</v>
      </c>
      <c r="Y24" s="18" t="e">
        <f>IF($AI24,IF(INDEX(DATA!Z:Z,$B24)=0,NA(),INDEX(DATA!Z:Z,$B24)),NA())</f>
        <v>#N/A</v>
      </c>
      <c r="Z24" s="18" t="e">
        <f>IF($AI24,IF(INDEX(DATA!AA:AA,$B24)=0,NA(),INDEX(DATA!AA:AA,$B24)),NA())</f>
        <v>#N/A</v>
      </c>
      <c r="AA24" s="18" t="e">
        <f>IF($AI24,IF(INDEX(DATA!AB:AB,$B24)=0,NA(),INDEX(DATA!AB:AB,$B24)),NA())</f>
        <v>#N/A</v>
      </c>
      <c r="AB24" s="18" t="e">
        <f>IF($AI24,IF(INDEX(DATA!AC:AC,$B24)=0,NA(),INDEX(DATA!AC:AC,$B24)),NA())</f>
        <v>#N/A</v>
      </c>
      <c r="AC24" s="18" t="e">
        <f>IF($AI24,IF(INDEX(DATA!AD:AD,$B24)=0,NA(),INDEX(DATA!AD:AD,$B24)),NA())</f>
        <v>#N/A</v>
      </c>
      <c r="AD24" s="18" t="e">
        <f>IF($AI24,IF(INDEX(DATA!AE:AE,$B24)=0,NA(),INDEX(DATA!AE:AE,$B24)),NA())</f>
        <v>#N/A</v>
      </c>
      <c r="AE24" s="18" t="e">
        <f>IF($AI24,IF(INDEX(DATA!AF:AF,$B24)=0,NA(),INDEX(DATA!AF:AF,$B24)),NA())</f>
        <v>#N/A</v>
      </c>
      <c r="AF24" s="18" t="e">
        <f>IF($AI24,IF(INDEX(DATA!AG:AG,$B24)=0,NA(),INDEX(DATA!AG:AG,$B24)),NA())</f>
        <v>#N/A</v>
      </c>
      <c r="AG24" s="18" t="e">
        <f>IF($AI24,IF(INDEX(DATA!AH:AH,$B24)=0,NA(),INDEX(DATA!AH:AH,$B24)),NA())</f>
        <v>#N/A</v>
      </c>
      <c r="AH24" s="18" t="e">
        <f>IF($AI24,IF(INDEX(DATA!AI:AI,$B24)=0,NA(),INDEX(DATA!AI:AI,$B24)),NA())</f>
        <v>#N/A</v>
      </c>
      <c r="AI24" t="b">
        <v>0</v>
      </c>
    </row>
    <row r="25" spans="1:35" x14ac:dyDescent="0.2">
      <c r="A25">
        <v>19</v>
      </c>
      <c r="B25">
        <f>INDEX(Service!B:B,MATCH($A25,Service!$A:$A,0))</f>
        <v>22</v>
      </c>
      <c r="C25" t="str">
        <f>INDEX(Service!C:C,MATCH($A25,Service!$A:$A,0))</f>
        <v>Belarus</v>
      </c>
      <c r="D25" s="18" t="e">
        <f>IF($AI25,IF(INDEX(DATA!E:E,$B25)=0,NA(),INDEX(DATA!E:E,$B25)),NA())</f>
        <v>#N/A</v>
      </c>
      <c r="E25" s="18" t="e">
        <f>IF($AI25,IF(INDEX(DATA!F:F,$B25)=0,NA(),INDEX(DATA!F:F,$B25)),NA())</f>
        <v>#N/A</v>
      </c>
      <c r="F25" s="18" t="e">
        <f>IF($AI25,IF(INDEX(DATA!G:G,$B25)=0,NA(),INDEX(DATA!G:G,$B25)),NA())</f>
        <v>#N/A</v>
      </c>
      <c r="G25" s="18" t="e">
        <f>IF($AI25,IF(INDEX(DATA!H:H,$B25)=0,NA(),INDEX(DATA!H:H,$B25)),NA())</f>
        <v>#N/A</v>
      </c>
      <c r="H25" s="18" t="e">
        <f>IF($AI25,IF(INDEX(DATA!I:I,$B25)=0,NA(),INDEX(DATA!I:I,$B25)),NA())</f>
        <v>#N/A</v>
      </c>
      <c r="I25" s="18" t="e">
        <f>IF($AI25,IF(INDEX(DATA!J:J,$B25)=0,NA(),INDEX(DATA!J:J,$B25)),NA())</f>
        <v>#N/A</v>
      </c>
      <c r="J25" s="18" t="e">
        <f>IF($AI25,IF(INDEX(DATA!K:K,$B25)=0,NA(),INDEX(DATA!K:K,$B25)),NA())</f>
        <v>#N/A</v>
      </c>
      <c r="K25" s="18" t="e">
        <f>IF($AI25,IF(INDEX(DATA!L:L,$B25)=0,NA(),INDEX(DATA!L:L,$B25)),NA())</f>
        <v>#N/A</v>
      </c>
      <c r="L25" s="18" t="e">
        <f>IF($AI25,IF(INDEX(DATA!M:M,$B25)=0,NA(),INDEX(DATA!M:M,$B25)),NA())</f>
        <v>#N/A</v>
      </c>
      <c r="M25" s="18" t="e">
        <f>IF($AI25,IF(INDEX(DATA!N:N,$B25)=0,NA(),INDEX(DATA!N:N,$B25)),NA())</f>
        <v>#N/A</v>
      </c>
      <c r="N25" s="18" t="e">
        <f>IF($AI25,IF(INDEX(DATA!O:O,$B25)=0,NA(),INDEX(DATA!O:O,$B25)),NA())</f>
        <v>#N/A</v>
      </c>
      <c r="O25" s="18" t="e">
        <f>IF($AI25,IF(INDEX(DATA!P:P,$B25)=0,NA(),INDEX(DATA!P:P,$B25)),NA())</f>
        <v>#N/A</v>
      </c>
      <c r="P25" s="18" t="e">
        <f>IF($AI25,IF(INDEX(DATA!Q:Q,$B25)=0,NA(),INDEX(DATA!Q:Q,$B25)),NA())</f>
        <v>#N/A</v>
      </c>
      <c r="Q25" s="18" t="e">
        <f>IF($AI25,IF(INDEX(DATA!R:R,$B25)=0,NA(),INDEX(DATA!R:R,$B25)),NA())</f>
        <v>#N/A</v>
      </c>
      <c r="R25" s="18" t="e">
        <f>IF($AI25,IF(INDEX(DATA!S:S,$B25)=0,NA(),INDEX(DATA!S:S,$B25)),NA())</f>
        <v>#N/A</v>
      </c>
      <c r="S25" s="18" t="e">
        <f>IF($AI25,IF(INDEX(DATA!T:T,$B25)=0,NA(),INDEX(DATA!T:T,$B25)),NA())</f>
        <v>#N/A</v>
      </c>
      <c r="T25" s="18" t="e">
        <f>IF($AI25,IF(INDEX(DATA!U:U,$B25)=0,NA(),INDEX(DATA!U:U,$B25)),NA())</f>
        <v>#N/A</v>
      </c>
      <c r="U25" s="18" t="e">
        <f>IF($AI25,IF(INDEX(DATA!V:V,$B25)=0,NA(),INDEX(DATA!V:V,$B25)),NA())</f>
        <v>#N/A</v>
      </c>
      <c r="V25" s="18" t="e">
        <f>IF($AI25,IF(INDEX(DATA!W:W,$B25)=0,NA(),INDEX(DATA!W:W,$B25)),NA())</f>
        <v>#N/A</v>
      </c>
      <c r="W25" s="18" t="e">
        <f>IF($AI25,IF(INDEX(DATA!X:X,$B25)=0,NA(),INDEX(DATA!X:X,$B25)),NA())</f>
        <v>#N/A</v>
      </c>
      <c r="X25" s="18" t="e">
        <f>IF($AI25,IF(INDEX(DATA!Y:Y,$B25)=0,NA(),INDEX(DATA!Y:Y,$B25)),NA())</f>
        <v>#N/A</v>
      </c>
      <c r="Y25" s="18" t="e">
        <f>IF($AI25,IF(INDEX(DATA!Z:Z,$B25)=0,NA(),INDEX(DATA!Z:Z,$B25)),NA())</f>
        <v>#N/A</v>
      </c>
      <c r="Z25" s="18" t="e">
        <f>IF($AI25,IF(INDEX(DATA!AA:AA,$B25)=0,NA(),INDEX(DATA!AA:AA,$B25)),NA())</f>
        <v>#N/A</v>
      </c>
      <c r="AA25" s="18" t="e">
        <f>IF($AI25,IF(INDEX(DATA!AB:AB,$B25)=0,NA(),INDEX(DATA!AB:AB,$B25)),NA())</f>
        <v>#N/A</v>
      </c>
      <c r="AB25" s="18" t="e">
        <f>IF($AI25,IF(INDEX(DATA!AC:AC,$B25)=0,NA(),INDEX(DATA!AC:AC,$B25)),NA())</f>
        <v>#N/A</v>
      </c>
      <c r="AC25" s="18" t="e">
        <f>IF($AI25,IF(INDEX(DATA!AD:AD,$B25)=0,NA(),INDEX(DATA!AD:AD,$B25)),NA())</f>
        <v>#N/A</v>
      </c>
      <c r="AD25" s="18" t="e">
        <f>IF($AI25,IF(INDEX(DATA!AE:AE,$B25)=0,NA(),INDEX(DATA!AE:AE,$B25)),NA())</f>
        <v>#N/A</v>
      </c>
      <c r="AE25" s="18" t="e">
        <f>IF($AI25,IF(INDEX(DATA!AF:AF,$B25)=0,NA(),INDEX(DATA!AF:AF,$B25)),NA())</f>
        <v>#N/A</v>
      </c>
      <c r="AF25" s="18" t="e">
        <f>IF($AI25,IF(INDEX(DATA!AG:AG,$B25)=0,NA(),INDEX(DATA!AG:AG,$B25)),NA())</f>
        <v>#N/A</v>
      </c>
      <c r="AG25" s="18" t="e">
        <f>IF($AI25,IF(INDEX(DATA!AH:AH,$B25)=0,NA(),INDEX(DATA!AH:AH,$B25)),NA())</f>
        <v>#N/A</v>
      </c>
      <c r="AH25" s="18" t="e">
        <f>IF($AI25,IF(INDEX(DATA!AI:AI,$B25)=0,NA(),INDEX(DATA!AI:AI,$B25)),NA())</f>
        <v>#N/A</v>
      </c>
      <c r="AI25" t="b">
        <v>0</v>
      </c>
    </row>
    <row r="26" spans="1:35" x14ac:dyDescent="0.2">
      <c r="A26">
        <v>20</v>
      </c>
      <c r="B26">
        <f>INDEX(Service!B:B,MATCH($A26,Service!$A:$A,0))</f>
        <v>93</v>
      </c>
      <c r="C26" t="str">
        <f>INDEX(Service!C:C,MATCH($A26,Service!$A:$A,0))</f>
        <v>Greece</v>
      </c>
      <c r="D26" s="18" t="e">
        <f>IF($AI26,IF(INDEX(DATA!E:E,$B26)=0,NA(),INDEX(DATA!E:E,$B26)),NA())</f>
        <v>#N/A</v>
      </c>
      <c r="E26" s="18" t="e">
        <f>IF($AI26,IF(INDEX(DATA!F:F,$B26)=0,NA(),INDEX(DATA!F:F,$B26)),NA())</f>
        <v>#N/A</v>
      </c>
      <c r="F26" s="18" t="e">
        <f>IF($AI26,IF(INDEX(DATA!G:G,$B26)=0,NA(),INDEX(DATA!G:G,$B26)),NA())</f>
        <v>#N/A</v>
      </c>
      <c r="G26" s="18" t="e">
        <f>IF($AI26,IF(INDEX(DATA!H:H,$B26)=0,NA(),INDEX(DATA!H:H,$B26)),NA())</f>
        <v>#N/A</v>
      </c>
      <c r="H26" s="18" t="e">
        <f>IF($AI26,IF(INDEX(DATA!I:I,$B26)=0,NA(),INDEX(DATA!I:I,$B26)),NA())</f>
        <v>#N/A</v>
      </c>
      <c r="I26" s="18" t="e">
        <f>IF($AI26,IF(INDEX(DATA!J:J,$B26)=0,NA(),INDEX(DATA!J:J,$B26)),NA())</f>
        <v>#N/A</v>
      </c>
      <c r="J26" s="18" t="e">
        <f>IF($AI26,IF(INDEX(DATA!K:K,$B26)=0,NA(),INDEX(DATA!K:K,$B26)),NA())</f>
        <v>#N/A</v>
      </c>
      <c r="K26" s="18" t="e">
        <f>IF($AI26,IF(INDEX(DATA!L:L,$B26)=0,NA(),INDEX(DATA!L:L,$B26)),NA())</f>
        <v>#N/A</v>
      </c>
      <c r="L26" s="18" t="e">
        <f>IF($AI26,IF(INDEX(DATA!M:M,$B26)=0,NA(),INDEX(DATA!M:M,$B26)),NA())</f>
        <v>#N/A</v>
      </c>
      <c r="M26" s="18" t="e">
        <f>IF($AI26,IF(INDEX(DATA!N:N,$B26)=0,NA(),INDEX(DATA!N:N,$B26)),NA())</f>
        <v>#N/A</v>
      </c>
      <c r="N26" s="18" t="e">
        <f>IF($AI26,IF(INDEX(DATA!O:O,$B26)=0,NA(),INDEX(DATA!O:O,$B26)),NA())</f>
        <v>#N/A</v>
      </c>
      <c r="O26" s="18" t="e">
        <f>IF($AI26,IF(INDEX(DATA!P:P,$B26)=0,NA(),INDEX(DATA!P:P,$B26)),NA())</f>
        <v>#N/A</v>
      </c>
      <c r="P26" s="18" t="e">
        <f>IF($AI26,IF(INDEX(DATA!Q:Q,$B26)=0,NA(),INDEX(DATA!Q:Q,$B26)),NA())</f>
        <v>#N/A</v>
      </c>
      <c r="Q26" s="18" t="e">
        <f>IF($AI26,IF(INDEX(DATA!R:R,$B26)=0,NA(),INDEX(DATA!R:R,$B26)),NA())</f>
        <v>#N/A</v>
      </c>
      <c r="R26" s="18" t="e">
        <f>IF($AI26,IF(INDEX(DATA!S:S,$B26)=0,NA(),INDEX(DATA!S:S,$B26)),NA())</f>
        <v>#N/A</v>
      </c>
      <c r="S26" s="18" t="e">
        <f>IF($AI26,IF(INDEX(DATA!T:T,$B26)=0,NA(),INDEX(DATA!T:T,$B26)),NA())</f>
        <v>#N/A</v>
      </c>
      <c r="T26" s="18" t="e">
        <f>IF($AI26,IF(INDEX(DATA!U:U,$B26)=0,NA(),INDEX(DATA!U:U,$B26)),NA())</f>
        <v>#N/A</v>
      </c>
      <c r="U26" s="18" t="e">
        <f>IF($AI26,IF(INDEX(DATA!V:V,$B26)=0,NA(),INDEX(DATA!V:V,$B26)),NA())</f>
        <v>#N/A</v>
      </c>
      <c r="V26" s="18" t="e">
        <f>IF($AI26,IF(INDEX(DATA!W:W,$B26)=0,NA(),INDEX(DATA!W:W,$B26)),NA())</f>
        <v>#N/A</v>
      </c>
      <c r="W26" s="18" t="e">
        <f>IF($AI26,IF(INDEX(DATA!X:X,$B26)=0,NA(),INDEX(DATA!X:X,$B26)),NA())</f>
        <v>#N/A</v>
      </c>
      <c r="X26" s="18" t="e">
        <f>IF($AI26,IF(INDEX(DATA!Y:Y,$B26)=0,NA(),INDEX(DATA!Y:Y,$B26)),NA())</f>
        <v>#N/A</v>
      </c>
      <c r="Y26" s="18" t="e">
        <f>IF($AI26,IF(INDEX(DATA!Z:Z,$B26)=0,NA(),INDEX(DATA!Z:Z,$B26)),NA())</f>
        <v>#N/A</v>
      </c>
      <c r="Z26" s="18" t="e">
        <f>IF($AI26,IF(INDEX(DATA!AA:AA,$B26)=0,NA(),INDEX(DATA!AA:AA,$B26)),NA())</f>
        <v>#N/A</v>
      </c>
      <c r="AA26" s="18" t="e">
        <f>IF($AI26,IF(INDEX(DATA!AB:AB,$B26)=0,NA(),INDEX(DATA!AB:AB,$B26)),NA())</f>
        <v>#N/A</v>
      </c>
      <c r="AB26" s="18" t="e">
        <f>IF($AI26,IF(INDEX(DATA!AC:AC,$B26)=0,NA(),INDEX(DATA!AC:AC,$B26)),NA())</f>
        <v>#N/A</v>
      </c>
      <c r="AC26" s="18" t="e">
        <f>IF($AI26,IF(INDEX(DATA!AD:AD,$B26)=0,NA(),INDEX(DATA!AD:AD,$B26)),NA())</f>
        <v>#N/A</v>
      </c>
      <c r="AD26" s="18" t="e">
        <f>IF($AI26,IF(INDEX(DATA!AE:AE,$B26)=0,NA(),INDEX(DATA!AE:AE,$B26)),NA())</f>
        <v>#N/A</v>
      </c>
      <c r="AE26" s="18" t="e">
        <f>IF($AI26,IF(INDEX(DATA!AF:AF,$B26)=0,NA(),INDEX(DATA!AF:AF,$B26)),NA())</f>
        <v>#N/A</v>
      </c>
      <c r="AF26" s="18" t="e">
        <f>IF($AI26,IF(INDEX(DATA!AG:AG,$B26)=0,NA(),INDEX(DATA!AG:AG,$B26)),NA())</f>
        <v>#N/A</v>
      </c>
      <c r="AG26" s="18" t="e">
        <f>IF($AI26,IF(INDEX(DATA!AH:AH,$B26)=0,NA(),INDEX(DATA!AH:AH,$B26)),NA())</f>
        <v>#N/A</v>
      </c>
      <c r="AH26" s="18" t="e">
        <f>IF($AI26,IF(INDEX(DATA!AI:AI,$B26)=0,NA(),INDEX(DATA!AI:AI,$B26)),NA())</f>
        <v>#N/A</v>
      </c>
      <c r="AI26"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5BA8-D4A0-6B46-8F44-782115078A64}">
  <dimension ref="A1:C21"/>
  <sheetViews>
    <sheetView workbookViewId="0">
      <selection activeCell="B6" sqref="B6"/>
    </sheetView>
  </sheetViews>
  <sheetFormatPr baseColWidth="10" defaultRowHeight="16" x14ac:dyDescent="0.2"/>
  <sheetData>
    <row r="1" spans="1:3" x14ac:dyDescent="0.2">
      <c r="A1" s="6" t="s">
        <v>671</v>
      </c>
      <c r="B1" s="6" t="s">
        <v>673</v>
      </c>
      <c r="C1" s="6" t="s">
        <v>672</v>
      </c>
    </row>
    <row r="2" spans="1:3" x14ac:dyDescent="0.2">
      <c r="A2">
        <v>19</v>
      </c>
      <c r="B2">
        <f>MATCH(A2,DATA!AM:AM,0)</f>
        <v>22</v>
      </c>
      <c r="C2" t="str">
        <f>INDEX(DATA!$A:$A,B2)</f>
        <v>Belarus</v>
      </c>
    </row>
    <row r="3" spans="1:3" x14ac:dyDescent="0.2">
      <c r="A3">
        <v>3</v>
      </c>
      <c r="B3">
        <f>MATCH(A3,DATA!AM:AM,0)</f>
        <v>27</v>
      </c>
      <c r="C3" t="str">
        <f>INDEX(DATA!$A:$A,B3)</f>
        <v>Bhutan</v>
      </c>
    </row>
    <row r="4" spans="1:3" x14ac:dyDescent="0.2">
      <c r="A4">
        <v>17</v>
      </c>
      <c r="B4">
        <f>MATCH(A4,DATA!AM:AM,0)</f>
        <v>34</v>
      </c>
      <c r="C4" t="str">
        <f>INDEX(DATA!$A:$A,B4)</f>
        <v>Bulgaria</v>
      </c>
    </row>
    <row r="5" spans="1:3" x14ac:dyDescent="0.2">
      <c r="A5">
        <v>9</v>
      </c>
      <c r="B5">
        <f>MATCH(A5,DATA!AM:AM,0)</f>
        <v>37</v>
      </c>
      <c r="C5" t="str">
        <f>INDEX(DATA!$A:$A,B5)</f>
        <v>Cabo Verde</v>
      </c>
    </row>
    <row r="6" spans="1:3" x14ac:dyDescent="0.2">
      <c r="A6">
        <v>14</v>
      </c>
      <c r="B6">
        <f>MATCH(A6,DATA!AM:AM,0)</f>
        <v>48</v>
      </c>
      <c r="C6" t="str">
        <f>INDEX(DATA!$A:$A,B6)</f>
        <v>China</v>
      </c>
    </row>
    <row r="7" spans="1:3" x14ac:dyDescent="0.2">
      <c r="A7">
        <v>5</v>
      </c>
      <c r="B7">
        <f>MATCH(A7,DATA!AM:AM,0)</f>
        <v>56</v>
      </c>
      <c r="C7" t="str">
        <f>INDEX(DATA!$A:$A,B7)</f>
        <v>Cuba</v>
      </c>
    </row>
    <row r="8" spans="1:3" x14ac:dyDescent="0.2">
      <c r="A8">
        <v>6</v>
      </c>
      <c r="B8">
        <f>MATCH(A8,DATA!AM:AM,0)</f>
        <v>63</v>
      </c>
      <c r="C8" t="str">
        <f>INDEX(DATA!$A:$A,B8)</f>
        <v>Dominican Republic</v>
      </c>
    </row>
    <row r="9" spans="1:3" x14ac:dyDescent="0.2">
      <c r="A9">
        <v>7</v>
      </c>
      <c r="B9">
        <f>MATCH(A9,DATA!AM:AM,0)</f>
        <v>82</v>
      </c>
      <c r="C9" t="str">
        <f>INDEX(DATA!$A:$A,B9)</f>
        <v>Fiji</v>
      </c>
    </row>
    <row r="10" spans="1:3" x14ac:dyDescent="0.2">
      <c r="A10">
        <v>18</v>
      </c>
      <c r="B10">
        <f>MATCH(A10,DATA!AM:AM,0)</f>
        <v>85</v>
      </c>
      <c r="C10" t="str">
        <f>INDEX(DATA!$A:$A,B10)</f>
        <v>France</v>
      </c>
    </row>
    <row r="11" spans="1:3" x14ac:dyDescent="0.2">
      <c r="A11">
        <v>20</v>
      </c>
      <c r="B11">
        <f>MATCH(A11,DATA!AM:AM,0)</f>
        <v>93</v>
      </c>
      <c r="C11" t="str">
        <f>INDEX(DATA!$A:$A,B11)</f>
        <v>Greece</v>
      </c>
    </row>
    <row r="12" spans="1:3" x14ac:dyDescent="0.2">
      <c r="A12">
        <v>10</v>
      </c>
      <c r="B12">
        <f>MATCH(A12,DATA!AM:AM,0)</f>
        <v>96</v>
      </c>
      <c r="C12" t="str">
        <f>INDEX(DATA!$A:$A,B12)</f>
        <v>Guam</v>
      </c>
    </row>
    <row r="13" spans="1:3" x14ac:dyDescent="0.2">
      <c r="A13">
        <v>16</v>
      </c>
      <c r="B13">
        <f>MATCH(A13,DATA!AM:AM,0)</f>
        <v>120</v>
      </c>
      <c r="C13" t="str">
        <f>INDEX(DATA!$A:$A,B13)</f>
        <v>Italy</v>
      </c>
    </row>
    <row r="14" spans="1:3" x14ac:dyDescent="0.2">
      <c r="A14">
        <v>12</v>
      </c>
      <c r="B14">
        <f>MATCH(A14,DATA!AM:AM,0)</f>
        <v>121</v>
      </c>
      <c r="C14" t="str">
        <f>INDEX(DATA!$A:$A,B14)</f>
        <v>Jamaica</v>
      </c>
    </row>
    <row r="15" spans="1:3" x14ac:dyDescent="0.2">
      <c r="A15">
        <v>4</v>
      </c>
      <c r="B15">
        <f>MATCH(A15,DATA!AM:AM,0)</f>
        <v>168</v>
      </c>
      <c r="C15" t="str">
        <f>INDEX(DATA!$A:$A,B15)</f>
        <v>Montenegro</v>
      </c>
    </row>
    <row r="16" spans="1:3" x14ac:dyDescent="0.2">
      <c r="A16">
        <v>13</v>
      </c>
      <c r="B16">
        <f>MATCH(A16,DATA!AM:AM,0)</f>
        <v>191</v>
      </c>
      <c r="C16" t="str">
        <f>INDEX(DATA!$A:$A,B16)</f>
        <v>Palau</v>
      </c>
    </row>
    <row r="17" spans="1:3" x14ac:dyDescent="0.2">
      <c r="A17">
        <v>1</v>
      </c>
      <c r="B17">
        <f>MATCH(A17,DATA!AM:AM,0)</f>
        <v>201</v>
      </c>
      <c r="C17" t="str">
        <f>INDEX(DATA!$A:$A,B17)</f>
        <v>Puerto Rico</v>
      </c>
    </row>
    <row r="18" spans="1:3" x14ac:dyDescent="0.2">
      <c r="A18">
        <v>8</v>
      </c>
      <c r="B18">
        <f>MATCH(A18,DATA!AM:AM,0)</f>
        <v>225</v>
      </c>
      <c r="C18" t="str">
        <f>INDEX(DATA!$A:$A,B18)</f>
        <v>Spain</v>
      </c>
    </row>
    <row r="19" spans="1:3" x14ac:dyDescent="0.2">
      <c r="A19">
        <v>15</v>
      </c>
      <c r="B19">
        <f>MATCH(A19,DATA!AM:AM,0)</f>
        <v>229</v>
      </c>
      <c r="C19" t="str">
        <f>INDEX(DATA!$A:$A,B19)</f>
        <v>St. Martin (French part)</v>
      </c>
    </row>
    <row r="20" spans="1:3" x14ac:dyDescent="0.2">
      <c r="A20">
        <v>11</v>
      </c>
      <c r="B20">
        <f>MATCH(A20,DATA!AM:AM,0)</f>
        <v>257</v>
      </c>
      <c r="C20" t="str">
        <f>INDEX(DATA!$A:$A,B20)</f>
        <v>Uruguay</v>
      </c>
    </row>
    <row r="21" spans="1:3" x14ac:dyDescent="0.2">
      <c r="A21">
        <v>2</v>
      </c>
      <c r="B21">
        <f>MATCH(A21,DATA!AM:AM,0)</f>
        <v>261</v>
      </c>
      <c r="C21" t="str">
        <f>INDEX(DATA!$A:$A,B21)</f>
        <v>Vietnam</v>
      </c>
    </row>
  </sheetData>
  <sortState xmlns:xlrd2="http://schemas.microsoft.com/office/spreadsheetml/2017/richdata2" ref="A2:C21">
    <sortCondition ref="C2:C2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A4A4-D65F-0D4D-ACE9-9E9A907D703F}">
  <dimension ref="A1:Q29"/>
  <sheetViews>
    <sheetView showGridLines="0" tabSelected="1" zoomScale="88" workbookViewId="0">
      <selection activeCell="T41" sqref="T41"/>
    </sheetView>
  </sheetViews>
  <sheetFormatPr baseColWidth="10" defaultRowHeight="16" x14ac:dyDescent="0.2"/>
  <cols>
    <col min="14" max="14" width="11.33203125" customWidth="1"/>
  </cols>
  <sheetData>
    <row r="1" spans="1:17" s="16" customFormat="1" ht="31" x14ac:dyDescent="0.35">
      <c r="E1" s="27" t="s">
        <v>677</v>
      </c>
      <c r="F1" s="27"/>
      <c r="G1" s="27"/>
      <c r="H1" s="27"/>
      <c r="I1" s="27"/>
      <c r="J1" s="27"/>
      <c r="K1" s="27"/>
      <c r="L1" s="27"/>
      <c r="M1" s="27"/>
      <c r="N1" s="27"/>
      <c r="O1" s="27"/>
      <c r="P1" s="27"/>
      <c r="Q1" s="27"/>
    </row>
    <row r="2" spans="1:17" s="15" customFormat="1" ht="26" x14ac:dyDescent="0.3">
      <c r="E2" s="28" t="s">
        <v>679</v>
      </c>
      <c r="F2" s="28"/>
      <c r="G2" s="28"/>
      <c r="H2" s="28"/>
      <c r="I2" s="28"/>
      <c r="J2" s="28"/>
      <c r="K2" s="28"/>
      <c r="L2" s="28"/>
      <c r="M2" s="28"/>
      <c r="N2" s="28"/>
      <c r="O2" s="28"/>
      <c r="P2" s="28"/>
      <c r="Q2" s="28"/>
    </row>
    <row r="3" spans="1:17" x14ac:dyDescent="0.2">
      <c r="E3" s="29" t="s">
        <v>678</v>
      </c>
      <c r="F3" s="29"/>
      <c r="G3" s="29"/>
      <c r="H3" s="29"/>
      <c r="I3" s="29"/>
      <c r="J3" s="29"/>
      <c r="K3" s="29"/>
      <c r="L3" s="29"/>
      <c r="M3" s="29"/>
      <c r="N3" s="29"/>
      <c r="O3" s="29"/>
      <c r="P3" s="29"/>
      <c r="Q3" s="29"/>
    </row>
    <row r="5" spans="1:17" s="15" customFormat="1" ht="26" x14ac:dyDescent="0.3">
      <c r="A5" s="25" t="s">
        <v>681</v>
      </c>
      <c r="B5" s="26"/>
      <c r="C5" s="26"/>
      <c r="D5" s="26"/>
      <c r="E5" s="26"/>
      <c r="F5" s="26"/>
      <c r="G5" s="26"/>
      <c r="H5" s="26"/>
      <c r="I5" s="26"/>
      <c r="J5" s="26"/>
      <c r="K5" s="26"/>
      <c r="L5" s="26"/>
      <c r="M5" s="26"/>
      <c r="N5" s="26"/>
      <c r="O5" s="26"/>
      <c r="P5" s="26"/>
      <c r="Q5" s="26"/>
    </row>
    <row r="7" spans="1:17" s="14" customFormat="1" ht="21" x14ac:dyDescent="0.25">
      <c r="A7" s="20" t="s">
        <v>680</v>
      </c>
      <c r="B7" s="19"/>
      <c r="C7" s="31" t="s">
        <v>421</v>
      </c>
      <c r="D7" s="31"/>
      <c r="E7" s="31"/>
    </row>
    <row r="12" spans="1:17" s="14" customFormat="1" ht="21" x14ac:dyDescent="0.25">
      <c r="L12" s="14" t="s">
        <v>688</v>
      </c>
      <c r="N12" s="24">
        <f>Data_Dashboard!AH6</f>
        <v>2020</v>
      </c>
      <c r="O12" s="24"/>
    </row>
    <row r="13" spans="1:17" s="14" customFormat="1" ht="26" x14ac:dyDescent="0.3">
      <c r="L13" s="14" t="s">
        <v>682</v>
      </c>
      <c r="N13" s="17" t="str">
        <f>C7</f>
        <v>Puerto Rico</v>
      </c>
      <c r="O13" s="17"/>
    </row>
    <row r="14" spans="1:17" s="14" customFormat="1" ht="26" x14ac:dyDescent="0.3">
      <c r="L14" s="14" t="s">
        <v>683</v>
      </c>
      <c r="N14" s="30">
        <f>Data_Dashboard!AH3/100</f>
        <v>0.55956031567080045</v>
      </c>
      <c r="O14" s="30"/>
    </row>
    <row r="15" spans="1:17" s="14" customFormat="1" ht="21" x14ac:dyDescent="0.25">
      <c r="L15" s="14" t="s">
        <v>684</v>
      </c>
    </row>
    <row r="16" spans="1:17" s="14" customFormat="1" ht="21" x14ac:dyDescent="0.25"/>
    <row r="17" spans="1:17" s="14" customFormat="1" ht="26" x14ac:dyDescent="0.3">
      <c r="L17" s="32" t="str">
        <f>IF(N17&gt;0,"up","down")</f>
        <v>up</v>
      </c>
      <c r="N17" s="22">
        <f>N14-Data_Dashboard!AG3/100</f>
        <v>5.5242390078924508E-4</v>
      </c>
      <c r="O17" s="22"/>
    </row>
    <row r="18" spans="1:17" s="14" customFormat="1" ht="21" x14ac:dyDescent="0.25">
      <c r="L18" s="23" t="s">
        <v>685</v>
      </c>
      <c r="M18" s="23"/>
      <c r="N18" s="24">
        <f>N12-1</f>
        <v>2019</v>
      </c>
      <c r="O18" s="24"/>
    </row>
    <row r="19" spans="1:17" s="14" customFormat="1" ht="21" x14ac:dyDescent="0.25"/>
    <row r="20" spans="1:17" s="14" customFormat="1" ht="21" x14ac:dyDescent="0.25">
      <c r="L20" s="14" t="s">
        <v>686</v>
      </c>
    </row>
    <row r="21" spans="1:17" s="14" customFormat="1" ht="26" x14ac:dyDescent="0.3">
      <c r="L21" s="32" t="str">
        <f>IF(N21&gt;0,"up","down")</f>
        <v>up</v>
      </c>
      <c r="N21" s="22">
        <f>N14-Data_Dashboard!D3/100</f>
        <v>0.1984216459977452</v>
      </c>
      <c r="O21" s="22"/>
    </row>
    <row r="22" spans="1:17" s="14" customFormat="1" ht="21" x14ac:dyDescent="0.25">
      <c r="L22" s="23" t="s">
        <v>685</v>
      </c>
      <c r="M22" s="23"/>
      <c r="N22" s="24">
        <v>1990</v>
      </c>
      <c r="O22" s="24"/>
    </row>
    <row r="23" spans="1:17" x14ac:dyDescent="0.2">
      <c r="N23" s="21"/>
    </row>
    <row r="29" spans="1:17" s="15" customFormat="1" ht="26" x14ac:dyDescent="0.3">
      <c r="A29" s="25" t="s">
        <v>687</v>
      </c>
      <c r="B29" s="26"/>
      <c r="C29" s="26"/>
      <c r="D29" s="26"/>
      <c r="E29" s="26"/>
      <c r="F29" s="26"/>
      <c r="G29" s="26"/>
      <c r="H29" s="26"/>
      <c r="I29" s="26"/>
      <c r="J29" s="26"/>
      <c r="K29" s="26"/>
      <c r="L29" s="26"/>
      <c r="M29" s="26"/>
      <c r="N29" s="26"/>
      <c r="O29" s="26"/>
      <c r="P29" s="26"/>
      <c r="Q29" s="26"/>
    </row>
  </sheetData>
  <mergeCells count="11">
    <mergeCell ref="N14:O14"/>
    <mergeCell ref="N17:O17"/>
    <mergeCell ref="N18:O18"/>
    <mergeCell ref="N21:O21"/>
    <mergeCell ref="N22:O22"/>
    <mergeCell ref="E1:Q1"/>
    <mergeCell ref="E2:Q2"/>
    <mergeCell ref="E3:Q3"/>
    <mergeCell ref="C7:E7"/>
    <mergeCell ref="N12:O12"/>
    <mergeCell ref="N13:O13"/>
  </mergeCells>
  <conditionalFormatting sqref="N21:O21">
    <cfRule type="cellIs" dxfId="5" priority="7" operator="greaterThan">
      <formula>0</formula>
    </cfRule>
    <cfRule type="cellIs" dxfId="4" priority="5" operator="lessThan">
      <formula>0</formula>
    </cfRule>
  </conditionalFormatting>
  <conditionalFormatting sqref="N17:O17">
    <cfRule type="cellIs" dxfId="2" priority="3" operator="lessThan">
      <formula>0</formula>
    </cfRule>
    <cfRule type="cellIs" dxfId="3" priority="4" operator="greaterThan">
      <formula>0</formula>
    </cfRule>
  </conditionalFormatting>
  <conditionalFormatting sqref="L17">
    <cfRule type="containsText" dxfId="1" priority="2" operator="containsText" text="up">
      <formula>NOT(ISERROR(SEARCH("up",L17)))</formula>
    </cfRule>
  </conditionalFormatting>
  <conditionalFormatting sqref="L21">
    <cfRule type="containsText" dxfId="0" priority="1" operator="containsText" text="up">
      <formula>NOT(ISERROR(SEARCH("up",L21)))</formula>
    </cfRule>
  </conditionalFormatting>
  <dataValidations count="1">
    <dataValidation type="list" allowBlank="1" showInputMessage="1" showErrorMessage="1" sqref="C7" xr:uid="{350E0D6D-B947-EB4F-9606-96B3223940DD}">
      <formula1>List_Countries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1" r:id="rId3" name="Check Box 7">
              <controlPr defaultSize="0" autoFill="0" autoLine="0" autoPict="0" altText="Puerto Rico">
                <anchor moveWithCells="1">
                  <from>
                    <xdr:col>14</xdr:col>
                    <xdr:colOff>0</xdr:colOff>
                    <xdr:row>30</xdr:row>
                    <xdr:rowOff>0</xdr:rowOff>
                  </from>
                  <to>
                    <xdr:col>15</xdr:col>
                    <xdr:colOff>698500</xdr:colOff>
                    <xdr:row>31</xdr:row>
                    <xdr:rowOff>177800</xdr:rowOff>
                  </to>
                </anchor>
              </controlPr>
            </control>
          </mc:Choice>
        </mc:AlternateContent>
        <mc:AlternateContent xmlns:mc="http://schemas.openxmlformats.org/markup-compatibility/2006">
          <mc:Choice Requires="x14">
            <control shapeId="1061" r:id="rId4" name="Check Box 37">
              <controlPr defaultSize="0" autoFill="0" autoLine="0" autoPict="0" altText="Vietnam">
                <anchor moveWithCells="1">
                  <from>
                    <xdr:col>14</xdr:col>
                    <xdr:colOff>0</xdr:colOff>
                    <xdr:row>32</xdr:row>
                    <xdr:rowOff>0</xdr:rowOff>
                  </from>
                  <to>
                    <xdr:col>15</xdr:col>
                    <xdr:colOff>698500</xdr:colOff>
                    <xdr:row>33</xdr:row>
                    <xdr:rowOff>177800</xdr:rowOff>
                  </to>
                </anchor>
              </controlPr>
            </control>
          </mc:Choice>
        </mc:AlternateContent>
        <mc:AlternateContent xmlns:mc="http://schemas.openxmlformats.org/markup-compatibility/2006">
          <mc:Choice Requires="x14">
            <control shapeId="1062" r:id="rId5" name="Check Box 38">
              <controlPr defaultSize="0" autoFill="0" autoLine="0" autoPict="0" altText="Bhutan">
                <anchor moveWithCells="1">
                  <from>
                    <xdr:col>14</xdr:col>
                    <xdr:colOff>0</xdr:colOff>
                    <xdr:row>34</xdr:row>
                    <xdr:rowOff>0</xdr:rowOff>
                  </from>
                  <to>
                    <xdr:col>15</xdr:col>
                    <xdr:colOff>698500</xdr:colOff>
                    <xdr:row>35</xdr:row>
                    <xdr:rowOff>177800</xdr:rowOff>
                  </to>
                </anchor>
              </controlPr>
            </control>
          </mc:Choice>
        </mc:AlternateContent>
        <mc:AlternateContent xmlns:mc="http://schemas.openxmlformats.org/markup-compatibility/2006">
          <mc:Choice Requires="x14">
            <control shapeId="1063" r:id="rId6" name="Check Box 39">
              <controlPr defaultSize="0" autoFill="0" autoLine="0" autoPict="0">
                <anchor moveWithCells="1">
                  <from>
                    <xdr:col>14</xdr:col>
                    <xdr:colOff>0</xdr:colOff>
                    <xdr:row>36</xdr:row>
                    <xdr:rowOff>0</xdr:rowOff>
                  </from>
                  <to>
                    <xdr:col>15</xdr:col>
                    <xdr:colOff>698500</xdr:colOff>
                    <xdr:row>37</xdr:row>
                    <xdr:rowOff>177800</xdr:rowOff>
                  </to>
                </anchor>
              </controlPr>
            </control>
          </mc:Choice>
        </mc:AlternateContent>
        <mc:AlternateContent xmlns:mc="http://schemas.openxmlformats.org/markup-compatibility/2006">
          <mc:Choice Requires="x14">
            <control shapeId="1064" r:id="rId7" name="Check Box 40">
              <controlPr defaultSize="0" autoFill="0" autoLine="0" autoPict="0">
                <anchor moveWithCells="1">
                  <from>
                    <xdr:col>14</xdr:col>
                    <xdr:colOff>0</xdr:colOff>
                    <xdr:row>38</xdr:row>
                    <xdr:rowOff>0</xdr:rowOff>
                  </from>
                  <to>
                    <xdr:col>15</xdr:col>
                    <xdr:colOff>698500</xdr:colOff>
                    <xdr:row>39</xdr:row>
                    <xdr:rowOff>177800</xdr:rowOff>
                  </to>
                </anchor>
              </controlPr>
            </control>
          </mc:Choice>
        </mc:AlternateContent>
        <mc:AlternateContent xmlns:mc="http://schemas.openxmlformats.org/markup-compatibility/2006">
          <mc:Choice Requires="x14">
            <control shapeId="1065" r:id="rId8" name="Check Box 41">
              <controlPr defaultSize="0" autoFill="0" autoLine="0" autoPict="0">
                <anchor moveWithCells="1">
                  <from>
                    <xdr:col>14</xdr:col>
                    <xdr:colOff>0</xdr:colOff>
                    <xdr:row>40</xdr:row>
                    <xdr:rowOff>0</xdr:rowOff>
                  </from>
                  <to>
                    <xdr:col>15</xdr:col>
                    <xdr:colOff>698500</xdr:colOff>
                    <xdr:row>41</xdr:row>
                    <xdr:rowOff>177800</xdr:rowOff>
                  </to>
                </anchor>
              </controlPr>
            </control>
          </mc:Choice>
        </mc:AlternateContent>
        <mc:AlternateContent xmlns:mc="http://schemas.openxmlformats.org/markup-compatibility/2006">
          <mc:Choice Requires="x14">
            <control shapeId="1066" r:id="rId9" name="Check Box 42">
              <controlPr defaultSize="0" autoFill="0" autoLine="0" autoPict="0">
                <anchor moveWithCells="1">
                  <from>
                    <xdr:col>14</xdr:col>
                    <xdr:colOff>0</xdr:colOff>
                    <xdr:row>42</xdr:row>
                    <xdr:rowOff>0</xdr:rowOff>
                  </from>
                  <to>
                    <xdr:col>15</xdr:col>
                    <xdr:colOff>698500</xdr:colOff>
                    <xdr:row>43</xdr:row>
                    <xdr:rowOff>177800</xdr:rowOff>
                  </to>
                </anchor>
              </controlPr>
            </control>
          </mc:Choice>
        </mc:AlternateContent>
        <mc:AlternateContent xmlns:mc="http://schemas.openxmlformats.org/markup-compatibility/2006">
          <mc:Choice Requires="x14">
            <control shapeId="1067" r:id="rId10" name="Check Box 43">
              <controlPr defaultSize="0" autoFill="0" autoLine="0" autoPict="0">
                <anchor moveWithCells="1">
                  <from>
                    <xdr:col>14</xdr:col>
                    <xdr:colOff>0</xdr:colOff>
                    <xdr:row>44</xdr:row>
                    <xdr:rowOff>0</xdr:rowOff>
                  </from>
                  <to>
                    <xdr:col>15</xdr:col>
                    <xdr:colOff>698500</xdr:colOff>
                    <xdr:row>45</xdr:row>
                    <xdr:rowOff>177800</xdr:rowOff>
                  </to>
                </anchor>
              </controlPr>
            </control>
          </mc:Choice>
        </mc:AlternateContent>
        <mc:AlternateContent xmlns:mc="http://schemas.openxmlformats.org/markup-compatibility/2006">
          <mc:Choice Requires="x14">
            <control shapeId="1068" r:id="rId11" name="Check Box 44">
              <controlPr defaultSize="0" autoFill="0" autoLine="0" autoPict="0">
                <anchor moveWithCells="1">
                  <from>
                    <xdr:col>14</xdr:col>
                    <xdr:colOff>0</xdr:colOff>
                    <xdr:row>46</xdr:row>
                    <xdr:rowOff>0</xdr:rowOff>
                  </from>
                  <to>
                    <xdr:col>15</xdr:col>
                    <xdr:colOff>698500</xdr:colOff>
                    <xdr:row>47</xdr:row>
                    <xdr:rowOff>177800</xdr:rowOff>
                  </to>
                </anchor>
              </controlPr>
            </control>
          </mc:Choice>
        </mc:AlternateContent>
        <mc:AlternateContent xmlns:mc="http://schemas.openxmlformats.org/markup-compatibility/2006">
          <mc:Choice Requires="x14">
            <control shapeId="1069" r:id="rId12" name="Check Box 45">
              <controlPr defaultSize="0" autoFill="0" autoLine="0" autoPict="0">
                <anchor moveWithCells="1">
                  <from>
                    <xdr:col>14</xdr:col>
                    <xdr:colOff>0</xdr:colOff>
                    <xdr:row>48</xdr:row>
                    <xdr:rowOff>0</xdr:rowOff>
                  </from>
                  <to>
                    <xdr:col>15</xdr:col>
                    <xdr:colOff>698500</xdr:colOff>
                    <xdr:row>49</xdr:row>
                    <xdr:rowOff>177800</xdr:rowOff>
                  </to>
                </anchor>
              </controlPr>
            </control>
          </mc:Choice>
        </mc:AlternateContent>
        <mc:AlternateContent xmlns:mc="http://schemas.openxmlformats.org/markup-compatibility/2006">
          <mc:Choice Requires="x14">
            <control shapeId="1070" r:id="rId13" name="Check Box 46">
              <controlPr defaultSize="0" autoFill="0" autoLine="0" autoPict="0">
                <anchor moveWithCells="1">
                  <from>
                    <xdr:col>16</xdr:col>
                    <xdr:colOff>0</xdr:colOff>
                    <xdr:row>30</xdr:row>
                    <xdr:rowOff>0</xdr:rowOff>
                  </from>
                  <to>
                    <xdr:col>17</xdr:col>
                    <xdr:colOff>698500</xdr:colOff>
                    <xdr:row>31</xdr:row>
                    <xdr:rowOff>177800</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from>
                    <xdr:col>16</xdr:col>
                    <xdr:colOff>0</xdr:colOff>
                    <xdr:row>32</xdr:row>
                    <xdr:rowOff>0</xdr:rowOff>
                  </from>
                  <to>
                    <xdr:col>17</xdr:col>
                    <xdr:colOff>698500</xdr:colOff>
                    <xdr:row>33</xdr:row>
                    <xdr:rowOff>177800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from>
                    <xdr:col>16</xdr:col>
                    <xdr:colOff>0</xdr:colOff>
                    <xdr:row>34</xdr:row>
                    <xdr:rowOff>0</xdr:rowOff>
                  </from>
                  <to>
                    <xdr:col>17</xdr:col>
                    <xdr:colOff>698500</xdr:colOff>
                    <xdr:row>35</xdr:row>
                    <xdr:rowOff>177800</xdr:rowOff>
                  </to>
                </anchor>
              </controlPr>
            </control>
          </mc:Choice>
        </mc:AlternateContent>
        <mc:AlternateContent xmlns:mc="http://schemas.openxmlformats.org/markup-compatibility/2006">
          <mc:Choice Requires="x14">
            <control shapeId="1073" r:id="rId16" name="Check Box 49">
              <controlPr defaultSize="0" autoFill="0" autoLine="0" autoPict="0">
                <anchor moveWithCells="1">
                  <from>
                    <xdr:col>16</xdr:col>
                    <xdr:colOff>0</xdr:colOff>
                    <xdr:row>36</xdr:row>
                    <xdr:rowOff>0</xdr:rowOff>
                  </from>
                  <to>
                    <xdr:col>17</xdr:col>
                    <xdr:colOff>698500</xdr:colOff>
                    <xdr:row>37</xdr:row>
                    <xdr:rowOff>177800</xdr:rowOff>
                  </to>
                </anchor>
              </controlPr>
            </control>
          </mc:Choice>
        </mc:AlternateContent>
        <mc:AlternateContent xmlns:mc="http://schemas.openxmlformats.org/markup-compatibility/2006">
          <mc:Choice Requires="x14">
            <control shapeId="1074" r:id="rId17" name="Check Box 50">
              <controlPr defaultSize="0" autoFill="0" autoLine="0" autoPict="0">
                <anchor moveWithCells="1">
                  <from>
                    <xdr:col>16</xdr:col>
                    <xdr:colOff>0</xdr:colOff>
                    <xdr:row>38</xdr:row>
                    <xdr:rowOff>0</xdr:rowOff>
                  </from>
                  <to>
                    <xdr:col>17</xdr:col>
                    <xdr:colOff>698500</xdr:colOff>
                    <xdr:row>39</xdr:row>
                    <xdr:rowOff>177800</xdr:rowOff>
                  </to>
                </anchor>
              </controlPr>
            </control>
          </mc:Choice>
        </mc:AlternateContent>
        <mc:AlternateContent xmlns:mc="http://schemas.openxmlformats.org/markup-compatibility/2006">
          <mc:Choice Requires="x14">
            <control shapeId="1075" r:id="rId18" name="Check Box 51">
              <controlPr defaultSize="0" autoFill="0" autoLine="0" autoPict="0">
                <anchor moveWithCells="1">
                  <from>
                    <xdr:col>16</xdr:col>
                    <xdr:colOff>0</xdr:colOff>
                    <xdr:row>40</xdr:row>
                    <xdr:rowOff>0</xdr:rowOff>
                  </from>
                  <to>
                    <xdr:col>17</xdr:col>
                    <xdr:colOff>698500</xdr:colOff>
                    <xdr:row>41</xdr:row>
                    <xdr:rowOff>177800</xdr:rowOff>
                  </to>
                </anchor>
              </controlPr>
            </control>
          </mc:Choice>
        </mc:AlternateContent>
        <mc:AlternateContent xmlns:mc="http://schemas.openxmlformats.org/markup-compatibility/2006">
          <mc:Choice Requires="x14">
            <control shapeId="1076" r:id="rId19" name="Check Box 52">
              <controlPr defaultSize="0" autoFill="0" autoLine="0" autoPict="0">
                <anchor moveWithCells="1">
                  <from>
                    <xdr:col>16</xdr:col>
                    <xdr:colOff>0</xdr:colOff>
                    <xdr:row>42</xdr:row>
                    <xdr:rowOff>0</xdr:rowOff>
                  </from>
                  <to>
                    <xdr:col>17</xdr:col>
                    <xdr:colOff>698500</xdr:colOff>
                    <xdr:row>43</xdr:row>
                    <xdr:rowOff>177800</xdr:rowOff>
                  </to>
                </anchor>
              </controlPr>
            </control>
          </mc:Choice>
        </mc:AlternateContent>
        <mc:AlternateContent xmlns:mc="http://schemas.openxmlformats.org/markup-compatibility/2006">
          <mc:Choice Requires="x14">
            <control shapeId="1077" r:id="rId20" name="Check Box 53">
              <controlPr defaultSize="0" autoFill="0" autoLine="0" autoPict="0">
                <anchor moveWithCells="1">
                  <from>
                    <xdr:col>16</xdr:col>
                    <xdr:colOff>0</xdr:colOff>
                    <xdr:row>44</xdr:row>
                    <xdr:rowOff>0</xdr:rowOff>
                  </from>
                  <to>
                    <xdr:col>17</xdr:col>
                    <xdr:colOff>698500</xdr:colOff>
                    <xdr:row>45</xdr:row>
                    <xdr:rowOff>177800</xdr:rowOff>
                  </to>
                </anchor>
              </controlPr>
            </control>
          </mc:Choice>
        </mc:AlternateContent>
        <mc:AlternateContent xmlns:mc="http://schemas.openxmlformats.org/markup-compatibility/2006">
          <mc:Choice Requires="x14">
            <control shapeId="1078" r:id="rId21" name="Check Box 54">
              <controlPr defaultSize="0" autoFill="0" autoLine="0" autoPict="0">
                <anchor moveWithCells="1">
                  <from>
                    <xdr:col>16</xdr:col>
                    <xdr:colOff>0</xdr:colOff>
                    <xdr:row>46</xdr:row>
                    <xdr:rowOff>0</xdr:rowOff>
                  </from>
                  <to>
                    <xdr:col>17</xdr:col>
                    <xdr:colOff>698500</xdr:colOff>
                    <xdr:row>47</xdr:row>
                    <xdr:rowOff>177800</xdr:rowOff>
                  </to>
                </anchor>
              </controlPr>
            </control>
          </mc:Choice>
        </mc:AlternateContent>
        <mc:AlternateContent xmlns:mc="http://schemas.openxmlformats.org/markup-compatibility/2006">
          <mc:Choice Requires="x14">
            <control shapeId="1079" r:id="rId22" name="Check Box 55">
              <controlPr defaultSize="0" autoFill="0" autoLine="0" autoPict="0">
                <anchor moveWithCells="1">
                  <from>
                    <xdr:col>16</xdr:col>
                    <xdr:colOff>0</xdr:colOff>
                    <xdr:row>48</xdr:row>
                    <xdr:rowOff>0</xdr:rowOff>
                  </from>
                  <to>
                    <xdr:col>17</xdr:col>
                    <xdr:colOff>698500</xdr:colOff>
                    <xdr:row>49</xdr:row>
                    <xdr:rowOff>177800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Metadata - Countries</vt:lpstr>
      <vt:lpstr>Metadata - Indicators</vt:lpstr>
      <vt:lpstr>DATA</vt:lpstr>
      <vt:lpstr>Data_Dashboard</vt:lpstr>
      <vt:lpstr>Service</vt:lpstr>
      <vt:lpstr>Dashboard</vt:lpstr>
      <vt:lpstr>List_Countries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Martinet</dc:creator>
  <cp:lastModifiedBy>Eric Martinet</cp:lastModifiedBy>
  <dcterms:created xsi:type="dcterms:W3CDTF">2022-03-23T13:20:28Z</dcterms:created>
  <dcterms:modified xsi:type="dcterms:W3CDTF">2022-03-23T15:12:19Z</dcterms:modified>
</cp:coreProperties>
</file>