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0" windowWidth="19420" windowHeight="7370" tabRatio="761" activeTab="1"/>
  </bookViews>
  <sheets>
    <sheet name="Hoja de Instrucciones " sheetId="11" r:id="rId1"/>
    <sheet name="Información Materia" sheetId="2" r:id="rId2"/>
    <sheet name="Evaluación Diagnóstica" sheetId="17" r:id="rId3"/>
    <sheet name="Unidad 1" sheetId="1" r:id="rId4"/>
    <sheet name="Unidad 2" sheetId="3" r:id="rId5"/>
    <sheet name="Unidad 3" sheetId="4" r:id="rId6"/>
    <sheet name="Unidad 4" sheetId="12" r:id="rId7"/>
    <sheet name="Unidad 5" sheetId="13" r:id="rId8"/>
    <sheet name="Unidad 6" sheetId="15" r:id="rId9"/>
    <sheet name="Unidad 7" sheetId="14" r:id="rId10"/>
    <sheet name="Unidad 8" sheetId="16" r:id="rId11"/>
    <sheet name="Final" sheetId="5" r:id="rId12"/>
    <sheet name="Asistencia" sheetId="6" r:id="rId13"/>
    <sheet name="Proyecto Integrador" sheetId="9" r:id="rId14"/>
  </sheets>
  <definedNames>
    <definedName name="_xlnm.Print_Area" localSheetId="12">Asistencia!$A$1:$BJ$80</definedName>
    <definedName name="_xlnm.Print_Area" localSheetId="2">'Evaluación Diagnóstica'!$A$1:$AE$87</definedName>
    <definedName name="_xlnm.Print_Area" localSheetId="11">Final!$A$1:$BH$80</definedName>
    <definedName name="_xlnm.Print_Area" localSheetId="13">'Proyecto Integrador'!$A$1:$AE$90</definedName>
    <definedName name="_xlnm.Print_Area" localSheetId="3">'Unidad 1'!$A$1:$AE$80</definedName>
    <definedName name="_xlnm.Print_Area" localSheetId="4">'Unidad 2'!$A$1:$AE$80</definedName>
    <definedName name="_xlnm.Print_Area" localSheetId="5">'Unidad 3'!$A$1:$AE$80</definedName>
    <definedName name="_xlnm.Print_Area" localSheetId="6">'Unidad 4'!$A$1:$AE$80</definedName>
    <definedName name="_xlnm.Print_Area" localSheetId="7">'Unidad 5'!$A$1:$AE$80</definedName>
    <definedName name="_xlnm.Print_Area" localSheetId="8">'Unidad 6'!$A$1:$AE$80</definedName>
    <definedName name="_xlnm.Print_Area" localSheetId="9">'Unidad 7'!$A$1:$AE$80</definedName>
    <definedName name="_xlnm.Print_Area" localSheetId="10">'Unidad 8'!$A$1:$AE$80</definedName>
    <definedName name="_xlnm.Print_Titles" localSheetId="12">Asistencia!$1:$8</definedName>
    <definedName name="_xlnm.Print_Titles" localSheetId="2">'Evaluación Diagnóstica'!$1:$8</definedName>
    <definedName name="_xlnm.Print_Titles" localSheetId="11">Final!$1:$8</definedName>
    <definedName name="_xlnm.Print_Titles" localSheetId="3">'Unidad 1'!$1:$8</definedName>
    <definedName name="_xlnm.Print_Titles" localSheetId="4">'Unidad 2'!$1:$8</definedName>
    <definedName name="_xlnm.Print_Titles" localSheetId="5">'Unidad 3'!$1:$8</definedName>
    <definedName name="_xlnm.Print_Titles" localSheetId="6">'Unidad 4'!$1:$8</definedName>
    <definedName name="_xlnm.Print_Titles" localSheetId="7">'Unidad 5'!$1:$8</definedName>
    <definedName name="_xlnm.Print_Titles" localSheetId="8">'Unidad 6'!$1:$8</definedName>
    <definedName name="_xlnm.Print_Titles" localSheetId="9">'Unidad 7'!$1:$8</definedName>
    <definedName name="_xlnm.Print_Titles" localSheetId="10">'Unidad 8'!$1:$8</definedName>
  </definedNames>
  <calcPr calcId="144525"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5" l="1"/>
  <c r="C14" i="5"/>
  <c r="BG15" i="5"/>
  <c r="Z15" i="5"/>
  <c r="AZ14" i="5"/>
  <c r="AZ12" i="5"/>
  <c r="AH12" i="5"/>
  <c r="G12" i="5"/>
  <c r="C23" i="17"/>
  <c r="B23" i="17"/>
  <c r="S12" i="9"/>
  <c r="P12" i="9"/>
  <c r="AD14" i="6"/>
  <c r="C12" i="6"/>
  <c r="BD12" i="6"/>
  <c r="AQ12" i="6"/>
  <c r="Y12" i="5"/>
  <c r="R12" i="5"/>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W14" i="5"/>
  <c r="L14" i="5"/>
  <c r="I21" i="15"/>
  <c r="S12" i="16"/>
  <c r="P12" i="16"/>
  <c r="S12" i="14"/>
  <c r="P12" i="14"/>
  <c r="S12" i="15"/>
  <c r="P12" i="15"/>
  <c r="P12" i="13"/>
  <c r="S12" i="12"/>
  <c r="P12" i="12"/>
  <c r="S12" i="4"/>
  <c r="S12" i="3"/>
  <c r="P12" i="3"/>
  <c r="S12" i="1"/>
  <c r="P12" i="1"/>
  <c r="S12" i="13"/>
  <c r="P12" i="4"/>
  <c r="C17" i="17"/>
  <c r="AD15" i="17"/>
  <c r="U15" i="17"/>
  <c r="C15" i="17"/>
  <c r="W14" i="17"/>
  <c r="C14" i="17"/>
  <c r="AA12" i="17"/>
  <c r="W12" i="17"/>
  <c r="S12" i="17"/>
  <c r="P12" i="17"/>
  <c r="G12" i="17"/>
  <c r="F8" i="2"/>
  <c r="U15" i="1"/>
  <c r="P14" i="16"/>
  <c r="P14" i="14"/>
  <c r="P14" i="15"/>
  <c r="P14" i="13"/>
  <c r="P14" i="12"/>
  <c r="AH18" i="5"/>
  <c r="AE18" i="5"/>
  <c r="X18" i="5"/>
  <c r="U18" i="5"/>
  <c r="N18" i="5"/>
  <c r="L18" i="5"/>
  <c r="G18" i="5"/>
  <c r="E18" i="5"/>
  <c r="C14" i="9"/>
  <c r="C15" i="9"/>
  <c r="A52" i="1"/>
  <c r="A53" i="1"/>
  <c r="A54" i="1"/>
  <c r="A55" i="1"/>
  <c r="A56" i="1"/>
  <c r="A57" i="1"/>
  <c r="A58" i="1"/>
  <c r="A59" i="1"/>
  <c r="A60" i="1"/>
  <c r="A61" i="1"/>
  <c r="A62" i="1"/>
  <c r="A63" i="1"/>
  <c r="A64" i="1"/>
  <c r="A23" i="1"/>
  <c r="A23" i="17"/>
  <c r="A24" i="17" s="1"/>
  <c r="A52" i="17"/>
  <c r="A53" i="17"/>
  <c r="A54" i="17"/>
  <c r="A55" i="17"/>
  <c r="A56" i="17"/>
  <c r="A57" i="17"/>
  <c r="A58" i="17"/>
  <c r="A59" i="17"/>
  <c r="A60" i="17"/>
  <c r="A61" i="17"/>
  <c r="A62" i="17"/>
  <c r="A63" i="17"/>
  <c r="A64" i="17"/>
  <c r="A65" i="17"/>
  <c r="A66" i="17"/>
  <c r="A67" i="17"/>
  <c r="A68" i="17"/>
  <c r="A69" i="17"/>
  <c r="A70" i="17"/>
  <c r="A71" i="17"/>
  <c r="A72" i="17"/>
  <c r="K23" i="17"/>
  <c r="AF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AS21" i="6"/>
  <c r="AU21" i="6"/>
  <c r="AW21" i="6"/>
  <c r="AY21" i="6"/>
  <c r="BA21" i="6"/>
  <c r="BC21" i="6"/>
  <c r="BE21" i="6"/>
  <c r="BG21" i="6"/>
  <c r="AS22" i="6"/>
  <c r="AU22" i="6"/>
  <c r="AW22" i="6"/>
  <c r="AY22" i="6"/>
  <c r="BA22" i="6"/>
  <c r="BC22" i="6"/>
  <c r="BE22" i="6"/>
  <c r="BG22" i="6"/>
  <c r="AS23" i="6"/>
  <c r="AU23" i="6"/>
  <c r="AW23" i="6"/>
  <c r="AY23" i="6"/>
  <c r="BA23" i="6"/>
  <c r="BC23" i="6"/>
  <c r="BE23" i="6"/>
  <c r="BG23" i="6"/>
  <c r="AS24" i="6"/>
  <c r="AU24" i="6"/>
  <c r="AW24" i="6"/>
  <c r="AY24" i="6"/>
  <c r="BA24" i="6"/>
  <c r="BC24" i="6"/>
  <c r="BE24" i="6"/>
  <c r="BG24" i="6"/>
  <c r="AS25" i="6"/>
  <c r="AU25" i="6"/>
  <c r="AW25" i="6"/>
  <c r="AY25" i="6"/>
  <c r="BA25" i="6"/>
  <c r="BC25" i="6"/>
  <c r="BE25" i="6"/>
  <c r="BG25" i="6"/>
  <c r="AS26" i="6"/>
  <c r="AU26" i="6"/>
  <c r="AW26" i="6"/>
  <c r="AY26" i="6"/>
  <c r="BA26" i="6"/>
  <c r="BC26" i="6"/>
  <c r="BE26" i="6"/>
  <c r="BG26" i="6"/>
  <c r="BI26" i="6"/>
  <c r="AS27" i="6"/>
  <c r="AU27" i="6"/>
  <c r="AW27" i="6"/>
  <c r="AY27" i="6"/>
  <c r="BA27" i="6"/>
  <c r="BC27" i="6"/>
  <c r="BE27" i="6"/>
  <c r="BG27" i="6"/>
  <c r="AS28" i="6"/>
  <c r="AU28" i="6"/>
  <c r="AW28" i="6"/>
  <c r="AY28" i="6"/>
  <c r="BA28" i="6"/>
  <c r="BC28" i="6"/>
  <c r="BE28" i="6"/>
  <c r="BG28" i="6"/>
  <c r="AS29" i="6"/>
  <c r="AU29" i="6"/>
  <c r="AW29" i="6"/>
  <c r="AY29" i="6"/>
  <c r="BA29" i="6"/>
  <c r="BC29" i="6"/>
  <c r="BE29" i="6"/>
  <c r="BG29" i="6"/>
  <c r="AS30" i="6"/>
  <c r="AU30" i="6"/>
  <c r="BI30" i="6"/>
  <c r="AW30" i="6"/>
  <c r="AY30" i="6"/>
  <c r="BA30" i="6"/>
  <c r="BC30" i="6"/>
  <c r="BE30" i="6"/>
  <c r="BG30" i="6"/>
  <c r="AS31" i="6"/>
  <c r="AU31" i="6"/>
  <c r="AW31" i="6"/>
  <c r="AY31" i="6"/>
  <c r="BA31" i="6"/>
  <c r="BC31" i="6"/>
  <c r="BE31" i="6"/>
  <c r="BG31" i="6"/>
  <c r="AS32" i="6"/>
  <c r="AU32" i="6"/>
  <c r="AW32" i="6"/>
  <c r="AY32" i="6"/>
  <c r="BA32" i="6"/>
  <c r="BC32" i="6"/>
  <c r="BE32" i="6"/>
  <c r="BG32" i="6"/>
  <c r="AS33" i="6"/>
  <c r="AU33" i="6"/>
  <c r="AW33" i="6"/>
  <c r="AY33" i="6"/>
  <c r="BA33" i="6"/>
  <c r="BC33" i="6"/>
  <c r="BE33" i="6"/>
  <c r="BG33" i="6"/>
  <c r="AS34" i="6"/>
  <c r="AU34" i="6"/>
  <c r="AW34" i="6"/>
  <c r="AY34" i="6"/>
  <c r="BA34" i="6"/>
  <c r="BC34" i="6"/>
  <c r="BE34" i="6"/>
  <c r="BG34" i="6"/>
  <c r="BI34" i="6"/>
  <c r="AS35" i="6"/>
  <c r="AU35" i="6"/>
  <c r="AW35" i="6"/>
  <c r="AY35" i="6"/>
  <c r="BA35" i="6"/>
  <c r="BC35" i="6"/>
  <c r="BE35" i="6"/>
  <c r="BG35" i="6"/>
  <c r="AS36" i="6"/>
  <c r="AU36" i="6"/>
  <c r="AW36" i="6"/>
  <c r="AY36" i="6"/>
  <c r="BA36" i="6"/>
  <c r="BC36" i="6"/>
  <c r="BE36" i="6"/>
  <c r="BG36" i="6"/>
  <c r="AS37" i="6"/>
  <c r="AU37" i="6"/>
  <c r="AW37" i="6"/>
  <c r="AY37" i="6"/>
  <c r="BA37" i="6"/>
  <c r="BC37" i="6"/>
  <c r="BE37" i="6"/>
  <c r="BG37" i="6"/>
  <c r="AS38" i="6"/>
  <c r="AU38" i="6"/>
  <c r="BI38" i="6"/>
  <c r="AW38" i="6"/>
  <c r="AY38" i="6"/>
  <c r="BA38" i="6"/>
  <c r="BC38" i="6"/>
  <c r="BE38" i="6"/>
  <c r="BG38" i="6"/>
  <c r="AS39" i="6"/>
  <c r="AU39" i="6"/>
  <c r="AW39" i="6"/>
  <c r="AY39" i="6"/>
  <c r="BA39" i="6"/>
  <c r="BC39" i="6"/>
  <c r="BE39" i="6"/>
  <c r="BG39" i="6"/>
  <c r="AS40" i="6"/>
  <c r="AU40" i="6"/>
  <c r="AW40" i="6"/>
  <c r="AY40" i="6"/>
  <c r="BA40" i="6"/>
  <c r="BC40" i="6"/>
  <c r="BE40" i="6"/>
  <c r="BG40" i="6"/>
  <c r="AS41" i="6"/>
  <c r="AU41" i="6"/>
  <c r="AW41" i="6"/>
  <c r="AY41" i="6"/>
  <c r="BA41" i="6"/>
  <c r="BC41" i="6"/>
  <c r="BE41" i="6"/>
  <c r="BG41" i="6"/>
  <c r="AS42" i="6"/>
  <c r="AU42" i="6"/>
  <c r="AW42" i="6"/>
  <c r="AY42" i="6"/>
  <c r="BA42" i="6"/>
  <c r="BC42" i="6"/>
  <c r="BE42" i="6"/>
  <c r="BG42" i="6"/>
  <c r="BI42" i="6"/>
  <c r="AS43" i="6"/>
  <c r="AU43" i="6"/>
  <c r="AW43" i="6"/>
  <c r="AY43" i="6"/>
  <c r="BA43" i="6"/>
  <c r="BC43" i="6"/>
  <c r="BE43" i="6"/>
  <c r="BG43" i="6"/>
  <c r="AS44" i="6"/>
  <c r="AU44" i="6"/>
  <c r="AW44" i="6"/>
  <c r="AY44" i="6"/>
  <c r="BA44" i="6"/>
  <c r="BC44" i="6"/>
  <c r="BE44" i="6"/>
  <c r="BG44" i="6"/>
  <c r="AS45" i="6"/>
  <c r="AU45" i="6"/>
  <c r="AW45" i="6"/>
  <c r="AY45" i="6"/>
  <c r="BA45" i="6"/>
  <c r="BC45" i="6"/>
  <c r="BE45" i="6"/>
  <c r="BG45" i="6"/>
  <c r="AS46" i="6"/>
  <c r="AU46" i="6"/>
  <c r="BI46" i="6"/>
  <c r="AW46" i="6"/>
  <c r="AY46" i="6"/>
  <c r="BA46" i="6"/>
  <c r="BC46" i="6"/>
  <c r="BE46" i="6"/>
  <c r="BG46" i="6"/>
  <c r="AS47" i="6"/>
  <c r="AU47" i="6"/>
  <c r="AW47" i="6"/>
  <c r="AY47" i="6"/>
  <c r="BA47" i="6"/>
  <c r="BC47" i="6"/>
  <c r="BE47" i="6"/>
  <c r="BG47" i="6"/>
  <c r="AS48" i="6"/>
  <c r="AU48" i="6"/>
  <c r="AW48" i="6"/>
  <c r="AY48" i="6"/>
  <c r="BA48" i="6"/>
  <c r="BC48" i="6"/>
  <c r="BE48" i="6"/>
  <c r="BG48" i="6"/>
  <c r="AS49" i="6"/>
  <c r="AU49" i="6"/>
  <c r="AW49" i="6"/>
  <c r="AY49" i="6"/>
  <c r="BA49" i="6"/>
  <c r="BC49" i="6"/>
  <c r="BE49" i="6"/>
  <c r="BG49" i="6"/>
  <c r="AS50" i="6"/>
  <c r="AU50" i="6"/>
  <c r="AW50" i="6"/>
  <c r="AY50" i="6"/>
  <c r="BA50" i="6"/>
  <c r="BC50" i="6"/>
  <c r="BE50" i="6"/>
  <c r="BG50" i="6"/>
  <c r="BI50" i="6"/>
  <c r="AS51" i="6"/>
  <c r="AU51" i="6"/>
  <c r="AW51" i="6"/>
  <c r="AY51" i="6"/>
  <c r="BA51" i="6"/>
  <c r="BC51" i="6"/>
  <c r="BE51" i="6"/>
  <c r="BG51" i="6"/>
  <c r="AS52" i="6"/>
  <c r="AU52" i="6"/>
  <c r="AW52" i="6"/>
  <c r="AY52" i="6"/>
  <c r="BA52" i="6"/>
  <c r="BC52" i="6"/>
  <c r="BE52" i="6"/>
  <c r="BG52" i="6"/>
  <c r="AS53" i="6"/>
  <c r="AU53" i="6"/>
  <c r="AW53" i="6"/>
  <c r="AY53" i="6"/>
  <c r="BA53" i="6"/>
  <c r="BC53" i="6"/>
  <c r="BE53" i="6"/>
  <c r="BG53" i="6"/>
  <c r="AS54" i="6"/>
  <c r="AU54" i="6"/>
  <c r="AW54" i="6"/>
  <c r="AY54" i="6"/>
  <c r="BA54" i="6"/>
  <c r="BC54" i="6"/>
  <c r="BE54" i="6"/>
  <c r="BG54" i="6"/>
  <c r="AS55" i="6"/>
  <c r="AU55" i="6"/>
  <c r="BI55" i="6"/>
  <c r="AW55" i="6"/>
  <c r="AY55" i="6"/>
  <c r="BA55" i="6"/>
  <c r="BC55" i="6"/>
  <c r="BE55" i="6"/>
  <c r="BG55" i="6"/>
  <c r="AS56" i="6"/>
  <c r="AU56" i="6"/>
  <c r="AW56" i="6"/>
  <c r="AY56" i="6"/>
  <c r="BA56" i="6"/>
  <c r="BC56" i="6"/>
  <c r="BE56" i="6"/>
  <c r="BG56" i="6"/>
  <c r="AS57" i="6"/>
  <c r="AU57" i="6"/>
  <c r="AW57" i="6"/>
  <c r="AY57" i="6"/>
  <c r="BA57" i="6"/>
  <c r="BC57" i="6"/>
  <c r="BE57" i="6"/>
  <c r="BG57" i="6"/>
  <c r="AS58" i="6"/>
  <c r="AU58" i="6"/>
  <c r="AW58" i="6"/>
  <c r="AY58" i="6"/>
  <c r="BA58" i="6"/>
  <c r="BC58" i="6"/>
  <c r="BE58" i="6"/>
  <c r="BG58" i="6"/>
  <c r="AS59" i="6"/>
  <c r="AU59" i="6"/>
  <c r="AW59" i="6"/>
  <c r="AY59" i="6"/>
  <c r="BA59" i="6"/>
  <c r="BC59" i="6"/>
  <c r="BE59" i="6"/>
  <c r="BG59" i="6"/>
  <c r="BI59" i="6"/>
  <c r="AS60" i="6"/>
  <c r="AU60" i="6"/>
  <c r="AW60" i="6"/>
  <c r="AY60" i="6"/>
  <c r="BA60" i="6"/>
  <c r="BC60" i="6"/>
  <c r="BE60" i="6"/>
  <c r="BG60" i="6"/>
  <c r="AS61" i="6"/>
  <c r="AU61" i="6"/>
  <c r="AW61" i="6"/>
  <c r="AY61" i="6"/>
  <c r="BA61" i="6"/>
  <c r="BC61" i="6"/>
  <c r="BE61" i="6"/>
  <c r="BG61" i="6"/>
  <c r="AS62" i="6"/>
  <c r="AU62" i="6"/>
  <c r="AW62" i="6"/>
  <c r="AY62" i="6"/>
  <c r="BA62" i="6"/>
  <c r="BC62" i="6"/>
  <c r="BE62" i="6"/>
  <c r="BG62" i="6"/>
  <c r="AS63" i="6"/>
  <c r="AU63" i="6"/>
  <c r="BI63" i="6"/>
  <c r="AW63" i="6"/>
  <c r="AY63" i="6"/>
  <c r="BA63" i="6"/>
  <c r="BC63" i="6"/>
  <c r="BE63" i="6"/>
  <c r="BG63" i="6"/>
  <c r="AS64" i="6"/>
  <c r="AU64" i="6"/>
  <c r="AW64" i="6"/>
  <c r="AY64" i="6"/>
  <c r="BA64" i="6"/>
  <c r="BC64" i="6"/>
  <c r="BE64" i="6"/>
  <c r="BG64" i="6"/>
  <c r="AS65" i="6"/>
  <c r="AU65" i="6"/>
  <c r="AW65" i="6"/>
  <c r="AY65" i="6"/>
  <c r="BA65" i="6"/>
  <c r="BC65" i="6"/>
  <c r="BE65" i="6"/>
  <c r="BG65" i="6"/>
  <c r="AS66" i="6"/>
  <c r="AU66" i="6"/>
  <c r="AW66" i="6"/>
  <c r="AY66" i="6"/>
  <c r="BA66" i="6"/>
  <c r="BC66" i="6"/>
  <c r="BE66" i="6"/>
  <c r="BG66" i="6"/>
  <c r="AS67" i="6"/>
  <c r="AU67" i="6"/>
  <c r="AW67" i="6"/>
  <c r="AY67" i="6"/>
  <c r="BA67" i="6"/>
  <c r="BC67" i="6"/>
  <c r="BE67" i="6"/>
  <c r="BG67" i="6"/>
  <c r="BI67" i="6"/>
  <c r="AS68" i="6"/>
  <c r="AU68" i="6"/>
  <c r="AW68" i="6"/>
  <c r="AY68" i="6"/>
  <c r="BA68" i="6"/>
  <c r="BC68" i="6"/>
  <c r="BE68" i="6"/>
  <c r="BG68" i="6"/>
  <c r="AS69" i="6"/>
  <c r="AU69" i="6"/>
  <c r="BI69" i="6"/>
  <c r="AW69" i="6"/>
  <c r="AY69" i="6"/>
  <c r="BA69" i="6"/>
  <c r="BC69" i="6"/>
  <c r="BE69" i="6"/>
  <c r="BG69" i="6"/>
  <c r="BG20" i="6"/>
  <c r="BE20" i="6"/>
  <c r="BC20" i="6"/>
  <c r="BA20" i="6"/>
  <c r="AY20" i="6"/>
  <c r="AW20" i="6"/>
  <c r="AU20" i="6"/>
  <c r="AS20" i="6"/>
  <c r="O21" i="16"/>
  <c r="M21" i="16"/>
  <c r="K21" i="16"/>
  <c r="I21" i="16"/>
  <c r="AA12" i="16"/>
  <c r="C12" i="16"/>
  <c r="O21" i="14"/>
  <c r="M21" i="14"/>
  <c r="K21" i="14"/>
  <c r="I21" i="14"/>
  <c r="AA12" i="14"/>
  <c r="C12" i="14"/>
  <c r="O21" i="15"/>
  <c r="M21" i="15"/>
  <c r="K21" i="15"/>
  <c r="AA12" i="15"/>
  <c r="C12" i="15"/>
  <c r="O21" i="13"/>
  <c r="M21" i="13"/>
  <c r="K21" i="13"/>
  <c r="I21" i="13"/>
  <c r="AA12" i="13"/>
  <c r="C12" i="13"/>
  <c r="O21" i="12"/>
  <c r="M21" i="12"/>
  <c r="K21" i="12"/>
  <c r="I21" i="12"/>
  <c r="AA12" i="12"/>
  <c r="C12" i="12"/>
  <c r="AA12" i="4"/>
  <c r="AA12" i="3"/>
  <c r="O21" i="4"/>
  <c r="M21" i="4"/>
  <c r="K21" i="4"/>
  <c r="I21" i="4"/>
  <c r="C12" i="4"/>
  <c r="O21" i="3"/>
  <c r="M21" i="3"/>
  <c r="K21" i="3"/>
  <c r="I21" i="3"/>
  <c r="C12" i="3"/>
  <c r="AA12" i="1"/>
  <c r="G12" i="1"/>
  <c r="W12" i="3"/>
  <c r="W12" i="4"/>
  <c r="W12" i="12"/>
  <c r="W12" i="13"/>
  <c r="W12" i="15"/>
  <c r="W12" i="14"/>
  <c r="W12" i="16"/>
  <c r="W12" i="1"/>
  <c r="AD15" i="3"/>
  <c r="AD15" i="4"/>
  <c r="AD15" i="12"/>
  <c r="AD15" i="13"/>
  <c r="AD15" i="15"/>
  <c r="AD15" i="14"/>
  <c r="AD15" i="16"/>
  <c r="AD15" i="1"/>
  <c r="W14" i="3"/>
  <c r="W14" i="4"/>
  <c r="W14" i="12"/>
  <c r="W14" i="13"/>
  <c r="W14" i="15"/>
  <c r="W14" i="14"/>
  <c r="W14" i="16"/>
  <c r="W14" i="1"/>
  <c r="C15" i="3"/>
  <c r="C15" i="4"/>
  <c r="C15" i="12"/>
  <c r="C15" i="13"/>
  <c r="C15" i="15"/>
  <c r="C15" i="14"/>
  <c r="C15" i="16"/>
  <c r="C15" i="1"/>
  <c r="C14" i="3"/>
  <c r="C14" i="4"/>
  <c r="C14" i="12"/>
  <c r="C14" i="13"/>
  <c r="C14" i="15"/>
  <c r="C14" i="14"/>
  <c r="C14" i="16"/>
  <c r="C14" i="1"/>
  <c r="C12" i="1"/>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72" i="16"/>
  <c r="B72" i="16"/>
  <c r="A72" i="16"/>
  <c r="C71" i="16"/>
  <c r="B71" i="16"/>
  <c r="A71" i="16"/>
  <c r="S71" i="16" s="1"/>
  <c r="C70" i="16"/>
  <c r="B70" i="16"/>
  <c r="A70" i="16"/>
  <c r="C69" i="16"/>
  <c r="B69" i="16"/>
  <c r="A69" i="16"/>
  <c r="S69" i="16"/>
  <c r="C68" i="16"/>
  <c r="B68" i="16"/>
  <c r="A68" i="16"/>
  <c r="C67" i="16"/>
  <c r="B67" i="16"/>
  <c r="A67" i="16"/>
  <c r="S67" i="16"/>
  <c r="C66" i="16"/>
  <c r="B66" i="16"/>
  <c r="A66" i="16"/>
  <c r="C65" i="16"/>
  <c r="B65" i="16"/>
  <c r="A65" i="16"/>
  <c r="S65" i="16"/>
  <c r="C64" i="16"/>
  <c r="B64" i="16"/>
  <c r="A64" i="16"/>
  <c r="C63" i="16"/>
  <c r="B63" i="16"/>
  <c r="A63" i="16"/>
  <c r="C62" i="16"/>
  <c r="B62" i="16"/>
  <c r="A62" i="16"/>
  <c r="C61" i="16"/>
  <c r="B61" i="16"/>
  <c r="A61" i="16"/>
  <c r="C60" i="16"/>
  <c r="B60" i="16"/>
  <c r="A60" i="16"/>
  <c r="C59" i="16"/>
  <c r="B59" i="16"/>
  <c r="A59" i="16"/>
  <c r="C58" i="16"/>
  <c r="B58" i="16"/>
  <c r="A58" i="16"/>
  <c r="C57" i="16"/>
  <c r="B57" i="16"/>
  <c r="A57" i="16"/>
  <c r="C56" i="16"/>
  <c r="B56" i="16"/>
  <c r="A56" i="16"/>
  <c r="C55" i="16"/>
  <c r="B55" i="16"/>
  <c r="A55" i="16"/>
  <c r="C54" i="16"/>
  <c r="B54" i="16"/>
  <c r="A54" i="16"/>
  <c r="C53" i="16"/>
  <c r="B53" i="16"/>
  <c r="A53" i="16"/>
  <c r="C52" i="16"/>
  <c r="B52" i="16"/>
  <c r="A52" i="16"/>
  <c r="C51" i="16"/>
  <c r="B51" i="16"/>
  <c r="C50" i="16"/>
  <c r="B50" i="16"/>
  <c r="C49" i="16"/>
  <c r="B49" i="16"/>
  <c r="C48" i="16"/>
  <c r="B48" i="16"/>
  <c r="C47" i="16"/>
  <c r="B47" i="16"/>
  <c r="C46" i="16"/>
  <c r="B46" i="16"/>
  <c r="C45" i="16"/>
  <c r="B45" i="16"/>
  <c r="C44" i="16"/>
  <c r="B44" i="16"/>
  <c r="C43" i="16"/>
  <c r="B43" i="16"/>
  <c r="C42" i="16"/>
  <c r="B42" i="16"/>
  <c r="C41" i="16"/>
  <c r="B41" i="16"/>
  <c r="C40" i="16"/>
  <c r="B40" i="16"/>
  <c r="C39" i="16"/>
  <c r="B39" i="16"/>
  <c r="C38" i="16"/>
  <c r="B38" i="16"/>
  <c r="C37" i="16"/>
  <c r="B37" i="16"/>
  <c r="C36" i="16"/>
  <c r="B36" i="16"/>
  <c r="C35" i="16"/>
  <c r="B35" i="16"/>
  <c r="C34" i="16"/>
  <c r="B34" i="16"/>
  <c r="C33" i="16"/>
  <c r="B33" i="16"/>
  <c r="C32" i="16"/>
  <c r="B32" i="16"/>
  <c r="C31" i="16"/>
  <c r="B31" i="16"/>
  <c r="C30" i="16"/>
  <c r="B30" i="16"/>
  <c r="C29" i="16"/>
  <c r="B29" i="16"/>
  <c r="C28" i="16"/>
  <c r="B28" i="16"/>
  <c r="C27" i="16"/>
  <c r="B27" i="16"/>
  <c r="C26" i="16"/>
  <c r="B26" i="16"/>
  <c r="C25" i="16"/>
  <c r="B25" i="16"/>
  <c r="C24" i="16"/>
  <c r="B24" i="16"/>
  <c r="C23" i="16"/>
  <c r="B23" i="16"/>
  <c r="W17" i="16"/>
  <c r="R17" i="16"/>
  <c r="Q17" i="16"/>
  <c r="O20" i="16"/>
  <c r="N17" i="16"/>
  <c r="M17" i="16"/>
  <c r="M20" i="16"/>
  <c r="J17" i="16"/>
  <c r="I17" i="16"/>
  <c r="K20" i="16"/>
  <c r="F17" i="16"/>
  <c r="E17" i="16"/>
  <c r="I20" i="16"/>
  <c r="U15" i="16"/>
  <c r="G12" i="16"/>
  <c r="C72" i="15"/>
  <c r="B72" i="15"/>
  <c r="A72" i="15"/>
  <c r="C71" i="15"/>
  <c r="B71" i="15"/>
  <c r="A71" i="15"/>
  <c r="C70" i="15"/>
  <c r="B70" i="15"/>
  <c r="A70" i="15"/>
  <c r="S70" i="15"/>
  <c r="C69" i="15"/>
  <c r="B69" i="15"/>
  <c r="A69" i="15"/>
  <c r="C68" i="15"/>
  <c r="B68" i="15"/>
  <c r="A68" i="15"/>
  <c r="Q68" i="15"/>
  <c r="C67" i="15"/>
  <c r="B67" i="15"/>
  <c r="A67" i="15"/>
  <c r="C66" i="15"/>
  <c r="B66" i="15"/>
  <c r="A66" i="15"/>
  <c r="Q66" i="15"/>
  <c r="C65" i="15"/>
  <c r="B65" i="15"/>
  <c r="A65" i="15"/>
  <c r="C64" i="15"/>
  <c r="B64" i="15"/>
  <c r="A64" i="15"/>
  <c r="Q64" i="15" s="1"/>
  <c r="C63" i="15"/>
  <c r="B63" i="15"/>
  <c r="A63" i="15"/>
  <c r="C62" i="15"/>
  <c r="B62" i="15"/>
  <c r="A62" i="15"/>
  <c r="C61" i="15"/>
  <c r="B61" i="15"/>
  <c r="A61" i="15"/>
  <c r="C60" i="15"/>
  <c r="B60" i="15"/>
  <c r="A60" i="15"/>
  <c r="C59" i="15"/>
  <c r="B59" i="15"/>
  <c r="A59" i="15"/>
  <c r="C58" i="15"/>
  <c r="B58" i="15"/>
  <c r="A58" i="15"/>
  <c r="C57" i="15"/>
  <c r="B57" i="15"/>
  <c r="A57" i="15"/>
  <c r="C56" i="15"/>
  <c r="B56" i="15"/>
  <c r="A56" i="15"/>
  <c r="C55" i="15"/>
  <c r="B55" i="15"/>
  <c r="A55" i="15"/>
  <c r="C54" i="15"/>
  <c r="B54" i="15"/>
  <c r="A54" i="15"/>
  <c r="C53" i="15"/>
  <c r="B53" i="15"/>
  <c r="A53" i="15"/>
  <c r="C52" i="15"/>
  <c r="B52" i="15"/>
  <c r="A52" i="15"/>
  <c r="C51" i="15"/>
  <c r="B51" i="15"/>
  <c r="C50" i="15"/>
  <c r="B50" i="15"/>
  <c r="C49" i="15"/>
  <c r="B49" i="15"/>
  <c r="C48" i="15"/>
  <c r="B48" i="15"/>
  <c r="C47" i="15"/>
  <c r="B47" i="15"/>
  <c r="C46" i="15"/>
  <c r="B46" i="15"/>
  <c r="C45" i="15"/>
  <c r="B45" i="15"/>
  <c r="C44" i="15"/>
  <c r="B44" i="15"/>
  <c r="C43" i="15"/>
  <c r="B43" i="15"/>
  <c r="C42" i="15"/>
  <c r="B42" i="15"/>
  <c r="C41" i="15"/>
  <c r="B41" i="15"/>
  <c r="C40" i="15"/>
  <c r="B40" i="15"/>
  <c r="C39" i="15"/>
  <c r="B39" i="15"/>
  <c r="C38" i="15"/>
  <c r="B38" i="15"/>
  <c r="C37" i="15"/>
  <c r="B37" i="15"/>
  <c r="C36" i="15"/>
  <c r="B36" i="15"/>
  <c r="C35" i="15"/>
  <c r="B35" i="15"/>
  <c r="C34" i="15"/>
  <c r="B34" i="15"/>
  <c r="C33" i="15"/>
  <c r="B33" i="15"/>
  <c r="C32" i="15"/>
  <c r="B32" i="15"/>
  <c r="C31" i="15"/>
  <c r="B31" i="15"/>
  <c r="C30" i="15"/>
  <c r="B30" i="15"/>
  <c r="C29" i="15"/>
  <c r="B29" i="15"/>
  <c r="C28" i="15"/>
  <c r="B28" i="15"/>
  <c r="C27" i="15"/>
  <c r="B27" i="15"/>
  <c r="C26" i="15"/>
  <c r="B26" i="15"/>
  <c r="C25" i="15"/>
  <c r="B25" i="15"/>
  <c r="C24" i="15"/>
  <c r="B24" i="15"/>
  <c r="C23" i="15"/>
  <c r="B23" i="15"/>
  <c r="W17" i="15"/>
  <c r="R17" i="15"/>
  <c r="Q17" i="15"/>
  <c r="O20" i="15"/>
  <c r="N17" i="15"/>
  <c r="M17" i="15"/>
  <c r="M20" i="15"/>
  <c r="J17" i="15"/>
  <c r="I17" i="15"/>
  <c r="K20" i="15"/>
  <c r="F17" i="15"/>
  <c r="E17" i="15"/>
  <c r="I20" i="15"/>
  <c r="U15" i="15"/>
  <c r="G12" i="15"/>
  <c r="C72" i="14"/>
  <c r="B72" i="14"/>
  <c r="A72" i="14"/>
  <c r="C71" i="14"/>
  <c r="B71" i="14"/>
  <c r="A71" i="14"/>
  <c r="S71" i="14"/>
  <c r="C70" i="14"/>
  <c r="B70" i="14"/>
  <c r="A70" i="14"/>
  <c r="C69" i="14"/>
  <c r="B69" i="14"/>
  <c r="A69" i="14"/>
  <c r="S69" i="14" s="1"/>
  <c r="C68" i="14"/>
  <c r="B68" i="14"/>
  <c r="A68" i="14"/>
  <c r="C67" i="14"/>
  <c r="B67" i="14"/>
  <c r="A67" i="14"/>
  <c r="Q67" i="14"/>
  <c r="C66" i="14"/>
  <c r="B66" i="14"/>
  <c r="A66" i="14"/>
  <c r="C65" i="14"/>
  <c r="B65" i="14"/>
  <c r="A65" i="14"/>
  <c r="S65" i="14" s="1"/>
  <c r="C64" i="14"/>
  <c r="B64" i="14"/>
  <c r="A64" i="14"/>
  <c r="C63" i="14"/>
  <c r="B63" i="14"/>
  <c r="A63" i="14"/>
  <c r="C62" i="14"/>
  <c r="B62" i="14"/>
  <c r="A62" i="14"/>
  <c r="Q62" i="14" s="1"/>
  <c r="AF62" i="14" s="1"/>
  <c r="C61" i="14"/>
  <c r="B61" i="14"/>
  <c r="A61" i="14"/>
  <c r="C60" i="14"/>
  <c r="B60" i="14"/>
  <c r="A60" i="14"/>
  <c r="C59" i="14"/>
  <c r="B59" i="14"/>
  <c r="A59" i="14"/>
  <c r="C58" i="14"/>
  <c r="B58" i="14"/>
  <c r="A58" i="14"/>
  <c r="Q58" i="14"/>
  <c r="C57" i="14"/>
  <c r="B57" i="14"/>
  <c r="A57" i="14"/>
  <c r="C56" i="14"/>
  <c r="A56" i="14"/>
  <c r="S56" i="14"/>
  <c r="B56" i="14"/>
  <c r="C55" i="14"/>
  <c r="B55" i="14"/>
  <c r="A55" i="14"/>
  <c r="C54" i="14"/>
  <c r="B54" i="14"/>
  <c r="A54" i="14"/>
  <c r="C53" i="14"/>
  <c r="B53" i="14"/>
  <c r="A53" i="14"/>
  <c r="C52" i="14"/>
  <c r="B52" i="14"/>
  <c r="A52" i="14"/>
  <c r="C51" i="14"/>
  <c r="B51" i="14"/>
  <c r="C50" i="14"/>
  <c r="B50" i="14"/>
  <c r="C49" i="14"/>
  <c r="B49" i="14"/>
  <c r="C48" i="14"/>
  <c r="B48" i="14"/>
  <c r="C47" i="14"/>
  <c r="B47" i="14"/>
  <c r="C46" i="14"/>
  <c r="B46" i="14"/>
  <c r="C45" i="14"/>
  <c r="B45" i="14"/>
  <c r="C44" i="14"/>
  <c r="B44" i="14"/>
  <c r="C43" i="14"/>
  <c r="B43" i="14"/>
  <c r="C42" i="14"/>
  <c r="B42" i="14"/>
  <c r="C41" i="14"/>
  <c r="B41" i="14"/>
  <c r="C40" i="14"/>
  <c r="B40" i="14"/>
  <c r="C39" i="14"/>
  <c r="B39" i="14"/>
  <c r="C38" i="14"/>
  <c r="B38" i="14"/>
  <c r="C37" i="14"/>
  <c r="B37" i="14"/>
  <c r="C36" i="14"/>
  <c r="B36" i="14"/>
  <c r="C35" i="14"/>
  <c r="B35" i="14"/>
  <c r="C34" i="14"/>
  <c r="B34" i="14"/>
  <c r="C33" i="14"/>
  <c r="B33" i="14"/>
  <c r="C32" i="14"/>
  <c r="B32" i="14"/>
  <c r="C31" i="14"/>
  <c r="B31" i="14"/>
  <c r="C30" i="14"/>
  <c r="B30" i="14"/>
  <c r="C29" i="14"/>
  <c r="B29" i="14"/>
  <c r="C28" i="14"/>
  <c r="B28" i="14"/>
  <c r="C27" i="14"/>
  <c r="B27" i="14"/>
  <c r="C26" i="14"/>
  <c r="B26" i="14"/>
  <c r="C25" i="14"/>
  <c r="B25" i="14"/>
  <c r="C24" i="14"/>
  <c r="B24" i="14"/>
  <c r="C23" i="14"/>
  <c r="B23" i="14"/>
  <c r="W17" i="14"/>
  <c r="R17" i="14"/>
  <c r="Q17" i="14"/>
  <c r="O20" i="14"/>
  <c r="N17" i="14"/>
  <c r="M17" i="14"/>
  <c r="M20" i="14"/>
  <c r="J17" i="14"/>
  <c r="I17" i="14"/>
  <c r="K20" i="14"/>
  <c r="F17" i="14"/>
  <c r="E17" i="14"/>
  <c r="I20" i="14"/>
  <c r="U15" i="14"/>
  <c r="G12" i="14"/>
  <c r="C72" i="13"/>
  <c r="B72" i="13"/>
  <c r="A72" i="13"/>
  <c r="C71" i="13"/>
  <c r="B71" i="13"/>
  <c r="A71" i="13"/>
  <c r="S71" i="13" s="1"/>
  <c r="C70" i="13"/>
  <c r="B70" i="13"/>
  <c r="A70" i="13"/>
  <c r="C69" i="13"/>
  <c r="B69" i="13"/>
  <c r="A69" i="13"/>
  <c r="S69" i="13"/>
  <c r="C68" i="13"/>
  <c r="B68" i="13"/>
  <c r="A68" i="13"/>
  <c r="Q68" i="13"/>
  <c r="C67" i="13"/>
  <c r="B67" i="13"/>
  <c r="A67" i="13"/>
  <c r="S67" i="13"/>
  <c r="C66" i="13"/>
  <c r="B66" i="13"/>
  <c r="A66" i="13"/>
  <c r="C65" i="13"/>
  <c r="B65" i="13"/>
  <c r="A65" i="13"/>
  <c r="S65" i="13"/>
  <c r="C64" i="13"/>
  <c r="B64" i="13"/>
  <c r="A64" i="13"/>
  <c r="Q64" i="13"/>
  <c r="C63" i="13"/>
  <c r="B63" i="13"/>
  <c r="A63" i="13"/>
  <c r="C62" i="13"/>
  <c r="B62" i="13"/>
  <c r="A62" i="13"/>
  <c r="C61" i="13"/>
  <c r="B61" i="13"/>
  <c r="A61" i="13"/>
  <c r="C60" i="13"/>
  <c r="B60" i="13"/>
  <c r="A60" i="13"/>
  <c r="Q60" i="13" s="1"/>
  <c r="C59" i="13"/>
  <c r="B59" i="13"/>
  <c r="A59" i="13"/>
  <c r="C58" i="13"/>
  <c r="B58" i="13"/>
  <c r="A58" i="13"/>
  <c r="C57" i="13"/>
  <c r="B57" i="13"/>
  <c r="A57" i="13"/>
  <c r="C56" i="13"/>
  <c r="B56" i="13"/>
  <c r="A56" i="13"/>
  <c r="Q56" i="13" s="1"/>
  <c r="AF56" i="13" s="1"/>
  <c r="C55" i="13"/>
  <c r="B55" i="13"/>
  <c r="A55" i="13"/>
  <c r="C54" i="13"/>
  <c r="B54" i="13"/>
  <c r="A54" i="13"/>
  <c r="C53" i="13"/>
  <c r="B53" i="13"/>
  <c r="A53" i="13"/>
  <c r="C52" i="13"/>
  <c r="B52" i="13"/>
  <c r="A52" i="13"/>
  <c r="Q52" i="13"/>
  <c r="C51" i="13"/>
  <c r="B51" i="13"/>
  <c r="C50" i="13"/>
  <c r="B50" i="13"/>
  <c r="C49" i="13"/>
  <c r="B49" i="13"/>
  <c r="C48" i="13"/>
  <c r="B48" i="13"/>
  <c r="C47" i="13"/>
  <c r="B47" i="13"/>
  <c r="C46" i="13"/>
  <c r="B46" i="13"/>
  <c r="C45" i="13"/>
  <c r="B45" i="13"/>
  <c r="C44" i="13"/>
  <c r="B44" i="13"/>
  <c r="C43" i="13"/>
  <c r="B43" i="13"/>
  <c r="C42" i="13"/>
  <c r="B42" i="13"/>
  <c r="C41" i="13"/>
  <c r="B41" i="13"/>
  <c r="C40" i="13"/>
  <c r="B40" i="13"/>
  <c r="C39" i="13"/>
  <c r="B39" i="13"/>
  <c r="C38" i="13"/>
  <c r="B38" i="13"/>
  <c r="C37" i="13"/>
  <c r="B37" i="13"/>
  <c r="C36" i="13"/>
  <c r="B36" i="13"/>
  <c r="C35" i="13"/>
  <c r="B35" i="13"/>
  <c r="C34" i="13"/>
  <c r="B34" i="13"/>
  <c r="C33" i="13"/>
  <c r="B33" i="13"/>
  <c r="C32" i="13"/>
  <c r="B32" i="13"/>
  <c r="C31" i="13"/>
  <c r="B31" i="13"/>
  <c r="C30" i="13"/>
  <c r="B30" i="13"/>
  <c r="C29" i="13"/>
  <c r="B29" i="13"/>
  <c r="C28" i="13"/>
  <c r="B28" i="13"/>
  <c r="C27" i="13"/>
  <c r="B27" i="13"/>
  <c r="C26" i="13"/>
  <c r="B26" i="13"/>
  <c r="C25" i="13"/>
  <c r="B25" i="13"/>
  <c r="C24" i="13"/>
  <c r="B24" i="13"/>
  <c r="C23" i="13"/>
  <c r="B23" i="13"/>
  <c r="W17" i="13"/>
  <c r="R17" i="13"/>
  <c r="Q17" i="13"/>
  <c r="O20" i="13"/>
  <c r="N17" i="13"/>
  <c r="M17" i="13"/>
  <c r="M20" i="13"/>
  <c r="J17" i="13"/>
  <c r="I17" i="13"/>
  <c r="K20" i="13"/>
  <c r="F17" i="13"/>
  <c r="E17" i="13"/>
  <c r="I20" i="13"/>
  <c r="U15" i="13"/>
  <c r="G12" i="13"/>
  <c r="C72" i="12"/>
  <c r="B72" i="12"/>
  <c r="A72" i="12"/>
  <c r="C71" i="12"/>
  <c r="B71" i="12"/>
  <c r="A71" i="12"/>
  <c r="C70" i="12"/>
  <c r="B70" i="12"/>
  <c r="A70" i="12"/>
  <c r="Q70" i="12" s="1"/>
  <c r="C69" i="12"/>
  <c r="B69" i="12"/>
  <c r="A69" i="12"/>
  <c r="C68" i="12"/>
  <c r="B68" i="12"/>
  <c r="A68" i="12"/>
  <c r="Q68" i="12"/>
  <c r="C67" i="12"/>
  <c r="B67" i="12"/>
  <c r="A67" i="12"/>
  <c r="C66" i="12"/>
  <c r="B66" i="12"/>
  <c r="A66" i="12"/>
  <c r="Q66" i="12"/>
  <c r="C65" i="12"/>
  <c r="B65" i="12"/>
  <c r="A65" i="12"/>
  <c r="C64" i="12"/>
  <c r="B64" i="12"/>
  <c r="A64" i="12"/>
  <c r="Q64" i="12"/>
  <c r="C63" i="12"/>
  <c r="B63" i="12"/>
  <c r="A63" i="12"/>
  <c r="C62" i="12"/>
  <c r="B62" i="12"/>
  <c r="A62" i="12"/>
  <c r="C61" i="12"/>
  <c r="B61" i="12"/>
  <c r="A61" i="12"/>
  <c r="C60" i="12"/>
  <c r="B60" i="12"/>
  <c r="A60" i="12"/>
  <c r="Q60" i="12" s="1"/>
  <c r="AF60" i="12" s="1"/>
  <c r="C59" i="12"/>
  <c r="B59" i="12"/>
  <c r="A59" i="12"/>
  <c r="C58" i="12"/>
  <c r="B58" i="12"/>
  <c r="A58" i="12"/>
  <c r="C57" i="12"/>
  <c r="B57" i="12"/>
  <c r="A57" i="12"/>
  <c r="C56" i="12"/>
  <c r="B56" i="12"/>
  <c r="A56" i="12"/>
  <c r="Q56" i="12"/>
  <c r="C55" i="12"/>
  <c r="B55" i="12"/>
  <c r="A55" i="12"/>
  <c r="C54" i="12"/>
  <c r="B54" i="12"/>
  <c r="A54" i="12"/>
  <c r="C53" i="12"/>
  <c r="B53" i="12"/>
  <c r="A53" i="12"/>
  <c r="C52" i="12"/>
  <c r="B52" i="12"/>
  <c r="A52" i="12"/>
  <c r="Q52" i="12" s="1"/>
  <c r="C51" i="12"/>
  <c r="B51" i="12"/>
  <c r="C50" i="12"/>
  <c r="B50" i="12"/>
  <c r="C49" i="12"/>
  <c r="B49" i="12"/>
  <c r="C48" i="12"/>
  <c r="B48" i="12"/>
  <c r="C47" i="12"/>
  <c r="B47" i="12"/>
  <c r="C46" i="12"/>
  <c r="B46" i="12"/>
  <c r="C45" i="12"/>
  <c r="B45" i="12"/>
  <c r="C44" i="12"/>
  <c r="B44" i="12"/>
  <c r="C43" i="12"/>
  <c r="B43" i="12"/>
  <c r="C42" i="12"/>
  <c r="B42" i="12"/>
  <c r="C41" i="12"/>
  <c r="B41" i="12"/>
  <c r="C40" i="12"/>
  <c r="B40" i="12"/>
  <c r="C39" i="12"/>
  <c r="B39" i="12"/>
  <c r="C38" i="12"/>
  <c r="B38" i="12"/>
  <c r="C37" i="12"/>
  <c r="B37" i="12"/>
  <c r="C36" i="12"/>
  <c r="B36" i="12"/>
  <c r="C35" i="12"/>
  <c r="B35" i="12"/>
  <c r="C34" i="12"/>
  <c r="B34" i="12"/>
  <c r="C33" i="12"/>
  <c r="B33" i="12"/>
  <c r="C32" i="12"/>
  <c r="B32" i="12"/>
  <c r="C31" i="12"/>
  <c r="B31" i="12"/>
  <c r="C30" i="12"/>
  <c r="B30" i="12"/>
  <c r="C29" i="12"/>
  <c r="B29" i="12"/>
  <c r="C28" i="12"/>
  <c r="B28" i="12"/>
  <c r="C27" i="12"/>
  <c r="B27" i="12"/>
  <c r="C26" i="12"/>
  <c r="B26" i="12"/>
  <c r="C25" i="12"/>
  <c r="B25" i="12"/>
  <c r="C24" i="12"/>
  <c r="B24" i="12"/>
  <c r="C23" i="12"/>
  <c r="A23" i="12" s="1"/>
  <c r="B23" i="12"/>
  <c r="K20" i="12"/>
  <c r="W17" i="12"/>
  <c r="R17" i="12"/>
  <c r="Q17" i="12"/>
  <c r="O20" i="12"/>
  <c r="N17" i="12"/>
  <c r="M17" i="12"/>
  <c r="M20" i="12"/>
  <c r="J17" i="12"/>
  <c r="I17" i="12"/>
  <c r="F17" i="12"/>
  <c r="E17" i="12"/>
  <c r="I20" i="12"/>
  <c r="U15" i="12"/>
  <c r="G12" i="12"/>
  <c r="Q23" i="1"/>
  <c r="AF23" i="1" s="1"/>
  <c r="S23" i="1"/>
  <c r="A23" i="16"/>
  <c r="S23" i="16"/>
  <c r="A24" i="1"/>
  <c r="A25" i="1"/>
  <c r="A26" i="1"/>
  <c r="Q26" i="1" s="1"/>
  <c r="S24" i="1"/>
  <c r="Q24" i="1"/>
  <c r="A23" i="15"/>
  <c r="S23" i="15"/>
  <c r="Q70" i="15"/>
  <c r="S67" i="14"/>
  <c r="A23" i="13"/>
  <c r="A23" i="14"/>
  <c r="BI22" i="6"/>
  <c r="BI68" i="6"/>
  <c r="BI61" i="6"/>
  <c r="BI53" i="6"/>
  <c r="BI44" i="6"/>
  <c r="BI36" i="6"/>
  <c r="BI28" i="6"/>
  <c r="BI21" i="6"/>
  <c r="BI66" i="6"/>
  <c r="BI65" i="6"/>
  <c r="BI57" i="6"/>
  <c r="BI48" i="6"/>
  <c r="BI40" i="6"/>
  <c r="BI32" i="6"/>
  <c r="BI24" i="6"/>
  <c r="BI64" i="6"/>
  <c r="BI60" i="6"/>
  <c r="BI56" i="6"/>
  <c r="BI52" i="6"/>
  <c r="BI51" i="6"/>
  <c r="BI47" i="6"/>
  <c r="BI43" i="6"/>
  <c r="BI39" i="6"/>
  <c r="BI35" i="6"/>
  <c r="BI31" i="6"/>
  <c r="BI27" i="6"/>
  <c r="BI23" i="6"/>
  <c r="BI62" i="6"/>
  <c r="BI58" i="6"/>
  <c r="BI54" i="6"/>
  <c r="BI49" i="6"/>
  <c r="BI45" i="6"/>
  <c r="BI41" i="6"/>
  <c r="BI37" i="6"/>
  <c r="BI33" i="6"/>
  <c r="BI29" i="6"/>
  <c r="BI25" i="6"/>
  <c r="S54" i="12"/>
  <c r="S55" i="12"/>
  <c r="Q55" i="12"/>
  <c r="AF55" i="12" s="1"/>
  <c r="S58" i="12"/>
  <c r="S59" i="12"/>
  <c r="Q59" i="12"/>
  <c r="AF59" i="12" s="1"/>
  <c r="S62" i="12"/>
  <c r="S63" i="12"/>
  <c r="Q63" i="12"/>
  <c r="AF63" i="12" s="1"/>
  <c r="S65" i="12"/>
  <c r="Q65" i="12"/>
  <c r="AF65" i="12" s="1"/>
  <c r="S67" i="12"/>
  <c r="Q67" i="12"/>
  <c r="AF67" i="12"/>
  <c r="S69" i="12"/>
  <c r="Q69" i="12"/>
  <c r="AF69" i="12"/>
  <c r="S71" i="12"/>
  <c r="Q71" i="12"/>
  <c r="AF71" i="12" s="1"/>
  <c r="S53" i="13"/>
  <c r="Q53" i="13"/>
  <c r="AF53" i="13" s="1"/>
  <c r="S54" i="13"/>
  <c r="S57" i="13"/>
  <c r="Q57" i="13"/>
  <c r="AF57" i="13" s="1"/>
  <c r="S58" i="13"/>
  <c r="S61" i="13"/>
  <c r="Q61" i="13"/>
  <c r="AF61" i="13" s="1"/>
  <c r="S62" i="13"/>
  <c r="S54" i="14"/>
  <c r="S55" i="14"/>
  <c r="Q55" i="14"/>
  <c r="AF55" i="14" s="1"/>
  <c r="Q59" i="14"/>
  <c r="AF59" i="14"/>
  <c r="S59" i="14"/>
  <c r="S60" i="14"/>
  <c r="S63" i="14"/>
  <c r="Q63" i="14"/>
  <c r="AF63" i="14" s="1"/>
  <c r="S64" i="14"/>
  <c r="S66" i="14"/>
  <c r="S68" i="14"/>
  <c r="S70" i="14"/>
  <c r="S72" i="14"/>
  <c r="S52" i="15"/>
  <c r="S53" i="15"/>
  <c r="Q53" i="15"/>
  <c r="AF53" i="15" s="1"/>
  <c r="S56" i="15"/>
  <c r="S57" i="15"/>
  <c r="Q57" i="15"/>
  <c r="AF57" i="15" s="1"/>
  <c r="S60" i="15"/>
  <c r="S61" i="15"/>
  <c r="Q61" i="15"/>
  <c r="AF61" i="15" s="1"/>
  <c r="S52" i="16"/>
  <c r="S55" i="16"/>
  <c r="Q55" i="16"/>
  <c r="AF55" i="16" s="1"/>
  <c r="S56" i="16"/>
  <c r="S59" i="16"/>
  <c r="Q59" i="16"/>
  <c r="AF59" i="16" s="1"/>
  <c r="S60" i="16"/>
  <c r="S63" i="16"/>
  <c r="Q63" i="16"/>
  <c r="AF63" i="16" s="1"/>
  <c r="S64" i="16"/>
  <c r="S66" i="16"/>
  <c r="S68" i="16"/>
  <c r="S70" i="16"/>
  <c r="S72" i="16"/>
  <c r="Q72" i="16"/>
  <c r="AF72" i="16" s="1"/>
  <c r="Q68" i="16"/>
  <c r="AF68" i="16"/>
  <c r="Q64" i="16"/>
  <c r="AF64" i="16" s="1"/>
  <c r="Q60" i="16"/>
  <c r="AF60" i="16"/>
  <c r="Q56" i="16"/>
  <c r="AF56" i="16" s="1"/>
  <c r="Q52" i="16"/>
  <c r="AF52" i="16"/>
  <c r="Q60" i="15"/>
  <c r="AF60" i="15" s="1"/>
  <c r="Q56" i="15"/>
  <c r="AF56" i="15"/>
  <c r="Q52" i="15"/>
  <c r="AF52" i="15" s="1"/>
  <c r="Q70" i="14"/>
  <c r="AF70" i="14"/>
  <c r="Q66" i="14"/>
  <c r="AF66" i="14" s="1"/>
  <c r="Q54" i="14"/>
  <c r="AF54" i="14"/>
  <c r="AF52" i="12"/>
  <c r="S52" i="12"/>
  <c r="S53" i="12"/>
  <c r="Q53" i="12"/>
  <c r="AF53" i="12"/>
  <c r="AF56" i="12"/>
  <c r="S56" i="12"/>
  <c r="Q57" i="12"/>
  <c r="AF57" i="12"/>
  <c r="S57" i="12"/>
  <c r="S60" i="12"/>
  <c r="S61" i="12"/>
  <c r="Q61" i="12"/>
  <c r="AF61" i="12" s="1"/>
  <c r="AF52" i="13"/>
  <c r="S52" i="13"/>
  <c r="S55" i="13"/>
  <c r="Q55" i="13"/>
  <c r="AF55" i="13"/>
  <c r="S56" i="13"/>
  <c r="S59" i="13"/>
  <c r="Q59" i="13"/>
  <c r="AF59" i="13" s="1"/>
  <c r="AF60" i="13"/>
  <c r="S60" i="13"/>
  <c r="S63" i="13"/>
  <c r="Q63" i="13"/>
  <c r="AF63" i="13"/>
  <c r="AF64" i="13"/>
  <c r="S64" i="13"/>
  <c r="S66" i="13"/>
  <c r="AF68" i="13"/>
  <c r="S68" i="13"/>
  <c r="S70" i="13"/>
  <c r="Q72" i="13"/>
  <c r="AF72" i="13"/>
  <c r="S72" i="13"/>
  <c r="S52" i="14"/>
  <c r="S53" i="14"/>
  <c r="Q53" i="14"/>
  <c r="AF53" i="14"/>
  <c r="S57" i="14"/>
  <c r="Q57" i="14"/>
  <c r="AF57" i="14"/>
  <c r="AF58" i="14"/>
  <c r="S58" i="14"/>
  <c r="S61" i="14"/>
  <c r="Q61" i="14"/>
  <c r="AF61" i="14"/>
  <c r="S62" i="14"/>
  <c r="S54" i="15"/>
  <c r="S55" i="15"/>
  <c r="Q55" i="15"/>
  <c r="AF55" i="15" s="1"/>
  <c r="S58" i="15"/>
  <c r="S59" i="15"/>
  <c r="Q59" i="15"/>
  <c r="AF59" i="15" s="1"/>
  <c r="S62" i="15"/>
  <c r="S63" i="15"/>
  <c r="Q63" i="15"/>
  <c r="AF63" i="15" s="1"/>
  <c r="S65" i="15"/>
  <c r="Q65" i="15"/>
  <c r="AF65" i="15" s="1"/>
  <c r="S67" i="15"/>
  <c r="Q67" i="15"/>
  <c r="AF67" i="15"/>
  <c r="S69" i="15"/>
  <c r="Q69" i="15"/>
  <c r="AF69" i="15"/>
  <c r="S71" i="15"/>
  <c r="Q71" i="15"/>
  <c r="AF71" i="15" s="1"/>
  <c r="S53" i="16"/>
  <c r="Q53" i="16"/>
  <c r="AF53" i="16" s="1"/>
  <c r="S54" i="16"/>
  <c r="S57" i="16"/>
  <c r="Q57" i="16"/>
  <c r="AF57" i="16" s="1"/>
  <c r="S58" i="16"/>
  <c r="S61" i="16"/>
  <c r="Q61" i="16"/>
  <c r="AF61" i="16" s="1"/>
  <c r="S62" i="16"/>
  <c r="Q70" i="16"/>
  <c r="AF70" i="16"/>
  <c r="Q66" i="16"/>
  <c r="AF66" i="16" s="1"/>
  <c r="Q62" i="16"/>
  <c r="AF62" i="16"/>
  <c r="Q58" i="16"/>
  <c r="AF58" i="16" s="1"/>
  <c r="Q54" i="16"/>
  <c r="AF54" i="16" s="1"/>
  <c r="Q62" i="12"/>
  <c r="AF62" i="12" s="1"/>
  <c r="Q58" i="12"/>
  <c r="AF58" i="12"/>
  <c r="Q54" i="12"/>
  <c r="AF54" i="12" s="1"/>
  <c r="Q70" i="13"/>
  <c r="AF70" i="13"/>
  <c r="Q66" i="13"/>
  <c r="AF66" i="13" s="1"/>
  <c r="Q62" i="13"/>
  <c r="AF62" i="13"/>
  <c r="Q58" i="13"/>
  <c r="AF58" i="13" s="1"/>
  <c r="Q54" i="13"/>
  <c r="AF54" i="13" s="1"/>
  <c r="Q62" i="15"/>
  <c r="AF62" i="15"/>
  <c r="Q58" i="15"/>
  <c r="AF58" i="15" s="1"/>
  <c r="Q54" i="15"/>
  <c r="AF54" i="15" s="1"/>
  <c r="Q72" i="14"/>
  <c r="AF72" i="14" s="1"/>
  <c r="Q68" i="14"/>
  <c r="AF68" i="14"/>
  <c r="Q64" i="14"/>
  <c r="AF64" i="14" s="1"/>
  <c r="Q60" i="14"/>
  <c r="AF60" i="14"/>
  <c r="Q56" i="14"/>
  <c r="AF56" i="14" s="1"/>
  <c r="Q52" i="14"/>
  <c r="AF52" i="14"/>
  <c r="AF64" i="12"/>
  <c r="S64" i="12"/>
  <c r="AF66" i="12"/>
  <c r="S66" i="12"/>
  <c r="AF68" i="12"/>
  <c r="S68" i="12"/>
  <c r="AF70" i="12"/>
  <c r="S70" i="12"/>
  <c r="Q72" i="12"/>
  <c r="AF72" i="12"/>
  <c r="S72" i="12"/>
  <c r="AF64" i="15"/>
  <c r="S64" i="15"/>
  <c r="AF66" i="15"/>
  <c r="AF68" i="15"/>
  <c r="S68" i="15"/>
  <c r="AF70" i="15"/>
  <c r="S72" i="15"/>
  <c r="Q71" i="16"/>
  <c r="AF71" i="16"/>
  <c r="Q69" i="16"/>
  <c r="AF69" i="16"/>
  <c r="Q67" i="16"/>
  <c r="AF67" i="16"/>
  <c r="Q65" i="16"/>
  <c r="AF65" i="16"/>
  <c r="Q71" i="13"/>
  <c r="AF71" i="13" s="1"/>
  <c r="Q69" i="13"/>
  <c r="AF69" i="13"/>
  <c r="Q67" i="13"/>
  <c r="AF67" i="13" s="1"/>
  <c r="Q65" i="13"/>
  <c r="AF65" i="13"/>
  <c r="Q72" i="15"/>
  <c r="AF72" i="15"/>
  <c r="Q71" i="14"/>
  <c r="Q69" i="14"/>
  <c r="AF69" i="14"/>
  <c r="Q65" i="14"/>
  <c r="AF65" i="14" s="1"/>
  <c r="S66" i="15"/>
  <c r="AF67" i="14"/>
  <c r="AF71" i="14"/>
  <c r="A24" i="16"/>
  <c r="S24" i="16" s="1"/>
  <c r="A24" i="14"/>
  <c r="S24" i="14" s="1"/>
  <c r="A24" i="13"/>
  <c r="A24" i="12"/>
  <c r="Q24" i="12"/>
  <c r="A24" i="15"/>
  <c r="Q24" i="15" s="1"/>
  <c r="AF24" i="15" s="1"/>
  <c r="Q23" i="16"/>
  <c r="S26" i="1"/>
  <c r="A27" i="1"/>
  <c r="Q23" i="15"/>
  <c r="S24" i="12"/>
  <c r="S24" i="15"/>
  <c r="S23" i="14"/>
  <c r="Q23" i="14"/>
  <c r="AF23" i="14"/>
  <c r="S23" i="12"/>
  <c r="Q23" i="12"/>
  <c r="AF23" i="12" s="1"/>
  <c r="Q24" i="13"/>
  <c r="AF24" i="13" s="1"/>
  <c r="S24" i="13"/>
  <c r="Q24" i="14"/>
  <c r="AF24" i="14" s="1"/>
  <c r="Q24" i="16"/>
  <c r="AF24" i="16"/>
  <c r="S23" i="13"/>
  <c r="Q23" i="13"/>
  <c r="AF23" i="13" s="1"/>
  <c r="AF23" i="15"/>
  <c r="AF23" i="16"/>
  <c r="A25" i="16"/>
  <c r="S25" i="16" s="1"/>
  <c r="A25" i="15"/>
  <c r="A25" i="14"/>
  <c r="Q25" i="14" s="1"/>
  <c r="AF25" i="14" s="1"/>
  <c r="A25" i="13"/>
  <c r="AF24" i="12"/>
  <c r="A25" i="12"/>
  <c r="S25" i="12" s="1"/>
  <c r="B31" i="4"/>
  <c r="Q27" i="1"/>
  <c r="A28" i="1"/>
  <c r="S28" i="1" s="1"/>
  <c r="S27" i="1"/>
  <c r="Q25" i="12"/>
  <c r="AF25" i="12" s="1"/>
  <c r="S25" i="13"/>
  <c r="Q25" i="13"/>
  <c r="Q25" i="15"/>
  <c r="AF25" i="15" s="1"/>
  <c r="S25" i="15"/>
  <c r="Q25" i="16"/>
  <c r="AF25" i="16" s="1"/>
  <c r="A26" i="16"/>
  <c r="A26" i="15"/>
  <c r="A26" i="14"/>
  <c r="Q26" i="14" s="1"/>
  <c r="AF26" i="14" s="1"/>
  <c r="A26" i="13"/>
  <c r="A26" i="12"/>
  <c r="B24" i="3"/>
  <c r="B25" i="3"/>
  <c r="B26" i="3"/>
  <c r="B27" i="3"/>
  <c r="B28" i="3"/>
  <c r="B29" i="3"/>
  <c r="B30" i="3"/>
  <c r="B31" i="3"/>
  <c r="B32" i="3"/>
  <c r="B33" i="3"/>
  <c r="B34" i="3"/>
  <c r="B35" i="3"/>
  <c r="B36" i="3"/>
  <c r="B37" i="3"/>
  <c r="B38" i="3"/>
  <c r="B39" i="3"/>
  <c r="B40" i="3"/>
  <c r="B41" i="3"/>
  <c r="B42" i="3"/>
  <c r="B43" i="3"/>
  <c r="B44" i="3"/>
  <c r="B45" i="3"/>
  <c r="B46" i="3"/>
  <c r="B47" i="3"/>
  <c r="B48" i="3"/>
  <c r="B49" i="3"/>
  <c r="A29" i="1"/>
  <c r="A30" i="1"/>
  <c r="A31" i="1"/>
  <c r="A32" i="1"/>
  <c r="A33" i="1"/>
  <c r="A34" i="1"/>
  <c r="A35" i="1"/>
  <c r="A36" i="1"/>
  <c r="A37" i="1"/>
  <c r="A38" i="1"/>
  <c r="A39" i="1"/>
  <c r="A40" i="1"/>
  <c r="A41" i="1"/>
  <c r="A42" i="1"/>
  <c r="A43" i="1"/>
  <c r="A44" i="1"/>
  <c r="A45" i="1"/>
  <c r="A46" i="1"/>
  <c r="A47" i="1"/>
  <c r="A48" i="1"/>
  <c r="A49" i="1"/>
  <c r="A50" i="1"/>
  <c r="A51" i="1"/>
  <c r="Q28" i="1"/>
  <c r="S26" i="12"/>
  <c r="Q26" i="12"/>
  <c r="AF26" i="12" s="1"/>
  <c r="S26" i="13"/>
  <c r="Q26" i="13"/>
  <c r="AF26" i="13" s="1"/>
  <c r="S26" i="14"/>
  <c r="S26" i="15"/>
  <c r="Q26" i="15"/>
  <c r="AF26" i="15" s="1"/>
  <c r="S26" i="16"/>
  <c r="Q26" i="16"/>
  <c r="AF26" i="16"/>
  <c r="A27" i="16"/>
  <c r="A27" i="15"/>
  <c r="A27" i="14"/>
  <c r="A27" i="13"/>
  <c r="A27" i="12"/>
  <c r="B21" i="6"/>
  <c r="B22" i="6"/>
  <c r="B23" i="6"/>
  <c r="B24" i="6"/>
  <c r="B25" i="6"/>
  <c r="B26" i="6"/>
  <c r="B27" i="6"/>
  <c r="B28" i="6"/>
  <c r="B29" i="6"/>
  <c r="B30" i="6"/>
  <c r="B20" i="6"/>
  <c r="C34" i="9"/>
  <c r="C35" i="9"/>
  <c r="C36" i="9"/>
  <c r="C37" i="9"/>
  <c r="C38" i="9"/>
  <c r="C39" i="9"/>
  <c r="C40" i="9"/>
  <c r="C41" i="9"/>
  <c r="C42" i="9"/>
  <c r="C43" i="9"/>
  <c r="B34" i="9"/>
  <c r="B35" i="9"/>
  <c r="B36" i="9"/>
  <c r="B37" i="9"/>
  <c r="B38" i="9"/>
  <c r="B39" i="9"/>
  <c r="B40" i="9"/>
  <c r="B41" i="9"/>
  <c r="B42" i="9"/>
  <c r="B43" i="9"/>
  <c r="B33" i="9"/>
  <c r="C24" i="5"/>
  <c r="C25" i="5"/>
  <c r="C26" i="5"/>
  <c r="C27" i="5"/>
  <c r="C28" i="5"/>
  <c r="C29" i="5"/>
  <c r="C30" i="5"/>
  <c r="C31" i="5"/>
  <c r="C32" i="5"/>
  <c r="C33" i="5"/>
  <c r="B24" i="5"/>
  <c r="B25" i="5"/>
  <c r="B26" i="5"/>
  <c r="B27" i="5"/>
  <c r="B28" i="5"/>
  <c r="B29" i="5"/>
  <c r="B30" i="5"/>
  <c r="B31" i="5"/>
  <c r="B32" i="5"/>
  <c r="B33" i="5"/>
  <c r="B23" i="5"/>
  <c r="C24" i="4"/>
  <c r="C25" i="4"/>
  <c r="C26" i="4"/>
  <c r="C27" i="4"/>
  <c r="C28" i="4"/>
  <c r="C29" i="4"/>
  <c r="C30" i="4"/>
  <c r="C31" i="4"/>
  <c r="C32" i="4"/>
  <c r="C33" i="4"/>
  <c r="B24" i="4"/>
  <c r="B25" i="4"/>
  <c r="B26" i="4"/>
  <c r="B27" i="4"/>
  <c r="B28" i="4"/>
  <c r="B29" i="4"/>
  <c r="B30" i="4"/>
  <c r="B32" i="4"/>
  <c r="B33" i="4"/>
  <c r="B23" i="4"/>
  <c r="B23" i="3"/>
  <c r="S27" i="12"/>
  <c r="Q27" i="12"/>
  <c r="AF27" i="12"/>
  <c r="S27" i="13"/>
  <c r="Q27" i="13"/>
  <c r="Q27" i="14"/>
  <c r="S27" i="14"/>
  <c r="S27" i="15"/>
  <c r="Q27" i="15"/>
  <c r="AF27" i="15" s="1"/>
  <c r="S27" i="16"/>
  <c r="Q27" i="16"/>
  <c r="AF27" i="16"/>
  <c r="A28" i="16"/>
  <c r="A28" i="15"/>
  <c r="S28" i="15" s="1"/>
  <c r="AF27" i="14"/>
  <c r="A28" i="14"/>
  <c r="Q28" i="14" s="1"/>
  <c r="AF28" i="14" s="1"/>
  <c r="A28" i="13"/>
  <c r="A28" i="12"/>
  <c r="S28" i="12" s="1"/>
  <c r="Q28" i="12"/>
  <c r="AF28" i="12" s="1"/>
  <c r="S28" i="13"/>
  <c r="Q28" i="13"/>
  <c r="S28" i="14"/>
  <c r="Q28" i="15"/>
  <c r="AF28" i="15" s="1"/>
  <c r="S28" i="16"/>
  <c r="Q28" i="16"/>
  <c r="AF28" i="16"/>
  <c r="S29" i="1"/>
  <c r="Q29" i="1"/>
  <c r="A29" i="16"/>
  <c r="Q29" i="16" s="1"/>
  <c r="AF29" i="16" s="1"/>
  <c r="A29" i="15"/>
  <c r="S29" i="15" s="1"/>
  <c r="A29" i="14"/>
  <c r="A29" i="13"/>
  <c r="S29" i="13" s="1"/>
  <c r="A29" i="12"/>
  <c r="Q29" i="12" s="1"/>
  <c r="AF29" i="12" s="1"/>
  <c r="S29" i="12"/>
  <c r="Q29" i="13"/>
  <c r="AF29" i="13" s="1"/>
  <c r="S29" i="14"/>
  <c r="Q29" i="14"/>
  <c r="AF29" i="14"/>
  <c r="Q29" i="15"/>
  <c r="AF29" i="15" s="1"/>
  <c r="S29" i="16"/>
  <c r="S30" i="1"/>
  <c r="Q30" i="1"/>
  <c r="A30" i="16"/>
  <c r="A30" i="15"/>
  <c r="Q30" i="15" s="1"/>
  <c r="AF30" i="15" s="1"/>
  <c r="A30" i="14"/>
  <c r="A30" i="13"/>
  <c r="Q30" i="13" s="1"/>
  <c r="A30" i="12"/>
  <c r="S30" i="12"/>
  <c r="Q30" i="12"/>
  <c r="S30" i="13"/>
  <c r="S30" i="14"/>
  <c r="Q30" i="14"/>
  <c r="S30" i="15"/>
  <c r="S30" i="16"/>
  <c r="Q30" i="16"/>
  <c r="S31" i="1"/>
  <c r="Q31" i="1"/>
  <c r="A31" i="16"/>
  <c r="AF30" i="16"/>
  <c r="A31" i="15"/>
  <c r="A31" i="14"/>
  <c r="AF30" i="14"/>
  <c r="A31" i="13"/>
  <c r="A31" i="12"/>
  <c r="AF30" i="12"/>
  <c r="C33" i="9"/>
  <c r="C82" i="9"/>
  <c r="B82" i="9"/>
  <c r="C81" i="9"/>
  <c r="B81" i="9"/>
  <c r="C80" i="9"/>
  <c r="B80" i="9"/>
  <c r="C79" i="9"/>
  <c r="B79" i="9"/>
  <c r="C78" i="9"/>
  <c r="B78" i="9"/>
  <c r="C77" i="9"/>
  <c r="B77" i="9"/>
  <c r="C76" i="9"/>
  <c r="B76" i="9"/>
  <c r="C75" i="9"/>
  <c r="B75" i="9"/>
  <c r="C74" i="9"/>
  <c r="B74" i="9"/>
  <c r="C73" i="9"/>
  <c r="B73" i="9"/>
  <c r="C72" i="9"/>
  <c r="B72" i="9"/>
  <c r="C71" i="9"/>
  <c r="B71" i="9"/>
  <c r="C70" i="9"/>
  <c r="B70" i="9"/>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C52" i="9"/>
  <c r="B52" i="9"/>
  <c r="C51" i="9"/>
  <c r="B51" i="9"/>
  <c r="C50" i="9"/>
  <c r="B50" i="9"/>
  <c r="C49" i="9"/>
  <c r="B49" i="9"/>
  <c r="C48" i="9"/>
  <c r="B48" i="9"/>
  <c r="C47" i="9"/>
  <c r="B47" i="9"/>
  <c r="C46" i="9"/>
  <c r="B46" i="9"/>
  <c r="C45" i="9"/>
  <c r="B45" i="9"/>
  <c r="C44" i="9"/>
  <c r="B44" i="9"/>
  <c r="C23" i="5"/>
  <c r="Y30" i="9"/>
  <c r="V30" i="9"/>
  <c r="S30" i="9"/>
  <c r="P30" i="9"/>
  <c r="M30" i="9"/>
  <c r="J30" i="9"/>
  <c r="AE27" i="9"/>
  <c r="P16" i="9"/>
  <c r="C18" i="9"/>
  <c r="C16" i="9"/>
  <c r="AD15" i="9"/>
  <c r="P15" i="9"/>
  <c r="W14" i="9"/>
  <c r="AA12" i="9"/>
  <c r="W12" i="9"/>
  <c r="G12" i="9"/>
  <c r="K21" i="1"/>
  <c r="R17" i="4"/>
  <c r="Q17" i="4"/>
  <c r="O20" i="4"/>
  <c r="N17" i="4"/>
  <c r="M17" i="4"/>
  <c r="M20" i="4"/>
  <c r="J17" i="4"/>
  <c r="I17" i="4"/>
  <c r="F17" i="4"/>
  <c r="E17" i="4"/>
  <c r="I20" i="4"/>
  <c r="R17" i="3"/>
  <c r="Q17" i="3"/>
  <c r="N17" i="3"/>
  <c r="M17" i="3"/>
  <c r="M20" i="3"/>
  <c r="J17" i="3"/>
  <c r="I17" i="3"/>
  <c r="K20" i="3"/>
  <c r="F17" i="3"/>
  <c r="E17" i="3"/>
  <c r="I20" i="3"/>
  <c r="R17" i="1"/>
  <c r="Q17" i="1"/>
  <c r="O20" i="1"/>
  <c r="N17" i="1"/>
  <c r="M17" i="1"/>
  <c r="J17" i="1"/>
  <c r="I17" i="1"/>
  <c r="K20" i="1"/>
  <c r="F17" i="1"/>
  <c r="E17" i="1"/>
  <c r="C71" i="4"/>
  <c r="B71" i="4"/>
  <c r="C55" i="4"/>
  <c r="B55" i="4"/>
  <c r="C23" i="4"/>
  <c r="P14" i="4"/>
  <c r="C72" i="4"/>
  <c r="B72"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K20" i="4"/>
  <c r="W17" i="4"/>
  <c r="U15" i="4"/>
  <c r="G12" i="4"/>
  <c r="C70" i="3"/>
  <c r="B70" i="3"/>
  <c r="C23" i="3"/>
  <c r="A23" i="3"/>
  <c r="P14" i="3"/>
  <c r="C72" i="3"/>
  <c r="B72" i="3"/>
  <c r="C71" i="3"/>
  <c r="B71" i="3"/>
  <c r="C69" i="3"/>
  <c r="B69" i="3"/>
  <c r="C68" i="3"/>
  <c r="B68" i="3"/>
  <c r="C67" i="3"/>
  <c r="B67" i="3"/>
  <c r="C66" i="3"/>
  <c r="B66" i="3"/>
  <c r="C65" i="3"/>
  <c r="B65" i="3"/>
  <c r="C64" i="3"/>
  <c r="B64" i="3"/>
  <c r="C63" i="3"/>
  <c r="B63" i="3"/>
  <c r="C62" i="3"/>
  <c r="B62" i="3"/>
  <c r="C61" i="3"/>
  <c r="B61" i="3"/>
  <c r="C60" i="3"/>
  <c r="B60" i="3"/>
  <c r="C59" i="3"/>
  <c r="B59" i="3"/>
  <c r="C58" i="3"/>
  <c r="B58" i="3"/>
  <c r="C57" i="3"/>
  <c r="B57" i="3"/>
  <c r="C56" i="3"/>
  <c r="B56" i="3"/>
  <c r="B55" i="3"/>
  <c r="B54" i="3"/>
  <c r="B53" i="3"/>
  <c r="B52" i="3"/>
  <c r="B51" i="3"/>
  <c r="B50" i="3"/>
  <c r="O20" i="3"/>
  <c r="W17" i="3"/>
  <c r="U15" i="3"/>
  <c r="G12" i="3"/>
  <c r="C16" i="5"/>
  <c r="BE16" i="5"/>
  <c r="AC16" i="5"/>
  <c r="AZ18" i="5"/>
  <c r="U12" i="6"/>
  <c r="C20" i="6"/>
  <c r="O21" i="1"/>
  <c r="M21" i="1"/>
  <c r="M20" i="1"/>
  <c r="I21" i="1"/>
  <c r="I20" i="1"/>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C14" i="6"/>
  <c r="H14" i="6"/>
  <c r="AV13" i="6"/>
  <c r="Z13" i="6"/>
  <c r="C13" i="6"/>
  <c r="O14" i="6"/>
  <c r="A72" i="1"/>
  <c r="Q72" i="1" s="1"/>
  <c r="AF72" i="1" s="1"/>
  <c r="A71" i="1"/>
  <c r="A70" i="1"/>
  <c r="S70" i="1" s="1"/>
  <c r="A69" i="1"/>
  <c r="A68" i="1"/>
  <c r="Q68" i="1" s="1"/>
  <c r="AF68" i="1" s="1"/>
  <c r="A67" i="1"/>
  <c r="A66" i="1"/>
  <c r="S66" i="1" s="1"/>
  <c r="A65" i="1"/>
  <c r="W17" i="1"/>
  <c r="P14" i="1"/>
  <c r="A24" i="3"/>
  <c r="S23" i="3"/>
  <c r="Q23" i="3"/>
  <c r="AF23" i="3" s="1"/>
  <c r="S54" i="1"/>
  <c r="Q54" i="1"/>
  <c r="AF54" i="1" s="1"/>
  <c r="S56" i="1"/>
  <c r="Q56" i="1"/>
  <c r="AF56" i="1"/>
  <c r="S58" i="1"/>
  <c r="Q58" i="1"/>
  <c r="AF58" i="1" s="1"/>
  <c r="S60" i="1"/>
  <c r="Q60" i="1"/>
  <c r="AF60" i="1"/>
  <c r="S62" i="1"/>
  <c r="Q62" i="1"/>
  <c r="AF62" i="1" s="1"/>
  <c r="S64" i="1"/>
  <c r="Q64" i="1"/>
  <c r="AF64" i="1"/>
  <c r="Q66" i="1"/>
  <c r="AF66" i="1" s="1"/>
  <c r="S68" i="1"/>
  <c r="Q70" i="1"/>
  <c r="AF70" i="1" s="1"/>
  <c r="S72" i="1"/>
  <c r="S32" i="1"/>
  <c r="Q32" i="1"/>
  <c r="S55" i="1"/>
  <c r="Q55" i="1"/>
  <c r="AF55" i="1" s="1"/>
  <c r="S57" i="1"/>
  <c r="Q57" i="1"/>
  <c r="AF57" i="1"/>
  <c r="S59" i="1"/>
  <c r="Q59" i="1"/>
  <c r="AF59" i="1" s="1"/>
  <c r="S61" i="1"/>
  <c r="Q61" i="1"/>
  <c r="S63" i="1"/>
  <c r="Q63" i="1"/>
  <c r="AF63" i="1"/>
  <c r="S65" i="1"/>
  <c r="Q65" i="1"/>
  <c r="AF65" i="1" s="1"/>
  <c r="S67" i="1"/>
  <c r="Q67" i="1"/>
  <c r="AF67" i="1"/>
  <c r="S69" i="1"/>
  <c r="Q69" i="1"/>
  <c r="AF69" i="1" s="1"/>
  <c r="S71" i="1"/>
  <c r="Q71" i="1"/>
  <c r="AF71" i="1"/>
  <c r="S31" i="12"/>
  <c r="Q31" i="12"/>
  <c r="AF31" i="12" s="1"/>
  <c r="S31" i="13"/>
  <c r="Q31" i="13"/>
  <c r="AF31" i="13" s="1"/>
  <c r="S31" i="14"/>
  <c r="Q31" i="14"/>
  <c r="AF31" i="14"/>
  <c r="S31" i="15"/>
  <c r="Q31" i="15"/>
  <c r="AF31" i="15" s="1"/>
  <c r="S31" i="16"/>
  <c r="Q31" i="16"/>
  <c r="AF31" i="16"/>
  <c r="A70" i="5"/>
  <c r="A32" i="16"/>
  <c r="A32" i="15"/>
  <c r="A32" i="14"/>
  <c r="A32" i="13"/>
  <c r="A32" i="12"/>
  <c r="A62" i="3"/>
  <c r="A66" i="3"/>
  <c r="A54" i="3"/>
  <c r="AF28" i="1"/>
  <c r="AF29" i="1"/>
  <c r="A56" i="4"/>
  <c r="AF31" i="1"/>
  <c r="AF26" i="1"/>
  <c r="AF27" i="1"/>
  <c r="A81" i="9"/>
  <c r="A82" i="9"/>
  <c r="AB82" i="9" s="1"/>
  <c r="AE82" i="9" s="1"/>
  <c r="A61" i="4"/>
  <c r="A77" i="9"/>
  <c r="A79" i="9"/>
  <c r="AB79" i="9"/>
  <c r="AE79" i="9" s="1"/>
  <c r="A61" i="5"/>
  <c r="A71" i="4"/>
  <c r="A52" i="6"/>
  <c r="A54" i="6"/>
  <c r="A56" i="6"/>
  <c r="A58" i="6"/>
  <c r="A60" i="6"/>
  <c r="A62" i="6"/>
  <c r="A64" i="6"/>
  <c r="A66" i="6"/>
  <c r="A68" i="6"/>
  <c r="A55" i="5"/>
  <c r="A57" i="5"/>
  <c r="A59" i="5"/>
  <c r="A63" i="5"/>
  <c r="A65" i="5"/>
  <c r="A67" i="5"/>
  <c r="A69" i="5"/>
  <c r="A71" i="5"/>
  <c r="A55" i="3"/>
  <c r="A58" i="5"/>
  <c r="A60" i="5"/>
  <c r="A72" i="5"/>
  <c r="A63" i="4"/>
  <c r="A72" i="4"/>
  <c r="A64" i="9"/>
  <c r="AB64" i="9"/>
  <c r="AE64" i="9" s="1"/>
  <c r="A72" i="9"/>
  <c r="AB72" i="9" s="1"/>
  <c r="AE72" i="9" s="1"/>
  <c r="A62" i="4"/>
  <c r="A73" i="9"/>
  <c r="AB73" i="9" s="1"/>
  <c r="AE73" i="9" s="1"/>
  <c r="A67" i="3"/>
  <c r="A63" i="3"/>
  <c r="A72" i="3"/>
  <c r="A64" i="4"/>
  <c r="A66" i="4"/>
  <c r="A70" i="4"/>
  <c r="A80" i="9"/>
  <c r="AB80" i="9"/>
  <c r="AE80" i="9" s="1"/>
  <c r="A58" i="3"/>
  <c r="A71" i="3"/>
  <c r="A54" i="4"/>
  <c r="A69" i="4"/>
  <c r="A65" i="9"/>
  <c r="A69" i="9"/>
  <c r="AB69" i="9"/>
  <c r="AE69" i="9" s="1"/>
  <c r="A71" i="9"/>
  <c r="AB71" i="9" s="1"/>
  <c r="AE71" i="9" s="1"/>
  <c r="A59" i="3"/>
  <c r="A58" i="4"/>
  <c r="A55" i="4"/>
  <c r="A66" i="9"/>
  <c r="AB66" i="9" s="1"/>
  <c r="AE66" i="9" s="1"/>
  <c r="A74" i="9"/>
  <c r="AB74" i="9"/>
  <c r="AE74" i="9" s="1"/>
  <c r="A51" i="6"/>
  <c r="A53" i="6"/>
  <c r="A55" i="6"/>
  <c r="A57" i="6"/>
  <c r="A59" i="6"/>
  <c r="A61" i="6"/>
  <c r="A63" i="6"/>
  <c r="A65" i="6"/>
  <c r="A67" i="6"/>
  <c r="A69" i="6"/>
  <c r="A54" i="5"/>
  <c r="A56" i="5"/>
  <c r="A62" i="5"/>
  <c r="A64" i="5"/>
  <c r="A66" i="5"/>
  <c r="A68" i="5"/>
  <c r="A57" i="3"/>
  <c r="A60" i="3"/>
  <c r="A65" i="3"/>
  <c r="A68" i="3"/>
  <c r="A70" i="3"/>
  <c r="A57" i="4"/>
  <c r="A60" i="4"/>
  <c r="A67" i="4"/>
  <c r="A68" i="9"/>
  <c r="AB68" i="9" s="1"/>
  <c r="AE68" i="9" s="1"/>
  <c r="A70" i="9"/>
  <c r="A75" i="9"/>
  <c r="AB75" i="9" s="1"/>
  <c r="AE75" i="9" s="1"/>
  <c r="A56" i="3"/>
  <c r="A61" i="3"/>
  <c r="A64" i="3"/>
  <c r="A69" i="3"/>
  <c r="A59" i="4"/>
  <c r="A65" i="4"/>
  <c r="A68" i="4"/>
  <c r="A67" i="9"/>
  <c r="AB67" i="9" s="1"/>
  <c r="AE67" i="9" s="1"/>
  <c r="A76" i="9"/>
  <c r="AB76" i="9"/>
  <c r="AE76" i="9" s="1"/>
  <c r="A78" i="9"/>
  <c r="AB78" i="9" s="1"/>
  <c r="AE78" i="9" s="1"/>
  <c r="A23" i="4"/>
  <c r="A33" i="9"/>
  <c r="AB33" i="9" s="1"/>
  <c r="AZ23" i="5" s="1"/>
  <c r="A20" i="6"/>
  <c r="A23" i="5"/>
  <c r="I23" i="5" s="1"/>
  <c r="AF61" i="1"/>
  <c r="S23" i="4"/>
  <c r="Q23" i="4"/>
  <c r="AB70" i="9"/>
  <c r="AE70" i="9" s="1"/>
  <c r="AB81" i="9"/>
  <c r="AE81" i="9" s="1"/>
  <c r="M23" i="5"/>
  <c r="AB65" i="9"/>
  <c r="AE65" i="9" s="1"/>
  <c r="AB77" i="9"/>
  <c r="AE77" i="9" s="1"/>
  <c r="A25" i="3"/>
  <c r="A26" i="3"/>
  <c r="S24" i="3"/>
  <c r="Q24" i="3"/>
  <c r="S68" i="4"/>
  <c r="Q68" i="4"/>
  <c r="AF68" i="4"/>
  <c r="S59" i="4"/>
  <c r="Q59" i="4"/>
  <c r="S64" i="3"/>
  <c r="Q64" i="3"/>
  <c r="AF64" i="3" s="1"/>
  <c r="S56" i="3"/>
  <c r="Q56" i="3"/>
  <c r="AF56" i="3"/>
  <c r="S67" i="4"/>
  <c r="Q67" i="4"/>
  <c r="AF67" i="4" s="1"/>
  <c r="S57" i="4"/>
  <c r="Q57" i="4"/>
  <c r="AF57" i="4"/>
  <c r="S68" i="3"/>
  <c r="Q68" i="3"/>
  <c r="AF68" i="3" s="1"/>
  <c r="S60" i="3"/>
  <c r="Q60" i="3"/>
  <c r="AF60" i="3"/>
  <c r="BD68" i="5"/>
  <c r="BK68" i="5" s="1"/>
  <c r="BB68" i="5"/>
  <c r="BD64" i="5"/>
  <c r="BK64" i="5" s="1"/>
  <c r="BB64" i="5"/>
  <c r="BD56" i="5"/>
  <c r="BB56" i="5"/>
  <c r="S55" i="4"/>
  <c r="Q55" i="4"/>
  <c r="AF55" i="4"/>
  <c r="S59" i="3"/>
  <c r="Q59" i="3"/>
  <c r="AF59" i="3" s="1"/>
  <c r="S69" i="4"/>
  <c r="Q69" i="4"/>
  <c r="AF69" i="4" s="1"/>
  <c r="S71" i="3"/>
  <c r="Q71" i="3"/>
  <c r="AF71" i="3"/>
  <c r="S66" i="4"/>
  <c r="Q66" i="4"/>
  <c r="AF66" i="4"/>
  <c r="S72" i="3"/>
  <c r="Q72" i="3"/>
  <c r="AF72" i="3" s="1"/>
  <c r="S67" i="3"/>
  <c r="Q67" i="3"/>
  <c r="AF67" i="3" s="1"/>
  <c r="S62" i="4"/>
  <c r="Q62" i="4"/>
  <c r="AF62" i="4"/>
  <c r="S63" i="4"/>
  <c r="Q63" i="4"/>
  <c r="AF63" i="4"/>
  <c r="BD60" i="5"/>
  <c r="BB60" i="5"/>
  <c r="S55" i="3"/>
  <c r="Q55" i="3"/>
  <c r="AF55" i="3"/>
  <c r="BD69" i="5"/>
  <c r="BB69" i="5"/>
  <c r="BD65" i="5"/>
  <c r="BK65" i="5" s="1"/>
  <c r="BB65" i="5"/>
  <c r="BD59" i="5"/>
  <c r="BB59" i="5"/>
  <c r="BD55" i="5"/>
  <c r="BB55" i="5"/>
  <c r="BK55" i="5" s="1"/>
  <c r="S71" i="4"/>
  <c r="Q71" i="4"/>
  <c r="AF71" i="4" s="1"/>
  <c r="S61" i="4"/>
  <c r="Q61" i="4"/>
  <c r="AF61" i="4"/>
  <c r="S56" i="4"/>
  <c r="Q56" i="4"/>
  <c r="AF56" i="4"/>
  <c r="S25" i="1"/>
  <c r="Q25" i="1"/>
  <c r="S66" i="3"/>
  <c r="Q66" i="3"/>
  <c r="AF66" i="3"/>
  <c r="S32" i="12"/>
  <c r="Q32" i="12"/>
  <c r="AF32" i="12"/>
  <c r="S32" i="13"/>
  <c r="Q32" i="13"/>
  <c r="S32" i="14"/>
  <c r="Q32" i="14"/>
  <c r="AF32" i="14"/>
  <c r="S32" i="15"/>
  <c r="Q32" i="15"/>
  <c r="AF32" i="15"/>
  <c r="S32" i="16"/>
  <c r="Q32" i="16"/>
  <c r="AF32" i="16" s="1"/>
  <c r="BD70" i="5"/>
  <c r="BK70" i="5" s="1"/>
  <c r="BB70" i="5"/>
  <c r="A27" i="3"/>
  <c r="S26" i="3"/>
  <c r="Q26" i="3"/>
  <c r="AF26" i="3"/>
  <c r="S65" i="4"/>
  <c r="Q65" i="4"/>
  <c r="AF65" i="4" s="1"/>
  <c r="S69" i="3"/>
  <c r="Q69" i="3"/>
  <c r="AF69" i="3" s="1"/>
  <c r="S61" i="3"/>
  <c r="Q61" i="3"/>
  <c r="AF61" i="3"/>
  <c r="S60" i="4"/>
  <c r="Q60" i="4"/>
  <c r="AF60" i="4"/>
  <c r="S70" i="3"/>
  <c r="Q70" i="3"/>
  <c r="AF70" i="3" s="1"/>
  <c r="S65" i="3"/>
  <c r="Q65" i="3"/>
  <c r="AF65" i="3"/>
  <c r="S57" i="3"/>
  <c r="Q57" i="3"/>
  <c r="AF57" i="3" s="1"/>
  <c r="BD66" i="5"/>
  <c r="BB66" i="5"/>
  <c r="BD62" i="5"/>
  <c r="BB62" i="5"/>
  <c r="BD54" i="5"/>
  <c r="BK54" i="5" s="1"/>
  <c r="BB54" i="5"/>
  <c r="S58" i="4"/>
  <c r="Q58" i="4"/>
  <c r="AF58" i="4"/>
  <c r="S54" i="4"/>
  <c r="Q54" i="4"/>
  <c r="AF54" i="4"/>
  <c r="S58" i="3"/>
  <c r="Q58" i="3"/>
  <c r="AF58" i="3" s="1"/>
  <c r="S70" i="4"/>
  <c r="Q70" i="4"/>
  <c r="AF70" i="4"/>
  <c r="S64" i="4"/>
  <c r="Q64" i="4"/>
  <c r="AF64" i="4" s="1"/>
  <c r="S63" i="3"/>
  <c r="Q63" i="3"/>
  <c r="AF63" i="3"/>
  <c r="S72" i="4"/>
  <c r="Q72" i="4"/>
  <c r="AF72" i="4" s="1"/>
  <c r="BD72" i="5"/>
  <c r="BB72" i="5"/>
  <c r="BD58" i="5"/>
  <c r="BK58" i="5" s="1"/>
  <c r="BB58" i="5"/>
  <c r="BD71" i="5"/>
  <c r="BK71" i="5" s="1"/>
  <c r="BB71" i="5"/>
  <c r="BD67" i="5"/>
  <c r="BB67" i="5"/>
  <c r="BD63" i="5"/>
  <c r="BB63" i="5"/>
  <c r="BD57" i="5"/>
  <c r="BB57" i="5"/>
  <c r="BD61" i="5"/>
  <c r="BK61" i="5" s="1"/>
  <c r="BB61" i="5"/>
  <c r="S54" i="3"/>
  <c r="Q54" i="3"/>
  <c r="AF54" i="3" s="1"/>
  <c r="S33" i="1"/>
  <c r="Q33" i="1"/>
  <c r="S62" i="3"/>
  <c r="Q62" i="3"/>
  <c r="AF62" i="3"/>
  <c r="A24" i="5"/>
  <c r="U23" i="5"/>
  <c r="AR23" i="5" s="1"/>
  <c r="AG23" i="5"/>
  <c r="AU23" i="5"/>
  <c r="AC23" i="5"/>
  <c r="AT23" i="5"/>
  <c r="AK23" i="5"/>
  <c r="AV23" i="5"/>
  <c r="AO23" i="5"/>
  <c r="A33" i="16"/>
  <c r="A33" i="15"/>
  <c r="A33" i="14"/>
  <c r="A33" i="13"/>
  <c r="A33" i="12"/>
  <c r="AZ72" i="5"/>
  <c r="AZ69" i="5"/>
  <c r="AF32" i="1"/>
  <c r="AZ56" i="5"/>
  <c r="AZ54" i="5"/>
  <c r="AF30" i="1"/>
  <c r="AZ70" i="5"/>
  <c r="AZ61" i="5"/>
  <c r="AZ58" i="5"/>
  <c r="AZ66" i="5"/>
  <c r="AZ63" i="5"/>
  <c r="AZ59" i="5"/>
  <c r="AZ68" i="5"/>
  <c r="AZ62" i="5"/>
  <c r="AZ64" i="5"/>
  <c r="AZ57" i="5"/>
  <c r="AZ65" i="5"/>
  <c r="AF59" i="4"/>
  <c r="A21" i="6"/>
  <c r="AF24" i="1"/>
  <c r="A34" i="9"/>
  <c r="A24" i="4"/>
  <c r="S24" i="4" s="1"/>
  <c r="AE33" i="9"/>
  <c r="BK60" i="5"/>
  <c r="Q24" i="4"/>
  <c r="Q25" i="3"/>
  <c r="S25" i="3"/>
  <c r="AB34" i="9"/>
  <c r="AE34" i="9" s="1"/>
  <c r="AF24" i="3"/>
  <c r="A25" i="5"/>
  <c r="AZ67" i="5"/>
  <c r="AZ55" i="5"/>
  <c r="AZ71" i="5"/>
  <c r="AZ60" i="5"/>
  <c r="BK72" i="5"/>
  <c r="S33" i="12"/>
  <c r="Q33" i="12"/>
  <c r="AF33" i="12" s="1"/>
  <c r="S33" i="13"/>
  <c r="Q33" i="13"/>
  <c r="S33" i="14"/>
  <c r="Q33" i="14"/>
  <c r="AF33" i="14"/>
  <c r="S33" i="15"/>
  <c r="Q33" i="15"/>
  <c r="AF33" i="15" s="1"/>
  <c r="S33" i="16"/>
  <c r="Q33" i="16"/>
  <c r="AF33" i="16"/>
  <c r="A28" i="3"/>
  <c r="S27" i="3"/>
  <c r="Q27" i="3"/>
  <c r="AF27" i="3"/>
  <c r="A34" i="16"/>
  <c r="A34" i="15"/>
  <c r="A34" i="14"/>
  <c r="A34" i="13"/>
  <c r="A34" i="12"/>
  <c r="AF33" i="1"/>
  <c r="AF25" i="3"/>
  <c r="BK56" i="5"/>
  <c r="A35" i="9"/>
  <c r="A25" i="4"/>
  <c r="S25" i="4" s="1"/>
  <c r="A22" i="6"/>
  <c r="AF25" i="1"/>
  <c r="BI20" i="6"/>
  <c r="A26" i="5"/>
  <c r="AF23" i="4"/>
  <c r="AB35" i="9"/>
  <c r="AE35" i="9"/>
  <c r="AZ24" i="5"/>
  <c r="A29" i="3"/>
  <c r="S28" i="3"/>
  <c r="Q28" i="3"/>
  <c r="AF28" i="3" s="1"/>
  <c r="Q25" i="4"/>
  <c r="S34" i="1"/>
  <c r="Q34" i="1"/>
  <c r="S34" i="12"/>
  <c r="Q34" i="12"/>
  <c r="S34" i="13"/>
  <c r="Q34" i="13"/>
  <c r="S34" i="14"/>
  <c r="Q34" i="14"/>
  <c r="S34" i="15"/>
  <c r="Q34" i="15"/>
  <c r="AF34" i="15" s="1"/>
  <c r="S34" i="16"/>
  <c r="Q34" i="16"/>
  <c r="AP23" i="5"/>
  <c r="AF34" i="16"/>
  <c r="A35" i="16"/>
  <c r="A35" i="15"/>
  <c r="AF34" i="14"/>
  <c r="A35" i="14"/>
  <c r="AF34" i="13"/>
  <c r="A35" i="13"/>
  <c r="AF34" i="12"/>
  <c r="A35" i="12"/>
  <c r="AF24" i="4"/>
  <c r="AF34" i="1"/>
  <c r="A36" i="9"/>
  <c r="A26" i="4"/>
  <c r="Q26" i="4" s="1"/>
  <c r="AF26" i="4" s="1"/>
  <c r="A27" i="5"/>
  <c r="A23" i="6"/>
  <c r="AB36" i="9"/>
  <c r="AE36" i="9"/>
  <c r="AZ25" i="5"/>
  <c r="S35" i="16"/>
  <c r="Q35" i="16"/>
  <c r="S26" i="4"/>
  <c r="S35" i="12"/>
  <c r="Q35" i="12"/>
  <c r="AF35" i="12" s="1"/>
  <c r="S35" i="13"/>
  <c r="Q35" i="13"/>
  <c r="Q35" i="14"/>
  <c r="S35" i="14"/>
  <c r="S35" i="15"/>
  <c r="Q35" i="15"/>
  <c r="AF35" i="15" s="1"/>
  <c r="S35" i="1"/>
  <c r="Q35" i="1"/>
  <c r="AF35" i="1" s="1"/>
  <c r="A30" i="3"/>
  <c r="S29" i="3"/>
  <c r="Q29" i="3"/>
  <c r="AF35" i="16"/>
  <c r="A36" i="16"/>
  <c r="Q36" i="16" s="1"/>
  <c r="AF36" i="16" s="1"/>
  <c r="A36" i="15"/>
  <c r="Q36" i="15" s="1"/>
  <c r="AF36" i="15" s="1"/>
  <c r="AF35" i="14"/>
  <c r="A36" i="14"/>
  <c r="S36" i="14" s="1"/>
  <c r="A36" i="13"/>
  <c r="S36" i="13" s="1"/>
  <c r="A36" i="12"/>
  <c r="S36" i="12" s="1"/>
  <c r="A27" i="4"/>
  <c r="Q27" i="4" s="1"/>
  <c r="AF27" i="4" s="1"/>
  <c r="A37" i="9"/>
  <c r="AB37" i="9" s="1"/>
  <c r="A24" i="6"/>
  <c r="A28" i="5"/>
  <c r="AF25" i="4"/>
  <c r="AF29" i="3"/>
  <c r="AZ26" i="5"/>
  <c r="S36" i="1"/>
  <c r="Q36" i="1"/>
  <c r="AF36" i="1"/>
  <c r="S27" i="4"/>
  <c r="Q36" i="12"/>
  <c r="Q36" i="13"/>
  <c r="Q36" i="14"/>
  <c r="AF36" i="14" s="1"/>
  <c r="S36" i="15"/>
  <c r="S36" i="16"/>
  <c r="A31" i="3"/>
  <c r="S31" i="3" s="1"/>
  <c r="S30" i="3"/>
  <c r="Q30" i="3"/>
  <c r="AF30" i="3" s="1"/>
  <c r="A37" i="16"/>
  <c r="A37" i="15"/>
  <c r="A37" i="14"/>
  <c r="Q37" i="14" s="1"/>
  <c r="AF37" i="14" s="1"/>
  <c r="A37" i="13"/>
  <c r="Q37" i="13" s="1"/>
  <c r="AF36" i="12"/>
  <c r="A37" i="12"/>
  <c r="A25" i="6"/>
  <c r="A38" i="9"/>
  <c r="AB38" i="9"/>
  <c r="AE38" i="9" s="1"/>
  <c r="A29" i="5"/>
  <c r="A28" i="4"/>
  <c r="S28" i="4" s="1"/>
  <c r="Q28" i="4"/>
  <c r="S37" i="1"/>
  <c r="Q37" i="1"/>
  <c r="AF37" i="1" s="1"/>
  <c r="S37" i="12"/>
  <c r="Q37" i="12"/>
  <c r="S37" i="13"/>
  <c r="S37" i="14"/>
  <c r="S37" i="15"/>
  <c r="Q37" i="15"/>
  <c r="S37" i="16"/>
  <c r="Q37" i="16"/>
  <c r="A32" i="3"/>
  <c r="Q31" i="3"/>
  <c r="AF31" i="3" s="1"/>
  <c r="AF37" i="16"/>
  <c r="A38" i="16"/>
  <c r="AF37" i="15"/>
  <c r="A38" i="15"/>
  <c r="S38" i="15" s="1"/>
  <c r="A38" i="14"/>
  <c r="A38" i="13"/>
  <c r="S38" i="13" s="1"/>
  <c r="AF37" i="12"/>
  <c r="A38" i="12"/>
  <c r="S38" i="12" s="1"/>
  <c r="A30" i="5"/>
  <c r="A29" i="4"/>
  <c r="S29" i="4" s="1"/>
  <c r="A26" i="6"/>
  <c r="AZ28" i="5"/>
  <c r="A39" i="9"/>
  <c r="AB39" i="9"/>
  <c r="AE39" i="9" s="1"/>
  <c r="Q38" i="12"/>
  <c r="Q38" i="13"/>
  <c r="S38" i="14"/>
  <c r="Q38" i="14"/>
  <c r="Q38" i="15"/>
  <c r="S38" i="16"/>
  <c r="Q38" i="16"/>
  <c r="A33" i="3"/>
  <c r="S32" i="3"/>
  <c r="Q32" i="3"/>
  <c r="AF32" i="3"/>
  <c r="Q29" i="4"/>
  <c r="S38" i="1"/>
  <c r="Q38" i="1"/>
  <c r="AF38" i="1"/>
  <c r="AF38" i="16"/>
  <c r="A39" i="16"/>
  <c r="AF38" i="15"/>
  <c r="A39" i="15"/>
  <c r="S39" i="15" s="1"/>
  <c r="AF38" i="14"/>
  <c r="A39" i="14"/>
  <c r="AF38" i="13"/>
  <c r="A39" i="13"/>
  <c r="S39" i="13" s="1"/>
  <c r="AF38" i="12"/>
  <c r="A39" i="12"/>
  <c r="AF28" i="4"/>
  <c r="AZ29" i="5"/>
  <c r="A40" i="9"/>
  <c r="AB40" i="9" s="1"/>
  <c r="A27" i="6"/>
  <c r="A30" i="4"/>
  <c r="S30" i="4" s="1"/>
  <c r="A31" i="5"/>
  <c r="Q30" i="4"/>
  <c r="AF30" i="4" s="1"/>
  <c r="S40" i="1"/>
  <c r="Q40" i="1"/>
  <c r="S39" i="1"/>
  <c r="Q39" i="1"/>
  <c r="AF39" i="1"/>
  <c r="S39" i="12"/>
  <c r="Q39" i="12"/>
  <c r="Q39" i="13"/>
  <c r="S39" i="14"/>
  <c r="Q39" i="14"/>
  <c r="Q39" i="15"/>
  <c r="S39" i="16"/>
  <c r="Q39" i="16"/>
  <c r="AF39" i="16" s="1"/>
  <c r="S33" i="3"/>
  <c r="Q33" i="3"/>
  <c r="A40" i="16"/>
  <c r="AF39" i="15"/>
  <c r="A40" i="15"/>
  <c r="AF39" i="14"/>
  <c r="A40" i="14"/>
  <c r="AF39" i="13"/>
  <c r="A40" i="13"/>
  <c r="S40" i="13" s="1"/>
  <c r="AF39" i="12"/>
  <c r="A40" i="12"/>
  <c r="AF40" i="1"/>
  <c r="AF29" i="4"/>
  <c r="A41" i="9"/>
  <c r="AB41" i="9"/>
  <c r="AZ31" i="5" s="1"/>
  <c r="AF33" i="3"/>
  <c r="A34" i="3"/>
  <c r="A32" i="5"/>
  <c r="A31" i="4"/>
  <c r="A28" i="6"/>
  <c r="S41" i="1"/>
  <c r="Q41" i="1"/>
  <c r="AF41" i="1" s="1"/>
  <c r="S34" i="3"/>
  <c r="Q34" i="3"/>
  <c r="AF34" i="3"/>
  <c r="S31" i="4"/>
  <c r="Q31" i="4"/>
  <c r="S42" i="1"/>
  <c r="Q42" i="1"/>
  <c r="AF42" i="1" s="1"/>
  <c r="S40" i="12"/>
  <c r="Q40" i="12"/>
  <c r="AF40" i="12"/>
  <c r="Q40" i="13"/>
  <c r="S40" i="14"/>
  <c r="Q40" i="14"/>
  <c r="AF40" i="14" s="1"/>
  <c r="S40" i="15"/>
  <c r="Q40" i="15"/>
  <c r="AF40" i="15"/>
  <c r="S40" i="16"/>
  <c r="Q40" i="16"/>
  <c r="AF40" i="16" s="1"/>
  <c r="A41" i="16"/>
  <c r="A41" i="15"/>
  <c r="A41" i="14"/>
  <c r="A41" i="13"/>
  <c r="Q41" i="13" s="1"/>
  <c r="A41" i="12"/>
  <c r="A29" i="6"/>
  <c r="A32" i="4"/>
  <c r="A35" i="3"/>
  <c r="S35" i="3" s="1"/>
  <c r="A42" i="9"/>
  <c r="AB42" i="9" s="1"/>
  <c r="A33" i="5"/>
  <c r="Q35" i="3"/>
  <c r="AF35" i="3" s="1"/>
  <c r="S32" i="4"/>
  <c r="Q32" i="4"/>
  <c r="Q41" i="12"/>
  <c r="AF41" i="12"/>
  <c r="S41" i="12"/>
  <c r="S41" i="13"/>
  <c r="S41" i="14"/>
  <c r="Q41" i="14"/>
  <c r="AF41" i="14" s="1"/>
  <c r="Q41" i="15"/>
  <c r="AF41" i="15" s="1"/>
  <c r="S41" i="15"/>
  <c r="S41" i="16"/>
  <c r="Q41" i="16"/>
  <c r="S43" i="1"/>
  <c r="Q43" i="1"/>
  <c r="AF43" i="1" s="1"/>
  <c r="AF41" i="16"/>
  <c r="A42" i="16"/>
  <c r="Q42" i="16" s="1"/>
  <c r="AF42" i="16" s="1"/>
  <c r="A42" i="15"/>
  <c r="S42" i="15" s="1"/>
  <c r="A42" i="14"/>
  <c r="Q42" i="14" s="1"/>
  <c r="A42" i="13"/>
  <c r="S42" i="13" s="1"/>
  <c r="A42" i="12"/>
  <c r="A36" i="3"/>
  <c r="S36" i="3" s="1"/>
  <c r="AF31" i="4"/>
  <c r="A43" i="9"/>
  <c r="AB43" i="9"/>
  <c r="A33" i="4"/>
  <c r="Q33" i="4" s="1"/>
  <c r="A30" i="6"/>
  <c r="A34" i="5"/>
  <c r="S33" i="4"/>
  <c r="Q36" i="3"/>
  <c r="S44" i="1"/>
  <c r="Q44" i="1"/>
  <c r="AF44" i="1" s="1"/>
  <c r="S42" i="12"/>
  <c r="Q42" i="12"/>
  <c r="AF42" i="12"/>
  <c r="Q42" i="13"/>
  <c r="S42" i="14"/>
  <c r="AF42" i="14"/>
  <c r="Q42" i="15"/>
  <c r="AF42" i="15" s="1"/>
  <c r="S42" i="16"/>
  <c r="A43" i="16"/>
  <c r="S43" i="16" s="1"/>
  <c r="A43" i="15"/>
  <c r="A43" i="14"/>
  <c r="Q43" i="14" s="1"/>
  <c r="AF43" i="14" s="1"/>
  <c r="A43" i="13"/>
  <c r="Q43" i="13" s="1"/>
  <c r="A43" i="12"/>
  <c r="S43" i="12" s="1"/>
  <c r="A31" i="6"/>
  <c r="AF32" i="4"/>
  <c r="A44" i="9"/>
  <c r="AB44" i="9" s="1"/>
  <c r="AE44" i="9"/>
  <c r="A35" i="5"/>
  <c r="A34" i="4"/>
  <c r="S34" i="4" s="1"/>
  <c r="A37" i="3"/>
  <c r="AF36" i="3"/>
  <c r="S43" i="13"/>
  <c r="S43" i="14"/>
  <c r="S43" i="15"/>
  <c r="Q43" i="15"/>
  <c r="Q43" i="16"/>
  <c r="S37" i="3"/>
  <c r="Q37" i="3"/>
  <c r="S45" i="1"/>
  <c r="Q45" i="1"/>
  <c r="AF45" i="1" s="1"/>
  <c r="AF43" i="16"/>
  <c r="A44" i="16"/>
  <c r="Q44" i="16" s="1"/>
  <c r="AF43" i="15"/>
  <c r="A44" i="15"/>
  <c r="S44" i="15" s="1"/>
  <c r="A44" i="14"/>
  <c r="A44" i="13"/>
  <c r="Q44" i="13" s="1"/>
  <c r="A44" i="12"/>
  <c r="S44" i="12" s="1"/>
  <c r="A38" i="3"/>
  <c r="AF37" i="3"/>
  <c r="A35" i="4"/>
  <c r="Q35" i="4" s="1"/>
  <c r="A45" i="9"/>
  <c r="AB45" i="9" s="1"/>
  <c r="AE45" i="9" s="1"/>
  <c r="AF33" i="4"/>
  <c r="A32" i="6"/>
  <c r="A36" i="5"/>
  <c r="S35" i="4"/>
  <c r="S38" i="3"/>
  <c r="Q38" i="3"/>
  <c r="AF38" i="3" s="1"/>
  <c r="S46" i="1"/>
  <c r="Q46" i="1"/>
  <c r="AF46" i="1"/>
  <c r="S44" i="13"/>
  <c r="S44" i="14"/>
  <c r="Q44" i="14"/>
  <c r="AF44" i="14"/>
  <c r="Q44" i="15"/>
  <c r="AF44" i="15"/>
  <c r="S44" i="16"/>
  <c r="AF44" i="16"/>
  <c r="A45" i="16"/>
  <c r="S45" i="16" s="1"/>
  <c r="A45" i="15"/>
  <c r="A45" i="14"/>
  <c r="S45" i="14" s="1"/>
  <c r="A45" i="13"/>
  <c r="A45" i="12"/>
  <c r="S45" i="12" s="1"/>
  <c r="A36" i="4"/>
  <c r="A37" i="5"/>
  <c r="A33" i="6"/>
  <c r="A46" i="9"/>
  <c r="AB46" i="9" s="1"/>
  <c r="AZ34" i="5"/>
  <c r="A39" i="3"/>
  <c r="S36" i="4"/>
  <c r="Q36" i="4"/>
  <c r="S47" i="1"/>
  <c r="Q47" i="1"/>
  <c r="Q45" i="12"/>
  <c r="S45" i="13"/>
  <c r="Q45" i="13"/>
  <c r="Q45" i="14"/>
  <c r="S45" i="15"/>
  <c r="Q45" i="15"/>
  <c r="Q45" i="16"/>
  <c r="S39" i="3"/>
  <c r="Q39" i="3"/>
  <c r="AF45" i="16"/>
  <c r="A46" i="16"/>
  <c r="Q46" i="16" s="1"/>
  <c r="AF46" i="16" s="1"/>
  <c r="AF45" i="15"/>
  <c r="A46" i="15"/>
  <c r="AF45" i="14"/>
  <c r="A46" i="14"/>
  <c r="AF45" i="13"/>
  <c r="A46" i="13"/>
  <c r="AF45" i="12"/>
  <c r="A46" i="12"/>
  <c r="S46" i="12" s="1"/>
  <c r="AF47" i="1"/>
  <c r="A37" i="4"/>
  <c r="AF35" i="4"/>
  <c r="AF39" i="3"/>
  <c r="A40" i="3"/>
  <c r="Q40" i="3" s="1"/>
  <c r="AF40" i="3" s="1"/>
  <c r="A47" i="9"/>
  <c r="AB47" i="9"/>
  <c r="AE47" i="9" s="1"/>
  <c r="A34" i="6"/>
  <c r="A38" i="5"/>
  <c r="AZ35" i="5"/>
  <c r="S40" i="3"/>
  <c r="S37" i="4"/>
  <c r="Q37" i="4"/>
  <c r="AF37" i="4" s="1"/>
  <c r="S48" i="1"/>
  <c r="Q48" i="1"/>
  <c r="AF48" i="1"/>
  <c r="Q46" i="12"/>
  <c r="AF46" i="12" s="1"/>
  <c r="S46" i="13"/>
  <c r="Q46" i="13"/>
  <c r="S46" i="14"/>
  <c r="Q46" i="14"/>
  <c r="AF46" i="14"/>
  <c r="S46" i="15"/>
  <c r="Q46" i="15"/>
  <c r="AF46" i="15" s="1"/>
  <c r="S46" i="16"/>
  <c r="A47" i="16"/>
  <c r="S47" i="16" s="1"/>
  <c r="A47" i="15"/>
  <c r="A47" i="14"/>
  <c r="A47" i="13"/>
  <c r="S47" i="13" s="1"/>
  <c r="A47" i="12"/>
  <c r="S47" i="12" s="1"/>
  <c r="A48" i="9"/>
  <c r="AB48" i="9"/>
  <c r="AE48" i="9" s="1"/>
  <c r="A35" i="6"/>
  <c r="A41" i="3"/>
  <c r="A38" i="4"/>
  <c r="A39" i="5"/>
  <c r="AF36" i="4"/>
  <c r="S38" i="4"/>
  <c r="Q38" i="4"/>
  <c r="S49" i="1"/>
  <c r="Q49" i="1"/>
  <c r="AF49" i="1" s="1"/>
  <c r="Q47" i="12"/>
  <c r="AF47" i="12" s="1"/>
  <c r="Q47" i="13"/>
  <c r="AF47" i="13" s="1"/>
  <c r="S47" i="14"/>
  <c r="Q47" i="14"/>
  <c r="AF47" i="14" s="1"/>
  <c r="S47" i="15"/>
  <c r="Q47" i="15"/>
  <c r="AF47" i="15" s="1"/>
  <c r="Q47" i="16"/>
  <c r="AF47" i="16" s="1"/>
  <c r="S41" i="3"/>
  <c r="Q41" i="3"/>
  <c r="AF41" i="3" s="1"/>
  <c r="A48" i="16"/>
  <c r="Q48" i="16" s="1"/>
  <c r="AF48" i="16" s="1"/>
  <c r="A48" i="15"/>
  <c r="A48" i="14"/>
  <c r="S48" i="14" s="1"/>
  <c r="A48" i="13"/>
  <c r="Q48" i="13" s="1"/>
  <c r="A48" i="12"/>
  <c r="Q48" i="12" s="1"/>
  <c r="AF48" i="12" s="1"/>
  <c r="A40" i="5"/>
  <c r="A39" i="4"/>
  <c r="A36" i="6"/>
  <c r="A42" i="3"/>
  <c r="Q42" i="3" s="1"/>
  <c r="AF42" i="3" s="1"/>
  <c r="A49" i="9"/>
  <c r="AB49" i="9"/>
  <c r="AE49" i="9" s="1"/>
  <c r="AZ37" i="5"/>
  <c r="S39" i="4"/>
  <c r="Q39" i="4"/>
  <c r="S42" i="3"/>
  <c r="S50" i="1"/>
  <c r="Q50" i="1"/>
  <c r="AF50" i="1"/>
  <c r="S48" i="13"/>
  <c r="Q48" i="14"/>
  <c r="AF48" i="14" s="1"/>
  <c r="S48" i="15"/>
  <c r="Q48" i="15"/>
  <c r="AF48" i="15"/>
  <c r="A49" i="16"/>
  <c r="A50" i="16"/>
  <c r="A49" i="15"/>
  <c r="S49" i="15" s="1"/>
  <c r="A50" i="15"/>
  <c r="A49" i="14"/>
  <c r="A50" i="14"/>
  <c r="A49" i="13"/>
  <c r="Q49" i="13" s="1"/>
  <c r="Y49" i="5" s="1"/>
  <c r="AS49" i="5" s="1"/>
  <c r="A50" i="13"/>
  <c r="A49" i="12"/>
  <c r="A50" i="12"/>
  <c r="S50" i="12" s="1"/>
  <c r="A50" i="9"/>
  <c r="AB50" i="9" s="1"/>
  <c r="A43" i="3"/>
  <c r="AZ38" i="5"/>
  <c r="A37" i="6"/>
  <c r="AF38" i="4"/>
  <c r="A40" i="4"/>
  <c r="Q40" i="4" s="1"/>
  <c r="AF40" i="4" s="1"/>
  <c r="A41" i="5"/>
  <c r="S50" i="13"/>
  <c r="Q50" i="13"/>
  <c r="A51" i="13"/>
  <c r="A51" i="15"/>
  <c r="Q51" i="15" s="1"/>
  <c r="AF51" i="15" s="1"/>
  <c r="S50" i="15"/>
  <c r="Q50" i="15"/>
  <c r="AF50" i="15" s="1"/>
  <c r="A51" i="12"/>
  <c r="AD17" i="12" s="1"/>
  <c r="Q50" i="12"/>
  <c r="AF50" i="12" s="1"/>
  <c r="Q50" i="14"/>
  <c r="AF50" i="14" s="1"/>
  <c r="S50" i="14"/>
  <c r="A51" i="14"/>
  <c r="S50" i="16"/>
  <c r="A51" i="16"/>
  <c r="Q50" i="16"/>
  <c r="AF50" i="16" s="1"/>
  <c r="S40" i="4"/>
  <c r="S51" i="1"/>
  <c r="Q51" i="1"/>
  <c r="AF51" i="1" s="1"/>
  <c r="S49" i="12"/>
  <c r="Q49" i="12"/>
  <c r="AF49" i="12"/>
  <c r="S49" i="14"/>
  <c r="Q49" i="14"/>
  <c r="AF49" i="14" s="1"/>
  <c r="S43" i="3"/>
  <c r="Q43" i="3"/>
  <c r="AF43" i="3"/>
  <c r="S49" i="16"/>
  <c r="Q49" i="16"/>
  <c r="AF49" i="16" s="1"/>
  <c r="AF39" i="4"/>
  <c r="A41" i="4"/>
  <c r="A51" i="9"/>
  <c r="AB51" i="9" s="1"/>
  <c r="A42" i="5"/>
  <c r="A38" i="6"/>
  <c r="A44" i="3"/>
  <c r="S44" i="3" s="1"/>
  <c r="AZ39" i="5"/>
  <c r="S51" i="16"/>
  <c r="Q51" i="16"/>
  <c r="AF51" i="16" s="1"/>
  <c r="Q51" i="14"/>
  <c r="AF51" i="14" s="1"/>
  <c r="S51" i="14"/>
  <c r="AD17" i="14"/>
  <c r="D18" i="14" s="1"/>
  <c r="AD17" i="16"/>
  <c r="D18" i="16" s="1"/>
  <c r="S51" i="12"/>
  <c r="Q51" i="13"/>
  <c r="AF51" i="13"/>
  <c r="S51" i="13"/>
  <c r="S52" i="1"/>
  <c r="Q52" i="1"/>
  <c r="AF52" i="1"/>
  <c r="Q44" i="3"/>
  <c r="AF44" i="3" s="1"/>
  <c r="S41" i="4"/>
  <c r="Q41" i="4"/>
  <c r="V18" i="16"/>
  <c r="AD18" i="16"/>
  <c r="V18" i="14"/>
  <c r="A43" i="5"/>
  <c r="A45" i="3"/>
  <c r="Q45" i="3" s="1"/>
  <c r="AF45" i="3" s="1"/>
  <c r="A39" i="6"/>
  <c r="A52" i="9"/>
  <c r="AB52" i="9" s="1"/>
  <c r="A42" i="4"/>
  <c r="Q42" i="4" s="1"/>
  <c r="AF42" i="4" s="1"/>
  <c r="A46" i="3"/>
  <c r="S45" i="3"/>
  <c r="S53" i="1"/>
  <c r="Q53" i="1"/>
  <c r="S42" i="4"/>
  <c r="M18" i="16"/>
  <c r="A47" i="3"/>
  <c r="AF53" i="1"/>
  <c r="AD17" i="1"/>
  <c r="V18" i="1" s="1"/>
  <c r="D18" i="1"/>
  <c r="AF41" i="4"/>
  <c r="A43" i="4"/>
  <c r="A53" i="9"/>
  <c r="AB53" i="9" s="1"/>
  <c r="A40" i="6"/>
  <c r="A44" i="5"/>
  <c r="S47" i="3"/>
  <c r="Q47" i="3"/>
  <c r="AF47" i="3" s="1"/>
  <c r="S43" i="4"/>
  <c r="Q43" i="4"/>
  <c r="AF43" i="4" s="1"/>
  <c r="S46" i="3"/>
  <c r="Q46" i="3"/>
  <c r="AF46" i="3"/>
  <c r="A48" i="3"/>
  <c r="S48" i="3" s="1"/>
  <c r="A44" i="4"/>
  <c r="S44" i="4" s="1"/>
  <c r="A45" i="5"/>
  <c r="A54" i="9"/>
  <c r="AB54" i="9" s="1"/>
  <c r="A41" i="6"/>
  <c r="Q48" i="3"/>
  <c r="A46" i="5"/>
  <c r="AF48" i="3"/>
  <c r="A49" i="3"/>
  <c r="AD18" i="1"/>
  <c r="A47" i="5"/>
  <c r="A42" i="6"/>
  <c r="A43" i="6"/>
  <c r="A55" i="9"/>
  <c r="AB55" i="9" s="1"/>
  <c r="A45" i="4"/>
  <c r="Q45" i="4" s="1"/>
  <c r="AF45" i="4" s="1"/>
  <c r="A56" i="9"/>
  <c r="AB56" i="9" s="1"/>
  <c r="A46" i="4"/>
  <c r="Q46" i="4" s="1"/>
  <c r="AF46" i="4" s="1"/>
  <c r="S45" i="4"/>
  <c r="S49" i="3"/>
  <c r="Q49" i="3"/>
  <c r="AF49" i="3"/>
  <c r="A47" i="4"/>
  <c r="A57" i="9"/>
  <c r="AB57" i="9" s="1"/>
  <c r="A44" i="6"/>
  <c r="A50" i="3"/>
  <c r="S50" i="3" s="1"/>
  <c r="A48" i="5"/>
  <c r="Q50" i="3"/>
  <c r="AF50" i="3" s="1"/>
  <c r="S47" i="4"/>
  <c r="Q47" i="4"/>
  <c r="S46" i="4"/>
  <c r="A48" i="4"/>
  <c r="S48" i="4" s="1"/>
  <c r="A49" i="5"/>
  <c r="A51" i="3"/>
  <c r="Q51" i="3" s="1"/>
  <c r="AF51" i="3" s="1"/>
  <c r="A45" i="6"/>
  <c r="A58" i="9"/>
  <c r="AB58" i="9" s="1"/>
  <c r="S51" i="3"/>
  <c r="A59" i="9"/>
  <c r="AB59" i="9" s="1"/>
  <c r="A46" i="6"/>
  <c r="A52" i="3"/>
  <c r="Q52" i="3" s="1"/>
  <c r="AF52" i="3" s="1"/>
  <c r="A49" i="4"/>
  <c r="S49" i="4" s="1"/>
  <c r="A50" i="5"/>
  <c r="AF47" i="4"/>
  <c r="Q49" i="4"/>
  <c r="S52" i="3"/>
  <c r="A50" i="4"/>
  <c r="A60" i="9"/>
  <c r="AB60" i="9" s="1"/>
  <c r="A51" i="5"/>
  <c r="A53" i="3"/>
  <c r="S53" i="3" s="1"/>
  <c r="A47" i="6"/>
  <c r="S50" i="4"/>
  <c r="Q50" i="4"/>
  <c r="AF50" i="4" s="1"/>
  <c r="AF49" i="4"/>
  <c r="A48" i="6"/>
  <c r="A52" i="5"/>
  <c r="BD52" i="5" s="1"/>
  <c r="A61" i="9"/>
  <c r="AB61" i="9"/>
  <c r="AE61" i="9" s="1"/>
  <c r="A51" i="4"/>
  <c r="Q51" i="4" s="1"/>
  <c r="AF51" i="4" s="1"/>
  <c r="BB52" i="5"/>
  <c r="A52" i="4"/>
  <c r="Q52" i="4" s="1"/>
  <c r="AF52" i="4" s="1"/>
  <c r="A62" i="9"/>
  <c r="AB62" i="9"/>
  <c r="AE62" i="9" s="1"/>
  <c r="A53" i="5"/>
  <c r="A49" i="6"/>
  <c r="S52" i="4"/>
  <c r="A50" i="6"/>
  <c r="AZ51" i="5"/>
  <c r="A53" i="4"/>
  <c r="A63" i="9"/>
  <c r="I18" i="9" s="1"/>
  <c r="S53" i="4"/>
  <c r="Q53" i="4"/>
  <c r="AZ52" i="5"/>
  <c r="AF53" i="4"/>
  <c r="AE55" i="9" l="1"/>
  <c r="AZ45" i="5"/>
  <c r="AE59" i="9"/>
  <c r="AZ49" i="5"/>
  <c r="AE46" i="9"/>
  <c r="AZ36" i="5"/>
  <c r="AE18" i="9"/>
  <c r="Y18" i="9"/>
  <c r="T18" i="9"/>
  <c r="N18" i="9"/>
  <c r="AZ46" i="5"/>
  <c r="AE56" i="9"/>
  <c r="AZ44" i="5"/>
  <c r="AE54" i="9"/>
  <c r="Y48" i="5"/>
  <c r="AS48" i="5" s="1"/>
  <c r="AF48" i="13"/>
  <c r="AE58" i="9"/>
  <c r="AZ48" i="5"/>
  <c r="AZ47" i="5"/>
  <c r="AE57" i="9"/>
  <c r="AE53" i="9"/>
  <c r="AZ43" i="5"/>
  <c r="D18" i="12"/>
  <c r="V18" i="12"/>
  <c r="AD18" i="12"/>
  <c r="M18" i="12"/>
  <c r="AE51" i="9"/>
  <c r="AZ41" i="5"/>
  <c r="AE50" i="9"/>
  <c r="AZ40" i="5"/>
  <c r="AZ50" i="5"/>
  <c r="AE60" i="9"/>
  <c r="AE52" i="9"/>
  <c r="AZ42" i="5"/>
  <c r="BF53" i="5"/>
  <c r="Y53" i="5"/>
  <c r="AS53" i="5" s="1"/>
  <c r="Q53" i="5"/>
  <c r="AQ53" i="5" s="1"/>
  <c r="AG53" i="5"/>
  <c r="AU53" i="5" s="1"/>
  <c r="AK53" i="5"/>
  <c r="AV53" i="5" s="1"/>
  <c r="M53" i="5"/>
  <c r="AP53" i="5" s="1"/>
  <c r="I53" i="5"/>
  <c r="U53" i="5"/>
  <c r="AR53" i="5" s="1"/>
  <c r="AC53" i="5"/>
  <c r="AT53" i="5" s="1"/>
  <c r="BB53" i="5"/>
  <c r="AD17" i="3"/>
  <c r="AB63" i="9"/>
  <c r="BD53" i="5"/>
  <c r="S51" i="4"/>
  <c r="M51" i="5"/>
  <c r="AP51" i="5" s="1"/>
  <c r="AG51" i="5"/>
  <c r="AU51" i="5" s="1"/>
  <c r="BF51" i="5"/>
  <c r="U51" i="5"/>
  <c r="AR51" i="5" s="1"/>
  <c r="AC51" i="5"/>
  <c r="AT51" i="5" s="1"/>
  <c r="AK51" i="5"/>
  <c r="AV51" i="5" s="1"/>
  <c r="Q51" i="5"/>
  <c r="AQ51" i="5" s="1"/>
  <c r="I51" i="5"/>
  <c r="AO51" i="5" s="1"/>
  <c r="BF49" i="5"/>
  <c r="M49" i="5"/>
  <c r="AP49" i="5" s="1"/>
  <c r="AG49" i="5"/>
  <c r="AU49" i="5" s="1"/>
  <c r="U49" i="5"/>
  <c r="AR49" i="5" s="1"/>
  <c r="Q49" i="5"/>
  <c r="AQ49" i="5" s="1"/>
  <c r="I49" i="5"/>
  <c r="AC49" i="5"/>
  <c r="AT49" i="5" s="1"/>
  <c r="AK49" i="5"/>
  <c r="AV49" i="5" s="1"/>
  <c r="BF45" i="5"/>
  <c r="M45" i="5"/>
  <c r="AP45" i="5" s="1"/>
  <c r="AG45" i="5"/>
  <c r="AU45" i="5" s="1"/>
  <c r="U45" i="5"/>
  <c r="AR45" i="5" s="1"/>
  <c r="Q45" i="5"/>
  <c r="AQ45" i="5" s="1"/>
  <c r="I45" i="5"/>
  <c r="AO45" i="5" s="1"/>
  <c r="AC45" i="5"/>
  <c r="AT45" i="5" s="1"/>
  <c r="AK45" i="5"/>
  <c r="AV45" i="5" s="1"/>
  <c r="M18" i="1"/>
  <c r="M18" i="14"/>
  <c r="M43" i="5"/>
  <c r="AP43" i="5" s="1"/>
  <c r="AG43" i="5"/>
  <c r="AU43" i="5" s="1"/>
  <c r="BF43" i="5"/>
  <c r="U43" i="5"/>
  <c r="AR43" i="5" s="1"/>
  <c r="AC43" i="5"/>
  <c r="AT43" i="5" s="1"/>
  <c r="AK43" i="5"/>
  <c r="AV43" i="5" s="1"/>
  <c r="Q43" i="5"/>
  <c r="AQ43" i="5" s="1"/>
  <c r="I43" i="5"/>
  <c r="AO43" i="5" s="1"/>
  <c r="AD18" i="14"/>
  <c r="Q51" i="12"/>
  <c r="AF51" i="12" s="1"/>
  <c r="S51" i="15"/>
  <c r="Q42" i="5"/>
  <c r="AQ42" i="5" s="1"/>
  <c r="U42" i="5"/>
  <c r="AR42" i="5" s="1"/>
  <c r="BF42" i="5"/>
  <c r="M42" i="5"/>
  <c r="AP42" i="5" s="1"/>
  <c r="AG42" i="5"/>
  <c r="AU42" i="5" s="1"/>
  <c r="AC42" i="5"/>
  <c r="AT42" i="5" s="1"/>
  <c r="AK42" i="5"/>
  <c r="AV42" i="5" s="1"/>
  <c r="I42" i="5"/>
  <c r="AO42" i="5" s="1"/>
  <c r="AD17" i="15"/>
  <c r="S49" i="13"/>
  <c r="S48" i="16"/>
  <c r="S48" i="12"/>
  <c r="Q38" i="5"/>
  <c r="AQ38" i="5" s="1"/>
  <c r="AK38" i="5"/>
  <c r="AV38" i="5" s="1"/>
  <c r="U38" i="5"/>
  <c r="AR38" i="5" s="1"/>
  <c r="BF38" i="5"/>
  <c r="M38" i="5"/>
  <c r="AP38" i="5" s="1"/>
  <c r="AG38" i="5"/>
  <c r="AU38" i="5" s="1"/>
  <c r="I38" i="5"/>
  <c r="AO38" i="5" s="1"/>
  <c r="AC38" i="5"/>
  <c r="AT38" i="5" s="1"/>
  <c r="Q44" i="12"/>
  <c r="AF44" i="12" s="1"/>
  <c r="BF36" i="5"/>
  <c r="Q36" i="5"/>
  <c r="AQ36" i="5" s="1"/>
  <c r="AK36" i="5"/>
  <c r="AV36" i="5" s="1"/>
  <c r="U36" i="5"/>
  <c r="AR36" i="5" s="1"/>
  <c r="M36" i="5"/>
  <c r="AP36" i="5" s="1"/>
  <c r="AG36" i="5"/>
  <c r="AU36" i="5" s="1"/>
  <c r="AC36" i="5"/>
  <c r="AT36" i="5" s="1"/>
  <c r="I36" i="5"/>
  <c r="AO36" i="5" s="1"/>
  <c r="Q34" i="4"/>
  <c r="AF34" i="4" s="1"/>
  <c r="Y41" i="5"/>
  <c r="AF41" i="13"/>
  <c r="AE37" i="9"/>
  <c r="AZ27" i="5"/>
  <c r="AC41" i="5"/>
  <c r="AT41" i="5" s="1"/>
  <c r="BF41" i="5"/>
  <c r="M41" i="5"/>
  <c r="AP41" i="5" s="1"/>
  <c r="AG41" i="5"/>
  <c r="AU41" i="5" s="1"/>
  <c r="U41" i="5"/>
  <c r="AR41" i="5" s="1"/>
  <c r="AK41" i="5"/>
  <c r="AV41" i="5" s="1"/>
  <c r="I41" i="5"/>
  <c r="AO41" i="5" s="1"/>
  <c r="Q41" i="5"/>
  <c r="AQ41" i="5" s="1"/>
  <c r="AC39" i="5"/>
  <c r="AT39" i="5" s="1"/>
  <c r="M39" i="5"/>
  <c r="AP39" i="5" s="1"/>
  <c r="AG39" i="5"/>
  <c r="AU39" i="5" s="1"/>
  <c r="BF39" i="5"/>
  <c r="U39" i="5"/>
  <c r="AR39" i="5" s="1"/>
  <c r="Q39" i="5"/>
  <c r="AQ39" i="5" s="1"/>
  <c r="AK39" i="5"/>
  <c r="AV39" i="5" s="1"/>
  <c r="I39" i="5"/>
  <c r="Y45" i="5"/>
  <c r="AE43" i="9"/>
  <c r="AZ33" i="5"/>
  <c r="AE40" i="9"/>
  <c r="AZ30" i="5"/>
  <c r="Q53" i="3"/>
  <c r="AF53" i="3" s="1"/>
  <c r="BF52" i="5"/>
  <c r="U52" i="5"/>
  <c r="AR52" i="5" s="1"/>
  <c r="AK52" i="5"/>
  <c r="AV52" i="5" s="1"/>
  <c r="M52" i="5"/>
  <c r="AP52" i="5" s="1"/>
  <c r="AC52" i="5"/>
  <c r="AT52" i="5" s="1"/>
  <c r="AG52" i="5"/>
  <c r="AU52" i="5" s="1"/>
  <c r="I52" i="5"/>
  <c r="Q52" i="5"/>
  <c r="AQ52" i="5" s="1"/>
  <c r="Y52" i="5"/>
  <c r="AS52" i="5" s="1"/>
  <c r="U50" i="5"/>
  <c r="AR50" i="5" s="1"/>
  <c r="BF50" i="5"/>
  <c r="M50" i="5"/>
  <c r="AP50" i="5" s="1"/>
  <c r="AG50" i="5"/>
  <c r="AU50" i="5" s="1"/>
  <c r="Q50" i="5"/>
  <c r="AQ50" i="5" s="1"/>
  <c r="AC50" i="5"/>
  <c r="AT50" i="5" s="1"/>
  <c r="AK50" i="5"/>
  <c r="AV50" i="5" s="1"/>
  <c r="I50" i="5"/>
  <c r="AO50" i="5" s="1"/>
  <c r="Q48" i="4"/>
  <c r="AF48" i="4" s="1"/>
  <c r="BF48" i="5"/>
  <c r="U48" i="5"/>
  <c r="AR48" i="5" s="1"/>
  <c r="M48" i="5"/>
  <c r="AP48" i="5" s="1"/>
  <c r="AG48" i="5"/>
  <c r="AU48" i="5" s="1"/>
  <c r="AK48" i="5"/>
  <c r="AV48" i="5" s="1"/>
  <c r="I48" i="5"/>
  <c r="Q48" i="5"/>
  <c r="AQ48" i="5" s="1"/>
  <c r="AC48" i="5"/>
  <c r="AT48" i="5" s="1"/>
  <c r="M47" i="5"/>
  <c r="AP47" i="5" s="1"/>
  <c r="AG47" i="5"/>
  <c r="AU47" i="5" s="1"/>
  <c r="BF47" i="5"/>
  <c r="U47" i="5"/>
  <c r="AR47" i="5" s="1"/>
  <c r="AC47" i="5"/>
  <c r="AT47" i="5" s="1"/>
  <c r="AK47" i="5"/>
  <c r="AV47" i="5" s="1"/>
  <c r="Q47" i="5"/>
  <c r="AQ47" i="5" s="1"/>
  <c r="I47" i="5"/>
  <c r="AO47" i="5" s="1"/>
  <c r="U46" i="5"/>
  <c r="AR46" i="5" s="1"/>
  <c r="BF46" i="5"/>
  <c r="M46" i="5"/>
  <c r="AP46" i="5" s="1"/>
  <c r="AG46" i="5"/>
  <c r="AU46" i="5" s="1"/>
  <c r="Q46" i="5"/>
  <c r="AQ46" i="5" s="1"/>
  <c r="AC46" i="5"/>
  <c r="AT46" i="5" s="1"/>
  <c r="AK46" i="5"/>
  <c r="AV46" i="5" s="1"/>
  <c r="I46" i="5"/>
  <c r="AO46" i="5" s="1"/>
  <c r="Q44" i="4"/>
  <c r="AF44" i="4" s="1"/>
  <c r="Y51" i="5"/>
  <c r="Q49" i="15"/>
  <c r="AF49" i="15" s="1"/>
  <c r="Q43" i="12"/>
  <c r="AF43" i="12" s="1"/>
  <c r="Y43" i="5"/>
  <c r="AF43" i="13"/>
  <c r="Q34" i="5"/>
  <c r="AQ34" i="5" s="1"/>
  <c r="AK34" i="5"/>
  <c r="AV34" i="5" s="1"/>
  <c r="U34" i="5"/>
  <c r="AR34" i="5" s="1"/>
  <c r="BF34" i="5"/>
  <c r="AC34" i="5"/>
  <c r="AT34" i="5" s="1"/>
  <c r="M34" i="5"/>
  <c r="AP34" i="5" s="1"/>
  <c r="AG34" i="5"/>
  <c r="AU34" i="5" s="1"/>
  <c r="I34" i="5"/>
  <c r="AO34" i="5" s="1"/>
  <c r="AD17" i="4"/>
  <c r="BG18" i="5"/>
  <c r="BF19" i="5" s="1"/>
  <c r="BF44" i="5"/>
  <c r="U44" i="5"/>
  <c r="AR44" i="5" s="1"/>
  <c r="M44" i="5"/>
  <c r="AP44" i="5" s="1"/>
  <c r="AG44" i="5"/>
  <c r="AU44" i="5" s="1"/>
  <c r="AK44" i="5"/>
  <c r="AV44" i="5" s="1"/>
  <c r="I44" i="5"/>
  <c r="Q44" i="5"/>
  <c r="AQ44" i="5" s="1"/>
  <c r="AC44" i="5"/>
  <c r="AT44" i="5" s="1"/>
  <c r="AD17" i="13"/>
  <c r="BF40" i="5"/>
  <c r="Q40" i="5"/>
  <c r="AQ40" i="5" s="1"/>
  <c r="AK40" i="5"/>
  <c r="AV40" i="5" s="1"/>
  <c r="U40" i="5"/>
  <c r="AR40" i="5" s="1"/>
  <c r="M40" i="5"/>
  <c r="AP40" i="5" s="1"/>
  <c r="AG40" i="5"/>
  <c r="AU40" i="5" s="1"/>
  <c r="I40" i="5"/>
  <c r="AC40" i="5"/>
  <c r="AT40" i="5" s="1"/>
  <c r="Y47" i="5"/>
  <c r="AC37" i="5"/>
  <c r="AT37" i="5" s="1"/>
  <c r="BF37" i="5"/>
  <c r="M37" i="5"/>
  <c r="AP37" i="5" s="1"/>
  <c r="AG37" i="5"/>
  <c r="AU37" i="5" s="1"/>
  <c r="U37" i="5"/>
  <c r="AR37" i="5" s="1"/>
  <c r="Q37" i="5"/>
  <c r="AQ37" i="5" s="1"/>
  <c r="I37" i="5"/>
  <c r="AO37" i="5" s="1"/>
  <c r="AK37" i="5"/>
  <c r="AV37" i="5" s="1"/>
  <c r="Y44" i="5"/>
  <c r="Y42" i="5"/>
  <c r="AF42" i="13"/>
  <c r="AE42" i="9"/>
  <c r="AZ32" i="5"/>
  <c r="Y37" i="5"/>
  <c r="AS37" i="5" s="1"/>
  <c r="AW37" i="5" s="1"/>
  <c r="BF28" i="5"/>
  <c r="Q28" i="5"/>
  <c r="AQ28" i="5" s="1"/>
  <c r="AK28" i="5"/>
  <c r="AV28" i="5" s="1"/>
  <c r="U28" i="5"/>
  <c r="AR28" i="5" s="1"/>
  <c r="AC28" i="5"/>
  <c r="AT28" i="5" s="1"/>
  <c r="M28" i="5"/>
  <c r="AP28" i="5" s="1"/>
  <c r="AG28" i="5"/>
  <c r="AU28" i="5" s="1"/>
  <c r="I28" i="5"/>
  <c r="AO28" i="5" s="1"/>
  <c r="Y35" i="5"/>
  <c r="Y34" i="5"/>
  <c r="BK57" i="5"/>
  <c r="AC35" i="5"/>
  <c r="AT35" i="5" s="1"/>
  <c r="M35" i="5"/>
  <c r="AP35" i="5" s="1"/>
  <c r="AG35" i="5"/>
  <c r="AU35" i="5" s="1"/>
  <c r="Q35" i="5"/>
  <c r="AQ35" i="5" s="1"/>
  <c r="AK35" i="5"/>
  <c r="AV35" i="5" s="1"/>
  <c r="BF35" i="5"/>
  <c r="U35" i="5"/>
  <c r="AR35" i="5" s="1"/>
  <c r="I35" i="5"/>
  <c r="AO35" i="5" s="1"/>
  <c r="AE41" i="9"/>
  <c r="AF35" i="13"/>
  <c r="AC27" i="5"/>
  <c r="AT27" i="5" s="1"/>
  <c r="M27" i="5"/>
  <c r="AP27" i="5" s="1"/>
  <c r="AG27" i="5"/>
  <c r="AU27" i="5" s="1"/>
  <c r="Q27" i="5"/>
  <c r="AQ27" i="5" s="1"/>
  <c r="AK27" i="5"/>
  <c r="AV27" i="5" s="1"/>
  <c r="BF27" i="5"/>
  <c r="U27" i="5"/>
  <c r="AR27" i="5" s="1"/>
  <c r="I27" i="5"/>
  <c r="AO27" i="5" s="1"/>
  <c r="Y33" i="5"/>
  <c r="AC33" i="5"/>
  <c r="AT33" i="5" s="1"/>
  <c r="BF33" i="5"/>
  <c r="M33" i="5"/>
  <c r="AP33" i="5" s="1"/>
  <c r="AG33" i="5"/>
  <c r="AU33" i="5" s="1"/>
  <c r="Q33" i="5"/>
  <c r="AQ33" i="5" s="1"/>
  <c r="AK33" i="5"/>
  <c r="AV33" i="5" s="1"/>
  <c r="U33" i="5"/>
  <c r="AR33" i="5" s="1"/>
  <c r="I33" i="5"/>
  <c r="Y40" i="5"/>
  <c r="BF32" i="5"/>
  <c r="Q32" i="5"/>
  <c r="AQ32" i="5" s="1"/>
  <c r="AK32" i="5"/>
  <c r="AV32" i="5" s="1"/>
  <c r="U32" i="5"/>
  <c r="AR32" i="5" s="1"/>
  <c r="AC32" i="5"/>
  <c r="AT32" i="5" s="1"/>
  <c r="M32" i="5"/>
  <c r="AP32" i="5" s="1"/>
  <c r="AG32" i="5"/>
  <c r="AU32" i="5" s="1"/>
  <c r="I32" i="5"/>
  <c r="AO32" i="5" s="1"/>
  <c r="Y39" i="5"/>
  <c r="Y38" i="5"/>
  <c r="Q30" i="5"/>
  <c r="AQ30" i="5" s="1"/>
  <c r="AK30" i="5"/>
  <c r="AV30" i="5" s="1"/>
  <c r="U30" i="5"/>
  <c r="AR30" i="5" s="1"/>
  <c r="BF30" i="5"/>
  <c r="AC30" i="5"/>
  <c r="AT30" i="5" s="1"/>
  <c r="M30" i="5"/>
  <c r="AP30" i="5" s="1"/>
  <c r="AG30" i="5"/>
  <c r="AU30" i="5" s="1"/>
  <c r="I30" i="5"/>
  <c r="AO30" i="5" s="1"/>
  <c r="Y36" i="5"/>
  <c r="Q26" i="5"/>
  <c r="AQ26" i="5" s="1"/>
  <c r="AK26" i="5"/>
  <c r="AV26" i="5" s="1"/>
  <c r="U26" i="5"/>
  <c r="AR26" i="5" s="1"/>
  <c r="BF26" i="5"/>
  <c r="AC26" i="5"/>
  <c r="AT26" i="5" s="1"/>
  <c r="M26" i="5"/>
  <c r="AP26" i="5" s="1"/>
  <c r="AG26" i="5"/>
  <c r="AU26" i="5" s="1"/>
  <c r="I26" i="5"/>
  <c r="AO26" i="5" s="1"/>
  <c r="AC25" i="5"/>
  <c r="AT25" i="5" s="1"/>
  <c r="BF25" i="5"/>
  <c r="M25" i="5"/>
  <c r="AP25" i="5" s="1"/>
  <c r="AG25" i="5"/>
  <c r="AU25" i="5" s="1"/>
  <c r="Q25" i="5"/>
  <c r="AQ25" i="5" s="1"/>
  <c r="AK25" i="5"/>
  <c r="AV25" i="5" s="1"/>
  <c r="U25" i="5"/>
  <c r="AR25" i="5" s="1"/>
  <c r="I25" i="5"/>
  <c r="AO25" i="5" s="1"/>
  <c r="BK63" i="5"/>
  <c r="Y32" i="5"/>
  <c r="Y30" i="5"/>
  <c r="AF30" i="13"/>
  <c r="AC31" i="5"/>
  <c r="AT31" i="5" s="1"/>
  <c r="M31" i="5"/>
  <c r="AP31" i="5" s="1"/>
  <c r="AG31" i="5"/>
  <c r="AU31" i="5" s="1"/>
  <c r="Q31" i="5"/>
  <c r="AQ31" i="5" s="1"/>
  <c r="AK31" i="5"/>
  <c r="AV31" i="5" s="1"/>
  <c r="BF31" i="5"/>
  <c r="U31" i="5"/>
  <c r="AR31" i="5" s="1"/>
  <c r="I31" i="5"/>
  <c r="AO31" i="5" s="1"/>
  <c r="AC29" i="5"/>
  <c r="AT29" i="5" s="1"/>
  <c r="BF29" i="5"/>
  <c r="M29" i="5"/>
  <c r="AP29" i="5" s="1"/>
  <c r="AG29" i="5"/>
  <c r="AU29" i="5" s="1"/>
  <c r="Q29" i="5"/>
  <c r="AQ29" i="5" s="1"/>
  <c r="AK29" i="5"/>
  <c r="AV29" i="5" s="1"/>
  <c r="U29" i="5"/>
  <c r="AR29" i="5" s="1"/>
  <c r="I29" i="5"/>
  <c r="AO29" i="5" s="1"/>
  <c r="BF24" i="5"/>
  <c r="U24" i="5"/>
  <c r="AR24" i="5" s="1"/>
  <c r="AK24" i="5"/>
  <c r="AV24" i="5" s="1"/>
  <c r="Y24" i="5"/>
  <c r="AS24" i="5" s="1"/>
  <c r="M24" i="5"/>
  <c r="AP24" i="5" s="1"/>
  <c r="AC24" i="5"/>
  <c r="AT24" i="5" s="1"/>
  <c r="Q24" i="5"/>
  <c r="AQ24" i="5" s="1"/>
  <c r="AG24" i="5"/>
  <c r="AU24" i="5" s="1"/>
  <c r="I24" i="5"/>
  <c r="Y23" i="5"/>
  <c r="AS23" i="5" s="1"/>
  <c r="BF64" i="5"/>
  <c r="U64" i="5"/>
  <c r="AR64" i="5" s="1"/>
  <c r="AK64" i="5"/>
  <c r="AV64" i="5" s="1"/>
  <c r="M64" i="5"/>
  <c r="AP64" i="5" s="1"/>
  <c r="AC64" i="5"/>
  <c r="AT64" i="5" s="1"/>
  <c r="Q64" i="5"/>
  <c r="AQ64" i="5" s="1"/>
  <c r="I64" i="5"/>
  <c r="Y64" i="5"/>
  <c r="AS64" i="5" s="1"/>
  <c r="AG64" i="5"/>
  <c r="AU64" i="5" s="1"/>
  <c r="BF60" i="5"/>
  <c r="U60" i="5"/>
  <c r="AR60" i="5" s="1"/>
  <c r="AK60" i="5"/>
  <c r="AV60" i="5" s="1"/>
  <c r="M60" i="5"/>
  <c r="AP60" i="5" s="1"/>
  <c r="AC60" i="5"/>
  <c r="AT60" i="5" s="1"/>
  <c r="AG60" i="5"/>
  <c r="AU60" i="5" s="1"/>
  <c r="I60" i="5"/>
  <c r="Q60" i="5"/>
  <c r="AQ60" i="5" s="1"/>
  <c r="Y60" i="5"/>
  <c r="AS60" i="5" s="1"/>
  <c r="BF69" i="5"/>
  <c r="Q69" i="5"/>
  <c r="AQ69" i="5" s="1"/>
  <c r="AC69" i="5"/>
  <c r="AT69" i="5" s="1"/>
  <c r="M69" i="5"/>
  <c r="AP69" i="5" s="1"/>
  <c r="AG69" i="5"/>
  <c r="AU69" i="5" s="1"/>
  <c r="I69" i="5"/>
  <c r="U69" i="5"/>
  <c r="AR69" i="5" s="1"/>
  <c r="AK69" i="5"/>
  <c r="AV69" i="5" s="1"/>
  <c r="Y69" i="5"/>
  <c r="AS69" i="5" s="1"/>
  <c r="Q59" i="5"/>
  <c r="AQ59" i="5" s="1"/>
  <c r="AG59" i="5"/>
  <c r="AU59" i="5" s="1"/>
  <c r="BF59" i="5"/>
  <c r="Y59" i="5"/>
  <c r="AS59" i="5" s="1"/>
  <c r="AC59" i="5"/>
  <c r="AT59" i="5" s="1"/>
  <c r="AK59" i="5"/>
  <c r="AV59" i="5" s="1"/>
  <c r="M59" i="5"/>
  <c r="AP59" i="5" s="1"/>
  <c r="U59" i="5"/>
  <c r="AR59" i="5" s="1"/>
  <c r="I59" i="5"/>
  <c r="S25" i="14"/>
  <c r="M62" i="5"/>
  <c r="AP62" i="5" s="1"/>
  <c r="AC62" i="5"/>
  <c r="AT62" i="5" s="1"/>
  <c r="BF62" i="5"/>
  <c r="U62" i="5"/>
  <c r="AR62" i="5" s="1"/>
  <c r="AK62" i="5"/>
  <c r="AV62" i="5" s="1"/>
  <c r="Q62" i="5"/>
  <c r="AQ62" i="5" s="1"/>
  <c r="Y62" i="5"/>
  <c r="AS62" i="5" s="1"/>
  <c r="I62" i="5"/>
  <c r="AG62" i="5"/>
  <c r="AU62" i="5" s="1"/>
  <c r="M58" i="5"/>
  <c r="AP58" i="5" s="1"/>
  <c r="AC58" i="5"/>
  <c r="AT58" i="5" s="1"/>
  <c r="BF58" i="5"/>
  <c r="U58" i="5"/>
  <c r="AR58" i="5" s="1"/>
  <c r="AK58" i="5"/>
  <c r="AV58" i="5" s="1"/>
  <c r="Y58" i="5"/>
  <c r="AS58" i="5" s="1"/>
  <c r="AG58" i="5"/>
  <c r="AU58" i="5" s="1"/>
  <c r="I58" i="5"/>
  <c r="Q58" i="5"/>
  <c r="AQ58" i="5" s="1"/>
  <c r="Q67" i="5"/>
  <c r="AQ67" i="5" s="1"/>
  <c r="AG67" i="5"/>
  <c r="AU67" i="5" s="1"/>
  <c r="BF67" i="5"/>
  <c r="Y67" i="5"/>
  <c r="AS67" i="5" s="1"/>
  <c r="AC67" i="5"/>
  <c r="AT67" i="5" s="1"/>
  <c r="AK67" i="5"/>
  <c r="AV67" i="5" s="1"/>
  <c r="M67" i="5"/>
  <c r="AP67" i="5" s="1"/>
  <c r="U67" i="5"/>
  <c r="AR67" i="5" s="1"/>
  <c r="I67" i="5"/>
  <c r="BF57" i="5"/>
  <c r="Y57" i="5"/>
  <c r="AS57" i="5" s="1"/>
  <c r="Q57" i="5"/>
  <c r="AQ57" i="5" s="1"/>
  <c r="AG57" i="5"/>
  <c r="AU57" i="5" s="1"/>
  <c r="U57" i="5"/>
  <c r="AR57" i="5" s="1"/>
  <c r="AC57" i="5"/>
  <c r="AT57" i="5" s="1"/>
  <c r="I57" i="5"/>
  <c r="AK57" i="5"/>
  <c r="AV57" i="5" s="1"/>
  <c r="M57" i="5"/>
  <c r="AP57" i="5" s="1"/>
  <c r="BF61" i="5"/>
  <c r="Y61" i="5"/>
  <c r="AS61" i="5" s="1"/>
  <c r="Q61" i="5"/>
  <c r="AQ61" i="5" s="1"/>
  <c r="AG61" i="5"/>
  <c r="AU61" i="5" s="1"/>
  <c r="AK61" i="5"/>
  <c r="AV61" i="5" s="1"/>
  <c r="M61" i="5"/>
  <c r="AP61" i="5" s="1"/>
  <c r="I61" i="5"/>
  <c r="U61" i="5"/>
  <c r="AR61" i="5" s="1"/>
  <c r="AC61" i="5"/>
  <c r="AT61" i="5" s="1"/>
  <c r="BF70" i="5"/>
  <c r="Q70" i="5"/>
  <c r="AQ70" i="5" s="1"/>
  <c r="AG70" i="5"/>
  <c r="AU70" i="5" s="1"/>
  <c r="U70" i="5"/>
  <c r="AR70" i="5" s="1"/>
  <c r="AK70" i="5"/>
  <c r="AV70" i="5" s="1"/>
  <c r="Y70" i="5"/>
  <c r="AS70" i="5" s="1"/>
  <c r="I70" i="5"/>
  <c r="M70" i="5"/>
  <c r="AP70" i="5" s="1"/>
  <c r="AC70" i="5"/>
  <c r="AT70" i="5" s="1"/>
  <c r="Y29" i="5"/>
  <c r="Y27" i="5"/>
  <c r="Y25" i="5"/>
  <c r="Q23" i="5"/>
  <c r="AQ23" i="5" s="1"/>
  <c r="BF68" i="5"/>
  <c r="U68" i="5"/>
  <c r="AR68" i="5" s="1"/>
  <c r="AK68" i="5"/>
  <c r="AV68" i="5" s="1"/>
  <c r="M68" i="5"/>
  <c r="AP68" i="5" s="1"/>
  <c r="AC68" i="5"/>
  <c r="AT68" i="5" s="1"/>
  <c r="AG68" i="5"/>
  <c r="AU68" i="5" s="1"/>
  <c r="I68" i="5"/>
  <c r="Q68" i="5"/>
  <c r="AQ68" i="5" s="1"/>
  <c r="Y68" i="5"/>
  <c r="AS68" i="5" s="1"/>
  <c r="BF56" i="5"/>
  <c r="U56" i="5"/>
  <c r="AR56" i="5" s="1"/>
  <c r="AK56" i="5"/>
  <c r="AV56" i="5" s="1"/>
  <c r="M56" i="5"/>
  <c r="AP56" i="5" s="1"/>
  <c r="AC56" i="5"/>
  <c r="AT56" i="5" s="1"/>
  <c r="Q56" i="5"/>
  <c r="AQ56" i="5" s="1"/>
  <c r="I56" i="5"/>
  <c r="Y56" i="5"/>
  <c r="AS56" i="5" s="1"/>
  <c r="AG56" i="5"/>
  <c r="AU56" i="5" s="1"/>
  <c r="BF65" i="5"/>
  <c r="Y65" i="5"/>
  <c r="AS65" i="5" s="1"/>
  <c r="Q65" i="5"/>
  <c r="AQ65" i="5" s="1"/>
  <c r="AG65" i="5"/>
  <c r="AU65" i="5" s="1"/>
  <c r="U65" i="5"/>
  <c r="AR65" i="5" s="1"/>
  <c r="AC65" i="5"/>
  <c r="AT65" i="5" s="1"/>
  <c r="I65" i="5"/>
  <c r="AK65" i="5"/>
  <c r="AV65" i="5" s="1"/>
  <c r="M65" i="5"/>
  <c r="AP65" i="5" s="1"/>
  <c r="Q55" i="5"/>
  <c r="AQ55" i="5" s="1"/>
  <c r="AG55" i="5"/>
  <c r="AU55" i="5" s="1"/>
  <c r="BF55" i="5"/>
  <c r="Y55" i="5"/>
  <c r="AS55" i="5" s="1"/>
  <c r="M55" i="5"/>
  <c r="AP55" i="5" s="1"/>
  <c r="U55" i="5"/>
  <c r="AR55" i="5" s="1"/>
  <c r="AC55" i="5"/>
  <c r="AT55" i="5" s="1"/>
  <c r="AK55" i="5"/>
  <c r="AV55" i="5" s="1"/>
  <c r="I55" i="5"/>
  <c r="Y28" i="5"/>
  <c r="BF23" i="5"/>
  <c r="AY19" i="5"/>
  <c r="M66" i="5"/>
  <c r="AP66" i="5" s="1"/>
  <c r="AC66" i="5"/>
  <c r="AT66" i="5" s="1"/>
  <c r="BF66" i="5"/>
  <c r="U66" i="5"/>
  <c r="AR66" i="5" s="1"/>
  <c r="AK66" i="5"/>
  <c r="AV66" i="5" s="1"/>
  <c r="Y66" i="5"/>
  <c r="AS66" i="5" s="1"/>
  <c r="AG66" i="5"/>
  <c r="AU66" i="5" s="1"/>
  <c r="I66" i="5"/>
  <c r="Q66" i="5"/>
  <c r="AQ66" i="5" s="1"/>
  <c r="M54" i="5"/>
  <c r="AP54" i="5" s="1"/>
  <c r="AC54" i="5"/>
  <c r="AT54" i="5" s="1"/>
  <c r="BF54" i="5"/>
  <c r="U54" i="5"/>
  <c r="AR54" i="5" s="1"/>
  <c r="AK54" i="5"/>
  <c r="AV54" i="5" s="1"/>
  <c r="Q54" i="5"/>
  <c r="AQ54" i="5" s="1"/>
  <c r="Y54" i="5"/>
  <c r="AS54" i="5" s="1"/>
  <c r="I54" i="5"/>
  <c r="AG54" i="5"/>
  <c r="AU54" i="5" s="1"/>
  <c r="BF72" i="5"/>
  <c r="Y72" i="5"/>
  <c r="AS72" i="5" s="1"/>
  <c r="I72" i="5"/>
  <c r="M72" i="5"/>
  <c r="AP72" i="5" s="1"/>
  <c r="AC72" i="5"/>
  <c r="AT72" i="5" s="1"/>
  <c r="Q72" i="5"/>
  <c r="AQ72" i="5" s="1"/>
  <c r="AG72" i="5"/>
  <c r="AU72" i="5" s="1"/>
  <c r="U72" i="5"/>
  <c r="AR72" i="5" s="1"/>
  <c r="AK72" i="5"/>
  <c r="AV72" i="5" s="1"/>
  <c r="BF71" i="5"/>
  <c r="U71" i="5"/>
  <c r="AR71" i="5" s="1"/>
  <c r="AK71" i="5"/>
  <c r="AV71" i="5" s="1"/>
  <c r="Y71" i="5"/>
  <c r="AS71" i="5" s="1"/>
  <c r="M71" i="5"/>
  <c r="AP71" i="5" s="1"/>
  <c r="AC71" i="5"/>
  <c r="AT71" i="5" s="1"/>
  <c r="Q71" i="5"/>
  <c r="AQ71" i="5" s="1"/>
  <c r="AG71" i="5"/>
  <c r="AU71" i="5" s="1"/>
  <c r="I71" i="5"/>
  <c r="Q63" i="5"/>
  <c r="AQ63" i="5" s="1"/>
  <c r="AG63" i="5"/>
  <c r="AU63" i="5" s="1"/>
  <c r="BF63" i="5"/>
  <c r="Y63" i="5"/>
  <c r="AS63" i="5" s="1"/>
  <c r="M63" i="5"/>
  <c r="AP63" i="5" s="1"/>
  <c r="U63" i="5"/>
  <c r="AR63" i="5" s="1"/>
  <c r="AC63" i="5"/>
  <c r="AT63" i="5" s="1"/>
  <c r="AK63" i="5"/>
  <c r="AV63" i="5" s="1"/>
  <c r="I63" i="5"/>
  <c r="Y26" i="5"/>
  <c r="A25" i="17"/>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BD49" i="5"/>
  <c r="BB49" i="5"/>
  <c r="BD51" i="5"/>
  <c r="BK51" i="5" s="1"/>
  <c r="BB51" i="5"/>
  <c r="BL42" i="5"/>
  <c r="AS42" i="5"/>
  <c r="AW42" i="5" s="1"/>
  <c r="AX42" i="5" s="1"/>
  <c r="AS35" i="5"/>
  <c r="AW35" i="5" s="1"/>
  <c r="BL35" i="5"/>
  <c r="AX35" i="5"/>
  <c r="BL34" i="5"/>
  <c r="AX34" i="5"/>
  <c r="AS34" i="5"/>
  <c r="AW34" i="5" s="1"/>
  <c r="AS30" i="5"/>
  <c r="AW30" i="5" s="1"/>
  <c r="AX30" i="5" s="1"/>
  <c r="BL30" i="5"/>
  <c r="AF50" i="13"/>
  <c r="Y50" i="5"/>
  <c r="AF46" i="13"/>
  <c r="Y46" i="5"/>
  <c r="AS33" i="5"/>
  <c r="AX32" i="5"/>
  <c r="BL32" i="5"/>
  <c r="AS32" i="5"/>
  <c r="AW32" i="5" s="1"/>
  <c r="AS29" i="5"/>
  <c r="AW29" i="5" s="1"/>
  <c r="AX29" i="5"/>
  <c r="BL29" i="5"/>
  <c r="AS27" i="5"/>
  <c r="AW27" i="5" s="1"/>
  <c r="AX27" i="5"/>
  <c r="BL27" i="5"/>
  <c r="AS25" i="5"/>
  <c r="BD39" i="5"/>
  <c r="BB39" i="5"/>
  <c r="BL47" i="5"/>
  <c r="AS47" i="5"/>
  <c r="AW47" i="5" s="1"/>
  <c r="AX47" i="5" s="1"/>
  <c r="AS44" i="5"/>
  <c r="AX44" i="5"/>
  <c r="AS40" i="5"/>
  <c r="AS38" i="5"/>
  <c r="AW38" i="5" s="1"/>
  <c r="AX38" i="5"/>
  <c r="BL38" i="5"/>
  <c r="BL36" i="5"/>
  <c r="AS36" i="5"/>
  <c r="AW36" i="5" s="1"/>
  <c r="AX36" i="5"/>
  <c r="BL28" i="5"/>
  <c r="AX28" i="5"/>
  <c r="AS28" i="5"/>
  <c r="AW28" i="5" s="1"/>
  <c r="BD48" i="5"/>
  <c r="AS45" i="5"/>
  <c r="AW45" i="5" s="1"/>
  <c r="AX45" i="5" s="1"/>
  <c r="BL45" i="5"/>
  <c r="BL43" i="5"/>
  <c r="AS43" i="5"/>
  <c r="AW43" i="5" s="1"/>
  <c r="AX43" i="5" s="1"/>
  <c r="AS41" i="5"/>
  <c r="AW41" i="5" s="1"/>
  <c r="AX41" i="5" s="1"/>
  <c r="BL41" i="5"/>
  <c r="AX37" i="5"/>
  <c r="BL37" i="5"/>
  <c r="AS26" i="5"/>
  <c r="AX26" i="5"/>
  <c r="D18" i="13"/>
  <c r="AF49" i="13"/>
  <c r="AF44" i="13"/>
  <c r="AF36" i="13"/>
  <c r="BL23" i="5"/>
  <c r="BK66" i="5"/>
  <c r="AF40" i="13"/>
  <c r="BB24" i="5"/>
  <c r="AF32" i="13"/>
  <c r="AF28" i="13"/>
  <c r="AF27" i="13"/>
  <c r="Y31" i="5"/>
  <c r="AF37" i="13"/>
  <c r="AF33" i="13"/>
  <c r="AF25" i="13"/>
  <c r="BK67" i="5"/>
  <c r="BK69" i="5"/>
  <c r="BK52" i="5"/>
  <c r="BK62" i="5"/>
  <c r="BK59" i="5"/>
  <c r="BB23" i="5"/>
  <c r="BL26" i="5" l="1"/>
  <c r="AW25" i="5"/>
  <c r="AX25" i="5"/>
  <c r="AW26" i="5"/>
  <c r="BL25" i="5"/>
  <c r="BL70" i="5"/>
  <c r="AX70" i="5"/>
  <c r="AO70" i="5"/>
  <c r="AW70" i="5" s="1"/>
  <c r="AX62" i="5"/>
  <c r="BL62" i="5"/>
  <c r="AO62" i="5"/>
  <c r="AX52" i="5"/>
  <c r="AO52" i="5"/>
  <c r="BL52" i="5"/>
  <c r="BK53" i="5"/>
  <c r="AW40" i="5"/>
  <c r="AX40" i="5" s="1"/>
  <c r="AX65" i="5"/>
  <c r="AO65" i="5"/>
  <c r="AW65" i="5" s="1"/>
  <c r="BL65" i="5"/>
  <c r="AX61" i="5"/>
  <c r="AO61" i="5"/>
  <c r="AW61" i="5" s="1"/>
  <c r="BL61" i="5"/>
  <c r="BL67" i="5"/>
  <c r="AX67" i="5"/>
  <c r="AO67" i="5"/>
  <c r="AW67" i="5" s="1"/>
  <c r="AW62" i="5"/>
  <c r="AX59" i="5"/>
  <c r="AO59" i="5"/>
  <c r="AW59" i="5" s="1"/>
  <c r="BL59" i="5"/>
  <c r="AO69" i="5"/>
  <c r="AW69" i="5" s="1"/>
  <c r="AX69" i="5"/>
  <c r="BL69" i="5"/>
  <c r="BL60" i="5"/>
  <c r="AO60" i="5"/>
  <c r="AW60" i="5" s="1"/>
  <c r="AX60" i="5"/>
  <c r="AW23" i="5"/>
  <c r="AX23" i="5" s="1"/>
  <c r="BD23" i="5" s="1"/>
  <c r="BK23" i="5" s="1"/>
  <c r="BL39" i="5"/>
  <c r="AS39" i="5"/>
  <c r="AW39" i="5" s="1"/>
  <c r="AO40" i="5"/>
  <c r="BL40" i="5"/>
  <c r="AO39" i="5"/>
  <c r="AX39" i="5"/>
  <c r="BK49" i="5"/>
  <c r="AX63" i="5"/>
  <c r="AO63" i="5"/>
  <c r="AW63" i="5" s="1"/>
  <c r="BL63" i="5"/>
  <c r="AO72" i="5"/>
  <c r="AW72" i="5" s="1"/>
  <c r="BL72" i="5"/>
  <c r="AX72" i="5"/>
  <c r="BL54" i="5"/>
  <c r="AO54" i="5"/>
  <c r="AW54" i="5" s="1"/>
  <c r="AX54" i="5"/>
  <c r="AO55" i="5"/>
  <c r="AW55" i="5" s="1"/>
  <c r="BL55" i="5"/>
  <c r="AX55" i="5"/>
  <c r="AX56" i="5"/>
  <c r="AO56" i="5"/>
  <c r="AW56" i="5" s="1"/>
  <c r="BL56" i="5"/>
  <c r="AO57" i="5"/>
  <c r="AW57" i="5" s="1"/>
  <c r="AX57" i="5"/>
  <c r="BL57" i="5"/>
  <c r="AX64" i="5"/>
  <c r="AO64" i="5"/>
  <c r="AW64" i="5" s="1"/>
  <c r="BL64" i="5"/>
  <c r="BL24" i="5"/>
  <c r="AO24" i="5"/>
  <c r="AX24" i="5"/>
  <c r="BD24" i="5" s="1"/>
  <c r="BK24" i="5" s="1"/>
  <c r="V18" i="4"/>
  <c r="D18" i="4"/>
  <c r="AD18" i="4"/>
  <c r="M18" i="4"/>
  <c r="AW52" i="5"/>
  <c r="AD18" i="15"/>
  <c r="M18" i="15"/>
  <c r="D18" i="15"/>
  <c r="V18" i="15"/>
  <c r="AO49" i="5"/>
  <c r="AW49" i="5" s="1"/>
  <c r="AX49" i="5" s="1"/>
  <c r="BL49" i="5"/>
  <c r="AZ53" i="5"/>
  <c r="AE63" i="9"/>
  <c r="BK39" i="5"/>
  <c r="I17" i="17"/>
  <c r="AX71" i="5"/>
  <c r="BL71" i="5"/>
  <c r="AO71" i="5"/>
  <c r="AW71" i="5" s="1"/>
  <c r="AX66" i="5"/>
  <c r="BL66" i="5"/>
  <c r="AO66" i="5"/>
  <c r="AW66" i="5" s="1"/>
  <c r="BL68" i="5"/>
  <c r="AX68" i="5"/>
  <c r="AO68" i="5"/>
  <c r="AW68" i="5" s="1"/>
  <c r="BL58" i="5"/>
  <c r="AO58" i="5"/>
  <c r="AW58" i="5" s="1"/>
  <c r="AX58" i="5"/>
  <c r="AW24" i="5"/>
  <c r="AO33" i="5"/>
  <c r="AW33" i="5" s="1"/>
  <c r="AX33" i="5" s="1"/>
  <c r="BL33" i="5"/>
  <c r="AO44" i="5"/>
  <c r="AW44" i="5" s="1"/>
  <c r="BL44" i="5"/>
  <c r="BL51" i="5"/>
  <c r="AS51" i="5"/>
  <c r="AW51" i="5" s="1"/>
  <c r="AX51" i="5" s="1"/>
  <c r="AX48" i="5"/>
  <c r="BB48" i="5" s="1"/>
  <c r="BK48" i="5" s="1"/>
  <c r="BL48" i="5"/>
  <c r="AO48" i="5"/>
  <c r="AW48" i="5" s="1"/>
  <c r="M18" i="3"/>
  <c r="D18" i="3"/>
  <c r="V18" i="3"/>
  <c r="AD18" i="3"/>
  <c r="AO53" i="5"/>
  <c r="AW53" i="5" s="1"/>
  <c r="BL53" i="5"/>
  <c r="AX53" i="5"/>
  <c r="BD33" i="5"/>
  <c r="BB33" i="5"/>
  <c r="BD40" i="5"/>
  <c r="BB40" i="5"/>
  <c r="BB30" i="5"/>
  <c r="BD30" i="5"/>
  <c r="BK30" i="5" s="1"/>
  <c r="BD41" i="5"/>
  <c r="BB41" i="5"/>
  <c r="BD45" i="5"/>
  <c r="BB45" i="5"/>
  <c r="V18" i="13"/>
  <c r="AD18" i="13" s="1"/>
  <c r="M18" i="13"/>
  <c r="BD43" i="5"/>
  <c r="BB43" i="5"/>
  <c r="BD36" i="5"/>
  <c r="BB36" i="5"/>
  <c r="BB38" i="5"/>
  <c r="BD38" i="5"/>
  <c r="BK38" i="5" s="1"/>
  <c r="BB44" i="5"/>
  <c r="BD44" i="5"/>
  <c r="BK44" i="5" s="1"/>
  <c r="AS46" i="5"/>
  <c r="AW46" i="5" s="1"/>
  <c r="BL46" i="5"/>
  <c r="AX46" i="5"/>
  <c r="BB34" i="5"/>
  <c r="BD34" i="5"/>
  <c r="AX31" i="5"/>
  <c r="BL31" i="5"/>
  <c r="AS31" i="5"/>
  <c r="AW31" i="5" s="1"/>
  <c r="BD37" i="5"/>
  <c r="BB37" i="5"/>
  <c r="BD29" i="5"/>
  <c r="BB29" i="5"/>
  <c r="BD32" i="5"/>
  <c r="BB32" i="5"/>
  <c r="BD42" i="5"/>
  <c r="BB42" i="5"/>
  <c r="BB26" i="5"/>
  <c r="BD26" i="5"/>
  <c r="BD28" i="5"/>
  <c r="BB28" i="5"/>
  <c r="BD47" i="5"/>
  <c r="BB47" i="5"/>
  <c r="BD25" i="5"/>
  <c r="BB25" i="5"/>
  <c r="BB27" i="5"/>
  <c r="BD27" i="5"/>
  <c r="AX50" i="5"/>
  <c r="BL50" i="5"/>
  <c r="AS50" i="5"/>
  <c r="AW50" i="5" s="1"/>
  <c r="BD35" i="5"/>
  <c r="BB35" i="5"/>
  <c r="BK27" i="5" l="1"/>
  <c r="BK26" i="5"/>
  <c r="BK40" i="5"/>
  <c r="BK28" i="5"/>
  <c r="BK41" i="5"/>
  <c r="BK35" i="5"/>
  <c r="BK47" i="5"/>
  <c r="BK32" i="5"/>
  <c r="BK37" i="5"/>
  <c r="BK34" i="5"/>
  <c r="BK43" i="5"/>
  <c r="BK45" i="5"/>
  <c r="BK33" i="5"/>
  <c r="BK25" i="5"/>
  <c r="BK42" i="5"/>
  <c r="BK29" i="5"/>
  <c r="BK36" i="5"/>
  <c r="S17" i="17"/>
  <c r="S18" i="17" s="1"/>
  <c r="AE18" i="17" s="1"/>
  <c r="D19" i="5"/>
  <c r="BB46" i="5"/>
  <c r="BD46" i="5"/>
  <c r="BK46" i="5" s="1"/>
  <c r="BB50" i="5"/>
  <c r="BD50" i="5"/>
  <c r="BK50" i="5" s="1"/>
  <c r="BB31" i="5"/>
  <c r="BD31" i="5"/>
  <c r="BK31" i="5" s="1"/>
  <c r="AE17" i="17" l="1"/>
  <c r="J19" i="5"/>
  <c r="T19" i="5"/>
  <c r="AF19" i="5" s="1"/>
</calcChain>
</file>

<file path=xl/comments1.xml><?xml version="1.0" encoding="utf-8"?>
<comments xmlns="http://schemas.openxmlformats.org/spreadsheetml/2006/main">
  <authors>
    <author>Isaac Sanchez</author>
  </authors>
  <commentList>
    <comment ref="C4" authorId="0">
      <text>
        <r>
          <rPr>
            <b/>
            <sz val="9"/>
            <color indexed="81"/>
            <rFont val="Tahoma"/>
            <family val="2"/>
          </rPr>
          <t>1. Seleccionar la información de estas 5 filas en el formato "Instrumentación Didáctica para la Formación y Desarrollo de Competencias Profesionales" que esta en word y oprimir las teclas "Ctrl + C" para copiar la información.
2. Irse a este archivo y colocar el cursor en la celda "C4".
3.Ir al  icono de la barra de herramientas llamado "Pegar" y seleccionar el "triángulo invertido" que se encuentra abajo. Aparecerá un ventana emergente.
4. En la ventana llamada "Opciones de pegado", seleccionar la opción "Pegado especial".
5. En la ventana llamada "Pegado Especial", seleccionar la opción que dice "Texto", y luego oprimir el botón "Aceptar". (Se abrá pegado la información de estos 5 campos).</t>
        </r>
      </text>
    </comment>
    <comment ref="F6" authorId="0">
      <text>
        <r>
          <rPr>
            <b/>
            <sz val="9"/>
            <color indexed="81"/>
            <rFont val="Tahoma"/>
            <family val="2"/>
          </rPr>
          <t xml:space="preserve">Indicar el porcentaje en numero (ejemplo) 50%, escribir 50
</t>
        </r>
        <r>
          <rPr>
            <sz val="9"/>
            <color indexed="81"/>
            <rFont val="Tahoma"/>
            <family val="2"/>
          </rPr>
          <t xml:space="preserve">
</t>
        </r>
      </text>
    </comment>
    <comment ref="F7" authorId="0">
      <text>
        <r>
          <rPr>
            <b/>
            <sz val="9"/>
            <color indexed="81"/>
            <rFont val="Tahoma"/>
            <family val="2"/>
          </rPr>
          <t xml:space="preserve">Indicar el porcentaje en numero (ejemplo) 50%, escribir 50
</t>
        </r>
        <r>
          <rPr>
            <sz val="9"/>
            <color indexed="81"/>
            <rFont val="Tahoma"/>
            <family val="2"/>
          </rPr>
          <t xml:space="preserve">
</t>
        </r>
      </text>
    </comment>
    <comment ref="C11" authorId="0">
      <text>
        <r>
          <rPr>
            <b/>
            <sz val="9"/>
            <color indexed="81"/>
            <rFont val="Tahoma"/>
            <family val="2"/>
          </rPr>
          <t>Escribir el nombre del docente, empezando por Nombre   Apellido Paterno y Apellido Materno</t>
        </r>
        <r>
          <rPr>
            <sz val="9"/>
            <color indexed="81"/>
            <rFont val="Tahoma"/>
            <family val="2"/>
          </rPr>
          <t xml:space="preserve">
</t>
        </r>
      </text>
    </comment>
    <comment ref="C12" authorId="0">
      <text>
        <r>
          <rPr>
            <b/>
            <sz val="9"/>
            <color indexed="81"/>
            <rFont val="Tahoma"/>
            <family val="2"/>
          </rPr>
          <t>Escribir el nombre del campus:
Zongolica
Tezonapa
Tehuipango
Tequila
Valle de Orizaba</t>
        </r>
      </text>
    </comment>
    <comment ref="C13" authorId="0">
      <text>
        <r>
          <rPr>
            <b/>
            <sz val="9"/>
            <color indexed="81"/>
            <rFont val="Tahoma"/>
            <family val="2"/>
          </rPr>
          <t>Anotar el Grupo, ejemplo:  301
(si hay varios grupos del mismo semestre y carrera, ejemplo:  301A y el otro grupo 301B)</t>
        </r>
      </text>
    </comment>
    <comment ref="C14" authorId="0">
      <text>
        <r>
          <rPr>
            <b/>
            <sz val="9"/>
            <color indexed="81"/>
            <rFont val="Tahoma"/>
            <family val="2"/>
          </rPr>
          <t>Indicar si es: 
Escolarizado o Sabatino</t>
        </r>
        <r>
          <rPr>
            <sz val="9"/>
            <color indexed="81"/>
            <rFont val="Tahoma"/>
            <family val="2"/>
          </rPr>
          <t xml:space="preserve">
</t>
        </r>
      </text>
    </comment>
    <comment ref="C18" authorId="0">
      <text>
        <r>
          <rPr>
            <b/>
            <sz val="9"/>
            <color indexed="81"/>
            <rFont val="Tahoma"/>
            <family val="2"/>
          </rPr>
          <t>Indicar fecha de inicio del periodo, ejemplo:  22/08/2016</t>
        </r>
        <r>
          <rPr>
            <sz val="9"/>
            <color indexed="81"/>
            <rFont val="Tahoma"/>
            <family val="2"/>
          </rPr>
          <t xml:space="preserve">
</t>
        </r>
      </text>
    </comment>
    <comment ref="D18" authorId="0">
      <text>
        <r>
          <rPr>
            <b/>
            <sz val="9"/>
            <color indexed="81"/>
            <rFont val="Tahoma"/>
            <family val="2"/>
          </rPr>
          <t>Indicar fecha de término del periodo, ejemplo:  06/10/2016</t>
        </r>
        <r>
          <rPr>
            <sz val="9"/>
            <color indexed="81"/>
            <rFont val="Tahoma"/>
            <family val="2"/>
          </rPr>
          <t xml:space="preserve">
</t>
        </r>
      </text>
    </comment>
    <comment ref="F18" authorId="0">
      <text>
        <r>
          <rPr>
            <b/>
            <sz val="9"/>
            <color indexed="81"/>
            <rFont val="Tahoma"/>
            <family val="2"/>
          </rPr>
          <t xml:space="preserve">Indicar el porcentaje en numero (ejemplo) 50%, escribir 50
</t>
        </r>
        <r>
          <rPr>
            <sz val="9"/>
            <color indexed="81"/>
            <rFont val="Tahoma"/>
            <family val="2"/>
          </rPr>
          <t xml:space="preserve">
</t>
        </r>
      </text>
    </comment>
    <comment ref="G18" authorId="0">
      <text>
        <r>
          <rPr>
            <b/>
            <sz val="9"/>
            <color indexed="81"/>
            <rFont val="Tahoma"/>
            <family val="2"/>
          </rPr>
          <t xml:space="preserve">Indicar el porcentaje en numero (ejemplo) 50%, escribir 50
</t>
        </r>
        <r>
          <rPr>
            <sz val="9"/>
            <color indexed="81"/>
            <rFont val="Tahoma"/>
            <family val="2"/>
          </rPr>
          <t xml:space="preserve">
</t>
        </r>
      </text>
    </comment>
    <comment ref="H18" authorId="0">
      <text>
        <r>
          <rPr>
            <b/>
            <sz val="9"/>
            <color indexed="81"/>
            <rFont val="Tahoma"/>
            <family val="2"/>
          </rPr>
          <t xml:space="preserve">Indicar el porcentaje en numero (ejemplo) 50%, escribir 50
</t>
        </r>
        <r>
          <rPr>
            <sz val="9"/>
            <color indexed="81"/>
            <rFont val="Tahoma"/>
            <family val="2"/>
          </rPr>
          <t xml:space="preserve">
</t>
        </r>
      </text>
    </comment>
    <comment ref="I18" authorId="0">
      <text>
        <r>
          <rPr>
            <b/>
            <sz val="9"/>
            <color indexed="81"/>
            <rFont val="Tahoma"/>
            <family val="2"/>
          </rPr>
          <t xml:space="preserve">Indicar el porcentaje en numero (ejemplo) 50%, escribir 50
</t>
        </r>
        <r>
          <rPr>
            <sz val="9"/>
            <color indexed="81"/>
            <rFont val="Tahoma"/>
            <family val="2"/>
          </rPr>
          <t xml:space="preserve">
</t>
        </r>
      </text>
    </comment>
    <comment ref="F19" authorId="0">
      <text>
        <r>
          <rPr>
            <b/>
            <sz val="9"/>
            <color indexed="81"/>
            <rFont val="Tahoma"/>
            <family val="2"/>
          </rPr>
          <t xml:space="preserve">Indicar el porcentaje en numero (ejemplo) 50%, escribir 50
</t>
        </r>
        <r>
          <rPr>
            <sz val="9"/>
            <color indexed="81"/>
            <rFont val="Tahoma"/>
            <family val="2"/>
          </rPr>
          <t xml:space="preserve">
</t>
        </r>
      </text>
    </comment>
    <comment ref="G19" authorId="0">
      <text>
        <r>
          <rPr>
            <b/>
            <sz val="9"/>
            <color indexed="81"/>
            <rFont val="Tahoma"/>
            <family val="2"/>
          </rPr>
          <t xml:space="preserve">Indicar el porcentaje en numero (ejemplo) 50%, escribir 50
</t>
        </r>
        <r>
          <rPr>
            <sz val="9"/>
            <color indexed="81"/>
            <rFont val="Tahoma"/>
            <family val="2"/>
          </rPr>
          <t xml:space="preserve">
</t>
        </r>
      </text>
    </comment>
    <comment ref="H19" authorId="0">
      <text>
        <r>
          <rPr>
            <b/>
            <sz val="9"/>
            <color indexed="81"/>
            <rFont val="Tahoma"/>
            <family val="2"/>
          </rPr>
          <t xml:space="preserve">Indicar el porcentaje en numero (ejemplo) 50%, escribir 50
</t>
        </r>
        <r>
          <rPr>
            <sz val="9"/>
            <color indexed="81"/>
            <rFont val="Tahoma"/>
            <family val="2"/>
          </rPr>
          <t xml:space="preserve">
</t>
        </r>
      </text>
    </comment>
    <comment ref="I19" authorId="0">
      <text>
        <r>
          <rPr>
            <b/>
            <sz val="9"/>
            <color indexed="81"/>
            <rFont val="Tahoma"/>
            <family val="2"/>
          </rPr>
          <t xml:space="preserve">Indicar el porcentaje en numero (ejemplo) 50%, escribir 50
</t>
        </r>
        <r>
          <rPr>
            <sz val="9"/>
            <color indexed="81"/>
            <rFont val="Tahoma"/>
            <family val="2"/>
          </rPr>
          <t xml:space="preserve">
</t>
        </r>
      </text>
    </comment>
    <comment ref="F20" authorId="0">
      <text>
        <r>
          <rPr>
            <b/>
            <sz val="9"/>
            <color indexed="81"/>
            <rFont val="Tahoma"/>
            <family val="2"/>
          </rPr>
          <t xml:space="preserve">Indicar el porcentaje en numero (ejemplo) 50%, escribir 50
</t>
        </r>
        <r>
          <rPr>
            <sz val="9"/>
            <color indexed="81"/>
            <rFont val="Tahoma"/>
            <family val="2"/>
          </rPr>
          <t xml:space="preserve">
</t>
        </r>
      </text>
    </comment>
    <comment ref="G20" authorId="0">
      <text>
        <r>
          <rPr>
            <b/>
            <sz val="9"/>
            <color indexed="81"/>
            <rFont val="Tahoma"/>
            <family val="2"/>
          </rPr>
          <t xml:space="preserve">Indicar el porcentaje en numero (ejemplo) 50%, escribir 50
</t>
        </r>
        <r>
          <rPr>
            <sz val="9"/>
            <color indexed="81"/>
            <rFont val="Tahoma"/>
            <family val="2"/>
          </rPr>
          <t xml:space="preserve">
</t>
        </r>
      </text>
    </comment>
    <comment ref="H20" authorId="0">
      <text>
        <r>
          <rPr>
            <b/>
            <sz val="9"/>
            <color indexed="81"/>
            <rFont val="Tahoma"/>
            <family val="2"/>
          </rPr>
          <t xml:space="preserve">Indicar el porcentaje en numero (ejemplo) 50%, escribir 50
</t>
        </r>
        <r>
          <rPr>
            <sz val="9"/>
            <color indexed="81"/>
            <rFont val="Tahoma"/>
            <family val="2"/>
          </rPr>
          <t xml:space="preserve">
</t>
        </r>
      </text>
    </comment>
    <comment ref="I20" authorId="0">
      <text>
        <r>
          <rPr>
            <b/>
            <sz val="9"/>
            <color indexed="81"/>
            <rFont val="Tahoma"/>
            <family val="2"/>
          </rPr>
          <t xml:space="preserve">Indicar el porcentaje en numero (ejemplo) 50%, escribir 50
</t>
        </r>
        <r>
          <rPr>
            <sz val="9"/>
            <color indexed="81"/>
            <rFont val="Tahoma"/>
            <family val="2"/>
          </rPr>
          <t xml:space="preserve">
</t>
        </r>
      </text>
    </comment>
  </commentList>
</comments>
</file>

<file path=xl/comments10.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11.xml><?xml version="1.0" encoding="utf-8"?>
<comments xmlns="http://schemas.openxmlformats.org/spreadsheetml/2006/main">
  <authors>
    <author>Isaac Sanchez</author>
  </authors>
  <commentList>
    <comment ref="A21"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12.xml><?xml version="1.0" encoding="utf-8"?>
<comments xmlns="http://schemas.openxmlformats.org/spreadsheetml/2006/main">
  <authors>
    <author>Isaac Sanchez</author>
  </authors>
  <commentList>
    <comment ref="A17"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 ref="I18" authorId="0">
      <text>
        <r>
          <rPr>
            <b/>
            <sz val="9"/>
            <color indexed="81"/>
            <rFont val="Tahoma"/>
            <family val="2"/>
          </rPr>
          <t>Isaac Sanchez:
Escribir 
P1  (si es el parcial 1)
P2  (si es el parcial 2)
P3 (si es el parcial 3)</t>
        </r>
      </text>
    </comment>
  </commentList>
</comments>
</file>

<file path=xl/comments2.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3.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4.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5.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6.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7.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8.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comments9.xml><?xml version="1.0" encoding="utf-8"?>
<comments xmlns="http://schemas.openxmlformats.org/spreadsheetml/2006/main">
  <authors>
    <author>Isaac Sanchez</author>
  </authors>
  <commentList>
    <comment ref="A20" authorId="0">
      <text>
        <r>
          <rPr>
            <b/>
            <sz val="9"/>
            <color indexed="81"/>
            <rFont val="Tahoma"/>
            <family val="2"/>
          </rPr>
          <t>Isaac Sanchez:</t>
        </r>
        <r>
          <rPr>
            <sz val="9"/>
            <color indexed="81"/>
            <rFont val="Tahoma"/>
            <family val="2"/>
          </rPr>
          <t xml:space="preserve">
Esta columna se actualiza automaticamente, una vez que se escribe el numero de control y nombre del alumno
</t>
        </r>
      </text>
    </comment>
  </commentList>
</comments>
</file>

<file path=xl/sharedStrings.xml><?xml version="1.0" encoding="utf-8"?>
<sst xmlns="http://schemas.openxmlformats.org/spreadsheetml/2006/main" count="701" uniqueCount="234">
  <si>
    <t>HOJA  DE INSTRUCCIONES</t>
  </si>
  <si>
    <t>Orden</t>
  </si>
  <si>
    <t>Descripción</t>
  </si>
  <si>
    <t>1°</t>
  </si>
  <si>
    <r>
      <t xml:space="preserve">Se debe llenar los campos en la pestaña llamada "Información de la Materia",  este tiene una "Instrucción de llenado en las celdas inferiores, indicado como llenar cada campo.   
</t>
    </r>
    <r>
      <rPr>
        <b/>
        <sz val="10"/>
        <rFont val="Arial"/>
        <family val="2"/>
      </rPr>
      <t xml:space="preserve">Nota: </t>
    </r>
    <r>
      <rPr>
        <sz val="10"/>
        <rFont val="Arial"/>
        <family val="2"/>
      </rPr>
      <t>Es importante llenar correctamente la información que se solicita, debido a que ésta, es ocupada para "alimentar" el resto de Reportes que vienen en este libro de Excel.</t>
    </r>
  </si>
  <si>
    <t>2°</t>
  </si>
  <si>
    <r>
      <t xml:space="preserve">Llenar en la hoja llamada "Parcial 1", solo las columnas: 
a)  Número de Control 
b) Nombre del Estudiante  (empezando con Apellido Paterno, Materno y Nombre).
c) Las 4 columnas con las calificaciones obtenidas en cada Aspecto a Evaluar (Valor de 0 a 100)
d) Llenar la columna de "Causas de Reprobación", en el caso de que el alumno haya reprobado.  (Aparecerá un recordatorio en color rojo, en el caso de que el alumno haya tenido una calificación reprobatoria y el docente no haya escrito el comentario de la causa que reprobó, el cual desaparecerá, una vez llenado esa información.
</t>
    </r>
    <r>
      <rPr>
        <b/>
        <sz val="10"/>
        <rFont val="Arial"/>
        <family val="2"/>
      </rPr>
      <t xml:space="preserve">Nota: </t>
    </r>
    <r>
      <rPr>
        <sz val="10"/>
        <rFont val="Arial"/>
        <family val="2"/>
      </rPr>
      <t xml:space="preserve"> El resto de celdas estarán protegidas para evitar que se llenen campos que no deberían llenarse.  El resto de la información, el libro de Excel lo cálcula automáticamente.</t>
    </r>
  </si>
  <si>
    <t>3°</t>
  </si>
  <si>
    <r>
      <t xml:space="preserve">Llenar en la hoja llamada "Asistencia", solo los siguientes campos: 
a) Anotar sobre la fila llamada "Fecha", la fecha de asistencia, ejemplo (si es el día 22 de agosto):  22/08/2016.
b)  Llenar las columnas debajo de los meses, sobre la fila llamada Parcial, los valores:  P1 (si es una asistencia perteneciente al primer parcial), P2 (si es una asistencia perteneciente al segundo parcial), P3 (si es una asistencia perteneciente al tercer parcial).
c) Anotar la letra en las filas correspondientes a cada alumno, la "asistencia", de acuerdo a la siguiente nomenclatura: A (asistencia), F (falta),  J (Falta justificada), R (retardo), E (Evaluación, S (No hubo clases).
</t>
    </r>
    <r>
      <rPr>
        <b/>
        <sz val="10"/>
        <rFont val="Arial"/>
        <family val="2"/>
      </rPr>
      <t>Nota</t>
    </r>
    <r>
      <rPr>
        <sz val="10"/>
        <rFont val="Arial"/>
        <family val="2"/>
      </rPr>
      <t xml:space="preserve">: </t>
    </r>
    <r>
      <rPr>
        <b/>
        <sz val="10"/>
        <rFont val="Arial"/>
        <family val="2"/>
      </rPr>
      <t xml:space="preserve"> </t>
    </r>
    <r>
      <rPr>
        <sz val="10"/>
        <rFont val="Arial"/>
        <family val="2"/>
      </rPr>
      <t>La información introducida, servirá para actualizar la información del resto de hojas del archivo de Excel.</t>
    </r>
  </si>
  <si>
    <t>4°</t>
  </si>
  <si>
    <t>Llenar la hoja llamada "Proyecto Integrador" solo las siguientes celdas  (Sólo aplica para la Asignatura Líder, el resto de Asignaturas no llena este formato).
a) Anotar el Perfil de Egreso de la carrera.
b) Anotar la(s) competencias de la Asignatura Líder
c) Anotar 4 indicadores de desempeño que deben cumplir los alumnos de la Asignatura Líder en el Proyecto Integrador, considerando que el indicador 5 y 6 (que corresponden a la Entrega del Informe Técnico y Exposición Final del Proyecto Integrador), son obligatorios.
d) Anotar las "Evidencias de Desempeño" que validen cada indicador.
e) Anotar el porcentaje que tendrá cada indicador a evaluar.
f) Anotar las calificaciones obtenidas en cada indicador (en una escala de 0 a 100), correspondiente a cada alumno.</t>
  </si>
  <si>
    <t>5°</t>
  </si>
  <si>
    <t>Llenar en la hoja llamada "Parcial 2", solo las columnas: 
a) Las 4 columnas con las calificaciones obtenidas en cada Aspecto a Evaluar (Valor de 0 a 100)
b) Llenar la columna de "Causas de Reprobación", en el caso de que el alumno haya reprobado.  (Aparecerá un recordatorio en color rojo, en el caso de que el alumno haya tenido una calificación reprobatoria y el docente no haya escrito el comentario de la causa que reprobó, el cual desaparecerá, una vez llenado esa información.
Nota:  El resto de celdas estarán protegidas para evitar que se llenen campos que no deberían llenarse.  El resto de la información, el libro de Excel lo cálcula automáticamente.</t>
  </si>
  <si>
    <t>6°</t>
  </si>
  <si>
    <t>Llenar en la hoja llamada "Parcial 3", solo las columnas: 
a) Las 4 columnas con las calificaciones obtenidas en cada Aspecto a Evaluar (Valor de 0 a 100)
b) Llenar la columna de "Causas de Reprobación", en el caso de que el alumno haya reprobado.  (Aparecerá un recordatorio en color rojo, en el caso de que el alumno haya tenido una calificación reprobatoria y el docente no haya escrito el comentario de la causa que reprobó, el cual desaparecerá, una vez llenado esa información.
Nota:  El resto de celdas estarán protegidas para evitar que se llenen campos que no deberían llenarse.  El resto de la información, el libro de Excel lo cálcula automáticamente.</t>
  </si>
  <si>
    <t>7°</t>
  </si>
  <si>
    <r>
      <t xml:space="preserve">Llenar en la hoja llamada "Reporte Final", solo las columnas: 
a) Anotar la calificación aprobatoria del alumno correspondiente, en las 3 columnas llamadas "Segunda Oportunidad", de cada uno de los parciales (1, 2 y 3). Sólo en el caso de que aparezcan las letras "NA" (No acreditado), de las columnas llamadas "Primera Oportunidad".   </t>
    </r>
    <r>
      <rPr>
        <b/>
        <sz val="10"/>
        <rFont val="Arial"/>
        <family val="2"/>
      </rPr>
      <t>Nota:  Si aparecen las letras "NA" como calificación de un alumno, dentro de un parcial, la hoja de cálculo no sacará una calificación final, hasta que aparezca una calificación aprobatoria en las columnas llamadas "Segunda Oportunidad".</t>
    </r>
    <r>
      <rPr>
        <sz val="10"/>
        <rFont val="Arial"/>
        <family val="2"/>
      </rPr>
      <t xml:space="preserve">
b) Para el caso de una Asignatura de Apoyo, el docente pedirá las calificaciones obtenidas del Proyecto Integrador al maestro de la Asignatura Líder, y llenará la columna llamada "Calificación Final del PI" manualmente, para obtener la calificación final de la materia.  
c) Para el caso de una Asignatura "Sin relación con el Proyecto Integrador", el docente dejará en blanco la columna llamada "Calificación Final del PI" manualmente, para obtener la calificación final de la materia.  
Nota:  El resto de celdas estarán protegidas para evitar que se llenen campos que no deberían llenarse.  El resto de la información, el libro de Excel lo cálcula automáticamente.</t>
    </r>
  </si>
  <si>
    <t>Datos principales de la materia</t>
  </si>
  <si>
    <t>Total:</t>
  </si>
  <si>
    <t>Nomenclatura de aspectos y porcentajes</t>
  </si>
  <si>
    <t>A</t>
  </si>
  <si>
    <t>B</t>
  </si>
  <si>
    <t>C</t>
  </si>
  <si>
    <t>D</t>
  </si>
  <si>
    <t>INSTRUCTIVO DE  LLENADO</t>
  </si>
  <si>
    <t>Número</t>
  </si>
  <si>
    <t>10,11,12,14</t>
  </si>
  <si>
    <t>10,11,12,15</t>
  </si>
  <si>
    <t>13,14</t>
  </si>
  <si>
    <t>13,15</t>
  </si>
  <si>
    <t>10,11,12,16</t>
  </si>
  <si>
    <t>13,16</t>
  </si>
  <si>
    <t>17,18,19 20</t>
  </si>
  <si>
    <t>Nombre del documento: Seguimiento de Evaluación Académica</t>
  </si>
  <si>
    <t>Fecha de emisión 12 de agosto 2016</t>
  </si>
  <si>
    <t>Código:</t>
  </si>
  <si>
    <t xml:space="preserve">Referencia  a la Norma ISO 9001 7.1, 7.2.1, 7.5.1, 7.6, 8.1, 8.2.4
</t>
  </si>
  <si>
    <t>Revisión: 1</t>
  </si>
  <si>
    <t xml:space="preserve">Instituto Tecnológico Superior de Zongolica </t>
  </si>
  <si>
    <t>Subdirección Académica</t>
  </si>
  <si>
    <t>Reporte / Semestre / Campus</t>
  </si>
  <si>
    <t>Semestre:</t>
  </si>
  <si>
    <t>Periodo a evaluar:</t>
  </si>
  <si>
    <t>al</t>
  </si>
  <si>
    <t>Modalidad:</t>
  </si>
  <si>
    <t>Campus:</t>
  </si>
  <si>
    <t>Plan de Estudios / Asignatura</t>
  </si>
  <si>
    <t>Plan de Estudios:</t>
  </si>
  <si>
    <t>Unidades evaluadas:</t>
  </si>
  <si>
    <t>Nombre del docente:</t>
  </si>
  <si>
    <t>Asignatura:</t>
  </si>
  <si>
    <t>Clave de asignatura:</t>
  </si>
  <si>
    <t>Horas teoría-horas prácticas-créditos:</t>
  </si>
  <si>
    <t>Aspectos  a Evaluar / Desempeño del grupo</t>
  </si>
  <si>
    <t>Nomenclatura y significado:</t>
  </si>
  <si>
    <t>Grupo:</t>
  </si>
  <si>
    <t>No. de alumnos:</t>
  </si>
  <si>
    <t>Alumnos aprobados:</t>
  </si>
  <si>
    <t>Porcentaje de Alumnos aprobados:</t>
  </si>
  <si>
    <t>Alumnos reprobados:</t>
  </si>
  <si>
    <t>Porcentaje de Alumnos reprobados:</t>
  </si>
  <si>
    <t>No.</t>
  </si>
  <si>
    <t>Número de control</t>
  </si>
  <si>
    <t>Nombre del alumno</t>
  </si>
  <si>
    <t xml:space="preserve">Calificación Parcial </t>
  </si>
  <si>
    <t>Inasistencias</t>
  </si>
  <si>
    <t>Causa de Reprobación</t>
  </si>
  <si>
    <t>Calificación</t>
  </si>
  <si>
    <t>Firma del Docente</t>
  </si>
  <si>
    <t>Nombre del documento: Seguimiento de Evaluación Académica Final</t>
  </si>
  <si>
    <t>Reporte:</t>
  </si>
  <si>
    <t>Final</t>
  </si>
  <si>
    <t>Tipo de asignatura:</t>
  </si>
  <si>
    <t>Porcentaje de la calificación final de la asignatura:</t>
  </si>
  <si>
    <t>Porcentaje de la calificación final del proyecto integrador:</t>
  </si>
  <si>
    <t>% de Alumnos aprobados:</t>
  </si>
  <si>
    <t>% de Alumnos reprobados:</t>
  </si>
  <si>
    <t>Alumnos desertores:</t>
  </si>
  <si>
    <t>% de Alumnos desertores:</t>
  </si>
  <si>
    <t>Calificación Final de la Asignatura</t>
  </si>
  <si>
    <t>Calificación Final del PI</t>
  </si>
  <si>
    <t>Calificación Final</t>
  </si>
  <si>
    <t>Desertó</t>
  </si>
  <si>
    <t>1a. 
Oportunidad</t>
  </si>
  <si>
    <t>2a. 
Oportunidad</t>
  </si>
  <si>
    <t>Firma del docente</t>
  </si>
  <si>
    <t>Nombre del documento: Lista de Asistencia</t>
  </si>
  <si>
    <t>Información General</t>
  </si>
  <si>
    <t>Periodo semestral a evaluar:</t>
  </si>
  <si>
    <t>Asistencia</t>
  </si>
  <si>
    <t>F</t>
  </si>
  <si>
    <t>Falta</t>
  </si>
  <si>
    <t>J</t>
  </si>
  <si>
    <t>Falta Justificada</t>
  </si>
  <si>
    <t>R</t>
  </si>
  <si>
    <t>Retardo</t>
  </si>
  <si>
    <t>E</t>
  </si>
  <si>
    <t>Evaluación Parcial / Final</t>
  </si>
  <si>
    <t>S</t>
  </si>
  <si>
    <t>No hubo clase</t>
  </si>
  <si>
    <t>Fecha</t>
  </si>
  <si>
    <t>Faltas</t>
  </si>
  <si>
    <t>Total</t>
  </si>
  <si>
    <t>Nombre del documento: Evaluación Final de Proyecto Integrador</t>
  </si>
  <si>
    <t>Desempeño del grupo</t>
  </si>
  <si>
    <t>Aspectos a Evaluar del Proyecto Integrador</t>
  </si>
  <si>
    <t>Perfil de egreso</t>
  </si>
  <si>
    <t>Competencia (s)</t>
  </si>
  <si>
    <t>Indicador de desempeño</t>
  </si>
  <si>
    <t xml:space="preserve">Evidencia de desempeño </t>
  </si>
  <si>
    <t xml:space="preserve">Porcentaje </t>
  </si>
  <si>
    <t>Calificación del Proyecto Integrador</t>
  </si>
  <si>
    <t>Nivel de Desempeño</t>
  </si>
  <si>
    <t>Desempeño</t>
  </si>
  <si>
    <t>Calificación Mínima</t>
  </si>
  <si>
    <t>Calificación Máxima</t>
  </si>
  <si>
    <t>Competencia alcanzada</t>
  </si>
  <si>
    <t>EXCELENTE</t>
  </si>
  <si>
    <t>NOTABLE</t>
  </si>
  <si>
    <t>BUENO</t>
  </si>
  <si>
    <t>SUFICIENTE</t>
  </si>
  <si>
    <t>Competencia no alcanzada</t>
  </si>
  <si>
    <t>INSUFICIENTE</t>
  </si>
  <si>
    <t>Fecha Inicial</t>
  </si>
  <si>
    <t>Fecha final</t>
  </si>
  <si>
    <t>Actitud</t>
  </si>
  <si>
    <t>Conocimiento</t>
  </si>
  <si>
    <t>Producto Final</t>
  </si>
  <si>
    <t>Periodo:</t>
  </si>
  <si>
    <t xml:space="preserve">Nombre de la Asignatura: </t>
  </si>
  <si>
    <t>Nombre del Docente:</t>
  </si>
  <si>
    <t>Porcentaje de la Asignatura en Calificación Final:</t>
  </si>
  <si>
    <t>Porcentaje Proyecto Integrador en Calificación Final:</t>
  </si>
  <si>
    <t>Tipo de Asignatura:</t>
  </si>
  <si>
    <t>Calificación 
1 Unidad</t>
  </si>
  <si>
    <t>Calificación 
2 Unidad</t>
  </si>
  <si>
    <t>Calificación 
3 Unidad</t>
  </si>
  <si>
    <t>Calificación 
4 Unidad</t>
  </si>
  <si>
    <t>Calificación 
5 Unidad</t>
  </si>
  <si>
    <t>Calificación 
6 Unidad</t>
  </si>
  <si>
    <t>Calificación 
7 Unidad</t>
  </si>
  <si>
    <t>Calificación 
8 Unidad</t>
  </si>
  <si>
    <t>1a. Unidad</t>
  </si>
  <si>
    <t>2a. Unidad</t>
  </si>
  <si>
    <t>3a. Unidad</t>
  </si>
  <si>
    <t>4a. Unidad</t>
  </si>
  <si>
    <t>5a. Unidad</t>
  </si>
  <si>
    <t>6a. Unidad</t>
  </si>
  <si>
    <t>7a. Unidad</t>
  </si>
  <si>
    <t>8a. Unidad</t>
  </si>
  <si>
    <t>Temas a evaluar</t>
  </si>
  <si>
    <t>Unidades a Evaluar</t>
  </si>
  <si>
    <t>Nombre del proyecto detonador</t>
  </si>
  <si>
    <t xml:space="preserve">Reporte   </t>
  </si>
  <si>
    <t>CEDE:</t>
  </si>
  <si>
    <t xml:space="preserve">Unidad </t>
  </si>
  <si>
    <t>Unidad 1</t>
  </si>
  <si>
    <t>Unidad 2</t>
  </si>
  <si>
    <t>Unidad 3</t>
  </si>
  <si>
    <t>Unidad 4</t>
  </si>
  <si>
    <t>Unidad 5</t>
  </si>
  <si>
    <t>Unidad 6</t>
  </si>
  <si>
    <t>Unidad 7</t>
  </si>
  <si>
    <t>Unidad 8</t>
  </si>
  <si>
    <t>U1</t>
  </si>
  <si>
    <t>U2</t>
  </si>
  <si>
    <t>U3</t>
  </si>
  <si>
    <t>U4</t>
  </si>
  <si>
    <t>U5</t>
  </si>
  <si>
    <t>U6</t>
  </si>
  <si>
    <t>U7</t>
  </si>
  <si>
    <t>U8</t>
  </si>
  <si>
    <t>Estrategias a implementar para mejorar las competencias previas</t>
  </si>
  <si>
    <t xml:space="preserve">Calificación Diagnóstica </t>
  </si>
  <si>
    <t>Porcentaje de Alumnos con competencia previa no alcanzada:</t>
  </si>
  <si>
    <t>Alumnos con competencia previa no alcanzada:</t>
  </si>
  <si>
    <t>Competencias previas a evaluar:</t>
  </si>
  <si>
    <t>Porcentaje de Alumnos con competencia previa alcanzada:</t>
  </si>
  <si>
    <t>Alumnos con competencia previa alcanzada:</t>
  </si>
  <si>
    <t>N/A</t>
  </si>
  <si>
    <t>Evaluación Diagnóstica</t>
  </si>
  <si>
    <t>Revisión:  0</t>
  </si>
  <si>
    <t>Referencia a la Norma ISO 9001:2015   8.1, 8.2.2, 8.5.1, 9.1.1, 9.1.3</t>
  </si>
  <si>
    <t>Código: ITSZ-AC-PO-002-04</t>
  </si>
  <si>
    <t>Fecha de emisión: Mayo 2017</t>
  </si>
  <si>
    <t>Formato: Seguimiento de Evaluación Diagnóstica</t>
  </si>
  <si>
    <t>Nombre del Proyecto Detonador:</t>
  </si>
  <si>
    <t>Nombre del 
Proyecto Integrador</t>
  </si>
  <si>
    <t>Calificación de cada indicador de desempeño</t>
  </si>
  <si>
    <t>Temas a evaluar:</t>
  </si>
  <si>
    <r>
      <rPr>
        <b/>
        <sz val="11"/>
        <color theme="1"/>
        <rFont val="Calibri"/>
        <family val="2"/>
        <scheme val="minor"/>
      </rPr>
      <t xml:space="preserve">Anotar el periodo del semestre, ejemplo: </t>
    </r>
    <r>
      <rPr>
        <sz val="11"/>
        <color theme="1"/>
        <rFont val="Calibri"/>
        <family val="2"/>
        <scheme val="minor"/>
      </rPr>
      <t xml:space="preserve">  Agosto - Diciembre 2016 o  Febrero - Junio 2017   (Todos los campos deben de ir usando mayúsculas y minúsculas y en el formato que se indica como ejemplo)</t>
    </r>
  </si>
  <si>
    <r>
      <rPr>
        <b/>
        <sz val="11"/>
        <color theme="1"/>
        <rFont val="Calibri"/>
        <family val="2"/>
        <scheme val="minor"/>
      </rPr>
      <t xml:space="preserve">Anotar el nombre de la Asignatura, ejemplo: </t>
    </r>
    <r>
      <rPr>
        <sz val="11"/>
        <color theme="1"/>
        <rFont val="Calibri"/>
        <family val="2"/>
        <scheme val="minor"/>
      </rPr>
      <t xml:space="preserve"> Cálculo Diferencial</t>
    </r>
  </si>
  <si>
    <r>
      <rPr>
        <b/>
        <sz val="11"/>
        <color theme="1"/>
        <rFont val="Calibri"/>
        <family val="2"/>
        <scheme val="minor"/>
      </rPr>
      <t>Anotar el nombre del plan de estudios, ejemplo:</t>
    </r>
    <r>
      <rPr>
        <sz val="11"/>
        <color theme="1"/>
        <rFont val="Calibri"/>
        <family val="2"/>
        <scheme val="minor"/>
      </rPr>
      <t xml:space="preserve">    IGEM 2009 - 201  Ingeniería en Gestión Empresarial</t>
    </r>
  </si>
  <si>
    <r>
      <rPr>
        <b/>
        <sz val="11"/>
        <color theme="1"/>
        <rFont val="Calibri"/>
        <family val="2"/>
        <scheme val="minor"/>
      </rPr>
      <t>Anotar la clave de la asignatura, ejemplo (Para el caso de Cálculo Diferencial):</t>
    </r>
    <r>
      <rPr>
        <sz val="11"/>
        <color theme="1"/>
        <rFont val="Calibri"/>
        <family val="2"/>
        <scheme val="minor"/>
      </rPr>
      <t xml:space="preserve">    ACF-0901  </t>
    </r>
  </si>
  <si>
    <r>
      <rPr>
        <b/>
        <sz val="11"/>
        <color theme="1"/>
        <rFont val="Calibri"/>
        <family val="2"/>
        <scheme val="minor"/>
      </rPr>
      <t>Anotar las Horas teoría-horas prácticas-créditos de la asignatura, ejemplo (Para el caso de Cálculo Diferencial):</t>
    </r>
    <r>
      <rPr>
        <sz val="11"/>
        <color theme="1"/>
        <rFont val="Calibri"/>
        <family val="2"/>
        <scheme val="minor"/>
      </rPr>
      <t xml:space="preserve">   3 - 2 - 5</t>
    </r>
  </si>
  <si>
    <r>
      <t xml:space="preserve">Anotar el nombre del maestro: </t>
    </r>
    <r>
      <rPr>
        <sz val="11"/>
        <color theme="1"/>
        <rFont val="Calibri"/>
        <family val="2"/>
        <scheme val="minor"/>
      </rPr>
      <t xml:space="preserve"> Nombre (s)    Apellido Paterno     Apellido Materno</t>
    </r>
  </si>
  <si>
    <r>
      <t xml:space="preserve">Anotar el nombre del campus, ejemplo:     </t>
    </r>
    <r>
      <rPr>
        <sz val="11"/>
        <color theme="1"/>
        <rFont val="Calibri"/>
        <family val="2"/>
        <scheme val="minor"/>
      </rPr>
      <t xml:space="preserve"> Zongolica,  Tezonapa, Tehuipango, Tequila, Valle de Orizaba</t>
    </r>
  </si>
  <si>
    <r>
      <t xml:space="preserve">Anotar el grupo, ejemplo  (Caso del grupo de Gestion Empresarial 6°):  </t>
    </r>
    <r>
      <rPr>
        <sz val="11"/>
        <color theme="1"/>
        <rFont val="Calibri"/>
        <family val="2"/>
        <scheme val="minor"/>
      </rPr>
      <t>604    ( En el caso de que haya dos grupos del mismo semestre, anotar al primero como 604 A  y al Segundo como 604B)</t>
    </r>
  </si>
  <si>
    <r>
      <t xml:space="preserve">Anotar la modalidad, ejemplo:     </t>
    </r>
    <r>
      <rPr>
        <sz val="11"/>
        <color theme="1"/>
        <rFont val="Calibri"/>
        <family val="2"/>
        <scheme val="minor"/>
      </rPr>
      <t xml:space="preserve">Escolarizado o Mixto </t>
    </r>
  </si>
  <si>
    <r>
      <t xml:space="preserve">Anotar las fechas iniciales de cada uno de los tres parciales, ejemplo del primer parcial:  </t>
    </r>
    <r>
      <rPr>
        <sz val="11"/>
        <color theme="1"/>
        <rFont val="Calibri"/>
        <family val="2"/>
        <scheme val="minor"/>
      </rPr>
      <t>22/08/2016</t>
    </r>
  </si>
  <si>
    <r>
      <t xml:space="preserve">Anotar las fechas finales de cada uno de los tres parciales, ejemplo del primer parcial:  </t>
    </r>
    <r>
      <rPr>
        <sz val="11"/>
        <color theme="1"/>
        <rFont val="Calibri"/>
        <family val="2"/>
        <scheme val="minor"/>
      </rPr>
      <t>06/10/2016</t>
    </r>
  </si>
  <si>
    <r>
      <t xml:space="preserve">Anotar la fecha de inicio del primer parcial, ejemplo:  </t>
    </r>
    <r>
      <rPr>
        <sz val="11"/>
        <color theme="1"/>
        <rFont val="Calibri"/>
        <family val="2"/>
        <scheme val="minor"/>
      </rPr>
      <t>22/08/2016</t>
    </r>
  </si>
  <si>
    <r>
      <t xml:space="preserve">Anotar la fecha de término del semestre, ejemplo:  </t>
    </r>
    <r>
      <rPr>
        <sz val="11"/>
        <color theme="1"/>
        <rFont val="Calibri"/>
        <family val="2"/>
        <scheme val="minor"/>
      </rPr>
      <t>13/12/2016</t>
    </r>
  </si>
  <si>
    <r>
      <t xml:space="preserve">Anotar las unidades a evaluar en cada parcial, ejemplo del primer parcial (se verán las unidades I y II):   </t>
    </r>
    <r>
      <rPr>
        <sz val="11"/>
        <color theme="1"/>
        <rFont val="Calibri"/>
        <family val="2"/>
        <scheme val="minor"/>
      </rPr>
      <t>I, II</t>
    </r>
  </si>
  <si>
    <r>
      <t xml:space="preserve">Anotar las unidades evaluadas durante el semetre de la materia,  ejemplo:   </t>
    </r>
    <r>
      <rPr>
        <sz val="11"/>
        <color theme="1"/>
        <rFont val="Calibri"/>
        <family val="2"/>
        <scheme val="minor"/>
      </rPr>
      <t>I - V    (Son 5 unidades de Cálculo Diferencial)</t>
    </r>
  </si>
  <si>
    <t>Anotar los porcentajes que tencdrán cada uno de los 4 aspectos a evaluar (Desempeño, Actitud, Conocimiento y Producto Final), de cada parcial) ejemplo:   20        20        30          30    ( 20% de Desempeño,  20% de Actitud,  30% de Conocimiento y 30% de Producto Final)
Nota:  Se debe de escribir en número, si es 20%, debe escribirse 20, ya esta configurado para que aparezca como porcentaje, si le ponen el símbolo de porcentaje, dará otros valores.  Para el caso de la Fila de Reporte Final no se agregará níngun valor de porcentaje.</t>
  </si>
  <si>
    <t>Anotar el porcentaje de la Asignatura que tendrá para la calificación final,  ejemplo:   10    (Indica un 10%, sólo escribir el valor "10")
Nota: 
Para el caso de una Asignatura Líder, el valor sera de 50%.
Para el caso de una Asignatura de Apoyo, se debe de considerar el porcentaje en acuerdo con los maestros de las asignaturas de apoyo y las líderes).
Para el caso de una Asignatura "sin relación con el proyecto integrador", el porcentaje será de 0%).</t>
  </si>
  <si>
    <t>Anotar el porcentaje que tendrá el Proyecto Integrador para la calificación final,  ejemplo:   90    (Indica un 90%, sólo escribir el valor "90")
Nota: 
Para el caso de una Asignatura Líder, el valor sera de 50%.
Para el caso de una Asignatura de Apoyo, se debe restar al 100% el porcentaje asignado a la materia de apoyo).
Para el caso de una Asignatura "sin relación con el proyecto integrador" el porcentaje será de 100%).</t>
  </si>
  <si>
    <t>Anotar el Tipo de Asignatura,  de acuerdo a lo siguiente:
a) Para el caso de una Asignatura Líder, se escribirá:    Asignatura  Líder
b) Para el caso de una Asignatura de Apoyo, se escribirá:  Asignatura de Apoyo
c) Para el caso de una Asignatura "sin relación con el proyecto integrador", se escribirá:  Asignatura sin relación con el Proyecto Integrador</t>
  </si>
  <si>
    <r>
      <t>Anotar el Nombre del Proyecto Integrador, ejemplo:</t>
    </r>
    <r>
      <rPr>
        <sz val="11"/>
        <color theme="1"/>
        <rFont val="Calibri"/>
        <family val="2"/>
        <scheme val="minor"/>
      </rPr>
      <t xml:space="preserve">
Desarrollo de manual contable para el grupo cafetalero de Ixcohuapa</t>
    </r>
  </si>
  <si>
    <t>Plantea y resuelve problemas utilizando las definiciones de límite y derivada de funciones de una variable para la elaboración de modelos matemáticos aplicados.
Aplica la definición de integral y las técnicas de integración para resolver problemas de ingeniería.</t>
  </si>
  <si>
    <t>Aplica métodos cuantitativos y cualitativos en el análisis e interpretación de datos y modelado de sistemas en los procesos organizacionales, para la mejora continua atendiendo estándares de calidad mundial.</t>
  </si>
  <si>
    <t>Resuelve problemas de modelos lineales aplicados en ingeniería para la toma de decisiones de acuerdo a la interpretación de resultados utilizando matrices y sistemas de ecuaciones.
Analiza las propiedades de los espacios vectoriales y las transformaciones lineales para vincularlos con otras ramas de las matemáticas y otras disciplinas.</t>
  </si>
  <si>
    <t>Problemario</t>
  </si>
  <si>
    <t>Estudio de casos</t>
  </si>
  <si>
    <t>Exposiciones</t>
  </si>
  <si>
    <t>Portafolio de evidencias</t>
  </si>
  <si>
    <t>Entrega de manera puntual y correcta portafolio de evidencias.</t>
  </si>
  <si>
    <t>Participa y se integra al trabajo en equipo para la solución de necesidades en la toma de decisiones</t>
  </si>
  <si>
    <t>Recopila evidencia de ejercicios realizados en el semestre, integrándolos a un problemario.</t>
  </si>
  <si>
    <t>Participa de manera activa y acertada en exposiciones de resolución de sistemas de ecuaciones.</t>
  </si>
  <si>
    <t>Reciclatec</t>
  </si>
  <si>
    <t>Ingeniería en Gestión Empresarial</t>
  </si>
  <si>
    <t>Ingenieria de Software</t>
  </si>
  <si>
    <t>SCD-1011</t>
  </si>
  <si>
    <t>2 - 3 - 5</t>
  </si>
  <si>
    <t>Escolarizado</t>
  </si>
  <si>
    <t>Eje</t>
  </si>
  <si>
    <t>ANALISIS</t>
  </si>
  <si>
    <t>DISEÑO</t>
  </si>
  <si>
    <t>DESARROLLO</t>
  </si>
  <si>
    <t>PRUEBAS E IMPLEMENTACION</t>
  </si>
  <si>
    <t>Febrero - junio 2019</t>
  </si>
  <si>
    <t>Nogales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</si>
</sst>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47" x14ac:knownFonts="1">
    <font>
      <sz val="11"/>
      <color theme="1"/>
      <name val="Calibri"/>
      <family val="2"/>
      <scheme val="minor"/>
    </font>
    <font>
      <sz val="11"/>
      <color theme="1"/>
      <name val="Calibri"/>
      <family val="2"/>
      <scheme val="minor"/>
    </font>
    <font>
      <b/>
      <sz val="10"/>
      <color rgb="FF333333"/>
      <name val="Arial"/>
      <family val="2"/>
    </font>
    <font>
      <sz val="10"/>
      <color rgb="FF333333"/>
      <name val="Arial"/>
      <family val="2"/>
    </font>
    <font>
      <b/>
      <sz val="9"/>
      <color indexed="81"/>
      <name val="Tahoma"/>
      <family val="2"/>
    </font>
    <font>
      <sz val="9"/>
      <color indexed="81"/>
      <name val="Tahoma"/>
      <family val="2"/>
    </font>
    <font>
      <sz val="10"/>
      <color theme="1"/>
      <name val="Arial"/>
      <family val="2"/>
    </font>
    <font>
      <b/>
      <sz val="10"/>
      <color theme="1"/>
      <name val="Arial"/>
      <family val="2"/>
    </font>
    <font>
      <b/>
      <sz val="11"/>
      <color theme="1"/>
      <name val="Calibri"/>
      <family val="2"/>
      <scheme val="minor"/>
    </font>
    <font>
      <b/>
      <sz val="11"/>
      <color theme="1"/>
      <name val="Arial"/>
      <family val="2"/>
    </font>
    <font>
      <b/>
      <sz val="12"/>
      <color theme="1"/>
      <name val="Arial"/>
      <family val="2"/>
    </font>
    <font>
      <b/>
      <sz val="14"/>
      <color theme="1"/>
      <name val="Arial"/>
      <family val="2"/>
    </font>
    <font>
      <sz val="11"/>
      <color theme="0"/>
      <name val="Calibri"/>
      <family val="2"/>
      <scheme val="minor"/>
    </font>
    <font>
      <b/>
      <sz val="11"/>
      <name val="Calibri"/>
      <family val="2"/>
      <scheme val="minor"/>
    </font>
    <font>
      <b/>
      <sz val="8"/>
      <color theme="1"/>
      <name val="Arial"/>
      <family val="2"/>
    </font>
    <font>
      <b/>
      <sz val="11"/>
      <color theme="1"/>
      <name val="Arial Narrow"/>
      <family val="2"/>
    </font>
    <font>
      <sz val="11"/>
      <color theme="1"/>
      <name val="Arial Narrow"/>
      <family val="2"/>
    </font>
    <font>
      <sz val="10"/>
      <name val="Arial"/>
      <family val="2"/>
    </font>
    <font>
      <b/>
      <sz val="10"/>
      <color theme="1"/>
      <name val="Calibri"/>
      <family val="2"/>
      <scheme val="minor"/>
    </font>
    <font>
      <b/>
      <sz val="11"/>
      <color rgb="FF000000"/>
      <name val="Arial"/>
      <family val="2"/>
    </font>
    <font>
      <b/>
      <sz val="11"/>
      <name val="Arial"/>
      <family val="2"/>
    </font>
    <font>
      <sz val="10"/>
      <color rgb="FF000000"/>
      <name val="Arial"/>
      <family val="2"/>
    </font>
    <font>
      <b/>
      <sz val="10"/>
      <name val="Arial"/>
      <family val="2"/>
    </font>
    <font>
      <b/>
      <sz val="8"/>
      <color rgb="FF333333"/>
      <name val="Arial"/>
      <family val="2"/>
    </font>
    <font>
      <sz val="11"/>
      <name val="Calibri"/>
      <family val="2"/>
      <scheme val="minor"/>
    </font>
    <font>
      <b/>
      <sz val="7"/>
      <color theme="1"/>
      <name val="Arial"/>
      <family val="2"/>
    </font>
    <font>
      <sz val="11"/>
      <color theme="1"/>
      <name val="Calibri"/>
      <family val="2"/>
      <scheme val="minor"/>
    </font>
    <font>
      <b/>
      <sz val="14"/>
      <color theme="1"/>
      <name val="Calibri"/>
      <family val="2"/>
      <scheme val="minor"/>
    </font>
    <font>
      <b/>
      <sz val="10"/>
      <color rgb="FF333333"/>
      <name val="Arial"/>
      <family val="2"/>
    </font>
    <font>
      <sz val="10"/>
      <color rgb="FF333333"/>
      <name val="Arial"/>
      <family val="2"/>
    </font>
    <font>
      <b/>
      <sz val="11"/>
      <color theme="1"/>
      <name val="Calibri"/>
      <family val="2"/>
      <scheme val="minor"/>
    </font>
    <font>
      <b/>
      <sz val="11"/>
      <color theme="1"/>
      <name val="Arial"/>
      <family val="2"/>
    </font>
    <font>
      <b/>
      <sz val="11"/>
      <color rgb="FF000000"/>
      <name val="Arial"/>
      <family val="2"/>
    </font>
    <font>
      <b/>
      <sz val="11"/>
      <name val="Arial"/>
      <family val="2"/>
    </font>
    <font>
      <sz val="10"/>
      <color rgb="FF000000"/>
      <name val="Arial"/>
      <family val="2"/>
    </font>
    <font>
      <sz val="10"/>
      <name val="Arial"/>
      <family val="2"/>
    </font>
    <font>
      <b/>
      <sz val="10"/>
      <name val="Arial"/>
      <family val="2"/>
    </font>
    <font>
      <b/>
      <sz val="11"/>
      <color theme="1"/>
      <name val="Calibri"/>
      <family val="2"/>
      <scheme val="minor"/>
    </font>
    <font>
      <b/>
      <sz val="12"/>
      <color theme="1"/>
      <name val="Arial"/>
      <family val="2"/>
    </font>
    <font>
      <b/>
      <sz val="11"/>
      <color theme="1"/>
      <name val="Arial"/>
      <family val="2"/>
    </font>
    <font>
      <sz val="11"/>
      <color theme="1"/>
      <name val="Calibri"/>
      <family val="2"/>
      <scheme val="minor"/>
    </font>
    <font>
      <b/>
      <sz val="14"/>
      <color theme="1"/>
      <name val="Arial"/>
      <family val="2"/>
    </font>
    <font>
      <b/>
      <sz val="10"/>
      <color rgb="FF333333"/>
      <name val="Arial"/>
      <family val="2"/>
    </font>
    <font>
      <sz val="10"/>
      <color rgb="FF333333"/>
      <name val="Arial"/>
      <family val="2"/>
    </font>
    <font>
      <sz val="10"/>
      <color theme="1"/>
      <name val="Arial"/>
      <family val="2"/>
    </font>
    <font>
      <b/>
      <sz val="10"/>
      <color theme="1"/>
      <name val="Arial"/>
      <family val="2"/>
    </font>
    <font>
      <sz val="7"/>
      <color theme="1"/>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s>
  <borders count="32">
    <border>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538">
    <xf numFmtId="0" fontId="0" fillId="0" borderId="0" xfId="0"/>
    <xf numFmtId="0" fontId="0" fillId="0" borderId="0" xfId="0" applyAlignment="1">
      <alignment horizontal="center"/>
    </xf>
    <xf numFmtId="0" fontId="0" fillId="0" borderId="0" xfId="0" applyFill="1" applyAlignment="1">
      <alignment horizontal="center"/>
    </xf>
    <xf numFmtId="0" fontId="0" fillId="0" borderId="0" xfId="0" applyAlignment="1"/>
    <xf numFmtId="0" fontId="0" fillId="0" borderId="3" xfId="0" applyBorder="1" applyAlignment="1">
      <alignment horizontal="center" vertical="center"/>
    </xf>
    <xf numFmtId="0" fontId="6" fillId="0" borderId="5" xfId="0" applyFont="1" applyFill="1" applyBorder="1" applyAlignment="1">
      <alignment horizontal="center" vertical="center"/>
    </xf>
    <xf numFmtId="0" fontId="0" fillId="0" borderId="0" xfId="0" applyAlignment="1">
      <alignment vertical="center"/>
    </xf>
    <xf numFmtId="49" fontId="3" fillId="0" borderId="0" xfId="0" applyNumberFormat="1" applyFont="1" applyFill="1" applyBorder="1" applyAlignment="1" applyProtection="1">
      <alignment vertical="center" wrapText="1"/>
      <protection locked="0"/>
    </xf>
    <xf numFmtId="0" fontId="2" fillId="0" borderId="0" xfId="0" applyFont="1" applyFill="1" applyBorder="1" applyAlignment="1">
      <alignment horizontal="center" vertical="center" wrapText="1"/>
    </xf>
    <xf numFmtId="49" fontId="3" fillId="0" borderId="0" xfId="0" applyNumberFormat="1"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right" vertical="center" wrapText="1"/>
    </xf>
    <xf numFmtId="0" fontId="3" fillId="0" borderId="0" xfId="0" applyNumberFormat="1" applyFont="1" applyFill="1" applyBorder="1" applyAlignment="1" applyProtection="1">
      <alignment horizontal="left" vertical="center" wrapText="1"/>
      <protection locked="0"/>
    </xf>
    <xf numFmtId="9" fontId="3" fillId="0" borderId="0" xfId="1" applyFont="1" applyFill="1" applyBorder="1" applyAlignment="1" applyProtection="1">
      <alignment vertical="center" wrapText="1"/>
      <protection locked="0"/>
    </xf>
    <xf numFmtId="9" fontId="3" fillId="0" borderId="0" xfId="1" applyFont="1" applyFill="1" applyBorder="1" applyAlignment="1" applyProtection="1">
      <alignment horizontal="center" vertical="center" wrapText="1"/>
      <protection locked="0"/>
    </xf>
    <xf numFmtId="9" fontId="6" fillId="0" borderId="3" xfId="1" applyFont="1" applyBorder="1" applyAlignment="1" applyProtection="1">
      <alignment horizontal="center" vertical="center"/>
      <protection locked="0"/>
    </xf>
    <xf numFmtId="0" fontId="6" fillId="0" borderId="0" xfId="0" applyFont="1" applyBorder="1" applyAlignment="1">
      <alignment horizontal="center" vertical="center" wrapText="1"/>
    </xf>
    <xf numFmtId="9" fontId="3" fillId="0" borderId="6" xfId="1" applyFont="1" applyFill="1" applyBorder="1" applyAlignment="1">
      <alignment horizontal="left" vertical="center" wrapText="1"/>
    </xf>
    <xf numFmtId="0" fontId="6" fillId="0" borderId="0" xfId="0" applyFont="1" applyFill="1" applyBorder="1" applyAlignment="1">
      <alignment horizontal="justify" vertical="center" wrapText="1" shrinkToFit="1"/>
    </xf>
    <xf numFmtId="9" fontId="6" fillId="3" borderId="3" xfId="1" applyFont="1" applyFill="1" applyBorder="1" applyAlignment="1">
      <alignment horizontal="center" vertical="center"/>
    </xf>
    <xf numFmtId="0" fontId="15" fillId="0" borderId="0" xfId="0" applyFont="1" applyFill="1" applyBorder="1" applyAlignment="1">
      <alignment vertical="center" wrapText="1"/>
    </xf>
    <xf numFmtId="0" fontId="0" fillId="0" borderId="0" xfId="0" applyFill="1" applyBorder="1"/>
    <xf numFmtId="0" fontId="16" fillId="0" borderId="0" xfId="0" applyFont="1" applyFill="1" applyBorder="1" applyAlignment="1">
      <alignment vertical="center"/>
    </xf>
    <xf numFmtId="0" fontId="2" fillId="3" borderId="3" xfId="0" applyFont="1" applyFill="1" applyBorder="1" applyAlignment="1">
      <alignment horizontal="center" vertical="center" wrapText="1"/>
    </xf>
    <xf numFmtId="0" fontId="2" fillId="0" borderId="5" xfId="0" applyFont="1" applyFill="1" applyBorder="1" applyAlignment="1">
      <alignment horizontal="right" vertical="center" wrapText="1"/>
    </xf>
    <xf numFmtId="0" fontId="3" fillId="0" borderId="6" xfId="0" applyNumberFormat="1" applyFont="1" applyFill="1" applyBorder="1" applyAlignment="1" applyProtection="1">
      <alignment horizontal="left" vertical="center" wrapText="1"/>
      <protection locked="0"/>
    </xf>
    <xf numFmtId="0" fontId="7" fillId="3" borderId="3" xfId="0" applyFont="1" applyFill="1" applyBorder="1" applyAlignment="1">
      <alignment horizontal="center" vertical="center" wrapText="1"/>
    </xf>
    <xf numFmtId="0" fontId="12" fillId="0" borderId="0" xfId="0" applyFont="1"/>
    <xf numFmtId="0" fontId="0" fillId="0" borderId="3" xfId="0" applyBorder="1" applyAlignment="1" applyProtection="1">
      <alignment horizontal="center" vertical="center"/>
      <protection locked="0"/>
    </xf>
    <xf numFmtId="0" fontId="12" fillId="0" borderId="0" xfId="0" applyFont="1" applyAlignment="1">
      <alignment vertical="center"/>
    </xf>
    <xf numFmtId="0" fontId="21" fillId="0" borderId="3" xfId="0" applyFont="1" applyBorder="1" applyAlignment="1">
      <alignment horizontal="center" vertical="top" wrapText="1"/>
    </xf>
    <xf numFmtId="0" fontId="19" fillId="3" borderId="3" xfId="0" applyFont="1" applyFill="1" applyBorder="1" applyAlignment="1">
      <alignment horizontal="center" vertical="top" wrapText="1"/>
    </xf>
    <xf numFmtId="164" fontId="23" fillId="3" borderId="3" xfId="0" applyNumberFormat="1" applyFont="1" applyFill="1" applyBorder="1" applyAlignment="1" applyProtection="1">
      <alignment horizontal="center" vertical="center" textRotation="90" wrapText="1"/>
      <protection locked="0"/>
    </xf>
    <xf numFmtId="0" fontId="0" fillId="0" borderId="0" xfId="0" applyAlignment="1">
      <alignment horizontal="center" vertical="center"/>
    </xf>
    <xf numFmtId="49" fontId="0" fillId="0" borderId="3" xfId="0" applyNumberFormat="1" applyBorder="1" applyAlignment="1" applyProtection="1">
      <alignment horizontal="center" vertical="center"/>
      <protection locked="0"/>
    </xf>
    <xf numFmtId="0" fontId="2" fillId="0" borderId="0" xfId="0" applyFont="1" applyFill="1" applyBorder="1" applyAlignment="1">
      <alignment horizontal="left" vertical="center" wrapText="1"/>
    </xf>
    <xf numFmtId="9" fontId="3" fillId="0" borderId="0" xfId="1" applyFont="1" applyFill="1" applyBorder="1" applyAlignment="1" applyProtection="1">
      <alignment horizontal="left" vertical="center" wrapText="1"/>
      <protection locked="0"/>
    </xf>
    <xf numFmtId="0" fontId="0" fillId="0" borderId="0" xfId="0" applyAlignment="1">
      <alignment horizontal="left"/>
    </xf>
    <xf numFmtId="0" fontId="2" fillId="0" borderId="5" xfId="0" applyFont="1" applyFill="1" applyBorder="1" applyAlignment="1">
      <alignment horizontal="right" vertical="center" wrapText="1"/>
    </xf>
    <xf numFmtId="9" fontId="3" fillId="0" borderId="6" xfId="1" applyFont="1" applyFill="1" applyBorder="1" applyAlignment="1" applyProtection="1">
      <alignment horizontal="left" vertical="center" wrapText="1"/>
      <protection locked="0"/>
    </xf>
    <xf numFmtId="0" fontId="3" fillId="0" borderId="6" xfId="0" applyNumberFormat="1" applyFont="1" applyFill="1" applyBorder="1" applyAlignment="1" applyProtection="1">
      <alignment horizontal="left" vertical="center" wrapText="1"/>
      <protection locked="0"/>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horizontal="center"/>
    </xf>
    <xf numFmtId="9" fontId="3" fillId="0" borderId="11" xfId="1" applyFont="1" applyFill="1" applyBorder="1" applyAlignment="1" applyProtection="1">
      <alignment horizontal="left" vertical="center" wrapText="1"/>
      <protection locked="0"/>
    </xf>
    <xf numFmtId="0" fontId="3" fillId="0" borderId="11"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right" vertical="center" wrapText="1" shrinkToFit="1"/>
    </xf>
    <xf numFmtId="9" fontId="6" fillId="0" borderId="0" xfId="1" applyFont="1" applyFill="1" applyBorder="1" applyAlignment="1">
      <alignment horizontal="center" vertical="center"/>
    </xf>
    <xf numFmtId="0" fontId="2" fillId="0" borderId="5" xfId="0" applyFont="1" applyFill="1" applyBorder="1" applyAlignment="1">
      <alignment horizontal="right" vertical="center" wrapText="1"/>
    </xf>
    <xf numFmtId="0" fontId="2" fillId="0" borderId="5" xfId="0" applyFont="1" applyFill="1" applyBorder="1" applyAlignment="1">
      <alignment horizontal="center" vertical="center" wrapText="1"/>
    </xf>
    <xf numFmtId="0" fontId="0" fillId="0" borderId="3" xfId="0" applyBorder="1" applyAlignment="1" applyProtection="1">
      <alignment horizontal="center" vertical="center"/>
      <protection locked="0"/>
    </xf>
    <xf numFmtId="0" fontId="26" fillId="0" borderId="0" xfId="0" applyFont="1"/>
    <xf numFmtId="49" fontId="26" fillId="0" borderId="0" xfId="0" applyNumberFormat="1" applyFont="1"/>
    <xf numFmtId="0" fontId="26" fillId="0" borderId="15" xfId="0" applyFont="1" applyBorder="1"/>
    <xf numFmtId="49" fontId="26" fillId="0" borderId="16" xfId="0" applyNumberFormat="1" applyFont="1" applyBorder="1"/>
    <xf numFmtId="0" fontId="26" fillId="0" borderId="16" xfId="0" applyFont="1" applyBorder="1"/>
    <xf numFmtId="0" fontId="26" fillId="0" borderId="17" xfId="0" applyFont="1" applyBorder="1"/>
    <xf numFmtId="0" fontId="28" fillId="0" borderId="28" xfId="0" applyFont="1" applyBorder="1" applyAlignment="1">
      <alignment horizontal="right" vertical="center" wrapText="1"/>
    </xf>
    <xf numFmtId="0" fontId="26" fillId="0" borderId="0" xfId="0" applyFont="1" applyBorder="1"/>
    <xf numFmtId="0" fontId="26" fillId="0" borderId="19" xfId="0" applyFont="1" applyBorder="1"/>
    <xf numFmtId="0" fontId="28" fillId="0" borderId="18" xfId="0" applyFont="1" applyBorder="1" applyAlignment="1">
      <alignment horizontal="right" vertical="center" wrapText="1"/>
    </xf>
    <xf numFmtId="49" fontId="29" fillId="0" borderId="0" xfId="0" applyNumberFormat="1" applyFont="1" applyFill="1" applyBorder="1" applyAlignment="1" applyProtection="1">
      <alignment vertical="center" wrapText="1"/>
      <protection locked="0"/>
    </xf>
    <xf numFmtId="0" fontId="28" fillId="0" borderId="3" xfId="0" applyFont="1" applyBorder="1" applyAlignment="1">
      <alignment horizontal="right" vertical="center" wrapText="1"/>
    </xf>
    <xf numFmtId="9" fontId="29" fillId="6" borderId="3" xfId="1" applyFont="1" applyFill="1" applyBorder="1" applyAlignment="1" applyProtection="1">
      <alignment horizontal="center" vertical="center" wrapText="1"/>
      <protection locked="0"/>
    </xf>
    <xf numFmtId="9" fontId="30" fillId="6" borderId="12" xfId="0" applyNumberFormat="1" applyFont="1" applyFill="1" applyBorder="1" applyAlignment="1">
      <alignment horizontal="center" vertical="center"/>
    </xf>
    <xf numFmtId="0" fontId="26" fillId="0" borderId="18" xfId="0" applyFont="1" applyBorder="1"/>
    <xf numFmtId="49" fontId="26" fillId="0" borderId="0" xfId="0" applyNumberFormat="1" applyFont="1" applyBorder="1" applyProtection="1">
      <protection locked="0"/>
    </xf>
    <xf numFmtId="49" fontId="29" fillId="0" borderId="0" xfId="0" applyNumberFormat="1" applyFont="1" applyBorder="1" applyAlignment="1" applyProtection="1">
      <alignment horizontal="justify" vertical="center" wrapText="1"/>
      <protection locked="0"/>
    </xf>
    <xf numFmtId="0" fontId="28" fillId="6" borderId="3" xfId="0" applyFont="1" applyFill="1" applyBorder="1" applyAlignment="1">
      <alignment horizontal="center" vertical="center" wrapText="1"/>
    </xf>
    <xf numFmtId="0" fontId="28" fillId="6" borderId="30" xfId="0" applyFont="1" applyFill="1" applyBorder="1" applyAlignment="1">
      <alignment horizontal="center" vertical="center" wrapText="1"/>
    </xf>
    <xf numFmtId="0" fontId="26" fillId="0" borderId="28" xfId="0" applyFont="1" applyBorder="1"/>
    <xf numFmtId="0" fontId="28" fillId="0" borderId="28" xfId="0" applyFont="1" applyFill="1" applyBorder="1" applyAlignment="1">
      <alignment horizontal="right" vertical="center" wrapText="1"/>
    </xf>
    <xf numFmtId="49" fontId="29" fillId="0" borderId="3" xfId="0" applyNumberFormat="1" applyFont="1" applyBorder="1" applyAlignment="1" applyProtection="1">
      <alignment horizontal="center" vertical="center" wrapText="1"/>
      <protection locked="0"/>
    </xf>
    <xf numFmtId="9" fontId="29" fillId="0" borderId="3" xfId="1" applyFont="1" applyBorder="1" applyAlignment="1" applyProtection="1">
      <alignment horizontal="center" vertical="center" wrapText="1"/>
      <protection locked="0"/>
    </xf>
    <xf numFmtId="9" fontId="29" fillId="0" borderId="30" xfId="1" applyFont="1" applyBorder="1" applyAlignment="1" applyProtection="1">
      <alignment horizontal="center" vertical="center" wrapText="1"/>
      <protection locked="0"/>
    </xf>
    <xf numFmtId="14" fontId="29" fillId="0" borderId="3" xfId="0" applyNumberFormat="1" applyFont="1" applyBorder="1" applyAlignment="1" applyProtection="1">
      <alignment horizontal="center" vertical="center" wrapText="1"/>
      <protection locked="0"/>
    </xf>
    <xf numFmtId="0" fontId="26" fillId="0" borderId="0" xfId="0" applyFont="1" applyBorder="1" applyAlignment="1">
      <alignment horizontal="center"/>
    </xf>
    <xf numFmtId="0" fontId="26" fillId="0" borderId="19" xfId="0" applyFont="1" applyBorder="1" applyAlignment="1">
      <alignment horizontal="center"/>
    </xf>
    <xf numFmtId="49" fontId="26" fillId="0" borderId="0" xfId="0" applyNumberFormat="1" applyFont="1" applyBorder="1"/>
    <xf numFmtId="0" fontId="26" fillId="0" borderId="20" xfId="0" applyFont="1" applyBorder="1"/>
    <xf numFmtId="49" fontId="26" fillId="0" borderId="2" xfId="0" applyNumberFormat="1" applyFont="1" applyBorder="1"/>
    <xf numFmtId="0" fontId="26" fillId="0" borderId="2" xfId="0" applyFont="1" applyBorder="1"/>
    <xf numFmtId="0" fontId="26" fillId="0" borderId="21" xfId="0" applyFont="1" applyBorder="1"/>
    <xf numFmtId="0" fontId="32" fillId="3" borderId="3" xfId="0" applyFont="1" applyFill="1" applyBorder="1" applyAlignment="1">
      <alignment horizontal="center" vertical="top" wrapText="1"/>
    </xf>
    <xf numFmtId="0" fontId="34" fillId="0" borderId="3" xfId="0" applyFont="1" applyBorder="1" applyAlignment="1">
      <alignment horizontal="center" vertical="top" wrapText="1"/>
    </xf>
    <xf numFmtId="0" fontId="40" fillId="0" borderId="0" xfId="0" applyFont="1"/>
    <xf numFmtId="0" fontId="40" fillId="3" borderId="0" xfId="0" applyFont="1" applyFill="1"/>
    <xf numFmtId="0" fontId="42" fillId="0" borderId="5" xfId="0" applyFont="1" applyFill="1" applyBorder="1" applyAlignment="1">
      <alignment horizontal="left" vertical="center" wrapText="1"/>
    </xf>
    <xf numFmtId="0" fontId="44" fillId="0" borderId="5" xfId="0" applyFont="1" applyFill="1" applyBorder="1" applyAlignment="1">
      <alignment horizontal="center" vertical="center"/>
    </xf>
    <xf numFmtId="0" fontId="40" fillId="0" borderId="0" xfId="0" applyFont="1" applyAlignment="1">
      <alignment vertical="center"/>
    </xf>
    <xf numFmtId="0" fontId="40" fillId="3" borderId="0" xfId="0" applyFont="1" applyFill="1" applyAlignment="1">
      <alignment vertical="center"/>
    </xf>
    <xf numFmtId="49" fontId="44" fillId="0" borderId="0" xfId="0" applyNumberFormat="1" applyFont="1" applyFill="1" applyBorder="1" applyAlignment="1" applyProtection="1">
      <alignment vertical="center" wrapText="1"/>
      <protection locked="0"/>
    </xf>
    <xf numFmtId="0" fontId="42" fillId="0" borderId="5" xfId="0" applyNumberFormat="1" applyFont="1" applyFill="1" applyBorder="1" applyAlignment="1">
      <alignment horizontal="right" vertical="center" wrapText="1"/>
    </xf>
    <xf numFmtId="0" fontId="40" fillId="0" borderId="0" xfId="0" applyNumberFormat="1" applyFont="1" applyAlignment="1">
      <alignment vertical="center"/>
    </xf>
    <xf numFmtId="0" fontId="43" fillId="0" borderId="22" xfId="0" applyNumberFormat="1" applyFont="1" applyFill="1" applyBorder="1" applyAlignment="1">
      <alignment horizontal="left" vertical="center" wrapText="1"/>
    </xf>
    <xf numFmtId="0" fontId="42" fillId="0" borderId="22" xfId="0" applyNumberFormat="1" applyFont="1" applyFill="1" applyBorder="1" applyAlignment="1">
      <alignment horizontal="right" vertical="center" wrapText="1"/>
    </xf>
    <xf numFmtId="0" fontId="43" fillId="0" borderId="6" xfId="0" applyNumberFormat="1" applyFont="1" applyFill="1" applyBorder="1" applyAlignment="1" applyProtection="1">
      <alignment horizontal="left" vertical="center" wrapText="1"/>
      <protection locked="0"/>
    </xf>
    <xf numFmtId="9" fontId="43" fillId="0" borderId="5" xfId="1" applyFont="1" applyFill="1" applyBorder="1" applyAlignment="1">
      <alignment horizontal="left" vertical="center" wrapText="1"/>
    </xf>
    <xf numFmtId="0" fontId="42" fillId="0" borderId="0" xfId="0" applyFont="1" applyFill="1" applyBorder="1" applyAlignment="1">
      <alignment vertical="center" wrapText="1"/>
    </xf>
    <xf numFmtId="0" fontId="40" fillId="0" borderId="0" xfId="0" applyFont="1" applyAlignment="1"/>
    <xf numFmtId="0" fontId="40" fillId="0" borderId="0" xfId="0" applyFont="1" applyFill="1" applyAlignment="1"/>
    <xf numFmtId="0" fontId="40" fillId="0" borderId="0" xfId="0" applyFont="1" applyFill="1" applyAlignment="1">
      <alignment horizontal="center"/>
    </xf>
    <xf numFmtId="0" fontId="40" fillId="0" borderId="0" xfId="0" applyFont="1" applyAlignment="1">
      <alignment horizontal="center"/>
    </xf>
    <xf numFmtId="0" fontId="40" fillId="3" borderId="0" xfId="0" applyFont="1" applyFill="1" applyAlignment="1"/>
    <xf numFmtId="0" fontId="42" fillId="0" borderId="22" xfId="0" applyFont="1" applyBorder="1" applyAlignment="1">
      <alignment horizontal="center" vertical="center" wrapText="1"/>
    </xf>
    <xf numFmtId="0" fontId="46" fillId="0" borderId="7" xfId="0" applyFont="1" applyBorder="1" applyAlignment="1">
      <alignment horizontal="center" vertical="center"/>
    </xf>
    <xf numFmtId="0" fontId="40" fillId="0" borderId="3" xfId="0" applyFont="1" applyBorder="1" applyAlignment="1">
      <alignment horizontal="center" vertical="center"/>
    </xf>
    <xf numFmtId="0" fontId="40" fillId="0" borderId="5" xfId="0" applyFont="1" applyBorder="1" applyAlignment="1" applyProtection="1">
      <alignment horizontal="center" vertical="center"/>
      <protection locked="0"/>
    </xf>
    <xf numFmtId="49" fontId="40" fillId="0" borderId="3" xfId="0" applyNumberFormat="1" applyFont="1" applyBorder="1" applyAlignment="1" applyProtection="1">
      <alignment horizontal="center"/>
      <protection locked="0"/>
    </xf>
    <xf numFmtId="0" fontId="40" fillId="0" borderId="0" xfId="0" applyFont="1" applyBorder="1" applyAlignment="1">
      <alignment horizontal="center"/>
    </xf>
    <xf numFmtId="49" fontId="3" fillId="2" borderId="3" xfId="0" applyNumberFormat="1" applyFont="1" applyFill="1" applyBorder="1" applyAlignment="1" applyProtection="1">
      <alignment horizontal="left" vertical="center" wrapText="1"/>
      <protection locked="0"/>
    </xf>
    <xf numFmtId="0" fontId="3" fillId="2" borderId="3" xfId="0" applyNumberFormat="1" applyFont="1" applyFill="1" applyBorder="1" applyAlignment="1" applyProtection="1">
      <alignment horizontal="justify" vertical="center" wrapText="1"/>
      <protection locked="0"/>
    </xf>
    <xf numFmtId="49" fontId="3" fillId="2" borderId="3" xfId="0" applyNumberFormat="1" applyFont="1" applyFill="1" applyBorder="1" applyAlignment="1" applyProtection="1">
      <alignment horizontal="justify" vertical="center" wrapText="1"/>
      <protection locked="0"/>
    </xf>
    <xf numFmtId="49" fontId="3" fillId="0" borderId="3" xfId="0" applyNumberFormat="1" applyFont="1" applyBorder="1" applyAlignment="1" applyProtection="1">
      <alignment horizontal="center" vertical="center" wrapText="1"/>
      <protection locked="0"/>
    </xf>
    <xf numFmtId="14" fontId="3" fillId="0" borderId="3" xfId="0" applyNumberFormat="1" applyFont="1" applyBorder="1" applyAlignment="1" applyProtection="1">
      <alignment horizontal="center" vertical="center" wrapText="1"/>
      <protection locked="0"/>
    </xf>
    <xf numFmtId="0" fontId="30" fillId="0" borderId="12" xfId="0" applyFont="1" applyBorder="1" applyAlignment="1">
      <alignment horizontal="right"/>
    </xf>
    <xf numFmtId="49" fontId="3" fillId="7" borderId="3" xfId="0" applyNumberFormat="1" applyFont="1" applyFill="1" applyBorder="1" applyAlignment="1" applyProtection="1">
      <alignment vertical="center" wrapText="1"/>
      <protection locked="0"/>
    </xf>
    <xf numFmtId="0" fontId="3" fillId="7" borderId="3" xfId="0" applyNumberFormat="1" applyFont="1" applyFill="1" applyBorder="1" applyAlignment="1" applyProtection="1">
      <alignment horizontal="justify" vertical="center" wrapText="1"/>
      <protection locked="0"/>
    </xf>
    <xf numFmtId="14" fontId="3" fillId="7" borderId="3" xfId="0" applyNumberFormat="1" applyFont="1" applyFill="1" applyBorder="1" applyAlignment="1" applyProtection="1">
      <alignment horizontal="center" vertical="center" wrapText="1"/>
      <protection locked="0"/>
    </xf>
    <xf numFmtId="14" fontId="29" fillId="7" borderId="3" xfId="0" applyNumberFormat="1" applyFont="1" applyFill="1" applyBorder="1" applyAlignment="1" applyProtection="1">
      <alignment horizontal="center" vertical="center" wrapText="1"/>
      <protection locked="0"/>
    </xf>
    <xf numFmtId="49" fontId="3" fillId="7" borderId="3" xfId="0" applyNumberFormat="1" applyFont="1" applyFill="1" applyBorder="1" applyAlignment="1" applyProtection="1">
      <alignment horizontal="center" vertical="center" wrapText="1"/>
      <protection locked="0"/>
    </xf>
    <xf numFmtId="0" fontId="17" fillId="0" borderId="3" xfId="0" applyFont="1" applyBorder="1" applyAlignment="1">
      <alignment vertical="top" wrapText="1"/>
    </xf>
    <xf numFmtId="0" fontId="9" fillId="3" borderId="4" xfId="0" applyFont="1" applyFill="1" applyBorder="1" applyAlignment="1">
      <alignment horizontal="center"/>
    </xf>
    <xf numFmtId="0" fontId="9" fillId="3" borderId="5" xfId="0" applyFont="1" applyFill="1" applyBorder="1" applyAlignment="1">
      <alignment horizontal="center"/>
    </xf>
    <xf numFmtId="0" fontId="9" fillId="3" borderId="6" xfId="0" applyFont="1" applyFill="1" applyBorder="1" applyAlignment="1">
      <alignment horizontal="center"/>
    </xf>
    <xf numFmtId="0" fontId="20" fillId="3" borderId="3" xfId="0" applyFont="1" applyFill="1" applyBorder="1" applyAlignment="1">
      <alignment horizontal="center" vertical="top" wrapText="1"/>
    </xf>
    <xf numFmtId="0" fontId="17" fillId="0" borderId="3" xfId="0" applyFont="1" applyBorder="1" applyAlignment="1">
      <alignment horizontal="left" vertical="top" wrapText="1"/>
    </xf>
    <xf numFmtId="0" fontId="28" fillId="6" borderId="4" xfId="0" applyFont="1" applyFill="1" applyBorder="1" applyAlignment="1">
      <alignment horizontal="center" vertical="center" wrapText="1"/>
    </xf>
    <xf numFmtId="0" fontId="28" fillId="6" borderId="5" xfId="0" applyFont="1" applyFill="1" applyBorder="1" applyAlignment="1">
      <alignment horizontal="center" vertical="center" wrapText="1"/>
    </xf>
    <xf numFmtId="0" fontId="28" fillId="6" borderId="29" xfId="0" applyFont="1" applyFill="1" applyBorder="1" applyAlignment="1">
      <alignment horizontal="center" vertical="center" wrapText="1"/>
    </xf>
    <xf numFmtId="0" fontId="0" fillId="6" borderId="8" xfId="0" applyFont="1" applyFill="1" applyBorder="1" applyAlignment="1" applyProtection="1">
      <alignment horizontal="left"/>
      <protection locked="0"/>
    </xf>
    <xf numFmtId="0" fontId="26" fillId="6" borderId="22" xfId="0" applyFont="1" applyFill="1" applyBorder="1" applyAlignment="1" applyProtection="1">
      <alignment horizontal="left"/>
      <protection locked="0"/>
    </xf>
    <xf numFmtId="0" fontId="26" fillId="6" borderId="31" xfId="0" applyFont="1" applyFill="1" applyBorder="1" applyAlignment="1" applyProtection="1">
      <alignment horizontal="left"/>
      <protection locked="0"/>
    </xf>
    <xf numFmtId="0" fontId="0" fillId="6" borderId="8" xfId="0" applyFont="1" applyFill="1" applyBorder="1" applyAlignment="1" applyProtection="1">
      <alignment horizontal="left" vertical="top"/>
      <protection locked="0"/>
    </xf>
    <xf numFmtId="0" fontId="0" fillId="6" borderId="22" xfId="0" applyFont="1" applyFill="1" applyBorder="1" applyAlignment="1" applyProtection="1">
      <alignment horizontal="left" vertical="top"/>
      <protection locked="0"/>
    </xf>
    <xf numFmtId="0" fontId="0" fillId="6" borderId="9" xfId="0" applyFont="1" applyFill="1" applyBorder="1" applyAlignment="1" applyProtection="1">
      <alignment horizontal="left" vertical="top"/>
      <protection locked="0"/>
    </xf>
    <xf numFmtId="0" fontId="0" fillId="6" borderId="25" xfId="0" applyFont="1" applyFill="1" applyBorder="1" applyAlignment="1" applyProtection="1">
      <alignment horizontal="left" vertical="top"/>
      <protection locked="0"/>
    </xf>
    <xf numFmtId="0" fontId="0" fillId="6" borderId="0" xfId="0" applyFont="1" applyFill="1" applyBorder="1" applyAlignment="1" applyProtection="1">
      <alignment horizontal="left" vertical="top"/>
      <protection locked="0"/>
    </xf>
    <xf numFmtId="0" fontId="0" fillId="6" borderId="26" xfId="0" applyFont="1" applyFill="1" applyBorder="1" applyAlignment="1" applyProtection="1">
      <alignment horizontal="left" vertical="top"/>
      <protection locked="0"/>
    </xf>
    <xf numFmtId="0" fontId="0" fillId="6" borderId="10" xfId="0" applyFont="1" applyFill="1" applyBorder="1" applyAlignment="1" applyProtection="1">
      <alignment horizontal="left" vertical="top"/>
      <protection locked="0"/>
    </xf>
    <xf numFmtId="0" fontId="0" fillId="6" borderId="7" xfId="0" applyFont="1" applyFill="1" applyBorder="1" applyAlignment="1" applyProtection="1">
      <alignment horizontal="left" vertical="top"/>
      <protection locked="0"/>
    </xf>
    <xf numFmtId="0" fontId="0" fillId="6" borderId="11" xfId="0" applyFont="1" applyFill="1" applyBorder="1" applyAlignment="1" applyProtection="1">
      <alignment horizontal="left" vertical="top"/>
      <protection locked="0"/>
    </xf>
    <xf numFmtId="0" fontId="8" fillId="0" borderId="12" xfId="0" applyFont="1" applyBorder="1" applyAlignment="1">
      <alignment horizontal="right" vertical="top" wrapText="1"/>
    </xf>
    <xf numFmtId="0" fontId="8" fillId="0" borderId="27" xfId="0" applyFont="1" applyBorder="1" applyAlignment="1">
      <alignment horizontal="right" vertical="top" wrapText="1"/>
    </xf>
    <xf numFmtId="0" fontId="8" fillId="0" borderId="13" xfId="0" applyFont="1" applyBorder="1" applyAlignment="1">
      <alignment horizontal="right" vertical="top" wrapText="1"/>
    </xf>
    <xf numFmtId="0" fontId="27" fillId="3" borderId="23" xfId="0" applyFont="1" applyFill="1" applyBorder="1" applyAlignment="1">
      <alignment horizontal="center" vertical="center"/>
    </xf>
    <xf numFmtId="0" fontId="27" fillId="3" borderId="1" xfId="0" applyFont="1" applyFill="1" applyBorder="1" applyAlignment="1">
      <alignment horizontal="center" vertical="center"/>
    </xf>
    <xf numFmtId="0" fontId="27" fillId="3" borderId="24" xfId="0" applyFont="1" applyFill="1" applyBorder="1" applyAlignment="1">
      <alignment horizontal="center" vertical="center"/>
    </xf>
    <xf numFmtId="0" fontId="31" fillId="3" borderId="4" xfId="0" applyFont="1" applyFill="1" applyBorder="1" applyAlignment="1">
      <alignment horizontal="center"/>
    </xf>
    <xf numFmtId="0" fontId="31" fillId="3" borderId="5" xfId="0" applyFont="1" applyFill="1" applyBorder="1" applyAlignment="1">
      <alignment horizontal="center"/>
    </xf>
    <xf numFmtId="0" fontId="31" fillId="3" borderId="6" xfId="0" applyFont="1" applyFill="1" applyBorder="1" applyAlignment="1">
      <alignment horizontal="center"/>
    </xf>
    <xf numFmtId="0" fontId="36" fillId="0" borderId="3" xfId="0" applyFont="1" applyBorder="1" applyAlignment="1">
      <alignment vertical="top" wrapText="1"/>
    </xf>
    <xf numFmtId="0" fontId="35" fillId="0" borderId="3" xfId="0" applyFont="1" applyBorder="1" applyAlignment="1">
      <alignment vertical="top" wrapText="1"/>
    </xf>
    <xf numFmtId="0" fontId="33" fillId="3" borderId="3" xfId="0" applyFont="1" applyFill="1" applyBorder="1" applyAlignment="1">
      <alignment horizontal="center" vertical="top" wrapText="1"/>
    </xf>
    <xf numFmtId="0" fontId="35" fillId="0" borderId="3" xfId="0" applyFont="1" applyBorder="1" applyAlignment="1">
      <alignment horizontal="left" vertical="top" wrapText="1"/>
    </xf>
    <xf numFmtId="0" fontId="16" fillId="0" borderId="4" xfId="0" applyFont="1" applyBorder="1" applyAlignment="1" applyProtection="1">
      <alignment horizontal="center" vertical="center" wrapText="1" shrinkToFit="1"/>
      <protection locked="0"/>
    </xf>
    <xf numFmtId="0" fontId="16" fillId="0" borderId="5" xfId="0" applyFont="1" applyBorder="1" applyAlignment="1" applyProtection="1">
      <alignment horizontal="center" vertical="center" wrapText="1" shrinkToFit="1"/>
      <protection locked="0"/>
    </xf>
    <xf numFmtId="0" fontId="16" fillId="0" borderId="6" xfId="0" applyFont="1" applyBorder="1" applyAlignment="1" applyProtection="1">
      <alignment horizontal="center" vertical="center" wrapText="1" shrinkToFit="1"/>
      <protection locked="0"/>
    </xf>
    <xf numFmtId="0" fontId="16" fillId="0" borderId="4" xfId="0" applyFont="1" applyBorder="1" applyAlignment="1" applyProtection="1">
      <alignment horizontal="center" vertical="center"/>
      <protection locked="0"/>
    </xf>
    <xf numFmtId="0" fontId="16" fillId="0" borderId="5" xfId="0" applyFont="1" applyBorder="1" applyAlignment="1" applyProtection="1">
      <alignment horizontal="center" vertical="center"/>
      <protection locked="0"/>
    </xf>
    <xf numFmtId="0" fontId="16" fillId="0" borderId="6" xfId="0" applyFont="1" applyBorder="1" applyAlignment="1" applyProtection="1">
      <alignment horizontal="center" vertical="center"/>
      <protection locked="0"/>
    </xf>
    <xf numFmtId="0" fontId="0" fillId="0" borderId="3" xfId="0" applyBorder="1" applyAlignment="1" applyProtection="1">
      <alignment horizontal="left"/>
      <protection locked="0"/>
    </xf>
    <xf numFmtId="0" fontId="0" fillId="5" borderId="4"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0" fontId="8" fillId="0" borderId="3" xfId="0" applyFont="1" applyBorder="1" applyAlignment="1">
      <alignment horizontal="center"/>
    </xf>
    <xf numFmtId="0" fontId="8" fillId="0" borderId="3" xfId="0" applyFont="1" applyBorder="1" applyAlignment="1">
      <alignment horizontal="center" vertical="center"/>
    </xf>
    <xf numFmtId="0" fontId="24" fillId="0" borderId="4" xfId="0" applyNumberFormat="1" applyFont="1" applyFill="1" applyBorder="1" applyAlignment="1" applyProtection="1">
      <alignment horizontal="center" vertical="center"/>
      <protection locked="0"/>
    </xf>
    <xf numFmtId="0" fontId="24" fillId="0" borderId="5" xfId="0" applyNumberFormat="1" applyFont="1" applyFill="1" applyBorder="1" applyAlignment="1" applyProtection="1">
      <alignment horizontal="center" vertical="center"/>
      <protection locked="0"/>
    </xf>
    <xf numFmtId="0" fontId="24" fillId="0" borderId="6" xfId="0" applyNumberFormat="1" applyFont="1" applyFill="1" applyBorder="1" applyAlignment="1" applyProtection="1">
      <alignment horizontal="center" vertical="center"/>
      <protection locked="0"/>
    </xf>
    <xf numFmtId="0" fontId="0" fillId="0" borderId="0" xfId="0" applyBorder="1" applyAlignment="1" applyProtection="1">
      <alignment horizontal="center"/>
      <protection locked="0"/>
    </xf>
    <xf numFmtId="0" fontId="0" fillId="0" borderId="7" xfId="0" applyBorder="1" applyAlignment="1" applyProtection="1">
      <alignment horizontal="center"/>
      <protection locked="0"/>
    </xf>
    <xf numFmtId="0" fontId="7" fillId="0" borderId="0" xfId="0" applyFont="1" applyAlignment="1">
      <alignment horizontal="center"/>
    </xf>
    <xf numFmtId="0" fontId="8" fillId="4" borderId="3" xfId="0" applyFont="1" applyFill="1" applyBorder="1" applyAlignment="1">
      <alignment horizontal="center" vertical="center"/>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24" fillId="5" borderId="8" xfId="0" applyFont="1" applyFill="1" applyBorder="1" applyAlignment="1" applyProtection="1">
      <alignment horizontal="left" vertical="top" wrapText="1"/>
      <protection locked="0" hidden="1"/>
    </xf>
    <xf numFmtId="0" fontId="24" fillId="5" borderId="22" xfId="0" applyFont="1" applyFill="1" applyBorder="1" applyAlignment="1" applyProtection="1">
      <alignment horizontal="left" vertical="top" wrapText="1"/>
      <protection locked="0" hidden="1"/>
    </xf>
    <xf numFmtId="0" fontId="24" fillId="5" borderId="9" xfId="0" applyFont="1" applyFill="1" applyBorder="1" applyAlignment="1" applyProtection="1">
      <alignment horizontal="left" vertical="top" wrapText="1"/>
      <protection locked="0" hidden="1"/>
    </xf>
    <xf numFmtId="0" fontId="24" fillId="5" borderId="25" xfId="0" applyFont="1" applyFill="1" applyBorder="1" applyAlignment="1" applyProtection="1">
      <alignment horizontal="left" vertical="top" wrapText="1"/>
      <protection locked="0" hidden="1"/>
    </xf>
    <xf numFmtId="0" fontId="24" fillId="5" borderId="0" xfId="0" applyFont="1" applyFill="1" applyBorder="1" applyAlignment="1" applyProtection="1">
      <alignment horizontal="left" vertical="top" wrapText="1"/>
      <protection locked="0" hidden="1"/>
    </xf>
    <xf numFmtId="0" fontId="24" fillId="5" borderId="26" xfId="0" applyFont="1" applyFill="1" applyBorder="1" applyAlignment="1" applyProtection="1">
      <alignment horizontal="left" vertical="top" wrapText="1"/>
      <protection locked="0" hidden="1"/>
    </xf>
    <xf numFmtId="0" fontId="24" fillId="5" borderId="10" xfId="0" applyFont="1" applyFill="1" applyBorder="1" applyAlignment="1" applyProtection="1">
      <alignment horizontal="left" vertical="top" wrapText="1"/>
      <protection locked="0" hidden="1"/>
    </xf>
    <xf numFmtId="0" fontId="24" fillId="5" borderId="7" xfId="0" applyFont="1" applyFill="1" applyBorder="1" applyAlignment="1" applyProtection="1">
      <alignment horizontal="left" vertical="top" wrapText="1"/>
      <protection locked="0" hidden="1"/>
    </xf>
    <xf numFmtId="0" fontId="24" fillId="5" borderId="11" xfId="0" applyFont="1" applyFill="1" applyBorder="1" applyAlignment="1" applyProtection="1">
      <alignment horizontal="left" vertical="top" wrapText="1"/>
      <protection locked="0" hidden="1"/>
    </xf>
    <xf numFmtId="0" fontId="2" fillId="3" borderId="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25"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26"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9" fillId="3" borderId="8"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9"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3" fillId="0" borderId="5" xfId="0" applyNumberFormat="1" applyFont="1" applyFill="1" applyBorder="1" applyAlignment="1" applyProtection="1">
      <alignment horizontal="center" vertical="center" wrapText="1"/>
      <protection locked="0"/>
    </xf>
    <xf numFmtId="0" fontId="3" fillId="0" borderId="6" xfId="0" applyNumberFormat="1" applyFont="1" applyFill="1" applyBorder="1" applyAlignment="1" applyProtection="1">
      <alignment horizontal="center" vertical="center" wrapText="1"/>
      <protection locked="0"/>
    </xf>
    <xf numFmtId="0" fontId="2" fillId="0" borderId="4" xfId="0" applyFont="1" applyFill="1" applyBorder="1" applyAlignment="1">
      <alignment horizontal="right" vertical="center" wrapText="1"/>
    </xf>
    <xf numFmtId="0" fontId="2" fillId="0" borderId="5" xfId="0" applyFont="1" applyFill="1" applyBorder="1" applyAlignment="1">
      <alignment horizontal="righ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49" fontId="6" fillId="0" borderId="5" xfId="0" applyNumberFormat="1" applyFont="1" applyBorder="1" applyAlignment="1">
      <alignment horizontal="left" vertical="center" wrapText="1"/>
    </xf>
    <xf numFmtId="0" fontId="6" fillId="0" borderId="5" xfId="0" applyNumberFormat="1" applyFont="1" applyBorder="1" applyAlignment="1">
      <alignment horizontal="left" vertical="center" wrapText="1"/>
    </xf>
    <xf numFmtId="0" fontId="6" fillId="0" borderId="6" xfId="0" applyNumberFormat="1"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0" xfId="0" applyFont="1" applyFill="1" applyBorder="1" applyAlignment="1">
      <alignment horizontal="right" vertical="center" wrapText="1"/>
    </xf>
    <xf numFmtId="0" fontId="2" fillId="0" borderId="7" xfId="0" applyFont="1" applyFill="1" applyBorder="1" applyAlignment="1">
      <alignment horizontal="right" vertical="center" wrapText="1"/>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11" xfId="0" applyFont="1" applyFill="1" applyBorder="1" applyAlignment="1">
      <alignment horizontal="center" vertical="center"/>
    </xf>
    <xf numFmtId="49" fontId="3" fillId="0" borderId="5" xfId="0" applyNumberFormat="1" applyFont="1" applyFill="1" applyBorder="1" applyAlignment="1" applyProtection="1">
      <alignment horizontal="left" vertical="center" wrapText="1"/>
      <protection locked="0"/>
    </xf>
    <xf numFmtId="0" fontId="3" fillId="0" borderId="5" xfId="0" applyNumberFormat="1" applyFont="1" applyFill="1" applyBorder="1" applyAlignment="1" applyProtection="1">
      <alignment horizontal="left" vertical="center" wrapText="1"/>
      <protection locked="0"/>
    </xf>
    <xf numFmtId="0" fontId="3" fillId="0" borderId="6" xfId="0" applyNumberFormat="1" applyFont="1" applyFill="1" applyBorder="1" applyAlignment="1" applyProtection="1">
      <alignment horizontal="left" vertical="center" wrapText="1"/>
      <protection locked="0"/>
    </xf>
    <xf numFmtId="49" fontId="3" fillId="0" borderId="5" xfId="0" applyNumberFormat="1" applyFont="1" applyFill="1" applyBorder="1" applyAlignment="1" applyProtection="1">
      <alignment horizontal="center" vertical="center" wrapText="1"/>
      <protection locked="0"/>
    </xf>
    <xf numFmtId="0" fontId="2" fillId="0" borderId="6" xfId="0" applyFont="1" applyFill="1" applyBorder="1" applyAlignment="1">
      <alignment horizontal="center" vertical="center" wrapText="1"/>
    </xf>
    <xf numFmtId="0" fontId="8" fillId="0" borderId="4" xfId="0" applyFont="1" applyBorder="1" applyAlignment="1">
      <alignment horizontal="right" vertical="center"/>
    </xf>
    <xf numFmtId="0" fontId="8" fillId="0" borderId="5" xfId="0" applyFont="1" applyBorder="1" applyAlignment="1">
      <alignment horizontal="right" vertical="center"/>
    </xf>
    <xf numFmtId="49" fontId="3" fillId="0" borderId="5" xfId="0" applyNumberFormat="1" applyFont="1" applyFill="1" applyBorder="1" applyAlignment="1">
      <alignment horizontal="left" vertical="center" wrapText="1"/>
    </xf>
    <xf numFmtId="0" fontId="3" fillId="0" borderId="5" xfId="0" applyNumberFormat="1" applyFont="1" applyFill="1" applyBorder="1" applyAlignment="1">
      <alignment horizontal="left" vertical="center" wrapText="1"/>
    </xf>
    <xf numFmtId="0" fontId="3" fillId="0" borderId="6" xfId="0" applyNumberFormat="1" applyFont="1" applyFill="1" applyBorder="1" applyAlignment="1">
      <alignment horizontal="left" vertical="center" wrapText="1"/>
    </xf>
    <xf numFmtId="14" fontId="3" fillId="0" borderId="5" xfId="0" applyNumberFormat="1" applyFont="1" applyFill="1" applyBorder="1" applyAlignment="1">
      <alignment horizontal="left" vertical="center" wrapText="1"/>
    </xf>
    <xf numFmtId="0" fontId="8" fillId="0" borderId="14" xfId="0" applyFont="1" applyBorder="1" applyAlignment="1">
      <alignment horizontal="center" vertical="center"/>
    </xf>
    <xf numFmtId="0" fontId="10" fillId="0" borderId="15" xfId="0" applyFont="1" applyBorder="1" applyAlignment="1">
      <alignment horizontal="center" vertical="center"/>
    </xf>
    <xf numFmtId="0" fontId="10" fillId="0" borderId="16" xfId="0"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0"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0" fillId="0" borderId="2" xfId="0" applyFont="1" applyBorder="1" applyAlignment="1">
      <alignment horizontal="center" vertical="center"/>
    </xf>
    <xf numFmtId="0" fontId="10" fillId="0" borderId="21" xfId="0" applyFont="1" applyBorder="1" applyAlignment="1">
      <alignment horizontal="center" vertical="center"/>
    </xf>
    <xf numFmtId="0" fontId="9" fillId="0" borderId="15" xfId="0" applyFont="1" applyBorder="1" applyAlignment="1">
      <alignment horizontal="left" vertical="center"/>
    </xf>
    <xf numFmtId="0" fontId="9" fillId="0" borderId="16" xfId="0" applyFont="1" applyBorder="1" applyAlignment="1">
      <alignment horizontal="left" vertical="center"/>
    </xf>
    <xf numFmtId="0" fontId="9" fillId="0" borderId="17" xfId="0" applyFont="1" applyBorder="1" applyAlignment="1">
      <alignment horizontal="left" vertical="center"/>
    </xf>
    <xf numFmtId="0" fontId="9" fillId="0" borderId="18" xfId="0" applyFont="1" applyBorder="1" applyAlignment="1">
      <alignment horizontal="left" vertical="center"/>
    </xf>
    <xf numFmtId="0" fontId="9" fillId="0" borderId="0" xfId="0" applyFont="1" applyBorder="1" applyAlignment="1">
      <alignment horizontal="left" vertical="center"/>
    </xf>
    <xf numFmtId="0" fontId="9" fillId="0" borderId="19" xfId="0" applyFont="1" applyBorder="1" applyAlignment="1">
      <alignment horizontal="left" vertical="center"/>
    </xf>
    <xf numFmtId="0" fontId="9" fillId="0" borderId="20" xfId="0" applyFont="1" applyBorder="1" applyAlignment="1">
      <alignment horizontal="left" vertical="center"/>
    </xf>
    <xf numFmtId="0" fontId="9" fillId="0" borderId="2" xfId="0" applyFont="1" applyBorder="1" applyAlignment="1">
      <alignment horizontal="left" vertical="center"/>
    </xf>
    <xf numFmtId="0" fontId="9" fillId="0" borderId="21" xfId="0" applyFont="1" applyBorder="1" applyAlignment="1">
      <alignment horizontal="left" vertical="center"/>
    </xf>
    <xf numFmtId="0" fontId="9" fillId="0" borderId="23" xfId="0" applyFont="1" applyBorder="1" applyAlignment="1">
      <alignment horizontal="left" vertical="center" wrapText="1"/>
    </xf>
    <xf numFmtId="0" fontId="9" fillId="0" borderId="1" xfId="0" applyFont="1" applyBorder="1" applyAlignment="1">
      <alignment horizontal="left" vertical="center"/>
    </xf>
    <xf numFmtId="0" fontId="9" fillId="0" borderId="24" xfId="0" applyFont="1" applyBorder="1" applyAlignment="1">
      <alignment horizontal="left" vertical="center"/>
    </xf>
    <xf numFmtId="0" fontId="10" fillId="5" borderId="15" xfId="0" applyFont="1" applyFill="1" applyBorder="1" applyAlignment="1">
      <alignment horizontal="center" vertical="center" wrapText="1"/>
    </xf>
    <xf numFmtId="0" fontId="10" fillId="5" borderId="16"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0" fillId="5" borderId="18"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0"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9" fillId="0" borderId="15" xfId="0" applyFont="1" applyBorder="1" applyAlignment="1">
      <alignment horizontal="left" vertical="center" wrapText="1"/>
    </xf>
    <xf numFmtId="0" fontId="11" fillId="0" borderId="0" xfId="0" applyFont="1" applyAlignment="1">
      <alignment horizontal="center" vertical="center"/>
    </xf>
    <xf numFmtId="0" fontId="0" fillId="0" borderId="3" xfId="0" applyFill="1" applyBorder="1" applyAlignment="1" applyProtection="1">
      <alignment horizontal="left"/>
      <protection locked="0"/>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21" xfId="0" applyFont="1" applyBorder="1" applyAlignment="1">
      <alignment horizontal="center" vertical="center" wrapText="1"/>
    </xf>
    <xf numFmtId="0" fontId="9" fillId="0" borderId="23" xfId="0" applyFont="1" applyBorder="1" applyAlignment="1">
      <alignment horizontal="left" vertical="center"/>
    </xf>
    <xf numFmtId="0" fontId="0" fillId="0" borderId="4" xfId="0" applyFill="1" applyBorder="1" applyAlignment="1" applyProtection="1">
      <alignment horizontal="left"/>
      <protection locked="0"/>
    </xf>
    <xf numFmtId="0" fontId="0" fillId="0" borderId="5" xfId="0" applyFill="1" applyBorder="1" applyAlignment="1" applyProtection="1">
      <alignment horizontal="left"/>
      <protection locked="0"/>
    </xf>
    <xf numFmtId="0" fontId="0" fillId="0" borderId="6" xfId="0" applyFill="1" applyBorder="1" applyAlignment="1" applyProtection="1">
      <alignment horizontal="left"/>
      <protection locked="0"/>
    </xf>
    <xf numFmtId="0" fontId="24" fillId="0" borderId="4" xfId="0" applyFont="1" applyFill="1" applyBorder="1" applyAlignment="1" applyProtection="1">
      <alignment horizontal="center" vertical="center"/>
      <protection locked="0" hidden="1"/>
    </xf>
    <xf numFmtId="0" fontId="24" fillId="0" borderId="6" xfId="0" applyFont="1" applyFill="1" applyBorder="1" applyAlignment="1" applyProtection="1">
      <alignment horizontal="center" vertical="center"/>
      <protection locked="0" hidden="1"/>
    </xf>
    <xf numFmtId="0" fontId="0" fillId="0" borderId="4" xfId="0" applyNumberFormat="1" applyFill="1" applyBorder="1" applyAlignment="1" applyProtection="1">
      <alignment horizontal="center" vertical="center"/>
      <protection hidden="1"/>
    </xf>
    <xf numFmtId="0" fontId="0" fillId="0" borderId="5" xfId="0" applyNumberFormat="1" applyFill="1" applyBorder="1" applyAlignment="1" applyProtection="1">
      <alignment horizontal="center" vertical="center"/>
      <protection hidden="1"/>
    </xf>
    <xf numFmtId="0" fontId="0" fillId="0" borderId="6" xfId="0" applyNumberFormat="1" applyFill="1" applyBorder="1" applyAlignment="1" applyProtection="1">
      <alignment horizontal="center" vertical="center"/>
      <protection hidden="1"/>
    </xf>
    <xf numFmtId="0" fontId="0" fillId="0" borderId="4" xfId="0" applyFill="1" applyBorder="1" applyAlignment="1" applyProtection="1">
      <alignment horizontal="center" vertical="center"/>
      <protection locked="0" hidden="1"/>
    </xf>
    <xf numFmtId="0" fontId="0" fillId="0" borderId="6" xfId="0" applyFill="1" applyBorder="1" applyAlignment="1" applyProtection="1">
      <alignment horizontal="center" vertical="center"/>
      <protection locked="0" hidden="1"/>
    </xf>
    <xf numFmtId="0" fontId="2" fillId="3" borderId="12" xfId="0" applyFont="1" applyFill="1" applyBorder="1" applyAlignment="1">
      <alignment horizontal="center" vertical="center" wrapText="1"/>
    </xf>
    <xf numFmtId="9" fontId="13" fillId="3" borderId="27" xfId="0" applyNumberFormat="1" applyFont="1" applyFill="1" applyBorder="1" applyAlignment="1">
      <alignment horizontal="center" vertical="center"/>
    </xf>
    <xf numFmtId="0" fontId="13" fillId="3" borderId="27" xfId="0" applyFont="1" applyFill="1" applyBorder="1" applyAlignment="1">
      <alignment horizontal="center" vertical="center"/>
    </xf>
    <xf numFmtId="0" fontId="7" fillId="3" borderId="13" xfId="0" applyFont="1" applyFill="1" applyBorder="1" applyAlignment="1">
      <alignment horizontal="center" vertical="center"/>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9" fontId="8" fillId="3" borderId="27" xfId="0" applyNumberFormat="1" applyFont="1" applyFill="1" applyBorder="1" applyAlignment="1">
      <alignment horizontal="center" vertical="center"/>
    </xf>
    <xf numFmtId="0" fontId="8" fillId="3" borderId="27" xfId="0" applyFont="1" applyFill="1" applyBorder="1" applyAlignment="1">
      <alignment horizontal="center" vertical="center"/>
    </xf>
    <xf numFmtId="9" fontId="3" fillId="0" borderId="5" xfId="1" applyFont="1" applyFill="1" applyBorder="1" applyAlignment="1" applyProtection="1">
      <alignment horizontal="left" vertical="center" wrapText="1"/>
      <protection locked="0"/>
    </xf>
    <xf numFmtId="9" fontId="3" fillId="0" borderId="6" xfId="1" applyFont="1" applyFill="1" applyBorder="1" applyAlignment="1" applyProtection="1">
      <alignment horizontal="left" vertical="center" wrapText="1"/>
      <protection locked="0"/>
    </xf>
    <xf numFmtId="14" fontId="3" fillId="0" borderId="5" xfId="0" applyNumberFormat="1" applyFont="1" applyFill="1" applyBorder="1" applyAlignment="1" applyProtection="1">
      <alignment horizontal="center" vertical="center" wrapText="1"/>
      <protection locked="0"/>
    </xf>
    <xf numFmtId="0" fontId="0" fillId="0" borderId="5" xfId="0" applyNumberFormat="1" applyBorder="1" applyAlignment="1">
      <alignment horizontal="left" vertical="center"/>
    </xf>
    <xf numFmtId="0" fontId="0" fillId="0" borderId="6" xfId="0" applyNumberFormat="1" applyBorder="1" applyAlignment="1">
      <alignment horizontal="left" vertical="center"/>
    </xf>
    <xf numFmtId="49" fontId="3" fillId="0" borderId="6" xfId="0" applyNumberFormat="1" applyFont="1" applyFill="1" applyBorder="1" applyAlignment="1" applyProtection="1">
      <alignment horizontal="left" vertical="center" wrapText="1"/>
      <protection locked="0"/>
    </xf>
    <xf numFmtId="0" fontId="3" fillId="0" borderId="5" xfId="0" applyFont="1" applyFill="1" applyBorder="1" applyAlignment="1">
      <alignment horizontal="left" vertical="center" wrapText="1"/>
    </xf>
    <xf numFmtId="0" fontId="3" fillId="0" borderId="6" xfId="0" applyFont="1" applyFill="1" applyBorder="1" applyAlignment="1">
      <alignment horizontal="left" vertical="center" wrapText="1"/>
    </xf>
    <xf numFmtId="0" fontId="18" fillId="3" borderId="3" xfId="0" applyFont="1" applyFill="1" applyBorder="1" applyAlignment="1">
      <alignment horizontal="center" vertical="center" wrapText="1"/>
    </xf>
    <xf numFmtId="0" fontId="7" fillId="3" borderId="3" xfId="0" applyFont="1"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9" fillId="3" borderId="6" xfId="0" applyFont="1" applyFill="1" applyBorder="1" applyAlignment="1">
      <alignment horizontal="center" vertical="center"/>
    </xf>
    <xf numFmtId="0" fontId="0" fillId="0" borderId="4" xfId="0" applyBorder="1" applyAlignment="1" applyProtection="1">
      <alignment horizontal="center" vertical="center"/>
      <protection locked="0" hidden="1"/>
    </xf>
    <xf numFmtId="0" fontId="0" fillId="0" borderId="6" xfId="0" applyBorder="1" applyAlignment="1" applyProtection="1">
      <alignment horizontal="center" vertical="center"/>
      <protection locked="0" hidden="1"/>
    </xf>
    <xf numFmtId="0" fontId="0" fillId="0" borderId="4" xfId="0" applyNumberFormat="1" applyBorder="1" applyAlignment="1" applyProtection="1">
      <alignment horizontal="center" vertical="center"/>
      <protection hidden="1"/>
    </xf>
    <xf numFmtId="0" fontId="0" fillId="0" borderId="5" xfId="0" applyNumberFormat="1" applyBorder="1" applyAlignment="1" applyProtection="1">
      <alignment horizontal="center" vertical="center"/>
      <protection hidden="1"/>
    </xf>
    <xf numFmtId="0" fontId="0" fillId="0" borderId="6" xfId="0" applyNumberFormat="1" applyBorder="1" applyAlignment="1" applyProtection="1">
      <alignment horizontal="center" vertical="center"/>
      <protection hidden="1"/>
    </xf>
    <xf numFmtId="0" fontId="0" fillId="0" borderId="4" xfId="0" applyFont="1" applyFill="1" applyBorder="1" applyAlignment="1" applyProtection="1">
      <alignment horizontal="center" vertical="center"/>
      <protection locked="0" hidden="1"/>
    </xf>
    <xf numFmtId="0" fontId="0" fillId="0" borderId="6" xfId="0" applyFont="1" applyFill="1" applyBorder="1" applyAlignment="1" applyProtection="1">
      <alignment horizontal="center" vertical="center"/>
      <protection locked="0" hidden="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center"/>
    </xf>
    <xf numFmtId="0" fontId="0" fillId="0" borderId="7" xfId="0" applyBorder="1" applyAlignment="1">
      <alignment horizontal="center"/>
    </xf>
    <xf numFmtId="0" fontId="0" fillId="0" borderId="3" xfId="0" applyBorder="1" applyAlignment="1">
      <alignment horizontal="left"/>
    </xf>
    <xf numFmtId="0" fontId="0" fillId="0" borderId="4"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4" xfId="0" applyBorder="1" applyAlignment="1" applyProtection="1">
      <alignment horizontal="left" vertical="center"/>
      <protection locked="0"/>
    </xf>
    <xf numFmtId="0" fontId="0" fillId="0" borderId="5"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0" fillId="0" borderId="4" xfId="0" applyBorder="1" applyAlignment="1" applyProtection="1">
      <alignment vertical="center"/>
      <protection locked="0"/>
    </xf>
    <xf numFmtId="0" fontId="0" fillId="0" borderId="5" xfId="0" applyBorder="1" applyAlignment="1" applyProtection="1">
      <alignment vertical="center"/>
      <protection locked="0"/>
    </xf>
    <xf numFmtId="0" fontId="0" fillId="0" borderId="6" xfId="0" applyBorder="1" applyAlignment="1" applyProtection="1">
      <alignment vertical="center"/>
      <protection locked="0"/>
    </xf>
    <xf numFmtId="49" fontId="3" fillId="0" borderId="6" xfId="0" applyNumberFormat="1" applyFont="1" applyFill="1" applyBorder="1" applyAlignment="1" applyProtection="1">
      <alignment horizontal="center" vertical="center" wrapText="1"/>
      <protection locked="0"/>
    </xf>
    <xf numFmtId="49" fontId="3" fillId="0" borderId="6" xfId="0" applyNumberFormat="1" applyFont="1" applyFill="1" applyBorder="1" applyAlignment="1">
      <alignment horizontal="lef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8" xfId="0" applyFont="1" applyBorder="1" applyAlignment="1">
      <alignment horizontal="center" vertical="center"/>
    </xf>
    <xf numFmtId="0" fontId="9" fillId="0" borderId="0" xfId="0" applyFont="1" applyBorder="1" applyAlignment="1">
      <alignment horizontal="center" vertical="center"/>
    </xf>
    <xf numFmtId="0" fontId="9" fillId="0" borderId="20" xfId="0" applyFont="1" applyBorder="1" applyAlignment="1">
      <alignment horizontal="center" vertical="center"/>
    </xf>
    <xf numFmtId="0" fontId="9" fillId="0" borderId="2" xfId="0" applyFont="1" applyBorder="1" applyAlignment="1">
      <alignment horizontal="center" vertical="center"/>
    </xf>
    <xf numFmtId="0" fontId="0" fillId="0" borderId="4"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0" borderId="4" xfId="0" applyNumberFormat="1" applyBorder="1" applyAlignment="1">
      <alignment horizontal="center" vertical="center"/>
    </xf>
    <xf numFmtId="0" fontId="0" fillId="0" borderId="5" xfId="0" applyNumberFormat="1" applyBorder="1" applyAlignment="1">
      <alignment horizontal="center" vertical="center"/>
    </xf>
    <xf numFmtId="0" fontId="0" fillId="0" borderId="6" xfId="0" applyNumberFormat="1" applyBorder="1" applyAlignment="1">
      <alignment horizontal="center" vertical="center"/>
    </xf>
    <xf numFmtId="49" fontId="42" fillId="0" borderId="4" xfId="0" applyNumberFormat="1" applyFont="1" applyFill="1" applyBorder="1" applyAlignment="1" applyProtection="1">
      <alignment horizontal="right" vertical="center" wrapText="1"/>
      <protection locked="0"/>
    </xf>
    <xf numFmtId="49" fontId="42" fillId="0" borderId="5" xfId="0" applyNumberFormat="1" applyFont="1" applyFill="1" applyBorder="1" applyAlignment="1" applyProtection="1">
      <alignment horizontal="right" vertical="center" wrapText="1"/>
      <protection locked="0"/>
    </xf>
    <xf numFmtId="9" fontId="43" fillId="0" borderId="5" xfId="0" applyNumberFormat="1" applyFont="1" applyFill="1" applyBorder="1" applyAlignment="1">
      <alignment horizontal="center" vertical="center" wrapText="1"/>
    </xf>
    <xf numFmtId="9" fontId="43" fillId="0" borderId="6" xfId="0" applyNumberFormat="1" applyFont="1" applyFill="1" applyBorder="1" applyAlignment="1">
      <alignment horizontal="center" vertical="center" wrapText="1"/>
    </xf>
    <xf numFmtId="14" fontId="43" fillId="0" borderId="5" xfId="0" applyNumberFormat="1" applyFont="1" applyFill="1" applyBorder="1" applyAlignment="1" applyProtection="1">
      <alignment horizontal="center" vertical="center" wrapText="1"/>
      <protection locked="0"/>
    </xf>
    <xf numFmtId="0" fontId="43" fillId="0" borderId="5" xfId="0" applyNumberFormat="1" applyFont="1" applyFill="1" applyBorder="1" applyAlignment="1" applyProtection="1">
      <alignment horizontal="center" vertical="center" wrapText="1"/>
      <protection locked="0"/>
    </xf>
    <xf numFmtId="0" fontId="43" fillId="0" borderId="6" xfId="0" applyNumberFormat="1" applyFont="1" applyFill="1" applyBorder="1" applyAlignment="1" applyProtection="1">
      <alignment horizontal="center" vertical="center" wrapText="1"/>
      <protection locked="0"/>
    </xf>
    <xf numFmtId="0" fontId="42" fillId="0" borderId="4" xfId="0" applyFont="1" applyFill="1" applyBorder="1" applyAlignment="1">
      <alignment horizontal="right" vertical="center" wrapText="1"/>
    </xf>
    <xf numFmtId="0" fontId="42" fillId="0" borderId="5" xfId="0" applyFont="1" applyFill="1" applyBorder="1" applyAlignment="1">
      <alignment horizontal="right" vertical="center" wrapText="1"/>
    </xf>
    <xf numFmtId="49" fontId="43" fillId="0" borderId="5" xfId="0" applyNumberFormat="1" applyFont="1" applyFill="1" applyBorder="1" applyAlignment="1" applyProtection="1">
      <alignment horizontal="center" vertical="center" wrapText="1"/>
      <protection locked="0"/>
    </xf>
    <xf numFmtId="0" fontId="42" fillId="0" borderId="5" xfId="0" applyFont="1" applyFill="1" applyBorder="1" applyAlignment="1">
      <alignment horizontal="center" vertical="center" wrapText="1"/>
    </xf>
    <xf numFmtId="0" fontId="42" fillId="0" borderId="6" xfId="0" applyFont="1" applyFill="1" applyBorder="1" applyAlignment="1">
      <alignment horizontal="center" vertical="center" wrapText="1"/>
    </xf>
    <xf numFmtId="0" fontId="43" fillId="0" borderId="5" xfId="0" applyNumberFormat="1" applyFont="1" applyFill="1" applyBorder="1" applyAlignment="1">
      <alignment horizontal="left" vertical="center" wrapText="1"/>
    </xf>
    <xf numFmtId="0" fontId="40" fillId="0" borderId="4" xfId="0" applyFont="1" applyBorder="1" applyAlignment="1" applyProtection="1">
      <alignment horizontal="center" vertical="center"/>
      <protection locked="0"/>
    </xf>
    <xf numFmtId="0" fontId="40" fillId="0" borderId="6" xfId="0" applyFont="1" applyBorder="1" applyAlignment="1" applyProtection="1">
      <alignment horizontal="center" vertical="center"/>
      <protection locked="0"/>
    </xf>
    <xf numFmtId="0" fontId="40" fillId="0" borderId="4" xfId="0" applyFont="1" applyBorder="1" applyAlignment="1">
      <alignment horizontal="center" vertical="center"/>
    </xf>
    <xf numFmtId="0" fontId="40" fillId="0" borderId="6" xfId="0" applyFont="1" applyBorder="1" applyAlignment="1">
      <alignment horizontal="center" vertical="center"/>
    </xf>
    <xf numFmtId="9" fontId="43" fillId="0" borderId="5" xfId="1" applyFont="1" applyFill="1" applyBorder="1" applyAlignment="1">
      <alignment horizontal="center" vertical="center" wrapText="1"/>
    </xf>
    <xf numFmtId="9" fontId="43" fillId="0" borderId="6" xfId="1" applyFont="1" applyFill="1" applyBorder="1" applyAlignment="1">
      <alignment horizontal="center" vertical="center" wrapText="1"/>
    </xf>
    <xf numFmtId="0" fontId="42" fillId="0" borderId="4" xfId="0" applyFont="1" applyFill="1" applyBorder="1" applyAlignment="1">
      <alignment horizontal="center" vertical="center" wrapText="1"/>
    </xf>
    <xf numFmtId="0" fontId="42" fillId="0" borderId="9" xfId="0" applyFont="1" applyBorder="1" applyAlignment="1">
      <alignment horizontal="center" vertical="center" wrapText="1"/>
    </xf>
    <xf numFmtId="0" fontId="42" fillId="0" borderId="11" xfId="0" applyFont="1" applyBorder="1" applyAlignment="1">
      <alignment horizontal="center" vertical="center" wrapText="1"/>
    </xf>
    <xf numFmtId="0" fontId="40" fillId="0" borderId="4" xfId="0" applyNumberFormat="1" applyFont="1" applyBorder="1" applyAlignment="1">
      <alignment horizontal="center"/>
    </xf>
    <xf numFmtId="0" fontId="40" fillId="0" borderId="6" xfId="0" applyNumberFormat="1" applyFont="1" applyBorder="1" applyAlignment="1">
      <alignment horizontal="center"/>
    </xf>
    <xf numFmtId="0" fontId="40" fillId="0" borderId="4" xfId="0" applyFont="1" applyBorder="1" applyAlignment="1">
      <alignment horizontal="center"/>
    </xf>
    <xf numFmtId="0" fontId="40" fillId="0" borderId="6" xfId="0" applyFont="1" applyBorder="1" applyAlignment="1">
      <alignment horizontal="center"/>
    </xf>
    <xf numFmtId="0" fontId="40" fillId="0" borderId="5" xfId="0" applyFont="1" applyBorder="1" applyAlignment="1">
      <alignment horizontal="center"/>
    </xf>
    <xf numFmtId="0" fontId="45" fillId="0" borderId="12" xfId="0" applyFont="1" applyBorder="1" applyAlignment="1">
      <alignment horizontal="center" vertical="center"/>
    </xf>
    <xf numFmtId="0" fontId="45" fillId="0" borderId="13" xfId="0" applyFont="1" applyBorder="1" applyAlignment="1">
      <alignment horizontal="center" vertical="center"/>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6" xfId="0" applyFont="1" applyBorder="1" applyAlignment="1">
      <alignment horizontal="center" vertical="center" wrapText="1"/>
    </xf>
    <xf numFmtId="0" fontId="46" fillId="0" borderId="4" xfId="0" applyFont="1" applyBorder="1" applyAlignment="1">
      <alignment horizontal="center" vertical="center" wrapText="1"/>
    </xf>
    <xf numFmtId="0" fontId="46" fillId="0" borderId="6" xfId="0" applyFont="1" applyBorder="1" applyAlignment="1">
      <alignment horizontal="center" vertical="center"/>
    </xf>
    <xf numFmtId="0" fontId="45" fillId="0" borderId="4" xfId="0" applyFont="1" applyBorder="1" applyAlignment="1">
      <alignment horizontal="center" vertical="center"/>
    </xf>
    <xf numFmtId="0" fontId="45" fillId="0" borderId="5" xfId="0" applyFont="1" applyBorder="1" applyAlignment="1">
      <alignment horizontal="center" vertical="center"/>
    </xf>
    <xf numFmtId="0" fontId="45" fillId="0" borderId="6" xfId="0" applyFont="1" applyBorder="1" applyAlignment="1">
      <alignment horizontal="center" vertical="center"/>
    </xf>
    <xf numFmtId="0" fontId="44" fillId="0" borderId="4" xfId="0" applyFont="1" applyBorder="1" applyAlignment="1">
      <alignment horizontal="center" vertical="center" wrapText="1"/>
    </xf>
    <xf numFmtId="0" fontId="44" fillId="0" borderId="6" xfId="0" applyFont="1" applyBorder="1" applyAlignment="1">
      <alignment horizontal="center" vertical="center"/>
    </xf>
    <xf numFmtId="0" fontId="45" fillId="0" borderId="8" xfId="0" applyFont="1" applyBorder="1" applyAlignment="1">
      <alignment horizontal="center" vertical="center"/>
    </xf>
    <xf numFmtId="0" fontId="45" fillId="0" borderId="9" xfId="0" applyFont="1" applyBorder="1" applyAlignment="1">
      <alignment horizontal="center" vertical="center"/>
    </xf>
    <xf numFmtId="0" fontId="45" fillId="0" borderId="10" xfId="0" applyFont="1" applyBorder="1" applyAlignment="1">
      <alignment horizontal="center" vertical="center"/>
    </xf>
    <xf numFmtId="0" fontId="45" fillId="0" borderId="11" xfId="0" applyFont="1" applyBorder="1" applyAlignment="1">
      <alignment horizontal="center" vertical="center"/>
    </xf>
    <xf numFmtId="1" fontId="40" fillId="0" borderId="4" xfId="0" applyNumberFormat="1" applyFont="1" applyBorder="1" applyAlignment="1" applyProtection="1">
      <alignment horizontal="center" vertical="center"/>
      <protection locked="0" hidden="1"/>
    </xf>
    <xf numFmtId="0" fontId="40" fillId="0" borderId="6" xfId="0" applyNumberFormat="1" applyFont="1" applyBorder="1" applyAlignment="1" applyProtection="1">
      <alignment horizontal="center" vertical="center"/>
      <protection locked="0" hidden="1"/>
    </xf>
    <xf numFmtId="0" fontId="42" fillId="0" borderId="3" xfId="0" applyFont="1" applyBorder="1" applyAlignment="1">
      <alignment horizontal="center" vertical="center" wrapText="1"/>
    </xf>
    <xf numFmtId="0" fontId="45" fillId="0" borderId="8" xfId="0" applyFont="1" applyBorder="1" applyAlignment="1">
      <alignment horizontal="center" vertical="center" wrapText="1"/>
    </xf>
    <xf numFmtId="0" fontId="45" fillId="0" borderId="9" xfId="0" applyFont="1" applyBorder="1" applyAlignment="1">
      <alignment horizontal="center" vertical="center" wrapText="1"/>
    </xf>
    <xf numFmtId="0" fontId="45" fillId="0" borderId="10" xfId="0" applyFont="1" applyBorder="1" applyAlignment="1">
      <alignment horizontal="center" vertical="center" wrapText="1"/>
    </xf>
    <xf numFmtId="0" fontId="45" fillId="0" borderId="11" xfId="0" applyFont="1" applyBorder="1" applyAlignment="1">
      <alignment horizontal="center" vertical="center" wrapText="1"/>
    </xf>
    <xf numFmtId="0" fontId="40" fillId="0" borderId="3" xfId="0" applyFont="1" applyBorder="1" applyAlignment="1">
      <alignment horizontal="left"/>
    </xf>
    <xf numFmtId="1" fontId="40" fillId="0" borderId="4" xfId="0" applyNumberFormat="1" applyFont="1" applyBorder="1" applyAlignment="1" applyProtection="1">
      <alignment horizontal="center" vertical="center"/>
      <protection hidden="1"/>
    </xf>
    <xf numFmtId="0" fontId="40" fillId="0" borderId="6" xfId="0" applyNumberFormat="1" applyFont="1" applyBorder="1" applyAlignment="1" applyProtection="1">
      <alignment horizontal="center" vertical="center"/>
      <protection hidden="1"/>
    </xf>
    <xf numFmtId="0" fontId="40" fillId="0" borderId="3" xfId="0" applyFont="1" applyFill="1" applyBorder="1" applyAlignment="1">
      <alignment horizontal="left"/>
    </xf>
    <xf numFmtId="0" fontId="39" fillId="3" borderId="4" xfId="0" applyFont="1" applyFill="1" applyBorder="1" applyAlignment="1">
      <alignment horizontal="center" vertical="center"/>
    </xf>
    <xf numFmtId="0" fontId="39" fillId="3" borderId="5" xfId="0" applyFont="1" applyFill="1" applyBorder="1" applyAlignment="1">
      <alignment horizontal="center" vertical="center"/>
    </xf>
    <xf numFmtId="0" fontId="39" fillId="3" borderId="22" xfId="0" applyFont="1" applyFill="1" applyBorder="1" applyAlignment="1">
      <alignment horizontal="center" vertical="center"/>
    </xf>
    <xf numFmtId="0" fontId="39" fillId="3" borderId="9" xfId="0" applyFont="1" applyFill="1" applyBorder="1" applyAlignment="1">
      <alignment horizontal="center" vertical="center"/>
    </xf>
    <xf numFmtId="0" fontId="40" fillId="0" borderId="5" xfId="0" applyNumberFormat="1" applyFont="1" applyBorder="1" applyAlignment="1">
      <alignment horizontal="left" vertical="center"/>
    </xf>
    <xf numFmtId="0" fontId="40" fillId="0" borderId="6" xfId="0" applyNumberFormat="1" applyFont="1" applyBorder="1" applyAlignment="1">
      <alignment horizontal="left" vertical="center"/>
    </xf>
    <xf numFmtId="0" fontId="37" fillId="0" borderId="4" xfId="0" applyFont="1" applyBorder="1" applyAlignment="1">
      <alignment horizontal="right" vertical="center"/>
    </xf>
    <xf numFmtId="0" fontId="37" fillId="0" borderId="5" xfId="0" applyFont="1" applyBorder="1" applyAlignment="1">
      <alignment horizontal="right" vertical="center"/>
    </xf>
    <xf numFmtId="49" fontId="43" fillId="0" borderId="5" xfId="0" applyNumberFormat="1" applyFont="1" applyFill="1" applyBorder="1" applyAlignment="1">
      <alignment vertical="center" wrapText="1"/>
    </xf>
    <xf numFmtId="0" fontId="43" fillId="0" borderId="5" xfId="0" applyNumberFormat="1" applyFont="1" applyFill="1" applyBorder="1" applyAlignment="1">
      <alignment vertical="center" wrapText="1"/>
    </xf>
    <xf numFmtId="0" fontId="43" fillId="0" borderId="6" xfId="0" applyNumberFormat="1" applyFont="1" applyFill="1" applyBorder="1" applyAlignment="1">
      <alignment vertical="center" wrapText="1"/>
    </xf>
    <xf numFmtId="0" fontId="43" fillId="0" borderId="5" xfId="0" applyNumberFormat="1" applyFont="1" applyFill="1" applyBorder="1" applyAlignment="1" applyProtection="1">
      <alignment horizontal="left" vertical="center" wrapText="1"/>
      <protection locked="0"/>
    </xf>
    <xf numFmtId="0" fontId="43" fillId="0" borderId="6" xfId="0" applyNumberFormat="1" applyFont="1" applyFill="1" applyBorder="1" applyAlignment="1" applyProtection="1">
      <alignment horizontal="left" vertical="center" wrapText="1"/>
      <protection locked="0"/>
    </xf>
    <xf numFmtId="0" fontId="39" fillId="0" borderId="15" xfId="0" applyFont="1" applyBorder="1" applyAlignment="1">
      <alignment horizontal="left" vertical="center"/>
    </xf>
    <xf numFmtId="0" fontId="39" fillId="0" borderId="16" xfId="0" applyFont="1" applyBorder="1" applyAlignment="1">
      <alignment horizontal="left" vertical="center"/>
    </xf>
    <xf numFmtId="0" fontId="39" fillId="0" borderId="17" xfId="0" applyFont="1" applyBorder="1" applyAlignment="1">
      <alignment horizontal="left" vertical="center"/>
    </xf>
    <xf numFmtId="0" fontId="39" fillId="0" borderId="18" xfId="0" applyFont="1" applyBorder="1" applyAlignment="1">
      <alignment horizontal="left" vertical="center"/>
    </xf>
    <xf numFmtId="0" fontId="39" fillId="0" borderId="0" xfId="0" applyFont="1" applyBorder="1" applyAlignment="1">
      <alignment horizontal="left" vertical="center"/>
    </xf>
    <xf numFmtId="0" fontId="39" fillId="0" borderId="19" xfId="0" applyFont="1" applyBorder="1" applyAlignment="1">
      <alignment horizontal="left" vertical="center"/>
    </xf>
    <xf numFmtId="0" fontId="39" fillId="0" borderId="20" xfId="0" applyFont="1" applyBorder="1" applyAlignment="1">
      <alignment horizontal="left" vertical="center"/>
    </xf>
    <xf numFmtId="0" fontId="39" fillId="0" borderId="2" xfId="0" applyFont="1" applyBorder="1" applyAlignment="1">
      <alignment horizontal="left" vertical="center"/>
    </xf>
    <xf numFmtId="0" fontId="39" fillId="0" borderId="21" xfId="0" applyFont="1" applyBorder="1" applyAlignment="1">
      <alignment horizontal="left" vertical="center"/>
    </xf>
    <xf numFmtId="0" fontId="39" fillId="0" borderId="23" xfId="0" applyFont="1" applyBorder="1" applyAlignment="1">
      <alignment horizontal="left" vertical="center"/>
    </xf>
    <xf numFmtId="0" fontId="39" fillId="0" borderId="1" xfId="0" applyFont="1" applyBorder="1" applyAlignment="1">
      <alignment horizontal="left" vertical="center"/>
    </xf>
    <xf numFmtId="0" fontId="39" fillId="0" borderId="24" xfId="0" applyFont="1" applyBorder="1" applyAlignment="1">
      <alignment horizontal="left" vertical="center"/>
    </xf>
    <xf numFmtId="0" fontId="38" fillId="0" borderId="15" xfId="0" applyFont="1" applyBorder="1" applyAlignment="1">
      <alignment horizontal="center" vertical="center" wrapText="1"/>
    </xf>
    <xf numFmtId="0" fontId="38" fillId="0" borderId="16" xfId="0" applyFont="1" applyBorder="1" applyAlignment="1">
      <alignment horizontal="center" vertical="center" wrapText="1"/>
    </xf>
    <xf numFmtId="0" fontId="38" fillId="0" borderId="17" xfId="0" applyFont="1" applyBorder="1" applyAlignment="1">
      <alignment horizontal="center" vertical="center" wrapText="1"/>
    </xf>
    <xf numFmtId="0" fontId="38" fillId="0" borderId="18" xfId="0" applyFont="1" applyBorder="1" applyAlignment="1">
      <alignment horizontal="center" vertical="center" wrapText="1"/>
    </xf>
    <xf numFmtId="0" fontId="38" fillId="0" borderId="0" xfId="0" applyFont="1" applyBorder="1" applyAlignment="1">
      <alignment horizontal="center" vertical="center" wrapText="1"/>
    </xf>
    <xf numFmtId="0" fontId="38" fillId="0" borderId="19" xfId="0" applyFont="1" applyBorder="1" applyAlignment="1">
      <alignment horizontal="center" vertical="center" wrapText="1"/>
    </xf>
    <xf numFmtId="0" fontId="38" fillId="0" borderId="20" xfId="0" applyFont="1" applyBorder="1" applyAlignment="1">
      <alignment horizontal="center" vertical="center" wrapText="1"/>
    </xf>
    <xf numFmtId="0" fontId="38" fillId="0" borderId="2" xfId="0" applyFont="1" applyBorder="1" applyAlignment="1">
      <alignment horizontal="center" vertical="center" wrapText="1"/>
    </xf>
    <xf numFmtId="0" fontId="38" fillId="0" borderId="21" xfId="0" applyFont="1" applyBorder="1" applyAlignment="1">
      <alignment horizontal="center" vertical="center" wrapText="1"/>
    </xf>
    <xf numFmtId="0" fontId="39" fillId="0" borderId="15" xfId="0" applyFont="1" applyBorder="1" applyAlignment="1">
      <alignment horizontal="center" vertical="center"/>
    </xf>
    <xf numFmtId="0" fontId="39" fillId="0" borderId="16" xfId="0" applyFont="1" applyBorder="1" applyAlignment="1">
      <alignment horizontal="center" vertical="center"/>
    </xf>
    <xf numFmtId="0" fontId="39" fillId="0" borderId="18" xfId="0" applyFont="1" applyBorder="1" applyAlignment="1">
      <alignment horizontal="center" vertical="center"/>
    </xf>
    <xf numFmtId="0" fontId="39" fillId="0" borderId="0" xfId="0" applyFont="1" applyBorder="1" applyAlignment="1">
      <alignment horizontal="center" vertical="center"/>
    </xf>
    <xf numFmtId="0" fontId="39" fillId="0" borderId="20" xfId="0" applyFont="1" applyBorder="1" applyAlignment="1">
      <alignment horizontal="center" vertical="center"/>
    </xf>
    <xf numFmtId="0" fontId="39" fillId="0" borderId="2" xfId="0" applyFont="1" applyBorder="1" applyAlignment="1">
      <alignment horizontal="center" vertical="center"/>
    </xf>
    <xf numFmtId="0" fontId="41" fillId="0" borderId="0" xfId="0" applyFont="1" applyAlignment="1">
      <alignment horizontal="center" vertical="center"/>
    </xf>
    <xf numFmtId="0" fontId="37" fillId="0" borderId="14" xfId="0" applyFont="1" applyBorder="1" applyAlignment="1">
      <alignment horizontal="center" vertical="center"/>
    </xf>
    <xf numFmtId="0" fontId="38" fillId="0" borderId="15" xfId="0" applyFont="1" applyBorder="1" applyAlignment="1">
      <alignment horizontal="center" vertical="center"/>
    </xf>
    <xf numFmtId="0" fontId="38" fillId="0" borderId="16" xfId="0" applyFont="1" applyBorder="1" applyAlignment="1">
      <alignment horizontal="center" vertical="center"/>
    </xf>
    <xf numFmtId="0" fontId="38" fillId="0" borderId="17" xfId="0" applyFont="1" applyBorder="1" applyAlignment="1">
      <alignment horizontal="center" vertical="center"/>
    </xf>
    <xf numFmtId="0" fontId="38" fillId="0" borderId="18" xfId="0" applyFont="1" applyBorder="1" applyAlignment="1">
      <alignment horizontal="center" vertical="center"/>
    </xf>
    <xf numFmtId="0" fontId="38" fillId="0" borderId="0" xfId="0" applyFont="1" applyBorder="1" applyAlignment="1">
      <alignment horizontal="center" vertical="center"/>
    </xf>
    <xf numFmtId="0" fontId="38" fillId="0" borderId="19" xfId="0" applyFont="1" applyBorder="1" applyAlignment="1">
      <alignment horizontal="center" vertical="center"/>
    </xf>
    <xf numFmtId="0" fontId="38" fillId="0" borderId="20" xfId="0" applyFont="1" applyBorder="1" applyAlignment="1">
      <alignment horizontal="center" vertical="center"/>
    </xf>
    <xf numFmtId="0" fontId="38" fillId="0" borderId="2" xfId="0" applyFont="1" applyBorder="1" applyAlignment="1">
      <alignment horizontal="center" vertical="center"/>
    </xf>
    <xf numFmtId="0" fontId="38" fillId="0" borderId="21" xfId="0" applyFont="1" applyBorder="1" applyAlignment="1">
      <alignment horizontal="center" vertical="center"/>
    </xf>
    <xf numFmtId="0" fontId="39" fillId="3" borderId="7" xfId="0" applyFont="1" applyFill="1" applyBorder="1" applyAlignment="1">
      <alignment horizontal="center" vertical="center"/>
    </xf>
    <xf numFmtId="0" fontId="39" fillId="3" borderId="11" xfId="0" applyFont="1" applyFill="1" applyBorder="1" applyAlignment="1">
      <alignment horizontal="center" vertical="center"/>
    </xf>
    <xf numFmtId="49" fontId="43" fillId="0" borderId="5" xfId="0" applyNumberFormat="1" applyFont="1" applyFill="1" applyBorder="1" applyAlignment="1" applyProtection="1">
      <alignment horizontal="left" vertical="center" wrapText="1"/>
      <protection locked="0"/>
    </xf>
    <xf numFmtId="0" fontId="45" fillId="0" borderId="0" xfId="0" applyFont="1" applyAlignment="1">
      <alignment horizontal="center"/>
    </xf>
    <xf numFmtId="0" fontId="40" fillId="0" borderId="0" xfId="0" applyFont="1" applyBorder="1" applyAlignment="1">
      <alignment horizontal="center"/>
    </xf>
    <xf numFmtId="0" fontId="40" fillId="0" borderId="7" xfId="0" applyFont="1" applyBorder="1" applyAlignment="1">
      <alignment horizontal="center"/>
    </xf>
    <xf numFmtId="0" fontId="43" fillId="0" borderId="5" xfId="0" applyFont="1" applyFill="1" applyBorder="1" applyAlignment="1">
      <alignment horizontal="left" vertical="center" wrapText="1"/>
    </xf>
    <xf numFmtId="0" fontId="43" fillId="0" borderId="6" xfId="0" applyFont="1" applyFill="1" applyBorder="1" applyAlignment="1">
      <alignment horizontal="left" vertical="center" wrapText="1"/>
    </xf>
    <xf numFmtId="49" fontId="43" fillId="0" borderId="22" xfId="0" applyNumberFormat="1" applyFont="1" applyFill="1" applyBorder="1" applyAlignment="1" applyProtection="1">
      <alignment horizontal="left" vertical="center" wrapText="1"/>
      <protection locked="0"/>
    </xf>
    <xf numFmtId="49" fontId="43" fillId="0" borderId="9" xfId="0" applyNumberFormat="1" applyFont="1" applyFill="1" applyBorder="1" applyAlignment="1" applyProtection="1">
      <alignment horizontal="left" vertical="center" wrapText="1"/>
      <protection locked="0"/>
    </xf>
    <xf numFmtId="0" fontId="42" fillId="0" borderId="8" xfId="0" applyFont="1" applyFill="1" applyBorder="1" applyAlignment="1">
      <alignment horizontal="right" vertical="center" wrapText="1"/>
    </xf>
    <xf numFmtId="0" fontId="42" fillId="0" borderId="22" xfId="0" applyFont="1" applyFill="1" applyBorder="1" applyAlignment="1">
      <alignment horizontal="right" vertical="center" wrapText="1"/>
    </xf>
    <xf numFmtId="0" fontId="43" fillId="0" borderId="22" xfId="0" applyNumberFormat="1" applyFont="1" applyFill="1" applyBorder="1" applyAlignment="1" applyProtection="1">
      <alignment horizontal="left" vertical="center" wrapText="1"/>
      <protection locked="0"/>
    </xf>
    <xf numFmtId="0" fontId="43" fillId="0" borderId="9" xfId="0" applyNumberFormat="1" applyFont="1" applyFill="1" applyBorder="1" applyAlignment="1" applyProtection="1">
      <alignment horizontal="left" vertical="center" wrapText="1"/>
      <protection locked="0"/>
    </xf>
    <xf numFmtId="0" fontId="39" fillId="3" borderId="6" xfId="0" applyFont="1" applyFill="1" applyBorder="1" applyAlignment="1">
      <alignment horizontal="center" vertical="center"/>
    </xf>
    <xf numFmtId="0" fontId="43" fillId="0" borderId="5" xfId="0" applyNumberFormat="1" applyFont="1" applyFill="1" applyBorder="1" applyAlignment="1">
      <alignment horizontal="center" vertical="center" wrapText="1"/>
    </xf>
    <xf numFmtId="0" fontId="43" fillId="0" borderId="22" xfId="0" applyNumberFormat="1"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6" fillId="3" borderId="12" xfId="0" applyFont="1" applyFill="1" applyBorder="1" applyAlignment="1" applyProtection="1">
      <alignment horizontal="center" vertical="center"/>
      <protection locked="0"/>
    </xf>
    <xf numFmtId="0" fontId="6" fillId="3" borderId="13" xfId="0" applyFont="1" applyFill="1" applyBorder="1" applyAlignment="1" applyProtection="1">
      <alignment horizontal="center" vertical="center"/>
      <protection locked="0"/>
    </xf>
    <xf numFmtId="0" fontId="3" fillId="0" borderId="6" xfId="0" applyFont="1" applyFill="1" applyBorder="1" applyAlignment="1">
      <alignment horizontal="center" vertical="center" wrapText="1"/>
    </xf>
    <xf numFmtId="0" fontId="23" fillId="3" borderId="4" xfId="0" applyFont="1" applyFill="1" applyBorder="1" applyAlignment="1">
      <alignment horizontal="center" vertical="center" wrapText="1"/>
    </xf>
    <xf numFmtId="0" fontId="23" fillId="3" borderId="6" xfId="0" applyFont="1" applyFill="1" applyBorder="1" applyAlignment="1">
      <alignment horizontal="center" vertical="center" wrapText="1"/>
    </xf>
    <xf numFmtId="14" fontId="6" fillId="0" borderId="5" xfId="0" applyNumberFormat="1" applyFont="1" applyFill="1" applyBorder="1" applyAlignment="1">
      <alignment horizontal="right" vertical="center"/>
    </xf>
    <xf numFmtId="0" fontId="6" fillId="0" borderId="5" xfId="0" applyFont="1" applyFill="1" applyBorder="1" applyAlignment="1">
      <alignment horizontal="right" vertical="center"/>
    </xf>
    <xf numFmtId="14" fontId="6" fillId="0" borderId="5" xfId="0" applyNumberFormat="1" applyFont="1" applyFill="1" applyBorder="1" applyAlignment="1">
      <alignment horizontal="left" vertical="center"/>
    </xf>
    <xf numFmtId="0" fontId="6" fillId="0" borderId="5" xfId="0" applyFont="1" applyFill="1" applyBorder="1" applyAlignment="1">
      <alignment horizontal="left" vertical="center"/>
    </xf>
    <xf numFmtId="0" fontId="6" fillId="0" borderId="6" xfId="0" applyFont="1" applyFill="1" applyBorder="1" applyAlignment="1">
      <alignment horizontal="left" vertical="center"/>
    </xf>
    <xf numFmtId="0" fontId="6" fillId="0" borderId="5" xfId="0" applyFont="1" applyFill="1" applyBorder="1" applyAlignment="1">
      <alignment horizontal="center" vertical="center"/>
    </xf>
    <xf numFmtId="0" fontId="10" fillId="0" borderId="14" xfId="0" applyFont="1" applyBorder="1" applyAlignment="1">
      <alignment horizontal="center" vertical="center"/>
    </xf>
    <xf numFmtId="0" fontId="10" fillId="0" borderId="14" xfId="0" applyFont="1" applyBorder="1" applyAlignment="1">
      <alignment horizontal="center" vertical="center" wrapText="1"/>
    </xf>
    <xf numFmtId="0" fontId="9" fillId="0" borderId="17" xfId="0" applyFont="1" applyBorder="1" applyAlignment="1">
      <alignment horizontal="center" vertical="center"/>
    </xf>
    <xf numFmtId="0" fontId="9" fillId="0" borderId="19" xfId="0" applyFont="1" applyBorder="1" applyAlignment="1">
      <alignment horizontal="center" vertical="center"/>
    </xf>
    <xf numFmtId="0" fontId="9" fillId="0" borderId="21" xfId="0" applyFont="1" applyBorder="1" applyAlignment="1">
      <alignment horizontal="center" vertic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21" xfId="0" applyBorder="1" applyAlignment="1">
      <alignment horizontal="center"/>
    </xf>
    <xf numFmtId="0" fontId="9" fillId="0" borderId="14" xfId="0" applyFont="1" applyBorder="1" applyAlignment="1">
      <alignment horizontal="center" vertical="center"/>
    </xf>
    <xf numFmtId="0" fontId="9" fillId="0" borderId="14" xfId="0" applyFont="1" applyBorder="1" applyAlignment="1">
      <alignment horizontal="left" vertical="center"/>
    </xf>
    <xf numFmtId="49" fontId="3" fillId="0" borderId="5"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18" fillId="0" borderId="0" xfId="0" applyFont="1" applyAlignment="1">
      <alignment horizontal="center" vertical="center"/>
    </xf>
    <xf numFmtId="0" fontId="2" fillId="3" borderId="13" xfId="0" applyFont="1" applyFill="1" applyBorder="1" applyAlignment="1">
      <alignment horizontal="center" vertical="center" wrapText="1"/>
    </xf>
    <xf numFmtId="0" fontId="16" fillId="0" borderId="4" xfId="0" applyFont="1" applyBorder="1" applyAlignment="1">
      <alignment horizontal="center" vertical="center"/>
    </xf>
    <xf numFmtId="0" fontId="16" fillId="0" borderId="5" xfId="0" applyFont="1" applyBorder="1" applyAlignment="1">
      <alignment horizontal="center" vertical="center"/>
    </xf>
    <xf numFmtId="0" fontId="16" fillId="0" borderId="6" xfId="0" applyFont="1" applyBorder="1" applyAlignment="1">
      <alignment horizontal="center" vertical="center"/>
    </xf>
    <xf numFmtId="0" fontId="16" fillId="0" borderId="4" xfId="0" applyFont="1" applyBorder="1" applyAlignment="1">
      <alignment horizontal="center" vertical="center" wrapText="1" shrinkToFit="1"/>
    </xf>
    <xf numFmtId="0" fontId="16" fillId="0" borderId="5" xfId="0" applyFont="1" applyBorder="1" applyAlignment="1">
      <alignment horizontal="center" vertical="center" wrapText="1" shrinkToFit="1"/>
    </xf>
    <xf numFmtId="0" fontId="16" fillId="0" borderId="6" xfId="0" applyFont="1" applyBorder="1" applyAlignment="1">
      <alignment horizontal="center" vertical="center" wrapText="1" shrinkToFit="1"/>
    </xf>
    <xf numFmtId="0" fontId="0" fillId="0" borderId="3" xfId="0" applyBorder="1" applyAlignment="1" applyProtection="1">
      <alignment horizontal="center" vertical="center"/>
      <protection locked="0"/>
    </xf>
    <xf numFmtId="0" fontId="14" fillId="3" borderId="3" xfId="0" applyFont="1" applyFill="1" applyBorder="1" applyAlignment="1">
      <alignment horizontal="center" vertical="top" wrapText="1"/>
    </xf>
    <xf numFmtId="0" fontId="6" fillId="0" borderId="3" xfId="0" applyFont="1" applyFill="1" applyBorder="1" applyAlignment="1" applyProtection="1">
      <alignment vertical="center" wrapText="1" shrinkToFit="1"/>
      <protection locked="0"/>
    </xf>
    <xf numFmtId="0" fontId="7" fillId="3" borderId="3" xfId="0" applyFont="1" applyFill="1" applyBorder="1" applyAlignment="1">
      <alignment horizontal="right" vertical="center" wrapText="1" shrinkToFit="1"/>
    </xf>
    <xf numFmtId="0" fontId="6" fillId="0" borderId="3" xfId="0" applyFont="1" applyBorder="1" applyAlignment="1" applyProtection="1">
      <alignment vertical="center" wrapText="1" shrinkToFit="1"/>
      <protection locked="0"/>
    </xf>
    <xf numFmtId="0" fontId="0" fillId="0" borderId="3" xfId="0" applyBorder="1" applyAlignment="1">
      <alignment horizontal="center"/>
    </xf>
    <xf numFmtId="0" fontId="7" fillId="3" borderId="8"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6" fillId="0" borderId="8" xfId="0" applyFont="1" applyBorder="1" applyAlignment="1" applyProtection="1">
      <alignment horizontal="justify" vertical="top" wrapText="1"/>
      <protection locked="0"/>
    </xf>
    <xf numFmtId="0" fontId="6" fillId="0" borderId="22" xfId="0" applyFont="1" applyBorder="1" applyAlignment="1" applyProtection="1">
      <alignment horizontal="justify" vertical="top" wrapText="1"/>
      <protection locked="0"/>
    </xf>
    <xf numFmtId="0" fontId="6" fillId="0" borderId="9" xfId="0" applyFont="1" applyBorder="1" applyAlignment="1" applyProtection="1">
      <alignment horizontal="justify" vertical="top" wrapText="1"/>
      <protection locked="0"/>
    </xf>
    <xf numFmtId="0" fontId="6" fillId="0" borderId="25" xfId="0" applyFont="1" applyBorder="1" applyAlignment="1" applyProtection="1">
      <alignment horizontal="justify" vertical="top" wrapText="1"/>
      <protection locked="0"/>
    </xf>
    <xf numFmtId="0" fontId="6" fillId="0" borderId="0" xfId="0" applyFont="1" applyBorder="1" applyAlignment="1" applyProtection="1">
      <alignment horizontal="justify" vertical="top" wrapText="1"/>
      <protection locked="0"/>
    </xf>
    <xf numFmtId="0" fontId="6" fillId="0" borderId="26" xfId="0" applyFont="1" applyBorder="1" applyAlignment="1" applyProtection="1">
      <alignment horizontal="justify" vertical="top" wrapText="1"/>
      <protection locked="0"/>
    </xf>
    <xf numFmtId="0" fontId="6" fillId="0" borderId="10" xfId="0" applyFont="1" applyBorder="1" applyAlignment="1" applyProtection="1">
      <alignment horizontal="justify" vertical="top" wrapText="1"/>
      <protection locked="0"/>
    </xf>
    <xf numFmtId="0" fontId="6" fillId="0" borderId="7" xfId="0" applyFont="1" applyBorder="1" applyAlignment="1" applyProtection="1">
      <alignment horizontal="justify" vertical="top" wrapText="1"/>
      <protection locked="0"/>
    </xf>
    <xf numFmtId="0" fontId="6" fillId="0" borderId="11" xfId="0" applyFont="1" applyBorder="1" applyAlignment="1" applyProtection="1">
      <alignment horizontal="justify" vertical="top" wrapText="1"/>
      <protection locked="0"/>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6" xfId="0" applyFont="1" applyFill="1" applyBorder="1" applyAlignment="1">
      <alignment horizontal="center" vertical="center" wrapText="1"/>
    </xf>
    <xf numFmtId="49" fontId="2" fillId="0" borderId="4" xfId="0" applyNumberFormat="1" applyFont="1" applyFill="1" applyBorder="1" applyAlignment="1" applyProtection="1">
      <alignment horizontal="right" vertical="center" wrapText="1"/>
      <protection locked="0"/>
    </xf>
    <xf numFmtId="49" fontId="2" fillId="0" borderId="5" xfId="0" applyNumberFormat="1" applyFont="1" applyFill="1" applyBorder="1" applyAlignment="1" applyProtection="1">
      <alignment horizontal="right" vertical="center" wrapText="1"/>
      <protection locked="0"/>
    </xf>
    <xf numFmtId="49" fontId="2" fillId="0" borderId="6" xfId="0" applyNumberFormat="1" applyFont="1" applyFill="1" applyBorder="1" applyAlignment="1" applyProtection="1">
      <alignment horizontal="right" vertical="center" wrapText="1"/>
      <protection locked="0"/>
    </xf>
    <xf numFmtId="0" fontId="2" fillId="0" borderId="6" xfId="0" applyFont="1" applyFill="1" applyBorder="1" applyAlignment="1">
      <alignment horizontal="right" vertical="center" wrapText="1"/>
    </xf>
    <xf numFmtId="49" fontId="3" fillId="0" borderId="5" xfId="0" applyNumberFormat="1" applyFont="1" applyFill="1" applyBorder="1" applyAlignment="1">
      <alignment vertical="center" wrapText="1"/>
    </xf>
    <xf numFmtId="49" fontId="3" fillId="0" borderId="6" xfId="0" applyNumberFormat="1" applyFont="1" applyFill="1" applyBorder="1" applyAlignment="1">
      <alignment vertical="center" wrapText="1"/>
    </xf>
  </cellXfs>
  <cellStyles count="2">
    <cellStyle name="Normal" xfId="0" builtinId="0"/>
    <cellStyle name="Porcentaje" xfId="1" builtinId="5"/>
  </cellStyles>
  <dxfs count="16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rgb="FFFF0000"/>
      </font>
    </dxf>
    <dxf>
      <font>
        <color rgb="FFFF000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FF000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27</xdr:col>
      <xdr:colOff>71439</xdr:colOff>
      <xdr:row>4</xdr:row>
      <xdr:rowOff>95249</xdr:rowOff>
    </xdr:from>
    <xdr:to>
      <xdr:col>30</xdr:col>
      <xdr:colOff>369095</xdr:colOff>
      <xdr:row>6</xdr:row>
      <xdr:rowOff>107156</xdr:rowOff>
    </xdr:to>
    <xdr:sp macro="" textlink="">
      <xdr:nvSpPr>
        <xdr:cNvPr id="4" name="CuadroTexto 3">
          <a:extLst>
            <a:ext uri="{FF2B5EF4-FFF2-40B4-BE49-F238E27FC236}">
              <a16:creationId xmlns:a16="http://schemas.microsoft.com/office/drawing/2014/main" xmlns="" id="{16AA722A-98E9-46DD-BB49-F6882E1F7356}"/>
            </a:ext>
          </a:extLst>
        </xdr:cNvPr>
        <xdr:cNvSpPr txBox="1"/>
      </xdr:nvSpPr>
      <xdr:spPr>
        <a:xfrm>
          <a:off x="20645439" y="857249"/>
          <a:ext cx="2583656" cy="3929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1">
              <a:latin typeface="Arial" panose="020B0604020202020204" pitchFamily="34" charset="0"/>
              <a:cs typeface="Arial" panose="020B0604020202020204" pitchFamily="34" charset="0"/>
            </a:rPr>
            <a:t>Página(s):  1 de 2</a:t>
          </a:r>
        </a:p>
      </xdr:txBody>
    </xdr:sp>
    <xdr:clientData fPrintsWithSheet="0"/>
  </xdr:twoCellAnchor>
  <xdr:twoCellAnchor>
    <xdr:from>
      <xdr:col>0</xdr:col>
      <xdr:colOff>304809</xdr:colOff>
      <xdr:row>0</xdr:row>
      <xdr:rowOff>128809</xdr:rowOff>
    </xdr:from>
    <xdr:to>
      <xdr:col>3</xdr:col>
      <xdr:colOff>68016</xdr:colOff>
      <xdr:row>6</xdr:row>
      <xdr:rowOff>2717</xdr:rowOff>
    </xdr:to>
    <xdr:pic>
      <xdr:nvPicPr>
        <xdr:cNvPr id="6"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9" y="128809"/>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301625</xdr:colOff>
      <xdr:row>0</xdr:row>
      <xdr:rowOff>103188</xdr:rowOff>
    </xdr:from>
    <xdr:to>
      <xdr:col>3</xdr:col>
      <xdr:colOff>145340</xdr:colOff>
      <xdr:row>6</xdr:row>
      <xdr:rowOff>17917</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1625" y="103188"/>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235858</xdr:colOff>
      <xdr:row>1</xdr:row>
      <xdr:rowOff>9071</xdr:rowOff>
    </xdr:from>
    <xdr:to>
      <xdr:col>3</xdr:col>
      <xdr:colOff>98850</xdr:colOff>
      <xdr:row>6</xdr:row>
      <xdr:rowOff>64408</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5858" y="190500"/>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301625</xdr:colOff>
      <xdr:row>0</xdr:row>
      <xdr:rowOff>119065</xdr:rowOff>
    </xdr:from>
    <xdr:to>
      <xdr:col>3</xdr:col>
      <xdr:colOff>145340</xdr:colOff>
      <xdr:row>6</xdr:row>
      <xdr:rowOff>33794</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1625" y="119065"/>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231589</xdr:colOff>
      <xdr:row>0</xdr:row>
      <xdr:rowOff>89648</xdr:rowOff>
    </xdr:from>
    <xdr:to>
      <xdr:col>3</xdr:col>
      <xdr:colOff>67367</xdr:colOff>
      <xdr:row>5</xdr:row>
      <xdr:rowOff>155656</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1589" y="89648"/>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238126</xdr:colOff>
      <xdr:row>0</xdr:row>
      <xdr:rowOff>95253</xdr:rowOff>
    </xdr:from>
    <xdr:to>
      <xdr:col>3</xdr:col>
      <xdr:colOff>81841</xdr:colOff>
      <xdr:row>6</xdr:row>
      <xdr:rowOff>9982</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6" y="95253"/>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251047</xdr:colOff>
      <xdr:row>0</xdr:row>
      <xdr:rowOff>95988</xdr:rowOff>
    </xdr:from>
    <xdr:to>
      <xdr:col>3</xdr:col>
      <xdr:colOff>85348</xdr:colOff>
      <xdr:row>5</xdr:row>
      <xdr:rowOff>173897</xdr:rowOff>
    </xdr:to>
    <xdr:pic>
      <xdr:nvPicPr>
        <xdr:cNvPr id="4"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1047" y="95988"/>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251046</xdr:colOff>
      <xdr:row>0</xdr:row>
      <xdr:rowOff>103372</xdr:rowOff>
    </xdr:from>
    <xdr:to>
      <xdr:col>3</xdr:col>
      <xdr:colOff>85347</xdr:colOff>
      <xdr:row>6</xdr:row>
      <xdr:rowOff>4072</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1046" y="103372"/>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251047</xdr:colOff>
      <xdr:row>0</xdr:row>
      <xdr:rowOff>103372</xdr:rowOff>
    </xdr:from>
    <xdr:to>
      <xdr:col>3</xdr:col>
      <xdr:colOff>85348</xdr:colOff>
      <xdr:row>6</xdr:row>
      <xdr:rowOff>4072</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1047" y="103372"/>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258430</xdr:colOff>
      <xdr:row>0</xdr:row>
      <xdr:rowOff>88605</xdr:rowOff>
    </xdr:from>
    <xdr:to>
      <xdr:col>3</xdr:col>
      <xdr:colOff>92731</xdr:colOff>
      <xdr:row>5</xdr:row>
      <xdr:rowOff>166514</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8430" y="88605"/>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280581</xdr:colOff>
      <xdr:row>0</xdr:row>
      <xdr:rowOff>125524</xdr:rowOff>
    </xdr:from>
    <xdr:to>
      <xdr:col>3</xdr:col>
      <xdr:colOff>114882</xdr:colOff>
      <xdr:row>6</xdr:row>
      <xdr:rowOff>26224</xdr:rowOff>
    </xdr:to>
    <xdr:pic>
      <xdr:nvPicPr>
        <xdr:cNvPr id="3"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0581" y="125524"/>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332267</xdr:colOff>
      <xdr:row>0</xdr:row>
      <xdr:rowOff>125523</xdr:rowOff>
    </xdr:from>
    <xdr:to>
      <xdr:col>3</xdr:col>
      <xdr:colOff>166568</xdr:colOff>
      <xdr:row>6</xdr:row>
      <xdr:rowOff>26223</xdr:rowOff>
    </xdr:to>
    <xdr:pic>
      <xdr:nvPicPr>
        <xdr:cNvPr id="4" name="Imagen 4" descr="Descripción: Descripción: C:\Users\SSocial\Downloads\WhatsApp Image 2018-10-02 at 3.34.48 PM.jpe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2267" y="125523"/>
          <a:ext cx="1613778" cy="10894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B2:F10"/>
  <sheetViews>
    <sheetView workbookViewId="0">
      <selection activeCell="H10" sqref="H10"/>
    </sheetView>
  </sheetViews>
  <sheetFormatPr baseColWidth="10" defaultColWidth="11.453125" defaultRowHeight="14.5" x14ac:dyDescent="0.35"/>
  <cols>
    <col min="2" max="2" width="14.1796875" customWidth="1"/>
    <col min="3" max="3" width="19.26953125" customWidth="1"/>
    <col min="4" max="4" width="56.453125" customWidth="1"/>
  </cols>
  <sheetData>
    <row r="2" spans="2:6" ht="15" x14ac:dyDescent="0.25">
      <c r="B2" s="122" t="s">
        <v>0</v>
      </c>
      <c r="C2" s="123"/>
      <c r="D2" s="123"/>
      <c r="E2" s="123"/>
      <c r="F2" s="124"/>
    </row>
    <row r="3" spans="2:6" x14ac:dyDescent="0.35">
      <c r="B3" s="31" t="s">
        <v>1</v>
      </c>
      <c r="C3" s="125" t="s">
        <v>2</v>
      </c>
      <c r="D3" s="125"/>
      <c r="E3" s="125"/>
      <c r="F3" s="125"/>
    </row>
    <row r="4" spans="2:6" ht="60" customHeight="1" x14ac:dyDescent="0.35">
      <c r="B4" s="30" t="s">
        <v>3</v>
      </c>
      <c r="C4" s="126" t="s">
        <v>4</v>
      </c>
      <c r="D4" s="126"/>
      <c r="E4" s="126"/>
      <c r="F4" s="126"/>
    </row>
    <row r="5" spans="2:6" ht="136.5" customHeight="1" x14ac:dyDescent="0.35">
      <c r="B5" s="30" t="s">
        <v>5</v>
      </c>
      <c r="C5" s="121" t="s">
        <v>6</v>
      </c>
      <c r="D5" s="121"/>
      <c r="E5" s="121"/>
      <c r="F5" s="121"/>
    </row>
    <row r="6" spans="2:6" ht="139.5" customHeight="1" x14ac:dyDescent="0.35">
      <c r="B6" s="30" t="s">
        <v>7</v>
      </c>
      <c r="C6" s="121" t="s">
        <v>8</v>
      </c>
      <c r="D6" s="121"/>
      <c r="E6" s="121"/>
      <c r="F6" s="121"/>
    </row>
    <row r="7" spans="2:6" ht="165" customHeight="1" x14ac:dyDescent="0.35">
      <c r="B7" s="30" t="s">
        <v>9</v>
      </c>
      <c r="C7" s="121" t="s">
        <v>10</v>
      </c>
      <c r="D7" s="121"/>
      <c r="E7" s="121"/>
      <c r="F7" s="121"/>
    </row>
    <row r="8" spans="2:6" ht="115.5" customHeight="1" x14ac:dyDescent="0.35">
      <c r="B8" s="30" t="s">
        <v>11</v>
      </c>
      <c r="C8" s="121" t="s">
        <v>12</v>
      </c>
      <c r="D8" s="121"/>
      <c r="E8" s="121"/>
      <c r="F8" s="121"/>
    </row>
    <row r="9" spans="2:6" ht="111" customHeight="1" x14ac:dyDescent="0.35">
      <c r="B9" s="30" t="s">
        <v>13</v>
      </c>
      <c r="C9" s="121" t="s">
        <v>14</v>
      </c>
      <c r="D9" s="121"/>
      <c r="E9" s="121"/>
      <c r="F9" s="121"/>
    </row>
    <row r="10" spans="2:6" ht="234.75" customHeight="1" x14ac:dyDescent="0.35">
      <c r="B10" s="30" t="s">
        <v>15</v>
      </c>
      <c r="C10" s="121" t="s">
        <v>16</v>
      </c>
      <c r="D10" s="121"/>
      <c r="E10" s="121"/>
      <c r="F10" s="121"/>
    </row>
  </sheetData>
  <mergeCells count="9">
    <mergeCell ref="C8:F8"/>
    <mergeCell ref="C9:F9"/>
    <mergeCell ref="C10:F10"/>
    <mergeCell ref="B2:F2"/>
    <mergeCell ref="C3:F3"/>
    <mergeCell ref="C4:F4"/>
    <mergeCell ref="C5:F5"/>
    <mergeCell ref="C6:F6"/>
    <mergeCell ref="C7:F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dimension ref="A1:AI78"/>
  <sheetViews>
    <sheetView showGridLines="0" zoomScale="86" zoomScaleNormal="10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23" width="5.7265625" customWidth="1"/>
    <col min="24" max="24" width="7.453125" customWidth="1"/>
    <col min="25" max="31" width="5.7265625" customWidth="1"/>
    <col min="32" max="32" width="32"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Materia'!B24</f>
        <v>7a. Unidad</v>
      </c>
      <c r="D12" s="298"/>
      <c r="E12" s="223" t="s">
        <v>41</v>
      </c>
      <c r="F12" s="224"/>
      <c r="G12" s="225" t="str">
        <f>'Información Materia'!C4</f>
        <v>Febrero - junio 2019</v>
      </c>
      <c r="H12" s="225"/>
      <c r="I12" s="225"/>
      <c r="J12" s="225"/>
      <c r="K12" s="329"/>
      <c r="L12" s="203" t="s">
        <v>42</v>
      </c>
      <c r="M12" s="204"/>
      <c r="N12" s="204"/>
      <c r="O12" s="204"/>
      <c r="P12" s="296">
        <f>'Información Materia'!C24</f>
        <v>0</v>
      </c>
      <c r="Q12" s="201"/>
      <c r="R12" s="5" t="s">
        <v>43</v>
      </c>
      <c r="S12" s="296">
        <f>'Información Materia'!D24</f>
        <v>0</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8">
        <f>'Información Materia'!E24</f>
        <v>0</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38" t="str">
        <f>'Información Materia'!F16</f>
        <v>A</v>
      </c>
      <c r="F17" s="300" t="str">
        <f>'Información Materia'!F17</f>
        <v>Desempeño</v>
      </c>
      <c r="G17" s="300"/>
      <c r="H17" s="300"/>
      <c r="I17" s="38" t="str">
        <f>'Información Materia'!G16</f>
        <v>B</v>
      </c>
      <c r="J17" s="300" t="str">
        <f>'Información Materia'!G17</f>
        <v>Actitud</v>
      </c>
      <c r="K17" s="300"/>
      <c r="L17" s="300"/>
      <c r="M17" s="38" t="str">
        <f>'Información Materia'!H16</f>
        <v>C</v>
      </c>
      <c r="N17" s="300" t="str">
        <f>'Información Materia'!H17</f>
        <v>Conocimiento</v>
      </c>
      <c r="O17" s="300"/>
      <c r="P17" s="300"/>
      <c r="Q17" s="38"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Materia'!F24</f>
        <v>0</v>
      </c>
      <c r="J21" s="293"/>
      <c r="K21" s="292">
        <f>'Información Materia'!G24</f>
        <v>0</v>
      </c>
      <c r="L21" s="293"/>
      <c r="M21" s="287">
        <f>'Información Materia'!H24</f>
        <v>0</v>
      </c>
      <c r="N21" s="288"/>
      <c r="O21" s="287">
        <f>'Información Materia'!I24</f>
        <v>0</v>
      </c>
      <c r="P21" s="288"/>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39"/>
      <c r="P23" s="340"/>
      <c r="Q23" s="314">
        <f>IF(A23=0,0,IF(OR(I23="",K23="",M23="",O23="")=TRUE,0,IF(COUNTIF(I23:P23,"NA")&gt;=1,"NA",IF(OR(I23&lt;70,K23&lt;70,M23&lt;70,O23&lt;70)=TRUE,"NA",IF(OR(I23&gt;0,K23&gt;0,M23&gt;0,O23&gt;0)=FALSE,0,IF(ROUND(I23*$I$21+K23*$K$21+M23*$M$21+O23*$O$21,0)&lt;70,"NA",ROUND(I23*$I$21+K23*$K$21+M23*$M$21+O23*$O$21,0)))))))</f>
        <v>0</v>
      </c>
      <c r="R23" s="315"/>
      <c r="S23" s="309">
        <f>IF(A23=0,0,COUNTIFS(Asistencia!$J$18:$AR$18,"=U7",Asistencia!$J20:$AR20,"=F"))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39"/>
      <c r="P24" s="340"/>
      <c r="Q24" s="314">
        <f t="shared" ref="Q24:Q72" si="0">IF(A24=0,0,IF(OR(I24="",K24="",M24="",O24="")=TRUE,0,IF(COUNTIF(I24:P24,"NA")&gt;=1,"NA",IF(OR(I24&lt;70,K24&lt;70,M24&lt;70,O24&lt;70)=TRUE,"NA",IF(OR(I24&gt;0,K24&gt;0,M24&gt;0,O24&gt;0)=FALSE,0,IF(ROUND(I24*$I$21+K24*$K$21+M24*$M$21+O24*$O$21,0)&lt;70,"NA",ROUND(I24*$I$21+K24*$K$21+M24*$M$21+O24*$O$21,0)))))))</f>
        <v>0</v>
      </c>
      <c r="R24" s="315"/>
      <c r="S24" s="309">
        <f>IF(A24=0,0,COUNTIFS(Asistencia!$J$18:$AR$18,"=U7",Asistencia!$J21:$AR21,"=F"))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ht="15" x14ac:dyDescent="0.25">
      <c r="A25" s="4">
        <f t="shared" ref="A25:A72" si="2">IF(OR(C25=0,B25=0)=TRUE,0,A24+1)</f>
        <v>0</v>
      </c>
      <c r="B25" s="4">
        <f>'Unidad 1'!B25</f>
        <v>0</v>
      </c>
      <c r="C25" s="318">
        <f>'Unidad 1'!C25:H25</f>
        <v>0</v>
      </c>
      <c r="D25" s="318"/>
      <c r="E25" s="318"/>
      <c r="F25" s="318"/>
      <c r="G25" s="318"/>
      <c r="H25" s="318"/>
      <c r="I25" s="319"/>
      <c r="J25" s="320"/>
      <c r="K25" s="319"/>
      <c r="L25" s="320"/>
      <c r="M25" s="319"/>
      <c r="N25" s="320"/>
      <c r="O25" s="339"/>
      <c r="P25" s="340"/>
      <c r="Q25" s="314">
        <f t="shared" si="0"/>
        <v>0</v>
      </c>
      <c r="R25" s="315"/>
      <c r="S25" s="309">
        <f>IF(A25=0,0,COUNTIFS(Asistencia!$J$18:$AR$18,"=U7",Asistencia!$J22:$AR22,"=F"))</f>
        <v>0</v>
      </c>
      <c r="T25" s="310"/>
      <c r="U25" s="311"/>
      <c r="V25" s="322"/>
      <c r="W25" s="323"/>
      <c r="X25" s="323"/>
      <c r="Y25" s="323"/>
      <c r="Z25" s="323"/>
      <c r="AA25" s="323"/>
      <c r="AB25" s="323"/>
      <c r="AC25" s="323"/>
      <c r="AD25" s="323"/>
      <c r="AE25" s="324"/>
      <c r="AF25" s="27">
        <f t="shared" si="1"/>
        <v>0</v>
      </c>
    </row>
    <row r="26" spans="1:32" ht="15" x14ac:dyDescent="0.25">
      <c r="A26" s="4">
        <f t="shared" si="2"/>
        <v>0</v>
      </c>
      <c r="B26" s="4">
        <f>'Unidad 1'!B26</f>
        <v>0</v>
      </c>
      <c r="C26" s="318">
        <f>'Unidad 1'!C26:H26</f>
        <v>0</v>
      </c>
      <c r="D26" s="318"/>
      <c r="E26" s="318"/>
      <c r="F26" s="318"/>
      <c r="G26" s="318"/>
      <c r="H26" s="318"/>
      <c r="I26" s="319"/>
      <c r="J26" s="320"/>
      <c r="K26" s="319"/>
      <c r="L26" s="320"/>
      <c r="M26" s="339"/>
      <c r="N26" s="340"/>
      <c r="O26" s="339"/>
      <c r="P26" s="340"/>
      <c r="Q26" s="314">
        <f t="shared" si="0"/>
        <v>0</v>
      </c>
      <c r="R26" s="315"/>
      <c r="S26" s="309">
        <f>IF(A26=0,0,COUNTIFS(Asistencia!$J$18:$AR$18,"=U7",Asistencia!$J23:$AR23,"=F"))</f>
        <v>0</v>
      </c>
      <c r="T26" s="310"/>
      <c r="U26" s="311"/>
      <c r="V26" s="322"/>
      <c r="W26" s="323"/>
      <c r="X26" s="323"/>
      <c r="Y26" s="323"/>
      <c r="Z26" s="323"/>
      <c r="AA26" s="323"/>
      <c r="AB26" s="323"/>
      <c r="AC26" s="323"/>
      <c r="AD26" s="323"/>
      <c r="AE26" s="324"/>
      <c r="AF26" s="27">
        <f t="shared" si="1"/>
        <v>0</v>
      </c>
    </row>
    <row r="27" spans="1:32" ht="15" x14ac:dyDescent="0.25">
      <c r="A27" s="4">
        <f t="shared" si="2"/>
        <v>0</v>
      </c>
      <c r="B27" s="4">
        <f>'Unidad 1'!B27</f>
        <v>0</v>
      </c>
      <c r="C27" s="318">
        <f>'Unidad 1'!C27:H27</f>
        <v>0</v>
      </c>
      <c r="D27" s="318"/>
      <c r="E27" s="318"/>
      <c r="F27" s="318"/>
      <c r="G27" s="318"/>
      <c r="H27" s="318"/>
      <c r="I27" s="319"/>
      <c r="J27" s="320"/>
      <c r="K27" s="319"/>
      <c r="L27" s="320"/>
      <c r="M27" s="339"/>
      <c r="N27" s="340"/>
      <c r="O27" s="339"/>
      <c r="P27" s="340"/>
      <c r="Q27" s="314">
        <f t="shared" si="0"/>
        <v>0</v>
      </c>
      <c r="R27" s="315"/>
      <c r="S27" s="309">
        <f>IF(A27=0,0,COUNTIFS(Asistencia!$J$18:$AR$18,"=U7",Asistencia!$J24:$AR24,"=F"))</f>
        <v>0</v>
      </c>
      <c r="T27" s="310"/>
      <c r="U27" s="311"/>
      <c r="V27" s="322"/>
      <c r="W27" s="323"/>
      <c r="X27" s="323"/>
      <c r="Y27" s="323"/>
      <c r="Z27" s="323"/>
      <c r="AA27" s="323"/>
      <c r="AB27" s="323"/>
      <c r="AC27" s="323"/>
      <c r="AD27" s="323"/>
      <c r="AE27" s="324"/>
      <c r="AF27" s="27">
        <f t="shared" si="1"/>
        <v>0</v>
      </c>
    </row>
    <row r="28" spans="1:32" ht="15" x14ac:dyDescent="0.25">
      <c r="A28" s="4">
        <f t="shared" si="2"/>
        <v>0</v>
      </c>
      <c r="B28" s="4">
        <f>'Unidad 1'!B28</f>
        <v>0</v>
      </c>
      <c r="C28" s="318">
        <f>'Unidad 1'!C28:H28</f>
        <v>0</v>
      </c>
      <c r="D28" s="318"/>
      <c r="E28" s="318"/>
      <c r="F28" s="318"/>
      <c r="G28" s="318"/>
      <c r="H28" s="318"/>
      <c r="I28" s="319"/>
      <c r="J28" s="320"/>
      <c r="K28" s="319"/>
      <c r="L28" s="320"/>
      <c r="M28" s="319"/>
      <c r="N28" s="320"/>
      <c r="O28" s="339"/>
      <c r="P28" s="340"/>
      <c r="Q28" s="314">
        <f t="shared" si="0"/>
        <v>0</v>
      </c>
      <c r="R28" s="315"/>
      <c r="S28" s="309">
        <f>IF(A28=0,0,COUNTIFS(Asistencia!$J$18:$AR$18,"=U7",Asistencia!$J25:$AR25,"=F"))</f>
        <v>0</v>
      </c>
      <c r="T28" s="310"/>
      <c r="U28" s="311"/>
      <c r="V28" s="322"/>
      <c r="W28" s="323"/>
      <c r="X28" s="323"/>
      <c r="Y28" s="323"/>
      <c r="Z28" s="323"/>
      <c r="AA28" s="323"/>
      <c r="AB28" s="323"/>
      <c r="AC28" s="323"/>
      <c r="AD28" s="323"/>
      <c r="AE28" s="324"/>
      <c r="AF28" s="27">
        <f t="shared" si="1"/>
        <v>0</v>
      </c>
    </row>
    <row r="29" spans="1:32" ht="15" x14ac:dyDescent="0.25">
      <c r="A29" s="4">
        <f t="shared" si="2"/>
        <v>0</v>
      </c>
      <c r="B29" s="4">
        <f>'Unidad 1'!B29</f>
        <v>0</v>
      </c>
      <c r="C29" s="318">
        <f>'Unidad 1'!C29:H29</f>
        <v>0</v>
      </c>
      <c r="D29" s="318"/>
      <c r="E29" s="318"/>
      <c r="F29" s="318"/>
      <c r="G29" s="318"/>
      <c r="H29" s="318"/>
      <c r="I29" s="319"/>
      <c r="J29" s="320"/>
      <c r="K29" s="319"/>
      <c r="L29" s="320"/>
      <c r="M29" s="319"/>
      <c r="N29" s="320"/>
      <c r="O29" s="339"/>
      <c r="P29" s="340"/>
      <c r="Q29" s="314">
        <f t="shared" si="0"/>
        <v>0</v>
      </c>
      <c r="R29" s="315"/>
      <c r="S29" s="309">
        <f>IF(A29=0,0,COUNTIFS(Asistencia!$J$18:$AR$18,"=U7",Asistencia!$J26:$AR26,"=F"))</f>
        <v>0</v>
      </c>
      <c r="T29" s="310"/>
      <c r="U29" s="311"/>
      <c r="V29" s="322"/>
      <c r="W29" s="323"/>
      <c r="X29" s="323"/>
      <c r="Y29" s="323"/>
      <c r="Z29" s="323"/>
      <c r="AA29" s="323"/>
      <c r="AB29" s="323"/>
      <c r="AC29" s="323"/>
      <c r="AD29" s="323"/>
      <c r="AE29" s="324"/>
      <c r="AF29" s="27">
        <f t="shared" si="1"/>
        <v>0</v>
      </c>
    </row>
    <row r="30" spans="1:32" ht="15" x14ac:dyDescent="0.25">
      <c r="A30" s="4">
        <f t="shared" si="2"/>
        <v>0</v>
      </c>
      <c r="B30" s="4">
        <f>'Unidad 1'!B30</f>
        <v>0</v>
      </c>
      <c r="C30" s="318">
        <f>'Unidad 1'!C30:H30</f>
        <v>0</v>
      </c>
      <c r="D30" s="318"/>
      <c r="E30" s="318"/>
      <c r="F30" s="318"/>
      <c r="G30" s="318"/>
      <c r="H30" s="318"/>
      <c r="I30" s="319"/>
      <c r="J30" s="320"/>
      <c r="K30" s="319"/>
      <c r="L30" s="320"/>
      <c r="M30" s="319"/>
      <c r="N30" s="320"/>
      <c r="O30" s="339"/>
      <c r="P30" s="340"/>
      <c r="Q30" s="314">
        <f t="shared" si="0"/>
        <v>0</v>
      </c>
      <c r="R30" s="315"/>
      <c r="S30" s="309">
        <f>IF(A30=0,0,COUNTIFS(Asistencia!$J$18:$AR$18,"=U7",Asistencia!$J27:$AR27,"=F"))</f>
        <v>0</v>
      </c>
      <c r="T30" s="310"/>
      <c r="U30" s="311"/>
      <c r="V30" s="322"/>
      <c r="W30" s="323"/>
      <c r="X30" s="323"/>
      <c r="Y30" s="323"/>
      <c r="Z30" s="323"/>
      <c r="AA30" s="323"/>
      <c r="AB30" s="323"/>
      <c r="AC30" s="323"/>
      <c r="AD30" s="323"/>
      <c r="AE30" s="324"/>
      <c r="AF30" s="27">
        <f t="shared" si="1"/>
        <v>0</v>
      </c>
    </row>
    <row r="31" spans="1:32" ht="15" x14ac:dyDescent="0.25">
      <c r="A31" s="4">
        <f t="shared" si="2"/>
        <v>0</v>
      </c>
      <c r="B31" s="4">
        <f>'Unidad 1'!B31</f>
        <v>0</v>
      </c>
      <c r="C31" s="318">
        <f>'Unidad 1'!C31:H31</f>
        <v>0</v>
      </c>
      <c r="D31" s="318"/>
      <c r="E31" s="318"/>
      <c r="F31" s="318"/>
      <c r="G31" s="318"/>
      <c r="H31" s="318"/>
      <c r="I31" s="319"/>
      <c r="J31" s="320"/>
      <c r="K31" s="319"/>
      <c r="L31" s="320"/>
      <c r="M31" s="319"/>
      <c r="N31" s="320"/>
      <c r="O31" s="339"/>
      <c r="P31" s="340"/>
      <c r="Q31" s="314">
        <f t="shared" si="0"/>
        <v>0</v>
      </c>
      <c r="R31" s="315"/>
      <c r="S31" s="309">
        <f>IF(A31=0,0,COUNTIFS(Asistencia!$J$18:$AR$18,"=U7",Asistencia!$J28:$AR28,"=F"))</f>
        <v>0</v>
      </c>
      <c r="T31" s="310"/>
      <c r="U31" s="311"/>
      <c r="V31" s="322"/>
      <c r="W31" s="323"/>
      <c r="X31" s="323"/>
      <c r="Y31" s="323"/>
      <c r="Z31" s="323"/>
      <c r="AA31" s="323"/>
      <c r="AB31" s="323"/>
      <c r="AC31" s="323"/>
      <c r="AD31" s="323"/>
      <c r="AE31" s="324"/>
      <c r="AF31" s="27">
        <f t="shared" si="1"/>
        <v>0</v>
      </c>
    </row>
    <row r="32" spans="1:32" ht="15" x14ac:dyDescent="0.25">
      <c r="A32" s="4">
        <f t="shared" si="2"/>
        <v>0</v>
      </c>
      <c r="B32" s="4">
        <f>'Unidad 1'!B32</f>
        <v>0</v>
      </c>
      <c r="C32" s="318">
        <f>'Unidad 1'!C32:H32</f>
        <v>0</v>
      </c>
      <c r="D32" s="318"/>
      <c r="E32" s="318"/>
      <c r="F32" s="318"/>
      <c r="G32" s="318"/>
      <c r="H32" s="318"/>
      <c r="I32" s="319"/>
      <c r="J32" s="320"/>
      <c r="K32" s="319"/>
      <c r="L32" s="320"/>
      <c r="M32" s="319"/>
      <c r="N32" s="320"/>
      <c r="O32" s="339"/>
      <c r="P32" s="340"/>
      <c r="Q32" s="314">
        <f t="shared" si="0"/>
        <v>0</v>
      </c>
      <c r="R32" s="315"/>
      <c r="S32" s="309">
        <f>IF(A32=0,0,COUNTIFS(Asistencia!$J$18:$AR$18,"=U7",Asistencia!$J29:$AR29,"=F"))</f>
        <v>0</v>
      </c>
      <c r="T32" s="310"/>
      <c r="U32" s="311"/>
      <c r="V32" s="322"/>
      <c r="W32" s="323"/>
      <c r="X32" s="323"/>
      <c r="Y32" s="323"/>
      <c r="Z32" s="323"/>
      <c r="AA32" s="323"/>
      <c r="AB32" s="323"/>
      <c r="AC32" s="323"/>
      <c r="AD32" s="323"/>
      <c r="AE32" s="324"/>
      <c r="AF32" s="27">
        <f t="shared" si="1"/>
        <v>0</v>
      </c>
    </row>
    <row r="33" spans="1:32" ht="15" x14ac:dyDescent="0.25">
      <c r="A33" s="4">
        <f t="shared" si="2"/>
        <v>0</v>
      </c>
      <c r="B33" s="4">
        <f>'Unidad 1'!B33</f>
        <v>0</v>
      </c>
      <c r="C33" s="318">
        <f>'Unidad 1'!C33:H33</f>
        <v>0</v>
      </c>
      <c r="D33" s="318"/>
      <c r="E33" s="318"/>
      <c r="F33" s="318"/>
      <c r="G33" s="318"/>
      <c r="H33" s="318"/>
      <c r="I33" s="319"/>
      <c r="J33" s="320"/>
      <c r="K33" s="319"/>
      <c r="L33" s="320"/>
      <c r="M33" s="319"/>
      <c r="N33" s="320"/>
      <c r="O33" s="339"/>
      <c r="P33" s="340"/>
      <c r="Q33" s="314">
        <f t="shared" si="0"/>
        <v>0</v>
      </c>
      <c r="R33" s="315"/>
      <c r="S33" s="309">
        <f>IF(A33=0,0,COUNTIFS(Asistencia!$J$18:$AR$18,"=U7",Asistencia!$J30:$AR30,"=F"))</f>
        <v>0</v>
      </c>
      <c r="T33" s="310"/>
      <c r="U33" s="311"/>
      <c r="V33" s="322"/>
      <c r="W33" s="323"/>
      <c r="X33" s="323"/>
      <c r="Y33" s="323"/>
      <c r="Z33" s="323"/>
      <c r="AA33" s="323"/>
      <c r="AB33" s="323"/>
      <c r="AC33" s="323"/>
      <c r="AD33" s="323"/>
      <c r="AE33" s="324"/>
      <c r="AF33" s="27">
        <f t="shared" si="1"/>
        <v>0</v>
      </c>
    </row>
    <row r="34" spans="1:32" ht="15" x14ac:dyDescent="0.25">
      <c r="A34" s="4">
        <f t="shared" si="2"/>
        <v>0</v>
      </c>
      <c r="B34" s="4">
        <f>'Unidad 1'!B34</f>
        <v>0</v>
      </c>
      <c r="C34" s="318">
        <f>'Unidad 1'!C34:H34</f>
        <v>0</v>
      </c>
      <c r="D34" s="318"/>
      <c r="E34" s="318"/>
      <c r="F34" s="318"/>
      <c r="G34" s="318"/>
      <c r="H34" s="318"/>
      <c r="I34" s="319"/>
      <c r="J34" s="320"/>
      <c r="K34" s="319"/>
      <c r="L34" s="320"/>
      <c r="M34" s="319"/>
      <c r="N34" s="320"/>
      <c r="O34" s="339"/>
      <c r="P34" s="340"/>
      <c r="Q34" s="314">
        <f t="shared" si="0"/>
        <v>0</v>
      </c>
      <c r="R34" s="315"/>
      <c r="S34" s="309">
        <f>IF(A34=0,0,COUNTIFS(Asistencia!$J$18:$AR$18,"=U7",Asistencia!$J31:$AR31,"=F"))</f>
        <v>0</v>
      </c>
      <c r="T34" s="310"/>
      <c r="U34" s="311"/>
      <c r="V34" s="322"/>
      <c r="W34" s="323"/>
      <c r="X34" s="323"/>
      <c r="Y34" s="323"/>
      <c r="Z34" s="323"/>
      <c r="AA34" s="323"/>
      <c r="AB34" s="323"/>
      <c r="AC34" s="323"/>
      <c r="AD34" s="323"/>
      <c r="AE34" s="324"/>
      <c r="AF34" s="27">
        <f t="shared" si="1"/>
        <v>0</v>
      </c>
    </row>
    <row r="35" spans="1:32" ht="15" x14ac:dyDescent="0.25">
      <c r="A35" s="4">
        <f t="shared" si="2"/>
        <v>0</v>
      </c>
      <c r="B35" s="4">
        <f>'Unidad 1'!B35</f>
        <v>0</v>
      </c>
      <c r="C35" s="318">
        <f>'Unidad 1'!C35:H35</f>
        <v>0</v>
      </c>
      <c r="D35" s="318"/>
      <c r="E35" s="318"/>
      <c r="F35" s="318"/>
      <c r="G35" s="318"/>
      <c r="H35" s="318"/>
      <c r="I35" s="319"/>
      <c r="J35" s="320"/>
      <c r="K35" s="319"/>
      <c r="L35" s="320"/>
      <c r="M35" s="319"/>
      <c r="N35" s="320"/>
      <c r="O35" s="319"/>
      <c r="P35" s="320"/>
      <c r="Q35" s="314">
        <f t="shared" si="0"/>
        <v>0</v>
      </c>
      <c r="R35" s="315"/>
      <c r="S35" s="309">
        <f>IF(A35=0,0,COUNTIFS(Asistencia!$J$18:$AR$18,"=U7",Asistencia!$J32:$AR32,"=F"))</f>
        <v>0</v>
      </c>
      <c r="T35" s="310"/>
      <c r="U35" s="311"/>
      <c r="V35" s="322"/>
      <c r="W35" s="323"/>
      <c r="X35" s="323"/>
      <c r="Y35" s="323"/>
      <c r="Z35" s="323"/>
      <c r="AA35" s="323"/>
      <c r="AB35" s="323"/>
      <c r="AC35" s="323"/>
      <c r="AD35" s="323"/>
      <c r="AE35" s="324"/>
      <c r="AF35" s="27">
        <f t="shared" si="1"/>
        <v>0</v>
      </c>
    </row>
    <row r="36" spans="1:32" ht="15" x14ac:dyDescent="0.25">
      <c r="A36" s="4">
        <f t="shared" si="2"/>
        <v>0</v>
      </c>
      <c r="B36" s="4">
        <f>'Unidad 1'!B36</f>
        <v>0</v>
      </c>
      <c r="C36" s="318">
        <f>'Unidad 1'!C36:H36</f>
        <v>0</v>
      </c>
      <c r="D36" s="318"/>
      <c r="E36" s="318"/>
      <c r="F36" s="318"/>
      <c r="G36" s="318"/>
      <c r="H36" s="318"/>
      <c r="I36" s="319"/>
      <c r="J36" s="320"/>
      <c r="K36" s="319"/>
      <c r="L36" s="320"/>
      <c r="M36" s="319"/>
      <c r="N36" s="320"/>
      <c r="O36" s="319"/>
      <c r="P36" s="320"/>
      <c r="Q36" s="314">
        <f t="shared" si="0"/>
        <v>0</v>
      </c>
      <c r="R36" s="315"/>
      <c r="S36" s="309">
        <f>IF(A36=0,0,COUNTIFS(Asistencia!$J$18:$AR$18,"=U7",Asistencia!$J33:$AR33,"=F"))</f>
        <v>0</v>
      </c>
      <c r="T36" s="310"/>
      <c r="U36" s="311"/>
      <c r="V36" s="322"/>
      <c r="W36" s="323"/>
      <c r="X36" s="323"/>
      <c r="Y36" s="323"/>
      <c r="Z36" s="323"/>
      <c r="AA36" s="323"/>
      <c r="AB36" s="323"/>
      <c r="AC36" s="323"/>
      <c r="AD36" s="323"/>
      <c r="AE36" s="324"/>
      <c r="AF36" s="27">
        <f t="shared" si="1"/>
        <v>0</v>
      </c>
    </row>
    <row r="37" spans="1:32" ht="15" x14ac:dyDescent="0.25">
      <c r="A37" s="4">
        <f t="shared" si="2"/>
        <v>0</v>
      </c>
      <c r="B37" s="4">
        <f>'Unidad 1'!B37</f>
        <v>0</v>
      </c>
      <c r="C37" s="318">
        <f>'Unidad 1'!C37:H37</f>
        <v>0</v>
      </c>
      <c r="D37" s="318"/>
      <c r="E37" s="318"/>
      <c r="F37" s="318"/>
      <c r="G37" s="318"/>
      <c r="H37" s="318"/>
      <c r="I37" s="319"/>
      <c r="J37" s="320"/>
      <c r="K37" s="319"/>
      <c r="L37" s="320"/>
      <c r="M37" s="319"/>
      <c r="N37" s="320"/>
      <c r="O37" s="319"/>
      <c r="P37" s="320"/>
      <c r="Q37" s="314">
        <f t="shared" si="0"/>
        <v>0</v>
      </c>
      <c r="R37" s="315"/>
      <c r="S37" s="309">
        <f>IF(A37=0,0,COUNTIFS(Asistencia!$J$18:$AR$18,"=U7",Asistencia!$J34:$AR34,"=F"))</f>
        <v>0</v>
      </c>
      <c r="T37" s="310"/>
      <c r="U37" s="311"/>
      <c r="V37" s="322"/>
      <c r="W37" s="323"/>
      <c r="X37" s="323"/>
      <c r="Y37" s="323"/>
      <c r="Z37" s="323"/>
      <c r="AA37" s="323"/>
      <c r="AB37" s="323"/>
      <c r="AC37" s="323"/>
      <c r="AD37" s="323"/>
      <c r="AE37" s="324"/>
      <c r="AF37" s="27">
        <f t="shared" si="1"/>
        <v>0</v>
      </c>
    </row>
    <row r="38" spans="1:32" ht="15" x14ac:dyDescent="0.25">
      <c r="A38" s="4">
        <f t="shared" si="2"/>
        <v>0</v>
      </c>
      <c r="B38" s="4">
        <f>'Unidad 1'!B38</f>
        <v>0</v>
      </c>
      <c r="C38" s="318">
        <f>'Unidad 1'!C38:H38</f>
        <v>0</v>
      </c>
      <c r="D38" s="318"/>
      <c r="E38" s="318"/>
      <c r="F38" s="318"/>
      <c r="G38" s="318"/>
      <c r="H38" s="318"/>
      <c r="I38" s="319"/>
      <c r="J38" s="320"/>
      <c r="K38" s="319"/>
      <c r="L38" s="320"/>
      <c r="M38" s="319"/>
      <c r="N38" s="320"/>
      <c r="O38" s="319"/>
      <c r="P38" s="320"/>
      <c r="Q38" s="314">
        <f t="shared" si="0"/>
        <v>0</v>
      </c>
      <c r="R38" s="315"/>
      <c r="S38" s="309">
        <f>IF(A38=0,0,COUNTIFS(Asistencia!$J$18:$AR$18,"=U7",Asistencia!$J35:$AR35,"=F"))</f>
        <v>0</v>
      </c>
      <c r="T38" s="310"/>
      <c r="U38" s="311"/>
      <c r="V38" s="322"/>
      <c r="W38" s="323"/>
      <c r="X38" s="323"/>
      <c r="Y38" s="323"/>
      <c r="Z38" s="323"/>
      <c r="AA38" s="323"/>
      <c r="AB38" s="323"/>
      <c r="AC38" s="323"/>
      <c r="AD38" s="323"/>
      <c r="AE38" s="324"/>
      <c r="AF38" s="27">
        <f t="shared" si="1"/>
        <v>0</v>
      </c>
    </row>
    <row r="39" spans="1:32" ht="15" x14ac:dyDescent="0.25">
      <c r="A39" s="4">
        <f t="shared" si="2"/>
        <v>0</v>
      </c>
      <c r="B39" s="4">
        <f>'Unidad 1'!B39</f>
        <v>0</v>
      </c>
      <c r="C39" s="318">
        <f>'Unidad 1'!C39:H39</f>
        <v>0</v>
      </c>
      <c r="D39" s="318"/>
      <c r="E39" s="318"/>
      <c r="F39" s="318"/>
      <c r="G39" s="318"/>
      <c r="H39" s="318"/>
      <c r="I39" s="319"/>
      <c r="J39" s="320"/>
      <c r="K39" s="319"/>
      <c r="L39" s="320"/>
      <c r="M39" s="319"/>
      <c r="N39" s="320"/>
      <c r="O39" s="319"/>
      <c r="P39" s="320"/>
      <c r="Q39" s="314">
        <f t="shared" si="0"/>
        <v>0</v>
      </c>
      <c r="R39" s="315"/>
      <c r="S39" s="309">
        <f>IF(A39=0,0,COUNTIFS(Asistencia!$J$18:$AR$18,"=U7",Asistencia!$J36:$AR36,"=F"))</f>
        <v>0</v>
      </c>
      <c r="T39" s="310"/>
      <c r="U39" s="311"/>
      <c r="V39" s="322"/>
      <c r="W39" s="323"/>
      <c r="X39" s="323"/>
      <c r="Y39" s="323"/>
      <c r="Z39" s="323"/>
      <c r="AA39" s="323"/>
      <c r="AB39" s="323"/>
      <c r="AC39" s="323"/>
      <c r="AD39" s="323"/>
      <c r="AE39" s="324"/>
      <c r="AF39" s="27">
        <f t="shared" si="1"/>
        <v>0</v>
      </c>
    </row>
    <row r="40" spans="1:32" ht="15" x14ac:dyDescent="0.25">
      <c r="A40" s="4">
        <f t="shared" si="2"/>
        <v>0</v>
      </c>
      <c r="B40" s="4">
        <f>'Unidad 1'!B40</f>
        <v>0</v>
      </c>
      <c r="C40" s="318">
        <f>'Unidad 1'!C40:H40</f>
        <v>0</v>
      </c>
      <c r="D40" s="318"/>
      <c r="E40" s="318"/>
      <c r="F40" s="318"/>
      <c r="G40" s="318"/>
      <c r="H40" s="318"/>
      <c r="I40" s="319"/>
      <c r="J40" s="320"/>
      <c r="K40" s="319"/>
      <c r="L40" s="320"/>
      <c r="M40" s="319"/>
      <c r="N40" s="320"/>
      <c r="O40" s="319"/>
      <c r="P40" s="320"/>
      <c r="Q40" s="314">
        <f t="shared" si="0"/>
        <v>0</v>
      </c>
      <c r="R40" s="315"/>
      <c r="S40" s="309">
        <f>IF(A40=0,0,COUNTIFS(Asistencia!$J$18:$AR$18,"=U7",Asistencia!$J37:$AR37,"=F"))</f>
        <v>0</v>
      </c>
      <c r="T40" s="310"/>
      <c r="U40" s="311"/>
      <c r="V40" s="322"/>
      <c r="W40" s="323"/>
      <c r="X40" s="323"/>
      <c r="Y40" s="323"/>
      <c r="Z40" s="323"/>
      <c r="AA40" s="323"/>
      <c r="AB40" s="323"/>
      <c r="AC40" s="323"/>
      <c r="AD40" s="323"/>
      <c r="AE40" s="324"/>
      <c r="AF40" s="27">
        <f t="shared" si="1"/>
        <v>0</v>
      </c>
    </row>
    <row r="41" spans="1:32" x14ac:dyDescent="0.35">
      <c r="A41" s="4">
        <f t="shared" si="2"/>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IF(A41=0,0,COUNTIFS(Asistencia!$J$18:$AR$18,"=U7",Asistencia!$J38:$AR38,"=F"))</f>
        <v>0</v>
      </c>
      <c r="T41" s="310"/>
      <c r="U41" s="311"/>
      <c r="V41" s="322"/>
      <c r="W41" s="323"/>
      <c r="X41" s="323"/>
      <c r="Y41" s="323"/>
      <c r="Z41" s="323"/>
      <c r="AA41" s="323"/>
      <c r="AB41" s="323"/>
      <c r="AC41" s="323"/>
      <c r="AD41" s="323"/>
      <c r="AE41" s="324"/>
      <c r="AF41" s="27">
        <f t="shared" si="1"/>
        <v>0</v>
      </c>
    </row>
    <row r="42" spans="1:32" x14ac:dyDescent="0.35">
      <c r="A42" s="4">
        <f t="shared" si="2"/>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IF(A42=0,0,COUNTIFS(Asistencia!$J$18:$AR$18,"=U7",Asistencia!$J39:$AR39,"=F"))</f>
        <v>0</v>
      </c>
      <c r="T42" s="310"/>
      <c r="U42" s="311"/>
      <c r="V42" s="322"/>
      <c r="W42" s="323"/>
      <c r="X42" s="323"/>
      <c r="Y42" s="323"/>
      <c r="Z42" s="323"/>
      <c r="AA42" s="323"/>
      <c r="AB42" s="323"/>
      <c r="AC42" s="323"/>
      <c r="AD42" s="323"/>
      <c r="AE42" s="324"/>
      <c r="AF42" s="27">
        <f t="shared" si="1"/>
        <v>0</v>
      </c>
    </row>
    <row r="43" spans="1:32" x14ac:dyDescent="0.35">
      <c r="A43" s="4">
        <f t="shared" si="2"/>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IF(A43=0,0,COUNTIFS(Asistencia!$J$18:$AR$18,"=U7",Asistencia!$J40:$AR40,"=F"))</f>
        <v>0</v>
      </c>
      <c r="T43" s="310"/>
      <c r="U43" s="311"/>
      <c r="V43" s="322"/>
      <c r="W43" s="323"/>
      <c r="X43" s="323"/>
      <c r="Y43" s="323"/>
      <c r="Z43" s="323"/>
      <c r="AA43" s="323"/>
      <c r="AB43" s="323"/>
      <c r="AC43" s="323"/>
      <c r="AD43" s="323"/>
      <c r="AE43" s="324"/>
      <c r="AF43" s="27">
        <f t="shared" si="1"/>
        <v>0</v>
      </c>
    </row>
    <row r="44" spans="1:32" x14ac:dyDescent="0.35">
      <c r="A44" s="4">
        <f t="shared" si="2"/>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IF(A44=0,0,COUNTIFS(Asistencia!$J$18:$AR$18,"=U7",Asistencia!$J41:$AR41,"=F"))</f>
        <v>0</v>
      </c>
      <c r="T44" s="310"/>
      <c r="U44" s="311"/>
      <c r="V44" s="322"/>
      <c r="W44" s="323"/>
      <c r="X44" s="323"/>
      <c r="Y44" s="323"/>
      <c r="Z44" s="323"/>
      <c r="AA44" s="323"/>
      <c r="AB44" s="323"/>
      <c r="AC44" s="323"/>
      <c r="AD44" s="323"/>
      <c r="AE44" s="324"/>
      <c r="AF44" s="27">
        <f t="shared" si="1"/>
        <v>0</v>
      </c>
    </row>
    <row r="45" spans="1:32" x14ac:dyDescent="0.35">
      <c r="A45" s="4">
        <f t="shared" si="2"/>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IF(A45=0,0,COUNTIFS(Asistencia!$J$18:$AR$18,"=U7",Asistencia!$J42:$AR42,"=F"))</f>
        <v>0</v>
      </c>
      <c r="T45" s="310"/>
      <c r="U45" s="311"/>
      <c r="V45" s="322"/>
      <c r="W45" s="323"/>
      <c r="X45" s="323"/>
      <c r="Y45" s="323"/>
      <c r="Z45" s="323"/>
      <c r="AA45" s="323"/>
      <c r="AB45" s="323"/>
      <c r="AC45" s="323"/>
      <c r="AD45" s="323"/>
      <c r="AE45" s="324"/>
      <c r="AF45" s="27">
        <f t="shared" si="1"/>
        <v>0</v>
      </c>
    </row>
    <row r="46" spans="1:32" x14ac:dyDescent="0.35">
      <c r="A46" s="4">
        <f t="shared" si="2"/>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IF(A46=0,0,COUNTIFS(Asistencia!$J$18:$AR$18,"=U7",Asistencia!$J43:$AR43,"=F"))</f>
        <v>0</v>
      </c>
      <c r="T46" s="310"/>
      <c r="U46" s="311"/>
      <c r="V46" s="322"/>
      <c r="W46" s="323"/>
      <c r="X46" s="323"/>
      <c r="Y46" s="323"/>
      <c r="Z46" s="323"/>
      <c r="AA46" s="323"/>
      <c r="AB46" s="323"/>
      <c r="AC46" s="323"/>
      <c r="AD46" s="323"/>
      <c r="AE46" s="324"/>
      <c r="AF46" s="27">
        <f t="shared" si="1"/>
        <v>0</v>
      </c>
    </row>
    <row r="47" spans="1:32" x14ac:dyDescent="0.35">
      <c r="A47" s="4">
        <f t="shared" si="2"/>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IF(A47=0,0,COUNTIFS(Asistencia!$J$18:$AR$18,"=U7",Asistencia!$J44:$AR44,"=F"))</f>
        <v>0</v>
      </c>
      <c r="T47" s="310"/>
      <c r="U47" s="311"/>
      <c r="V47" s="322"/>
      <c r="W47" s="323"/>
      <c r="X47" s="323"/>
      <c r="Y47" s="323"/>
      <c r="Z47" s="323"/>
      <c r="AA47" s="323"/>
      <c r="AB47" s="323"/>
      <c r="AC47" s="323"/>
      <c r="AD47" s="323"/>
      <c r="AE47" s="324"/>
      <c r="AF47" s="27">
        <f t="shared" si="1"/>
        <v>0</v>
      </c>
    </row>
    <row r="48" spans="1:32" x14ac:dyDescent="0.35">
      <c r="A48" s="4">
        <f t="shared" si="2"/>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IF(A48=0,0,COUNTIFS(Asistencia!$J$18:$AR$18,"=U7",Asistencia!$J45:$AR45,"=F"))</f>
        <v>0</v>
      </c>
      <c r="T48" s="310"/>
      <c r="U48" s="311"/>
      <c r="V48" s="322"/>
      <c r="W48" s="323"/>
      <c r="X48" s="323"/>
      <c r="Y48" s="323"/>
      <c r="Z48" s="323"/>
      <c r="AA48" s="323"/>
      <c r="AB48" s="323"/>
      <c r="AC48" s="323"/>
      <c r="AD48" s="323"/>
      <c r="AE48" s="324"/>
      <c r="AF48" s="27">
        <f t="shared" si="1"/>
        <v>0</v>
      </c>
    </row>
    <row r="49" spans="1:32" x14ac:dyDescent="0.35">
      <c r="A49" s="4">
        <f t="shared" si="2"/>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IF(A49=0,0,COUNTIFS(Asistencia!$J$18:$AR$18,"=U7",Asistencia!$J46:$AR46,"=F"))</f>
        <v>0</v>
      </c>
      <c r="T49" s="310"/>
      <c r="U49" s="311"/>
      <c r="V49" s="322"/>
      <c r="W49" s="323"/>
      <c r="X49" s="323"/>
      <c r="Y49" s="323"/>
      <c r="Z49" s="323"/>
      <c r="AA49" s="323"/>
      <c r="AB49" s="323"/>
      <c r="AC49" s="323"/>
      <c r="AD49" s="323"/>
      <c r="AE49" s="324"/>
      <c r="AF49" s="27">
        <f t="shared" si="1"/>
        <v>0</v>
      </c>
    </row>
    <row r="50" spans="1:32" x14ac:dyDescent="0.35">
      <c r="A50" s="4">
        <f t="shared" si="2"/>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IF(A50=0,0,COUNTIFS(Asistencia!$J$18:$AR$18,"=U7",Asistencia!$J47:$AR47,"=F"))</f>
        <v>0</v>
      </c>
      <c r="T50" s="310"/>
      <c r="U50" s="311"/>
      <c r="V50" s="322"/>
      <c r="W50" s="323"/>
      <c r="X50" s="323"/>
      <c r="Y50" s="323"/>
      <c r="Z50" s="323"/>
      <c r="AA50" s="323"/>
      <c r="AB50" s="323"/>
      <c r="AC50" s="323"/>
      <c r="AD50" s="323"/>
      <c r="AE50" s="324"/>
      <c r="AF50" s="27">
        <f t="shared" si="1"/>
        <v>0</v>
      </c>
    </row>
    <row r="51" spans="1:32" x14ac:dyDescent="0.35">
      <c r="A51" s="4">
        <f t="shared" si="2"/>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IF(A51=0,0,COUNTIFS(Asistencia!$J$18:$AR$18,"=U7",Asistencia!$J48:$AR48,"=F"))</f>
        <v>0</v>
      </c>
      <c r="T51" s="310"/>
      <c r="U51" s="311"/>
      <c r="V51" s="319"/>
      <c r="W51" s="321"/>
      <c r="X51" s="321"/>
      <c r="Y51" s="321"/>
      <c r="Z51" s="321"/>
      <c r="AA51" s="321"/>
      <c r="AB51" s="321"/>
      <c r="AC51" s="321"/>
      <c r="AD51" s="321"/>
      <c r="AE51" s="320"/>
      <c r="AF51" s="27">
        <f t="shared" si="1"/>
        <v>0</v>
      </c>
    </row>
    <row r="52" spans="1:32" x14ac:dyDescent="0.35">
      <c r="A52" s="4">
        <f t="shared" si="2"/>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IF(A52=0,0,COUNTIFS(Asistencia!$J$18:$AR$18,"=U7",Asistencia!$J49:$AR49,"=F"))</f>
        <v>0</v>
      </c>
      <c r="T52" s="310"/>
      <c r="U52" s="311"/>
      <c r="V52" s="319"/>
      <c r="W52" s="321"/>
      <c r="X52" s="321"/>
      <c r="Y52" s="321"/>
      <c r="Z52" s="321"/>
      <c r="AA52" s="321"/>
      <c r="AB52" s="321"/>
      <c r="AC52" s="321"/>
      <c r="AD52" s="321"/>
      <c r="AE52" s="320"/>
      <c r="AF52" s="27">
        <f t="shared" si="1"/>
        <v>0</v>
      </c>
    </row>
    <row r="53" spans="1:32" x14ac:dyDescent="0.35">
      <c r="A53" s="4">
        <f t="shared" si="2"/>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IF(A53=0,0,COUNTIFS(Asistencia!$J$18:$AR$18,"=U7",Asistencia!$J50:$AR50,"=F"))</f>
        <v>0</v>
      </c>
      <c r="T53" s="310"/>
      <c r="U53" s="311"/>
      <c r="V53" s="319"/>
      <c r="W53" s="321"/>
      <c r="X53" s="321"/>
      <c r="Y53" s="321"/>
      <c r="Z53" s="321"/>
      <c r="AA53" s="321"/>
      <c r="AB53" s="321"/>
      <c r="AC53" s="321"/>
      <c r="AD53" s="321"/>
      <c r="AE53" s="320"/>
      <c r="AF53" s="27">
        <f t="shared" si="1"/>
        <v>0</v>
      </c>
    </row>
    <row r="54" spans="1:32" x14ac:dyDescent="0.35">
      <c r="A54" s="4">
        <f t="shared" si="2"/>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IF(A54=0,0,COUNTIFS(Asistencia!$J$18:$AR$18,"=U7",Asistencia!$J51:$AR51,"=F"))</f>
        <v>0</v>
      </c>
      <c r="T54" s="310"/>
      <c r="U54" s="311"/>
      <c r="V54" s="319"/>
      <c r="W54" s="321"/>
      <c r="X54" s="321"/>
      <c r="Y54" s="321"/>
      <c r="Z54" s="321"/>
      <c r="AA54" s="321"/>
      <c r="AB54" s="321"/>
      <c r="AC54" s="321"/>
      <c r="AD54" s="321"/>
      <c r="AE54" s="320"/>
      <c r="AF54" s="27">
        <f t="shared" si="1"/>
        <v>0</v>
      </c>
    </row>
    <row r="55" spans="1:32" x14ac:dyDescent="0.35">
      <c r="A55" s="4">
        <f t="shared" si="2"/>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IF(A55=0,0,COUNTIFS(Asistencia!$J$18:$AR$18,"=U7",Asistencia!$J52:$AR52,"=F"))</f>
        <v>0</v>
      </c>
      <c r="T55" s="310"/>
      <c r="U55" s="311"/>
      <c r="V55" s="319"/>
      <c r="W55" s="321"/>
      <c r="X55" s="321"/>
      <c r="Y55" s="321"/>
      <c r="Z55" s="321"/>
      <c r="AA55" s="321"/>
      <c r="AB55" s="321"/>
      <c r="AC55" s="321"/>
      <c r="AD55" s="321"/>
      <c r="AE55" s="320"/>
      <c r="AF55" s="27">
        <f t="shared" si="1"/>
        <v>0</v>
      </c>
    </row>
    <row r="56" spans="1:32" x14ac:dyDescent="0.35">
      <c r="A56" s="4">
        <f t="shared" si="2"/>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IF(A56=0,0,COUNTIFS(Asistencia!$J$18:$AR$18,"=U7",Asistencia!$J53:$AR53,"=F"))</f>
        <v>0</v>
      </c>
      <c r="T56" s="310"/>
      <c r="U56" s="311"/>
      <c r="V56" s="319"/>
      <c r="W56" s="321"/>
      <c r="X56" s="321"/>
      <c r="Y56" s="321"/>
      <c r="Z56" s="321"/>
      <c r="AA56" s="321"/>
      <c r="AB56" s="321"/>
      <c r="AC56" s="321"/>
      <c r="AD56" s="321"/>
      <c r="AE56" s="320"/>
      <c r="AF56" s="27">
        <f t="shared" si="1"/>
        <v>0</v>
      </c>
    </row>
    <row r="57" spans="1:32" x14ac:dyDescent="0.35">
      <c r="A57" s="4">
        <f t="shared" si="2"/>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IF(A57=0,0,COUNTIFS(Asistencia!$J$18:$AR$18,"=U7",Asistencia!$J54:$AR54,"=F"))</f>
        <v>0</v>
      </c>
      <c r="T57" s="310"/>
      <c r="U57" s="311"/>
      <c r="V57" s="319"/>
      <c r="W57" s="321"/>
      <c r="X57" s="321"/>
      <c r="Y57" s="321"/>
      <c r="Z57" s="321"/>
      <c r="AA57" s="321"/>
      <c r="AB57" s="321"/>
      <c r="AC57" s="321"/>
      <c r="AD57" s="321"/>
      <c r="AE57" s="320"/>
      <c r="AF57" s="27">
        <f t="shared" si="1"/>
        <v>0</v>
      </c>
    </row>
    <row r="58" spans="1:32" x14ac:dyDescent="0.35">
      <c r="A58" s="4">
        <f t="shared" si="2"/>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IF(A58=0,0,COUNTIFS(Asistencia!$J$18:$AR$18,"=U7",Asistencia!$J55:$AR55,"=F"))</f>
        <v>0</v>
      </c>
      <c r="T58" s="310"/>
      <c r="U58" s="311"/>
      <c r="V58" s="319"/>
      <c r="W58" s="321"/>
      <c r="X58" s="321"/>
      <c r="Y58" s="321"/>
      <c r="Z58" s="321"/>
      <c r="AA58" s="321"/>
      <c r="AB58" s="321"/>
      <c r="AC58" s="321"/>
      <c r="AD58" s="321"/>
      <c r="AE58" s="320"/>
      <c r="AF58" s="27">
        <f t="shared" si="1"/>
        <v>0</v>
      </c>
    </row>
    <row r="59" spans="1:32" x14ac:dyDescent="0.35">
      <c r="A59" s="4">
        <f t="shared" si="2"/>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IF(A59=0,0,COUNTIFS(Asistencia!$J$18:$AR$18,"=U7",Asistencia!$J56:$AR56,"=F"))</f>
        <v>0</v>
      </c>
      <c r="T59" s="310"/>
      <c r="U59" s="311"/>
      <c r="V59" s="319"/>
      <c r="W59" s="321"/>
      <c r="X59" s="321"/>
      <c r="Y59" s="321"/>
      <c r="Z59" s="321"/>
      <c r="AA59" s="321"/>
      <c r="AB59" s="321"/>
      <c r="AC59" s="321"/>
      <c r="AD59" s="321"/>
      <c r="AE59" s="320"/>
      <c r="AF59" s="27">
        <f t="shared" si="1"/>
        <v>0</v>
      </c>
    </row>
    <row r="60" spans="1:32" x14ac:dyDescent="0.35">
      <c r="A60" s="4">
        <f t="shared" si="2"/>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IF(A60=0,0,COUNTIFS(Asistencia!$J$18:$AR$18,"=U7",Asistencia!$J57:$AR57,"=F"))</f>
        <v>0</v>
      </c>
      <c r="T60" s="310"/>
      <c r="U60" s="311"/>
      <c r="V60" s="319"/>
      <c r="W60" s="321"/>
      <c r="X60" s="321"/>
      <c r="Y60" s="321"/>
      <c r="Z60" s="321"/>
      <c r="AA60" s="321"/>
      <c r="AB60" s="321"/>
      <c r="AC60" s="321"/>
      <c r="AD60" s="321"/>
      <c r="AE60" s="320"/>
      <c r="AF60" s="27">
        <f t="shared" si="1"/>
        <v>0</v>
      </c>
    </row>
    <row r="61" spans="1:32" x14ac:dyDescent="0.35">
      <c r="A61" s="4">
        <f t="shared" si="2"/>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IF(A61=0,0,COUNTIFS(Asistencia!$J$18:$AR$18,"=U7",Asistencia!$J58:$AR58,"=F"))</f>
        <v>0</v>
      </c>
      <c r="T61" s="310"/>
      <c r="U61" s="311"/>
      <c r="V61" s="319"/>
      <c r="W61" s="321"/>
      <c r="X61" s="321"/>
      <c r="Y61" s="321"/>
      <c r="Z61" s="321"/>
      <c r="AA61" s="321"/>
      <c r="AB61" s="321"/>
      <c r="AC61" s="321"/>
      <c r="AD61" s="321"/>
      <c r="AE61" s="320"/>
      <c r="AF61" s="27">
        <f t="shared" si="1"/>
        <v>0</v>
      </c>
    </row>
    <row r="62" spans="1:32" x14ac:dyDescent="0.35">
      <c r="A62" s="4">
        <f t="shared" si="2"/>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IF(A62=0,0,COUNTIFS(Asistencia!$J$18:$AR$18,"=U7",Asistencia!$J59:$AR59,"=F"))</f>
        <v>0</v>
      </c>
      <c r="T62" s="310"/>
      <c r="U62" s="311"/>
      <c r="V62" s="319"/>
      <c r="W62" s="321"/>
      <c r="X62" s="321"/>
      <c r="Y62" s="321"/>
      <c r="Z62" s="321"/>
      <c r="AA62" s="321"/>
      <c r="AB62" s="321"/>
      <c r="AC62" s="321"/>
      <c r="AD62" s="321"/>
      <c r="AE62" s="320"/>
      <c r="AF62" s="27">
        <f t="shared" si="1"/>
        <v>0</v>
      </c>
    </row>
    <row r="63" spans="1:32" x14ac:dyDescent="0.35">
      <c r="A63" s="4">
        <f t="shared" si="2"/>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IF(A63=0,0,COUNTIFS(Asistencia!$J$18:$AR$18,"=U7",Asistencia!$J60:$AR60,"=F"))</f>
        <v>0</v>
      </c>
      <c r="T63" s="310"/>
      <c r="U63" s="311"/>
      <c r="V63" s="319"/>
      <c r="W63" s="321"/>
      <c r="X63" s="321"/>
      <c r="Y63" s="321"/>
      <c r="Z63" s="321"/>
      <c r="AA63" s="321"/>
      <c r="AB63" s="321"/>
      <c r="AC63" s="321"/>
      <c r="AD63" s="321"/>
      <c r="AE63" s="320"/>
      <c r="AF63" s="27">
        <f t="shared" si="1"/>
        <v>0</v>
      </c>
    </row>
    <row r="64" spans="1:32" x14ac:dyDescent="0.35">
      <c r="A64" s="4">
        <f t="shared" si="2"/>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IF(A64=0,0,COUNTIFS(Asistencia!$J$18:$AR$18,"=U7",Asistencia!$J61:$AR61,"=F"))</f>
        <v>0</v>
      </c>
      <c r="T64" s="310"/>
      <c r="U64" s="311"/>
      <c r="V64" s="319"/>
      <c r="W64" s="321"/>
      <c r="X64" s="321"/>
      <c r="Y64" s="321"/>
      <c r="Z64" s="321"/>
      <c r="AA64" s="321"/>
      <c r="AB64" s="321"/>
      <c r="AC64" s="321"/>
      <c r="AD64" s="321"/>
      <c r="AE64" s="320"/>
      <c r="AF64" s="27">
        <f t="shared" si="1"/>
        <v>0</v>
      </c>
    </row>
    <row r="65" spans="1:32" x14ac:dyDescent="0.35">
      <c r="A65" s="4">
        <f t="shared" si="2"/>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IF(A65=0,0,COUNTIFS(Asistencia!$J$18:$AR$18,"=U7",Asistencia!$J62:$AR62,"=F"))</f>
        <v>0</v>
      </c>
      <c r="T65" s="310"/>
      <c r="U65" s="311"/>
      <c r="V65" s="319"/>
      <c r="W65" s="321"/>
      <c r="X65" s="321"/>
      <c r="Y65" s="321"/>
      <c r="Z65" s="321"/>
      <c r="AA65" s="321"/>
      <c r="AB65" s="321"/>
      <c r="AC65" s="321"/>
      <c r="AD65" s="321"/>
      <c r="AE65" s="320"/>
      <c r="AF65" s="27">
        <f t="shared" si="1"/>
        <v>0</v>
      </c>
    </row>
    <row r="66" spans="1:32" x14ac:dyDescent="0.35">
      <c r="A66" s="4">
        <f t="shared" si="2"/>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IF(A66=0,0,COUNTIFS(Asistencia!$J$18:$AR$18,"=U7",Asistencia!$J63:$AR63,"=F"))</f>
        <v>0</v>
      </c>
      <c r="T66" s="310"/>
      <c r="U66" s="311"/>
      <c r="V66" s="319"/>
      <c r="W66" s="321"/>
      <c r="X66" s="321"/>
      <c r="Y66" s="321"/>
      <c r="Z66" s="321"/>
      <c r="AA66" s="321"/>
      <c r="AB66" s="321"/>
      <c r="AC66" s="321"/>
      <c r="AD66" s="321"/>
      <c r="AE66" s="320"/>
      <c r="AF66" s="27">
        <f t="shared" si="1"/>
        <v>0</v>
      </c>
    </row>
    <row r="67" spans="1:32" x14ac:dyDescent="0.35">
      <c r="A67" s="4">
        <f t="shared" si="2"/>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IF(A67=0,0,COUNTIFS(Asistencia!$J$18:$AR$18,"=U7",Asistencia!$J64:$AR64,"=F"))</f>
        <v>0</v>
      </c>
      <c r="T67" s="310"/>
      <c r="U67" s="311"/>
      <c r="V67" s="319"/>
      <c r="W67" s="321"/>
      <c r="X67" s="321"/>
      <c r="Y67" s="321"/>
      <c r="Z67" s="321"/>
      <c r="AA67" s="321"/>
      <c r="AB67" s="321"/>
      <c r="AC67" s="321"/>
      <c r="AD67" s="321"/>
      <c r="AE67" s="320"/>
      <c r="AF67" s="27">
        <f t="shared" si="1"/>
        <v>0</v>
      </c>
    </row>
    <row r="68" spans="1:32" x14ac:dyDescent="0.35">
      <c r="A68" s="4">
        <f t="shared" si="2"/>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IF(A68=0,0,COUNTIFS(Asistencia!$J$18:$AR$18,"=U7",Asistencia!$J65:$AR65,"=F"))</f>
        <v>0</v>
      </c>
      <c r="T68" s="310"/>
      <c r="U68" s="311"/>
      <c r="V68" s="319"/>
      <c r="W68" s="321"/>
      <c r="X68" s="321"/>
      <c r="Y68" s="321"/>
      <c r="Z68" s="321"/>
      <c r="AA68" s="321"/>
      <c r="AB68" s="321"/>
      <c r="AC68" s="321"/>
      <c r="AD68" s="321"/>
      <c r="AE68" s="320"/>
      <c r="AF68" s="27">
        <f t="shared" si="1"/>
        <v>0</v>
      </c>
    </row>
    <row r="69" spans="1:32" x14ac:dyDescent="0.35">
      <c r="A69" s="4">
        <f t="shared" si="2"/>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IF(A69=0,0,COUNTIFS(Asistencia!$J$18:$AR$18,"=U7",Asistencia!$J66:$AR66,"=F"))</f>
        <v>0</v>
      </c>
      <c r="T69" s="310"/>
      <c r="U69" s="311"/>
      <c r="V69" s="319"/>
      <c r="W69" s="321"/>
      <c r="X69" s="321"/>
      <c r="Y69" s="321"/>
      <c r="Z69" s="321"/>
      <c r="AA69" s="321"/>
      <c r="AB69" s="321"/>
      <c r="AC69" s="321"/>
      <c r="AD69" s="321"/>
      <c r="AE69" s="320"/>
      <c r="AF69" s="27">
        <f t="shared" si="1"/>
        <v>0</v>
      </c>
    </row>
    <row r="70" spans="1:32" x14ac:dyDescent="0.35">
      <c r="A70" s="4">
        <f t="shared" si="2"/>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IF(A70=0,0,COUNTIFS(Asistencia!$J$18:$AR$18,"=U7",Asistencia!$J67:$AR67,"=F"))</f>
        <v>0</v>
      </c>
      <c r="T70" s="310"/>
      <c r="U70" s="311"/>
      <c r="V70" s="319"/>
      <c r="W70" s="321"/>
      <c r="X70" s="321"/>
      <c r="Y70" s="321"/>
      <c r="Z70" s="321"/>
      <c r="AA70" s="321"/>
      <c r="AB70" s="321"/>
      <c r="AC70" s="321"/>
      <c r="AD70" s="321"/>
      <c r="AE70" s="320"/>
      <c r="AF70" s="27">
        <f t="shared" si="1"/>
        <v>0</v>
      </c>
    </row>
    <row r="71" spans="1:32" x14ac:dyDescent="0.35">
      <c r="A71" s="4">
        <f t="shared" si="2"/>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IF(A71=0,0,COUNTIFS(Asistencia!$J$18:$AR$18,"=U7",Asistencia!$J68:$AR68,"=F"))</f>
        <v>0</v>
      </c>
      <c r="T71" s="310"/>
      <c r="U71" s="311"/>
      <c r="V71" s="319"/>
      <c r="W71" s="321"/>
      <c r="X71" s="321"/>
      <c r="Y71" s="321"/>
      <c r="Z71" s="321"/>
      <c r="AA71" s="321"/>
      <c r="AB71" s="321"/>
      <c r="AC71" s="321"/>
      <c r="AD71" s="321"/>
      <c r="AE71" s="320"/>
      <c r="AF71" s="27">
        <f t="shared" si="1"/>
        <v>0</v>
      </c>
    </row>
    <row r="72" spans="1:32" x14ac:dyDescent="0.35">
      <c r="A72" s="4">
        <f t="shared" si="2"/>
        <v>0</v>
      </c>
      <c r="B72" s="4">
        <f>'Unidad 1'!B72</f>
        <v>0</v>
      </c>
      <c r="C72" s="318">
        <f>'Unidad 1'!C72:H72</f>
        <v>0</v>
      </c>
      <c r="D72" s="318"/>
      <c r="E72" s="318"/>
      <c r="F72" s="318"/>
      <c r="G72" s="318"/>
      <c r="H72" s="318"/>
      <c r="I72" s="319"/>
      <c r="J72" s="320"/>
      <c r="K72" s="319"/>
      <c r="L72" s="320"/>
      <c r="M72" s="319"/>
      <c r="N72" s="320"/>
      <c r="O72" s="319"/>
      <c r="P72" s="320"/>
      <c r="Q72" s="314">
        <f t="shared" si="0"/>
        <v>0</v>
      </c>
      <c r="R72" s="315"/>
      <c r="S72" s="309">
        <f>IF(A72=0,0,COUNTIFS(Asistencia!$J$18:$AR$18,"=U7",Asistencia!$J69:$AR69,"=F"))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mergeCells count="472">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A15:B15"/>
    <mergeCell ref="C15:P15"/>
    <mergeCell ref="Q15:T15"/>
    <mergeCell ref="U15:V15"/>
    <mergeCell ref="W15:AC15"/>
    <mergeCell ref="AD15:AE15"/>
    <mergeCell ref="U12:V12"/>
    <mergeCell ref="W12:X12"/>
    <mergeCell ref="Y12:Z12"/>
    <mergeCell ref="AA12:AE12"/>
    <mergeCell ref="A13:AE13"/>
    <mergeCell ref="A14:B14"/>
    <mergeCell ref="C14:K14"/>
    <mergeCell ref="L14:O14"/>
    <mergeCell ref="P14:R14"/>
    <mergeCell ref="S14:V14"/>
    <mergeCell ref="A16:AE16"/>
    <mergeCell ref="A17:D17"/>
    <mergeCell ref="F17:H17"/>
    <mergeCell ref="J17:L17"/>
    <mergeCell ref="N17:P17"/>
    <mergeCell ref="R17:T17"/>
    <mergeCell ref="U17:V17"/>
    <mergeCell ref="W17:Y17"/>
    <mergeCell ref="Z17:AC17"/>
    <mergeCell ref="AD17:AE17"/>
    <mergeCell ref="X18:AC18"/>
    <mergeCell ref="AD18:AE18"/>
    <mergeCell ref="A20:A22"/>
    <mergeCell ref="B20:B22"/>
    <mergeCell ref="C20:H22"/>
    <mergeCell ref="I20:J20"/>
    <mergeCell ref="K20:L20"/>
    <mergeCell ref="M20:N20"/>
    <mergeCell ref="O20:P20"/>
    <mergeCell ref="Q20:R22"/>
    <mergeCell ref="A18:C18"/>
    <mergeCell ref="D18:E18"/>
    <mergeCell ref="F18:L18"/>
    <mergeCell ref="M18:N18"/>
    <mergeCell ref="O18:U18"/>
    <mergeCell ref="V18:W18"/>
    <mergeCell ref="S20:U22"/>
    <mergeCell ref="V20:AE22"/>
    <mergeCell ref="I21:J21"/>
    <mergeCell ref="K21:L21"/>
    <mergeCell ref="M21:N21"/>
    <mergeCell ref="O21:P21"/>
    <mergeCell ref="I22:J22"/>
    <mergeCell ref="K22:L22"/>
    <mergeCell ref="M22:N22"/>
    <mergeCell ref="O22:P22"/>
    <mergeCell ref="S23:U23"/>
    <mergeCell ref="V23:AE23"/>
    <mergeCell ref="C24:H24"/>
    <mergeCell ref="I24:J24"/>
    <mergeCell ref="K24:L24"/>
    <mergeCell ref="M24:N24"/>
    <mergeCell ref="O24:P24"/>
    <mergeCell ref="Q24:R24"/>
    <mergeCell ref="S24:U24"/>
    <mergeCell ref="V24:AE24"/>
    <mergeCell ref="C23:H23"/>
    <mergeCell ref="I23:J23"/>
    <mergeCell ref="K23:L23"/>
    <mergeCell ref="M23:N23"/>
    <mergeCell ref="O23:P23"/>
    <mergeCell ref="Q23:R23"/>
    <mergeCell ref="S25:U25"/>
    <mergeCell ref="V25:AE25"/>
    <mergeCell ref="C26:H26"/>
    <mergeCell ref="I26:J26"/>
    <mergeCell ref="K26:L26"/>
    <mergeCell ref="M26:N26"/>
    <mergeCell ref="O26:P26"/>
    <mergeCell ref="Q26:R26"/>
    <mergeCell ref="S26:U26"/>
    <mergeCell ref="V26:AE26"/>
    <mergeCell ref="C25:H25"/>
    <mergeCell ref="I25:J25"/>
    <mergeCell ref="K25:L25"/>
    <mergeCell ref="M25:N25"/>
    <mergeCell ref="O25:P25"/>
    <mergeCell ref="Q25:R25"/>
    <mergeCell ref="S27:U27"/>
    <mergeCell ref="V27:AE27"/>
    <mergeCell ref="C28:H28"/>
    <mergeCell ref="I28:J28"/>
    <mergeCell ref="K28:L28"/>
    <mergeCell ref="M28:N28"/>
    <mergeCell ref="O28:P28"/>
    <mergeCell ref="Q28:R28"/>
    <mergeCell ref="S28:U28"/>
    <mergeCell ref="V28:AE28"/>
    <mergeCell ref="C27:H27"/>
    <mergeCell ref="I27:J27"/>
    <mergeCell ref="K27:L27"/>
    <mergeCell ref="M27:N27"/>
    <mergeCell ref="O27:P27"/>
    <mergeCell ref="Q27:R27"/>
    <mergeCell ref="S29:U29"/>
    <mergeCell ref="V29:AE29"/>
    <mergeCell ref="C30:H30"/>
    <mergeCell ref="I30:J30"/>
    <mergeCell ref="K30:L30"/>
    <mergeCell ref="M30:N30"/>
    <mergeCell ref="O30:P30"/>
    <mergeCell ref="Q30:R30"/>
    <mergeCell ref="S30:U30"/>
    <mergeCell ref="V30:AE30"/>
    <mergeCell ref="C29:H29"/>
    <mergeCell ref="I29:J29"/>
    <mergeCell ref="K29:L29"/>
    <mergeCell ref="M29:N29"/>
    <mergeCell ref="O29:P29"/>
    <mergeCell ref="Q29:R29"/>
    <mergeCell ref="S31:U31"/>
    <mergeCell ref="V31:AE31"/>
    <mergeCell ref="C32:H32"/>
    <mergeCell ref="I32:J32"/>
    <mergeCell ref="K32:L32"/>
    <mergeCell ref="M32:N32"/>
    <mergeCell ref="O32:P32"/>
    <mergeCell ref="Q32:R32"/>
    <mergeCell ref="S32:U32"/>
    <mergeCell ref="V32:AE32"/>
    <mergeCell ref="C31:H31"/>
    <mergeCell ref="I31:J31"/>
    <mergeCell ref="K31:L31"/>
    <mergeCell ref="M31:N31"/>
    <mergeCell ref="O31:P31"/>
    <mergeCell ref="Q31:R31"/>
    <mergeCell ref="S33:U33"/>
    <mergeCell ref="V33:AE33"/>
    <mergeCell ref="C34:H34"/>
    <mergeCell ref="I34:J34"/>
    <mergeCell ref="K34:L34"/>
    <mergeCell ref="M34:N34"/>
    <mergeCell ref="O34:P34"/>
    <mergeCell ref="Q34:R34"/>
    <mergeCell ref="S34:U34"/>
    <mergeCell ref="V34:AE34"/>
    <mergeCell ref="C33:H33"/>
    <mergeCell ref="I33:J33"/>
    <mergeCell ref="K33:L33"/>
    <mergeCell ref="M33:N33"/>
    <mergeCell ref="O33:P33"/>
    <mergeCell ref="Q33:R33"/>
    <mergeCell ref="S35:U35"/>
    <mergeCell ref="V35:AE35"/>
    <mergeCell ref="C36:H36"/>
    <mergeCell ref="I36:J36"/>
    <mergeCell ref="K36:L36"/>
    <mergeCell ref="M36:N36"/>
    <mergeCell ref="O36:P36"/>
    <mergeCell ref="Q36:R36"/>
    <mergeCell ref="S36:U36"/>
    <mergeCell ref="V36:AE36"/>
    <mergeCell ref="C35:H35"/>
    <mergeCell ref="I35:J35"/>
    <mergeCell ref="K35:L35"/>
    <mergeCell ref="M35:N35"/>
    <mergeCell ref="O35:P35"/>
    <mergeCell ref="Q35:R35"/>
    <mergeCell ref="S37:U37"/>
    <mergeCell ref="V37:AE37"/>
    <mergeCell ref="C38:H38"/>
    <mergeCell ref="I38:J38"/>
    <mergeCell ref="K38:L38"/>
    <mergeCell ref="M38:N38"/>
    <mergeCell ref="O38:P38"/>
    <mergeCell ref="Q38:R38"/>
    <mergeCell ref="S38:U38"/>
    <mergeCell ref="V38:AE38"/>
    <mergeCell ref="C37:H37"/>
    <mergeCell ref="I37:J37"/>
    <mergeCell ref="K37:L37"/>
    <mergeCell ref="M37:N37"/>
    <mergeCell ref="O37:P37"/>
    <mergeCell ref="Q37:R37"/>
    <mergeCell ref="S39:U39"/>
    <mergeCell ref="V39:AE39"/>
    <mergeCell ref="C40:H40"/>
    <mergeCell ref="I40:J40"/>
    <mergeCell ref="K40:L40"/>
    <mergeCell ref="M40:N40"/>
    <mergeCell ref="O40:P40"/>
    <mergeCell ref="Q40:R40"/>
    <mergeCell ref="S40:U40"/>
    <mergeCell ref="V40:AE40"/>
    <mergeCell ref="C39:H39"/>
    <mergeCell ref="I39:J39"/>
    <mergeCell ref="K39:L39"/>
    <mergeCell ref="M39:N39"/>
    <mergeCell ref="O39:P39"/>
    <mergeCell ref="Q39:R39"/>
    <mergeCell ref="S41:U41"/>
    <mergeCell ref="V41:AE41"/>
    <mergeCell ref="C42:H42"/>
    <mergeCell ref="I42:J42"/>
    <mergeCell ref="K42:L42"/>
    <mergeCell ref="M42:N42"/>
    <mergeCell ref="O42:P42"/>
    <mergeCell ref="Q42:R42"/>
    <mergeCell ref="S42:U42"/>
    <mergeCell ref="V42:AE42"/>
    <mergeCell ref="C41:H41"/>
    <mergeCell ref="I41:J41"/>
    <mergeCell ref="K41:L41"/>
    <mergeCell ref="M41:N41"/>
    <mergeCell ref="O41:P41"/>
    <mergeCell ref="Q41:R41"/>
    <mergeCell ref="S43:U43"/>
    <mergeCell ref="V43:AE43"/>
    <mergeCell ref="C44:H44"/>
    <mergeCell ref="I44:J44"/>
    <mergeCell ref="K44:L44"/>
    <mergeCell ref="M44:N44"/>
    <mergeCell ref="O44:P44"/>
    <mergeCell ref="Q44:R44"/>
    <mergeCell ref="S44:U44"/>
    <mergeCell ref="V44:AE44"/>
    <mergeCell ref="C43:H43"/>
    <mergeCell ref="I43:J43"/>
    <mergeCell ref="K43:L43"/>
    <mergeCell ref="M43:N43"/>
    <mergeCell ref="O43:P43"/>
    <mergeCell ref="Q43:R43"/>
    <mergeCell ref="S45:U45"/>
    <mergeCell ref="V45:AE45"/>
    <mergeCell ref="C46:H46"/>
    <mergeCell ref="I46:J46"/>
    <mergeCell ref="K46:L46"/>
    <mergeCell ref="M46:N46"/>
    <mergeCell ref="O46:P46"/>
    <mergeCell ref="Q46:R46"/>
    <mergeCell ref="S46:U46"/>
    <mergeCell ref="V46:AE46"/>
    <mergeCell ref="C45:H45"/>
    <mergeCell ref="I45:J45"/>
    <mergeCell ref="K45:L45"/>
    <mergeCell ref="M45:N45"/>
    <mergeCell ref="O45:P45"/>
    <mergeCell ref="Q45:R45"/>
    <mergeCell ref="S47:U47"/>
    <mergeCell ref="V47:AE47"/>
    <mergeCell ref="C48:H48"/>
    <mergeCell ref="I48:J48"/>
    <mergeCell ref="K48:L48"/>
    <mergeCell ref="M48:N48"/>
    <mergeCell ref="O48:P48"/>
    <mergeCell ref="Q48:R48"/>
    <mergeCell ref="S48:U48"/>
    <mergeCell ref="V48:AE48"/>
    <mergeCell ref="C47:H47"/>
    <mergeCell ref="I47:J47"/>
    <mergeCell ref="K47:L47"/>
    <mergeCell ref="M47:N47"/>
    <mergeCell ref="O47:P47"/>
    <mergeCell ref="Q47:R47"/>
    <mergeCell ref="S49:U49"/>
    <mergeCell ref="V49:AE49"/>
    <mergeCell ref="C50:H50"/>
    <mergeCell ref="I50:J50"/>
    <mergeCell ref="K50:L50"/>
    <mergeCell ref="M50:N50"/>
    <mergeCell ref="O50:P50"/>
    <mergeCell ref="Q50:R50"/>
    <mergeCell ref="S50:U50"/>
    <mergeCell ref="V50:AE50"/>
    <mergeCell ref="C49:H49"/>
    <mergeCell ref="I49:J49"/>
    <mergeCell ref="K49:L49"/>
    <mergeCell ref="M49:N49"/>
    <mergeCell ref="O49:P49"/>
    <mergeCell ref="Q49:R49"/>
    <mergeCell ref="S51:U51"/>
    <mergeCell ref="V51:AE51"/>
    <mergeCell ref="C52:H52"/>
    <mergeCell ref="I52:J52"/>
    <mergeCell ref="K52:L52"/>
    <mergeCell ref="M52:N52"/>
    <mergeCell ref="O52:P52"/>
    <mergeCell ref="Q52:R52"/>
    <mergeCell ref="S52:U52"/>
    <mergeCell ref="V52:AE52"/>
    <mergeCell ref="C51:H51"/>
    <mergeCell ref="I51:J51"/>
    <mergeCell ref="K51:L51"/>
    <mergeCell ref="M51:N51"/>
    <mergeCell ref="O51:P51"/>
    <mergeCell ref="Q51:R51"/>
    <mergeCell ref="S53:U53"/>
    <mergeCell ref="V53:AE53"/>
    <mergeCell ref="C54:H54"/>
    <mergeCell ref="I54:J54"/>
    <mergeCell ref="K54:L54"/>
    <mergeCell ref="M54:N54"/>
    <mergeCell ref="O54:P54"/>
    <mergeCell ref="Q54:R54"/>
    <mergeCell ref="S54:U54"/>
    <mergeCell ref="V54:AE54"/>
    <mergeCell ref="C53:H53"/>
    <mergeCell ref="I53:J53"/>
    <mergeCell ref="K53:L53"/>
    <mergeCell ref="M53:N53"/>
    <mergeCell ref="O53:P53"/>
    <mergeCell ref="Q53:R53"/>
    <mergeCell ref="S55:U55"/>
    <mergeCell ref="V55:AE55"/>
    <mergeCell ref="C56:H56"/>
    <mergeCell ref="I56:J56"/>
    <mergeCell ref="K56:L56"/>
    <mergeCell ref="M56:N56"/>
    <mergeCell ref="O56:P56"/>
    <mergeCell ref="Q56:R56"/>
    <mergeCell ref="S56:U56"/>
    <mergeCell ref="V56:AE56"/>
    <mergeCell ref="C55:H55"/>
    <mergeCell ref="I55:J55"/>
    <mergeCell ref="K55:L55"/>
    <mergeCell ref="M55:N55"/>
    <mergeCell ref="O55:P55"/>
    <mergeCell ref="Q55:R55"/>
    <mergeCell ref="S57:U57"/>
    <mergeCell ref="V57:AE57"/>
    <mergeCell ref="C58:H58"/>
    <mergeCell ref="I58:J58"/>
    <mergeCell ref="K58:L58"/>
    <mergeCell ref="M58:N58"/>
    <mergeCell ref="O58:P58"/>
    <mergeCell ref="Q58:R58"/>
    <mergeCell ref="S58:U58"/>
    <mergeCell ref="V58:AE58"/>
    <mergeCell ref="C57:H57"/>
    <mergeCell ref="I57:J57"/>
    <mergeCell ref="K57:L57"/>
    <mergeCell ref="M57:N57"/>
    <mergeCell ref="O57:P57"/>
    <mergeCell ref="Q57:R57"/>
    <mergeCell ref="S59:U59"/>
    <mergeCell ref="V59:AE59"/>
    <mergeCell ref="C60:H60"/>
    <mergeCell ref="I60:J60"/>
    <mergeCell ref="K60:L60"/>
    <mergeCell ref="M60:N60"/>
    <mergeCell ref="O60:P60"/>
    <mergeCell ref="Q60:R60"/>
    <mergeCell ref="S60:U60"/>
    <mergeCell ref="V60:AE60"/>
    <mergeCell ref="C59:H59"/>
    <mergeCell ref="I59:J59"/>
    <mergeCell ref="K59:L59"/>
    <mergeCell ref="M59:N59"/>
    <mergeCell ref="O59:P59"/>
    <mergeCell ref="Q59:R59"/>
    <mergeCell ref="S61:U61"/>
    <mergeCell ref="V61:AE61"/>
    <mergeCell ref="C62:H62"/>
    <mergeCell ref="I62:J62"/>
    <mergeCell ref="K62:L62"/>
    <mergeCell ref="M62:N62"/>
    <mergeCell ref="O62:P62"/>
    <mergeCell ref="Q62:R62"/>
    <mergeCell ref="S62:U62"/>
    <mergeCell ref="V62:AE62"/>
    <mergeCell ref="C61:H61"/>
    <mergeCell ref="I61:J61"/>
    <mergeCell ref="K61:L61"/>
    <mergeCell ref="M61:N61"/>
    <mergeCell ref="O61:P61"/>
    <mergeCell ref="Q61:R61"/>
    <mergeCell ref="S63:U63"/>
    <mergeCell ref="V63:AE63"/>
    <mergeCell ref="C64:H64"/>
    <mergeCell ref="I64:J64"/>
    <mergeCell ref="K64:L64"/>
    <mergeCell ref="M64:N64"/>
    <mergeCell ref="O64:P64"/>
    <mergeCell ref="Q64:R64"/>
    <mergeCell ref="S64:U64"/>
    <mergeCell ref="V64:AE64"/>
    <mergeCell ref="C63:H63"/>
    <mergeCell ref="I63:J63"/>
    <mergeCell ref="K63:L63"/>
    <mergeCell ref="M63:N63"/>
    <mergeCell ref="O63:P63"/>
    <mergeCell ref="Q63:R63"/>
    <mergeCell ref="S65:U65"/>
    <mergeCell ref="V65:AE65"/>
    <mergeCell ref="C66:H66"/>
    <mergeCell ref="I66:J66"/>
    <mergeCell ref="K66:L66"/>
    <mergeCell ref="M66:N66"/>
    <mergeCell ref="O66:P66"/>
    <mergeCell ref="Q66:R66"/>
    <mergeCell ref="S66:U66"/>
    <mergeCell ref="V66:AE66"/>
    <mergeCell ref="C65:H65"/>
    <mergeCell ref="I65:J65"/>
    <mergeCell ref="K65:L65"/>
    <mergeCell ref="M65:N65"/>
    <mergeCell ref="O65:P65"/>
    <mergeCell ref="Q65:R65"/>
    <mergeCell ref="S67:U67"/>
    <mergeCell ref="V67:AE67"/>
    <mergeCell ref="C68:H68"/>
    <mergeCell ref="I68:J68"/>
    <mergeCell ref="K68:L68"/>
    <mergeCell ref="M68:N68"/>
    <mergeCell ref="O68:P68"/>
    <mergeCell ref="Q68:R68"/>
    <mergeCell ref="S68:U68"/>
    <mergeCell ref="V68:AE68"/>
    <mergeCell ref="C67:H67"/>
    <mergeCell ref="I67:J67"/>
    <mergeCell ref="K67:L67"/>
    <mergeCell ref="M67:N67"/>
    <mergeCell ref="O67:P67"/>
    <mergeCell ref="Q67:R67"/>
    <mergeCell ref="S69:U69"/>
    <mergeCell ref="V69:AE69"/>
    <mergeCell ref="C70:H70"/>
    <mergeCell ref="I70:J70"/>
    <mergeCell ref="K70:L70"/>
    <mergeCell ref="M70:N70"/>
    <mergeCell ref="O70:P70"/>
    <mergeCell ref="Q70:R70"/>
    <mergeCell ref="S70:U70"/>
    <mergeCell ref="V70:AE70"/>
    <mergeCell ref="C69:H69"/>
    <mergeCell ref="I69:J69"/>
    <mergeCell ref="K69:L69"/>
    <mergeCell ref="M69:N69"/>
    <mergeCell ref="O69:P69"/>
    <mergeCell ref="Q69:R69"/>
    <mergeCell ref="K74:S77"/>
    <mergeCell ref="A78:AE78"/>
    <mergeCell ref="S71:U71"/>
    <mergeCell ref="V71:AE71"/>
    <mergeCell ref="C72:H72"/>
    <mergeCell ref="I72:J72"/>
    <mergeCell ref="K72:L72"/>
    <mergeCell ref="M72:N72"/>
    <mergeCell ref="O72:P72"/>
    <mergeCell ref="Q72:R72"/>
    <mergeCell ref="S72:U72"/>
    <mergeCell ref="V72:AE72"/>
    <mergeCell ref="C71:H71"/>
    <mergeCell ref="I71:J71"/>
    <mergeCell ref="K71:L71"/>
    <mergeCell ref="M71:N71"/>
    <mergeCell ref="O71:P71"/>
    <mergeCell ref="Q71:R71"/>
  </mergeCells>
  <conditionalFormatting sqref="A23 H19 D18 S19 M18:M19 Y19 V18 AE19 AD17:AD18 I50:I72">
    <cfRule type="cellIs" dxfId="66" priority="16" operator="equal">
      <formula>0</formula>
    </cfRule>
  </conditionalFormatting>
  <conditionalFormatting sqref="A24">
    <cfRule type="cellIs" dxfId="65" priority="15" operator="equal">
      <formula>0</formula>
    </cfRule>
  </conditionalFormatting>
  <conditionalFormatting sqref="K50:K72">
    <cfRule type="cellIs" dxfId="64" priority="13" operator="equal">
      <formula>0</formula>
    </cfRule>
  </conditionalFormatting>
  <conditionalFormatting sqref="M24:M72">
    <cfRule type="cellIs" dxfId="63" priority="12" operator="equal">
      <formula>0</formula>
    </cfRule>
  </conditionalFormatting>
  <conditionalFormatting sqref="O50:O72">
    <cfRule type="cellIs" dxfId="62" priority="11" operator="equal">
      <formula>0</formula>
    </cfRule>
  </conditionalFormatting>
  <conditionalFormatting sqref="B34:H72">
    <cfRule type="cellIs" dxfId="61" priority="10" operator="equal">
      <formula>0</formula>
    </cfRule>
  </conditionalFormatting>
  <conditionalFormatting sqref="A25:A72">
    <cfRule type="cellIs" dxfId="60" priority="9" operator="equal">
      <formula>0</formula>
    </cfRule>
  </conditionalFormatting>
  <conditionalFormatting sqref="I21">
    <cfRule type="cellIs" dxfId="59" priority="7" operator="equal">
      <formula>0</formula>
    </cfRule>
  </conditionalFormatting>
  <conditionalFormatting sqref="K21">
    <cfRule type="cellIs" dxfId="58" priority="6" operator="equal">
      <formula>0</formula>
    </cfRule>
  </conditionalFormatting>
  <conditionalFormatting sqref="AF23">
    <cfRule type="cellIs" dxfId="57" priority="4" operator="notEqual">
      <formula>0</formula>
    </cfRule>
  </conditionalFormatting>
  <conditionalFormatting sqref="AF24:AF72">
    <cfRule type="cellIs" dxfId="56" priority="3" operator="notEqual">
      <formula>0</formula>
    </cfRule>
  </conditionalFormatting>
  <conditionalFormatting sqref="Q23:Q72">
    <cfRule type="cellIs" dxfId="55" priority="2" operator="equal">
      <formula>0</formula>
    </cfRule>
  </conditionalFormatting>
  <conditionalFormatting sqref="S23:S72">
    <cfRule type="cellIs" dxfId="54"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dimension ref="A1:AI78"/>
  <sheetViews>
    <sheetView showGridLines="0" zoomScale="86" zoomScaleNormal="10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23" width="5.7265625" customWidth="1"/>
    <col min="24" max="24" width="7.453125" customWidth="1"/>
    <col min="25" max="31" width="5.7265625" customWidth="1"/>
    <col min="32" max="32" width="32"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Materia'!B25</f>
        <v>8a. Unidad</v>
      </c>
      <c r="D12" s="298"/>
      <c r="E12" s="223" t="s">
        <v>41</v>
      </c>
      <c r="F12" s="224"/>
      <c r="G12" s="225" t="str">
        <f>'Información Materia'!C4</f>
        <v>Febrero - junio 2019</v>
      </c>
      <c r="H12" s="225"/>
      <c r="I12" s="225"/>
      <c r="J12" s="225"/>
      <c r="K12" s="329"/>
      <c r="L12" s="203" t="s">
        <v>42</v>
      </c>
      <c r="M12" s="204"/>
      <c r="N12" s="204"/>
      <c r="O12" s="204"/>
      <c r="P12" s="296">
        <f>'Información Materia'!C25</f>
        <v>0</v>
      </c>
      <c r="Q12" s="201"/>
      <c r="R12" s="5" t="s">
        <v>43</v>
      </c>
      <c r="S12" s="296">
        <f>'Información Materia'!D25</f>
        <v>0</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9">
        <f>'Información Materia'!E25</f>
        <v>0</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38" t="str">
        <f>'Información Materia'!F16</f>
        <v>A</v>
      </c>
      <c r="F17" s="300" t="str">
        <f>'Información Materia'!F17</f>
        <v>Desempeño</v>
      </c>
      <c r="G17" s="300"/>
      <c r="H17" s="300"/>
      <c r="I17" s="38" t="str">
        <f>'Información Materia'!G16</f>
        <v>B</v>
      </c>
      <c r="J17" s="300" t="str">
        <f>'Información Materia'!G17</f>
        <v>Actitud</v>
      </c>
      <c r="K17" s="300"/>
      <c r="L17" s="300"/>
      <c r="M17" s="38" t="str">
        <f>'Información Materia'!H16</f>
        <v>C</v>
      </c>
      <c r="N17" s="300" t="str">
        <f>'Información Materia'!H17</f>
        <v>Conocimiento</v>
      </c>
      <c r="O17" s="300"/>
      <c r="P17" s="300"/>
      <c r="Q17" s="38"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Materia'!F25</f>
        <v>0</v>
      </c>
      <c r="J21" s="293"/>
      <c r="K21" s="292">
        <f>'Información Materia'!G25</f>
        <v>0</v>
      </c>
      <c r="L21" s="293"/>
      <c r="M21" s="287">
        <f>'Información Materia'!H25</f>
        <v>0</v>
      </c>
      <c r="N21" s="288"/>
      <c r="O21" s="287">
        <f>'Información Materia'!I25</f>
        <v>0</v>
      </c>
      <c r="P21" s="288"/>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39"/>
      <c r="P23" s="340"/>
      <c r="Q23" s="314">
        <f>IF(A23=0,0,IF(OR(I23="",K23="",M23="",O23="")=TRUE,0,IF(COUNTIF(I23:P23,"NA")&gt;=1,"NA",IF(OR(I23&lt;70,K23&lt;70,M23&lt;70,O23&lt;70)=TRUE,"NA",IF(OR(I23&gt;0,K23&gt;0,M23&gt;0,O23&gt;0)=FALSE,0,IF(ROUND(I23*$I$21+K23*$K$21+M23*$M$21+O23*$O$21,0)&lt;70,"NA",ROUND(I23*$I$21+K23*$K$21+M23*$M$21+O23*$O$21,0)))))))</f>
        <v>0</v>
      </c>
      <c r="R23" s="315"/>
      <c r="S23" s="309">
        <f>IF(A23=0,0,COUNTIFS(Asistencia!$J$18:$AR$18,"=U8",Asistencia!$J20:$AR20,"=F"))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39"/>
      <c r="P24" s="340"/>
      <c r="Q24" s="314">
        <f t="shared" ref="Q24:Q72" si="0">IF(A24=0,0,IF(OR(I24="",K24="",M24="",O24="")=TRUE,0,IF(COUNTIF(I24:P24,"NA")&gt;=1,"NA",IF(OR(I24&lt;70,K24&lt;70,M24&lt;70,O24&lt;70)=TRUE,"NA",IF(OR(I24&gt;0,K24&gt;0,M24&gt;0,O24&gt;0)=FALSE,0,IF(ROUND(I24*$I$21+K24*$K$21+M24*$M$21+O24*$O$21,0)&lt;70,"NA",ROUND(I24*$I$21+K24*$K$21+M24*$M$21+O24*$O$21,0)))))))</f>
        <v>0</v>
      </c>
      <c r="R24" s="315"/>
      <c r="S24" s="309">
        <f>IF(A24=0,0,COUNTIFS(Asistencia!$J$18:$AR$18,"=U8",Asistencia!$J21:$AR21,"=F"))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x14ac:dyDescent="0.35">
      <c r="A25" s="4">
        <f t="shared" ref="A25:A72" si="2">IF(OR(C25=0,B25=0)=TRUE,0,A24+1)</f>
        <v>0</v>
      </c>
      <c r="B25" s="4">
        <f>'Unidad 1'!B25</f>
        <v>0</v>
      </c>
      <c r="C25" s="318">
        <f>'Unidad 1'!C25:H25</f>
        <v>0</v>
      </c>
      <c r="D25" s="318"/>
      <c r="E25" s="318"/>
      <c r="F25" s="318"/>
      <c r="G25" s="318"/>
      <c r="H25" s="318"/>
      <c r="I25" s="319"/>
      <c r="J25" s="320"/>
      <c r="K25" s="319"/>
      <c r="L25" s="320"/>
      <c r="M25" s="319"/>
      <c r="N25" s="320"/>
      <c r="O25" s="339"/>
      <c r="P25" s="340"/>
      <c r="Q25" s="314">
        <f t="shared" si="0"/>
        <v>0</v>
      </c>
      <c r="R25" s="315"/>
      <c r="S25" s="309">
        <f>IF(A25=0,0,COUNTIFS(Asistencia!$J$18:$AR$18,"=U8",Asistencia!$J22:$AR22,"=F"))</f>
        <v>0</v>
      </c>
      <c r="T25" s="310"/>
      <c r="U25" s="311"/>
      <c r="V25" s="322"/>
      <c r="W25" s="323"/>
      <c r="X25" s="323"/>
      <c r="Y25" s="323"/>
      <c r="Z25" s="323"/>
      <c r="AA25" s="323"/>
      <c r="AB25" s="323"/>
      <c r="AC25" s="323"/>
      <c r="AD25" s="323"/>
      <c r="AE25" s="324"/>
      <c r="AF25" s="27">
        <f t="shared" si="1"/>
        <v>0</v>
      </c>
    </row>
    <row r="26" spans="1:32" x14ac:dyDescent="0.35">
      <c r="A26" s="4">
        <f t="shared" si="2"/>
        <v>0</v>
      </c>
      <c r="B26" s="4">
        <f>'Unidad 1'!B26</f>
        <v>0</v>
      </c>
      <c r="C26" s="318">
        <f>'Unidad 1'!C26:H26</f>
        <v>0</v>
      </c>
      <c r="D26" s="318"/>
      <c r="E26" s="318"/>
      <c r="F26" s="318"/>
      <c r="G26" s="318"/>
      <c r="H26" s="318"/>
      <c r="I26" s="319"/>
      <c r="J26" s="320"/>
      <c r="K26" s="319"/>
      <c r="L26" s="320"/>
      <c r="M26" s="339"/>
      <c r="N26" s="340"/>
      <c r="O26" s="339"/>
      <c r="P26" s="340"/>
      <c r="Q26" s="314">
        <f t="shared" si="0"/>
        <v>0</v>
      </c>
      <c r="R26" s="315"/>
      <c r="S26" s="309">
        <f>IF(A26=0,0,COUNTIFS(Asistencia!$J$18:$AR$18,"=U8",Asistencia!$J23:$AR23,"=F"))</f>
        <v>0</v>
      </c>
      <c r="T26" s="310"/>
      <c r="U26" s="311"/>
      <c r="V26" s="322"/>
      <c r="W26" s="323"/>
      <c r="X26" s="323"/>
      <c r="Y26" s="323"/>
      <c r="Z26" s="323"/>
      <c r="AA26" s="323"/>
      <c r="AB26" s="323"/>
      <c r="AC26" s="323"/>
      <c r="AD26" s="323"/>
      <c r="AE26" s="324"/>
      <c r="AF26" s="27">
        <f t="shared" si="1"/>
        <v>0</v>
      </c>
    </row>
    <row r="27" spans="1:32" x14ac:dyDescent="0.35">
      <c r="A27" s="4">
        <f t="shared" si="2"/>
        <v>0</v>
      </c>
      <c r="B27" s="4">
        <f>'Unidad 1'!B27</f>
        <v>0</v>
      </c>
      <c r="C27" s="318">
        <f>'Unidad 1'!C27:H27</f>
        <v>0</v>
      </c>
      <c r="D27" s="318"/>
      <c r="E27" s="318"/>
      <c r="F27" s="318"/>
      <c r="G27" s="318"/>
      <c r="H27" s="318"/>
      <c r="I27" s="319"/>
      <c r="J27" s="320"/>
      <c r="K27" s="319"/>
      <c r="L27" s="320"/>
      <c r="M27" s="339"/>
      <c r="N27" s="340"/>
      <c r="O27" s="339"/>
      <c r="P27" s="340"/>
      <c r="Q27" s="314">
        <f t="shared" si="0"/>
        <v>0</v>
      </c>
      <c r="R27" s="315"/>
      <c r="S27" s="309">
        <f>IF(A27=0,0,COUNTIFS(Asistencia!$J$18:$AR$18,"=U8",Asistencia!$J24:$AR24,"=F"))</f>
        <v>0</v>
      </c>
      <c r="T27" s="310"/>
      <c r="U27" s="311"/>
      <c r="V27" s="322"/>
      <c r="W27" s="323"/>
      <c r="X27" s="323"/>
      <c r="Y27" s="323"/>
      <c r="Z27" s="323"/>
      <c r="AA27" s="323"/>
      <c r="AB27" s="323"/>
      <c r="AC27" s="323"/>
      <c r="AD27" s="323"/>
      <c r="AE27" s="324"/>
      <c r="AF27" s="27">
        <f t="shared" si="1"/>
        <v>0</v>
      </c>
    </row>
    <row r="28" spans="1:32" x14ac:dyDescent="0.35">
      <c r="A28" s="4">
        <f t="shared" si="2"/>
        <v>0</v>
      </c>
      <c r="B28" s="4">
        <f>'Unidad 1'!B28</f>
        <v>0</v>
      </c>
      <c r="C28" s="318">
        <f>'Unidad 1'!C28:H28</f>
        <v>0</v>
      </c>
      <c r="D28" s="318"/>
      <c r="E28" s="318"/>
      <c r="F28" s="318"/>
      <c r="G28" s="318"/>
      <c r="H28" s="318"/>
      <c r="I28" s="319"/>
      <c r="J28" s="320"/>
      <c r="K28" s="319"/>
      <c r="L28" s="320"/>
      <c r="M28" s="319"/>
      <c r="N28" s="320"/>
      <c r="O28" s="339"/>
      <c r="P28" s="340"/>
      <c r="Q28" s="314">
        <f t="shared" si="0"/>
        <v>0</v>
      </c>
      <c r="R28" s="315"/>
      <c r="S28" s="309">
        <f>IF(A28=0,0,COUNTIFS(Asistencia!$J$18:$AR$18,"=U8",Asistencia!$J25:$AR25,"=F"))</f>
        <v>0</v>
      </c>
      <c r="T28" s="310"/>
      <c r="U28" s="311"/>
      <c r="V28" s="322"/>
      <c r="W28" s="323"/>
      <c r="X28" s="323"/>
      <c r="Y28" s="323"/>
      <c r="Z28" s="323"/>
      <c r="AA28" s="323"/>
      <c r="AB28" s="323"/>
      <c r="AC28" s="323"/>
      <c r="AD28" s="323"/>
      <c r="AE28" s="324"/>
      <c r="AF28" s="27">
        <f t="shared" si="1"/>
        <v>0</v>
      </c>
    </row>
    <row r="29" spans="1:32" x14ac:dyDescent="0.35">
      <c r="A29" s="4">
        <f t="shared" si="2"/>
        <v>0</v>
      </c>
      <c r="B29" s="4">
        <f>'Unidad 1'!B29</f>
        <v>0</v>
      </c>
      <c r="C29" s="318">
        <f>'Unidad 1'!C29:H29</f>
        <v>0</v>
      </c>
      <c r="D29" s="318"/>
      <c r="E29" s="318"/>
      <c r="F29" s="318"/>
      <c r="G29" s="318"/>
      <c r="H29" s="318"/>
      <c r="I29" s="319"/>
      <c r="J29" s="320"/>
      <c r="K29" s="319"/>
      <c r="L29" s="320"/>
      <c r="M29" s="319"/>
      <c r="N29" s="320"/>
      <c r="O29" s="339"/>
      <c r="P29" s="340"/>
      <c r="Q29" s="314">
        <f t="shared" si="0"/>
        <v>0</v>
      </c>
      <c r="R29" s="315"/>
      <c r="S29" s="309">
        <f>IF(A29=0,0,COUNTIFS(Asistencia!$J$18:$AR$18,"=U8",Asistencia!$J26:$AR26,"=F"))</f>
        <v>0</v>
      </c>
      <c r="T29" s="310"/>
      <c r="U29" s="311"/>
      <c r="V29" s="322"/>
      <c r="W29" s="323"/>
      <c r="X29" s="323"/>
      <c r="Y29" s="323"/>
      <c r="Z29" s="323"/>
      <c r="AA29" s="323"/>
      <c r="AB29" s="323"/>
      <c r="AC29" s="323"/>
      <c r="AD29" s="323"/>
      <c r="AE29" s="324"/>
      <c r="AF29" s="27">
        <f t="shared" si="1"/>
        <v>0</v>
      </c>
    </row>
    <row r="30" spans="1:32" x14ac:dyDescent="0.35">
      <c r="A30" s="4">
        <f t="shared" si="2"/>
        <v>0</v>
      </c>
      <c r="B30" s="4">
        <f>'Unidad 1'!B30</f>
        <v>0</v>
      </c>
      <c r="C30" s="318">
        <f>'Unidad 1'!C30:H30</f>
        <v>0</v>
      </c>
      <c r="D30" s="318"/>
      <c r="E30" s="318"/>
      <c r="F30" s="318"/>
      <c r="G30" s="318"/>
      <c r="H30" s="318"/>
      <c r="I30" s="319"/>
      <c r="J30" s="320"/>
      <c r="K30" s="319"/>
      <c r="L30" s="320"/>
      <c r="M30" s="319"/>
      <c r="N30" s="320"/>
      <c r="O30" s="339"/>
      <c r="P30" s="340"/>
      <c r="Q30" s="314">
        <f t="shared" si="0"/>
        <v>0</v>
      </c>
      <c r="R30" s="315"/>
      <c r="S30" s="309">
        <f>IF(A30=0,0,COUNTIFS(Asistencia!$J$18:$AR$18,"=U8",Asistencia!$J27:$AR27,"=F"))</f>
        <v>0</v>
      </c>
      <c r="T30" s="310"/>
      <c r="U30" s="311"/>
      <c r="V30" s="322"/>
      <c r="W30" s="323"/>
      <c r="X30" s="323"/>
      <c r="Y30" s="323"/>
      <c r="Z30" s="323"/>
      <c r="AA30" s="323"/>
      <c r="AB30" s="323"/>
      <c r="AC30" s="323"/>
      <c r="AD30" s="323"/>
      <c r="AE30" s="324"/>
      <c r="AF30" s="27">
        <f t="shared" si="1"/>
        <v>0</v>
      </c>
    </row>
    <row r="31" spans="1:32" x14ac:dyDescent="0.35">
      <c r="A31" s="4">
        <f t="shared" si="2"/>
        <v>0</v>
      </c>
      <c r="B31" s="4">
        <f>'Unidad 1'!B31</f>
        <v>0</v>
      </c>
      <c r="C31" s="318">
        <f>'Unidad 1'!C31:H31</f>
        <v>0</v>
      </c>
      <c r="D31" s="318"/>
      <c r="E31" s="318"/>
      <c r="F31" s="318"/>
      <c r="G31" s="318"/>
      <c r="H31" s="318"/>
      <c r="I31" s="319"/>
      <c r="J31" s="320"/>
      <c r="K31" s="319"/>
      <c r="L31" s="320"/>
      <c r="M31" s="319"/>
      <c r="N31" s="320"/>
      <c r="O31" s="339"/>
      <c r="P31" s="340"/>
      <c r="Q31" s="314">
        <f t="shared" si="0"/>
        <v>0</v>
      </c>
      <c r="R31" s="315"/>
      <c r="S31" s="309">
        <f>IF(A31=0,0,COUNTIFS(Asistencia!$J$18:$AR$18,"=U8",Asistencia!$J28:$AR28,"=F"))</f>
        <v>0</v>
      </c>
      <c r="T31" s="310"/>
      <c r="U31" s="311"/>
      <c r="V31" s="322"/>
      <c r="W31" s="323"/>
      <c r="X31" s="323"/>
      <c r="Y31" s="323"/>
      <c r="Z31" s="323"/>
      <c r="AA31" s="323"/>
      <c r="AB31" s="323"/>
      <c r="AC31" s="323"/>
      <c r="AD31" s="323"/>
      <c r="AE31" s="324"/>
      <c r="AF31" s="27">
        <f t="shared" si="1"/>
        <v>0</v>
      </c>
    </row>
    <row r="32" spans="1:32" x14ac:dyDescent="0.35">
      <c r="A32" s="4">
        <f t="shared" si="2"/>
        <v>0</v>
      </c>
      <c r="B32" s="4">
        <f>'Unidad 1'!B32</f>
        <v>0</v>
      </c>
      <c r="C32" s="318">
        <f>'Unidad 1'!C32:H32</f>
        <v>0</v>
      </c>
      <c r="D32" s="318"/>
      <c r="E32" s="318"/>
      <c r="F32" s="318"/>
      <c r="G32" s="318"/>
      <c r="H32" s="318"/>
      <c r="I32" s="319"/>
      <c r="J32" s="320"/>
      <c r="K32" s="319"/>
      <c r="L32" s="320"/>
      <c r="M32" s="319"/>
      <c r="N32" s="320"/>
      <c r="O32" s="339"/>
      <c r="P32" s="340"/>
      <c r="Q32" s="314">
        <f t="shared" si="0"/>
        <v>0</v>
      </c>
      <c r="R32" s="315"/>
      <c r="S32" s="309">
        <f>IF(A32=0,0,COUNTIFS(Asistencia!$J$18:$AR$18,"=U8",Asistencia!$J29:$AR29,"=F"))</f>
        <v>0</v>
      </c>
      <c r="T32" s="310"/>
      <c r="U32" s="311"/>
      <c r="V32" s="322"/>
      <c r="W32" s="323"/>
      <c r="X32" s="323"/>
      <c r="Y32" s="323"/>
      <c r="Z32" s="323"/>
      <c r="AA32" s="323"/>
      <c r="AB32" s="323"/>
      <c r="AC32" s="323"/>
      <c r="AD32" s="323"/>
      <c r="AE32" s="324"/>
      <c r="AF32" s="27">
        <f t="shared" si="1"/>
        <v>0</v>
      </c>
    </row>
    <row r="33" spans="1:32" x14ac:dyDescent="0.35">
      <c r="A33" s="4">
        <f t="shared" si="2"/>
        <v>0</v>
      </c>
      <c r="B33" s="4">
        <f>'Unidad 1'!B33</f>
        <v>0</v>
      </c>
      <c r="C33" s="318">
        <f>'Unidad 1'!C33:H33</f>
        <v>0</v>
      </c>
      <c r="D33" s="318"/>
      <c r="E33" s="318"/>
      <c r="F33" s="318"/>
      <c r="G33" s="318"/>
      <c r="H33" s="318"/>
      <c r="I33" s="319"/>
      <c r="J33" s="320"/>
      <c r="K33" s="319"/>
      <c r="L33" s="320"/>
      <c r="M33" s="319"/>
      <c r="N33" s="320"/>
      <c r="O33" s="339"/>
      <c r="P33" s="340"/>
      <c r="Q33" s="314">
        <f t="shared" si="0"/>
        <v>0</v>
      </c>
      <c r="R33" s="315"/>
      <c r="S33" s="309">
        <f>IF(A33=0,0,COUNTIFS(Asistencia!$J$18:$AR$18,"=U8",Asistencia!$J30:$AR30,"=F"))</f>
        <v>0</v>
      </c>
      <c r="T33" s="310"/>
      <c r="U33" s="311"/>
      <c r="V33" s="322"/>
      <c r="W33" s="323"/>
      <c r="X33" s="323"/>
      <c r="Y33" s="323"/>
      <c r="Z33" s="323"/>
      <c r="AA33" s="323"/>
      <c r="AB33" s="323"/>
      <c r="AC33" s="323"/>
      <c r="AD33" s="323"/>
      <c r="AE33" s="324"/>
      <c r="AF33" s="27">
        <f t="shared" si="1"/>
        <v>0</v>
      </c>
    </row>
    <row r="34" spans="1:32" x14ac:dyDescent="0.35">
      <c r="A34" s="4">
        <f t="shared" si="2"/>
        <v>0</v>
      </c>
      <c r="B34" s="4">
        <f>'Unidad 1'!B34</f>
        <v>0</v>
      </c>
      <c r="C34" s="318">
        <f>'Unidad 1'!C34:H34</f>
        <v>0</v>
      </c>
      <c r="D34" s="318"/>
      <c r="E34" s="318"/>
      <c r="F34" s="318"/>
      <c r="G34" s="318"/>
      <c r="H34" s="318"/>
      <c r="I34" s="319"/>
      <c r="J34" s="320"/>
      <c r="K34" s="319"/>
      <c r="L34" s="320"/>
      <c r="M34" s="319"/>
      <c r="N34" s="320"/>
      <c r="O34" s="339"/>
      <c r="P34" s="340"/>
      <c r="Q34" s="314">
        <f t="shared" si="0"/>
        <v>0</v>
      </c>
      <c r="R34" s="315"/>
      <c r="S34" s="309">
        <f>IF(A34=0,0,COUNTIFS(Asistencia!$J$18:$AR$18,"=U8",Asistencia!$J31:$AR31,"=F"))</f>
        <v>0</v>
      </c>
      <c r="T34" s="310"/>
      <c r="U34" s="311"/>
      <c r="V34" s="322"/>
      <c r="W34" s="323"/>
      <c r="X34" s="323"/>
      <c r="Y34" s="323"/>
      <c r="Z34" s="323"/>
      <c r="AA34" s="323"/>
      <c r="AB34" s="323"/>
      <c r="AC34" s="323"/>
      <c r="AD34" s="323"/>
      <c r="AE34" s="324"/>
      <c r="AF34" s="27">
        <f t="shared" si="1"/>
        <v>0</v>
      </c>
    </row>
    <row r="35" spans="1:32" x14ac:dyDescent="0.35">
      <c r="A35" s="4">
        <f t="shared" si="2"/>
        <v>0</v>
      </c>
      <c r="B35" s="4">
        <f>'Unidad 1'!B35</f>
        <v>0</v>
      </c>
      <c r="C35" s="318">
        <f>'Unidad 1'!C35:H35</f>
        <v>0</v>
      </c>
      <c r="D35" s="318"/>
      <c r="E35" s="318"/>
      <c r="F35" s="318"/>
      <c r="G35" s="318"/>
      <c r="H35" s="318"/>
      <c r="I35" s="319"/>
      <c r="J35" s="320"/>
      <c r="K35" s="319"/>
      <c r="L35" s="320"/>
      <c r="M35" s="319"/>
      <c r="N35" s="320"/>
      <c r="O35" s="319"/>
      <c r="P35" s="320"/>
      <c r="Q35" s="314">
        <f t="shared" si="0"/>
        <v>0</v>
      </c>
      <c r="R35" s="315"/>
      <c r="S35" s="309">
        <f>IF(A35=0,0,COUNTIFS(Asistencia!$J$18:$AR$18,"=U8",Asistencia!$J32:$AR32,"=F"))</f>
        <v>0</v>
      </c>
      <c r="T35" s="310"/>
      <c r="U35" s="311"/>
      <c r="V35" s="322"/>
      <c r="W35" s="323"/>
      <c r="X35" s="323"/>
      <c r="Y35" s="323"/>
      <c r="Z35" s="323"/>
      <c r="AA35" s="323"/>
      <c r="AB35" s="323"/>
      <c r="AC35" s="323"/>
      <c r="AD35" s="323"/>
      <c r="AE35" s="324"/>
      <c r="AF35" s="27">
        <f t="shared" si="1"/>
        <v>0</v>
      </c>
    </row>
    <row r="36" spans="1:32" x14ac:dyDescent="0.35">
      <c r="A36" s="4">
        <f t="shared" si="2"/>
        <v>0</v>
      </c>
      <c r="B36" s="4">
        <f>'Unidad 1'!B36</f>
        <v>0</v>
      </c>
      <c r="C36" s="318">
        <f>'Unidad 1'!C36:H36</f>
        <v>0</v>
      </c>
      <c r="D36" s="318"/>
      <c r="E36" s="318"/>
      <c r="F36" s="318"/>
      <c r="G36" s="318"/>
      <c r="H36" s="318"/>
      <c r="I36" s="319"/>
      <c r="J36" s="320"/>
      <c r="K36" s="319"/>
      <c r="L36" s="320"/>
      <c r="M36" s="319"/>
      <c r="N36" s="320"/>
      <c r="O36" s="319"/>
      <c r="P36" s="320"/>
      <c r="Q36" s="314">
        <f t="shared" si="0"/>
        <v>0</v>
      </c>
      <c r="R36" s="315"/>
      <c r="S36" s="309">
        <f>IF(A36=0,0,COUNTIFS(Asistencia!$J$18:$AR$18,"=U8",Asistencia!$J33:$AR33,"=F"))</f>
        <v>0</v>
      </c>
      <c r="T36" s="310"/>
      <c r="U36" s="311"/>
      <c r="V36" s="322"/>
      <c r="W36" s="323"/>
      <c r="X36" s="323"/>
      <c r="Y36" s="323"/>
      <c r="Z36" s="323"/>
      <c r="AA36" s="323"/>
      <c r="AB36" s="323"/>
      <c r="AC36" s="323"/>
      <c r="AD36" s="323"/>
      <c r="AE36" s="324"/>
      <c r="AF36" s="27">
        <f t="shared" si="1"/>
        <v>0</v>
      </c>
    </row>
    <row r="37" spans="1:32" x14ac:dyDescent="0.35">
      <c r="A37" s="4">
        <f t="shared" si="2"/>
        <v>0</v>
      </c>
      <c r="B37" s="4">
        <f>'Unidad 1'!B37</f>
        <v>0</v>
      </c>
      <c r="C37" s="318">
        <f>'Unidad 1'!C37:H37</f>
        <v>0</v>
      </c>
      <c r="D37" s="318"/>
      <c r="E37" s="318"/>
      <c r="F37" s="318"/>
      <c r="G37" s="318"/>
      <c r="H37" s="318"/>
      <c r="I37" s="319"/>
      <c r="J37" s="320"/>
      <c r="K37" s="319"/>
      <c r="L37" s="320"/>
      <c r="M37" s="319"/>
      <c r="N37" s="320"/>
      <c r="O37" s="319"/>
      <c r="P37" s="320"/>
      <c r="Q37" s="314">
        <f t="shared" si="0"/>
        <v>0</v>
      </c>
      <c r="R37" s="315"/>
      <c r="S37" s="309">
        <f>IF(A37=0,0,COUNTIFS(Asistencia!$J$18:$AR$18,"=U8",Asistencia!$J34:$AR34,"=F"))</f>
        <v>0</v>
      </c>
      <c r="T37" s="310"/>
      <c r="U37" s="311"/>
      <c r="V37" s="322"/>
      <c r="W37" s="323"/>
      <c r="X37" s="323"/>
      <c r="Y37" s="323"/>
      <c r="Z37" s="323"/>
      <c r="AA37" s="323"/>
      <c r="AB37" s="323"/>
      <c r="AC37" s="323"/>
      <c r="AD37" s="323"/>
      <c r="AE37" s="324"/>
      <c r="AF37" s="27">
        <f t="shared" si="1"/>
        <v>0</v>
      </c>
    </row>
    <row r="38" spans="1:32" x14ac:dyDescent="0.35">
      <c r="A38" s="4">
        <f t="shared" si="2"/>
        <v>0</v>
      </c>
      <c r="B38" s="4">
        <f>'Unidad 1'!B38</f>
        <v>0</v>
      </c>
      <c r="C38" s="318">
        <f>'Unidad 1'!C38:H38</f>
        <v>0</v>
      </c>
      <c r="D38" s="318"/>
      <c r="E38" s="318"/>
      <c r="F38" s="318"/>
      <c r="G38" s="318"/>
      <c r="H38" s="318"/>
      <c r="I38" s="319"/>
      <c r="J38" s="320"/>
      <c r="K38" s="319"/>
      <c r="L38" s="320"/>
      <c r="M38" s="319"/>
      <c r="N38" s="320"/>
      <c r="O38" s="319"/>
      <c r="P38" s="320"/>
      <c r="Q38" s="314">
        <f t="shared" si="0"/>
        <v>0</v>
      </c>
      <c r="R38" s="315"/>
      <c r="S38" s="309">
        <f>IF(A38=0,0,COUNTIFS(Asistencia!$J$18:$AR$18,"=U8",Asistencia!$J35:$AR35,"=F"))</f>
        <v>0</v>
      </c>
      <c r="T38" s="310"/>
      <c r="U38" s="311"/>
      <c r="V38" s="322"/>
      <c r="W38" s="323"/>
      <c r="X38" s="323"/>
      <c r="Y38" s="323"/>
      <c r="Z38" s="323"/>
      <c r="AA38" s="323"/>
      <c r="AB38" s="323"/>
      <c r="AC38" s="323"/>
      <c r="AD38" s="323"/>
      <c r="AE38" s="324"/>
      <c r="AF38" s="27">
        <f t="shared" si="1"/>
        <v>0</v>
      </c>
    </row>
    <row r="39" spans="1:32" x14ac:dyDescent="0.35">
      <c r="A39" s="4">
        <f t="shared" si="2"/>
        <v>0</v>
      </c>
      <c r="B39" s="4">
        <f>'Unidad 1'!B39</f>
        <v>0</v>
      </c>
      <c r="C39" s="318">
        <f>'Unidad 1'!C39:H39</f>
        <v>0</v>
      </c>
      <c r="D39" s="318"/>
      <c r="E39" s="318"/>
      <c r="F39" s="318"/>
      <c r="G39" s="318"/>
      <c r="H39" s="318"/>
      <c r="I39" s="319"/>
      <c r="J39" s="320"/>
      <c r="K39" s="319"/>
      <c r="L39" s="320"/>
      <c r="M39" s="319"/>
      <c r="N39" s="320"/>
      <c r="O39" s="319"/>
      <c r="P39" s="320"/>
      <c r="Q39" s="314">
        <f t="shared" si="0"/>
        <v>0</v>
      </c>
      <c r="R39" s="315"/>
      <c r="S39" s="309">
        <f>IF(A39=0,0,COUNTIFS(Asistencia!$J$18:$AR$18,"=U8",Asistencia!$J36:$AR36,"=F"))</f>
        <v>0</v>
      </c>
      <c r="T39" s="310"/>
      <c r="U39" s="311"/>
      <c r="V39" s="322"/>
      <c r="W39" s="323"/>
      <c r="X39" s="323"/>
      <c r="Y39" s="323"/>
      <c r="Z39" s="323"/>
      <c r="AA39" s="323"/>
      <c r="AB39" s="323"/>
      <c r="AC39" s="323"/>
      <c r="AD39" s="323"/>
      <c r="AE39" s="324"/>
      <c r="AF39" s="27">
        <f t="shared" si="1"/>
        <v>0</v>
      </c>
    </row>
    <row r="40" spans="1:32" x14ac:dyDescent="0.35">
      <c r="A40" s="4">
        <f t="shared" si="2"/>
        <v>0</v>
      </c>
      <c r="B40" s="4">
        <f>'Unidad 1'!B40</f>
        <v>0</v>
      </c>
      <c r="C40" s="318">
        <f>'Unidad 1'!C40:H40</f>
        <v>0</v>
      </c>
      <c r="D40" s="318"/>
      <c r="E40" s="318"/>
      <c r="F40" s="318"/>
      <c r="G40" s="318"/>
      <c r="H40" s="318"/>
      <c r="I40" s="319"/>
      <c r="J40" s="320"/>
      <c r="K40" s="319"/>
      <c r="L40" s="320"/>
      <c r="M40" s="319"/>
      <c r="N40" s="320"/>
      <c r="O40" s="319"/>
      <c r="P40" s="320"/>
      <c r="Q40" s="314">
        <f t="shared" si="0"/>
        <v>0</v>
      </c>
      <c r="R40" s="315"/>
      <c r="S40" s="309">
        <f>IF(A40=0,0,COUNTIFS(Asistencia!$J$18:$AR$18,"=U8",Asistencia!$J37:$AR37,"=F"))</f>
        <v>0</v>
      </c>
      <c r="T40" s="310"/>
      <c r="U40" s="311"/>
      <c r="V40" s="322"/>
      <c r="W40" s="323"/>
      <c r="X40" s="323"/>
      <c r="Y40" s="323"/>
      <c r="Z40" s="323"/>
      <c r="AA40" s="323"/>
      <c r="AB40" s="323"/>
      <c r="AC40" s="323"/>
      <c r="AD40" s="323"/>
      <c r="AE40" s="324"/>
      <c r="AF40" s="27">
        <f t="shared" si="1"/>
        <v>0</v>
      </c>
    </row>
    <row r="41" spans="1:32" x14ac:dyDescent="0.35">
      <c r="A41" s="4">
        <f t="shared" si="2"/>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IF(A41=0,0,COUNTIFS(Asistencia!$J$18:$AR$18,"=U8",Asistencia!$J38:$AR38,"=F"))</f>
        <v>0</v>
      </c>
      <c r="T41" s="310"/>
      <c r="U41" s="311"/>
      <c r="V41" s="322"/>
      <c r="W41" s="323"/>
      <c r="X41" s="323"/>
      <c r="Y41" s="323"/>
      <c r="Z41" s="323"/>
      <c r="AA41" s="323"/>
      <c r="AB41" s="323"/>
      <c r="AC41" s="323"/>
      <c r="AD41" s="323"/>
      <c r="AE41" s="324"/>
      <c r="AF41" s="27">
        <f t="shared" si="1"/>
        <v>0</v>
      </c>
    </row>
    <row r="42" spans="1:32" x14ac:dyDescent="0.35">
      <c r="A42" s="4">
        <f t="shared" si="2"/>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IF(A42=0,0,COUNTIFS(Asistencia!$J$18:$AR$18,"=U8",Asistencia!$J39:$AR39,"=F"))</f>
        <v>0</v>
      </c>
      <c r="T42" s="310"/>
      <c r="U42" s="311"/>
      <c r="V42" s="322"/>
      <c r="W42" s="323"/>
      <c r="X42" s="323"/>
      <c r="Y42" s="323"/>
      <c r="Z42" s="323"/>
      <c r="AA42" s="323"/>
      <c r="AB42" s="323"/>
      <c r="AC42" s="323"/>
      <c r="AD42" s="323"/>
      <c r="AE42" s="324"/>
      <c r="AF42" s="27">
        <f t="shared" si="1"/>
        <v>0</v>
      </c>
    </row>
    <row r="43" spans="1:32" x14ac:dyDescent="0.35">
      <c r="A43" s="4">
        <f t="shared" si="2"/>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IF(A43=0,0,COUNTIFS(Asistencia!$J$18:$AR$18,"=U8",Asistencia!$J40:$AR40,"=F"))</f>
        <v>0</v>
      </c>
      <c r="T43" s="310"/>
      <c r="U43" s="311"/>
      <c r="V43" s="322"/>
      <c r="W43" s="323"/>
      <c r="X43" s="323"/>
      <c r="Y43" s="323"/>
      <c r="Z43" s="323"/>
      <c r="AA43" s="323"/>
      <c r="AB43" s="323"/>
      <c r="AC43" s="323"/>
      <c r="AD43" s="323"/>
      <c r="AE43" s="324"/>
      <c r="AF43" s="27">
        <f t="shared" si="1"/>
        <v>0</v>
      </c>
    </row>
    <row r="44" spans="1:32" x14ac:dyDescent="0.35">
      <c r="A44" s="4">
        <f t="shared" si="2"/>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IF(A44=0,0,COUNTIFS(Asistencia!$J$18:$AR$18,"=U8",Asistencia!$J41:$AR41,"=F"))</f>
        <v>0</v>
      </c>
      <c r="T44" s="310"/>
      <c r="U44" s="311"/>
      <c r="V44" s="322"/>
      <c r="W44" s="323"/>
      <c r="X44" s="323"/>
      <c r="Y44" s="323"/>
      <c r="Z44" s="323"/>
      <c r="AA44" s="323"/>
      <c r="AB44" s="323"/>
      <c r="AC44" s="323"/>
      <c r="AD44" s="323"/>
      <c r="AE44" s="324"/>
      <c r="AF44" s="27">
        <f t="shared" si="1"/>
        <v>0</v>
      </c>
    </row>
    <row r="45" spans="1:32" x14ac:dyDescent="0.35">
      <c r="A45" s="4">
        <f t="shared" si="2"/>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IF(A45=0,0,COUNTIFS(Asistencia!$J$18:$AR$18,"=U8",Asistencia!$J42:$AR42,"=F"))</f>
        <v>0</v>
      </c>
      <c r="T45" s="310"/>
      <c r="U45" s="311"/>
      <c r="V45" s="322"/>
      <c r="W45" s="323"/>
      <c r="X45" s="323"/>
      <c r="Y45" s="323"/>
      <c r="Z45" s="323"/>
      <c r="AA45" s="323"/>
      <c r="AB45" s="323"/>
      <c r="AC45" s="323"/>
      <c r="AD45" s="323"/>
      <c r="AE45" s="324"/>
      <c r="AF45" s="27">
        <f t="shared" si="1"/>
        <v>0</v>
      </c>
    </row>
    <row r="46" spans="1:32" x14ac:dyDescent="0.35">
      <c r="A46" s="4">
        <f t="shared" si="2"/>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IF(A46=0,0,COUNTIFS(Asistencia!$J$18:$AR$18,"=U8",Asistencia!$J43:$AR43,"=F"))</f>
        <v>0</v>
      </c>
      <c r="T46" s="310"/>
      <c r="U46" s="311"/>
      <c r="V46" s="322"/>
      <c r="W46" s="323"/>
      <c r="X46" s="323"/>
      <c r="Y46" s="323"/>
      <c r="Z46" s="323"/>
      <c r="AA46" s="323"/>
      <c r="AB46" s="323"/>
      <c r="AC46" s="323"/>
      <c r="AD46" s="323"/>
      <c r="AE46" s="324"/>
      <c r="AF46" s="27">
        <f t="shared" si="1"/>
        <v>0</v>
      </c>
    </row>
    <row r="47" spans="1:32" x14ac:dyDescent="0.35">
      <c r="A47" s="4">
        <f t="shared" si="2"/>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IF(A47=0,0,COUNTIFS(Asistencia!$J$18:$AR$18,"=U8",Asistencia!$J44:$AR44,"=F"))</f>
        <v>0</v>
      </c>
      <c r="T47" s="310"/>
      <c r="U47" s="311"/>
      <c r="V47" s="322"/>
      <c r="W47" s="323"/>
      <c r="X47" s="323"/>
      <c r="Y47" s="323"/>
      <c r="Z47" s="323"/>
      <c r="AA47" s="323"/>
      <c r="AB47" s="323"/>
      <c r="AC47" s="323"/>
      <c r="AD47" s="323"/>
      <c r="AE47" s="324"/>
      <c r="AF47" s="27">
        <f t="shared" si="1"/>
        <v>0</v>
      </c>
    </row>
    <row r="48" spans="1:32" x14ac:dyDescent="0.35">
      <c r="A48" s="4">
        <f t="shared" si="2"/>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IF(A48=0,0,COUNTIFS(Asistencia!$J$18:$AR$18,"=U8",Asistencia!$J45:$AR45,"=F"))</f>
        <v>0</v>
      </c>
      <c r="T48" s="310"/>
      <c r="U48" s="311"/>
      <c r="V48" s="322"/>
      <c r="W48" s="323"/>
      <c r="X48" s="323"/>
      <c r="Y48" s="323"/>
      <c r="Z48" s="323"/>
      <c r="AA48" s="323"/>
      <c r="AB48" s="323"/>
      <c r="AC48" s="323"/>
      <c r="AD48" s="323"/>
      <c r="AE48" s="324"/>
      <c r="AF48" s="27">
        <f t="shared" si="1"/>
        <v>0</v>
      </c>
    </row>
    <row r="49" spans="1:32" x14ac:dyDescent="0.35">
      <c r="A49" s="4">
        <f t="shared" si="2"/>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IF(A49=0,0,COUNTIFS(Asistencia!$J$18:$AR$18,"=U8",Asistencia!$J46:$AR46,"=F"))</f>
        <v>0</v>
      </c>
      <c r="T49" s="310"/>
      <c r="U49" s="311"/>
      <c r="V49" s="322"/>
      <c r="W49" s="323"/>
      <c r="X49" s="323"/>
      <c r="Y49" s="323"/>
      <c r="Z49" s="323"/>
      <c r="AA49" s="323"/>
      <c r="AB49" s="323"/>
      <c r="AC49" s="323"/>
      <c r="AD49" s="323"/>
      <c r="AE49" s="324"/>
      <c r="AF49" s="27">
        <f t="shared" si="1"/>
        <v>0</v>
      </c>
    </row>
    <row r="50" spans="1:32" x14ac:dyDescent="0.35">
      <c r="A50" s="4">
        <f t="shared" si="2"/>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IF(A50=0,0,COUNTIFS(Asistencia!$J$18:$AR$18,"=U8",Asistencia!$J47:$AR47,"=F"))</f>
        <v>0</v>
      </c>
      <c r="T50" s="310"/>
      <c r="U50" s="311"/>
      <c r="V50" s="322"/>
      <c r="W50" s="323"/>
      <c r="X50" s="323"/>
      <c r="Y50" s="323"/>
      <c r="Z50" s="323"/>
      <c r="AA50" s="323"/>
      <c r="AB50" s="323"/>
      <c r="AC50" s="323"/>
      <c r="AD50" s="323"/>
      <c r="AE50" s="324"/>
      <c r="AF50" s="27">
        <f t="shared" si="1"/>
        <v>0</v>
      </c>
    </row>
    <row r="51" spans="1:32" x14ac:dyDescent="0.35">
      <c r="A51" s="4">
        <f t="shared" si="2"/>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IF(A51=0,0,COUNTIFS(Asistencia!$J$18:$AR$18,"=U8",Asistencia!$J48:$AR48,"=F"))</f>
        <v>0</v>
      </c>
      <c r="T51" s="310"/>
      <c r="U51" s="311"/>
      <c r="V51" s="319"/>
      <c r="W51" s="321"/>
      <c r="X51" s="321"/>
      <c r="Y51" s="321"/>
      <c r="Z51" s="321"/>
      <c r="AA51" s="321"/>
      <c r="AB51" s="321"/>
      <c r="AC51" s="321"/>
      <c r="AD51" s="321"/>
      <c r="AE51" s="320"/>
      <c r="AF51" s="27">
        <f t="shared" si="1"/>
        <v>0</v>
      </c>
    </row>
    <row r="52" spans="1:32" x14ac:dyDescent="0.35">
      <c r="A52" s="4">
        <f t="shared" si="2"/>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IF(A52=0,0,COUNTIFS(Asistencia!$J$18:$AR$18,"=U8",Asistencia!$J49:$AR49,"=F"))</f>
        <v>0</v>
      </c>
      <c r="T52" s="310"/>
      <c r="U52" s="311"/>
      <c r="V52" s="319"/>
      <c r="W52" s="321"/>
      <c r="X52" s="321"/>
      <c r="Y52" s="321"/>
      <c r="Z52" s="321"/>
      <c r="AA52" s="321"/>
      <c r="AB52" s="321"/>
      <c r="AC52" s="321"/>
      <c r="AD52" s="321"/>
      <c r="AE52" s="320"/>
      <c r="AF52" s="27">
        <f t="shared" si="1"/>
        <v>0</v>
      </c>
    </row>
    <row r="53" spans="1:32" x14ac:dyDescent="0.35">
      <c r="A53" s="4">
        <f t="shared" si="2"/>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IF(A53=0,0,COUNTIFS(Asistencia!$J$18:$AR$18,"=U8",Asistencia!$J50:$AR50,"=F"))</f>
        <v>0</v>
      </c>
      <c r="T53" s="310"/>
      <c r="U53" s="311"/>
      <c r="V53" s="319"/>
      <c r="W53" s="321"/>
      <c r="X53" s="321"/>
      <c r="Y53" s="321"/>
      <c r="Z53" s="321"/>
      <c r="AA53" s="321"/>
      <c r="AB53" s="321"/>
      <c r="AC53" s="321"/>
      <c r="AD53" s="321"/>
      <c r="AE53" s="320"/>
      <c r="AF53" s="27">
        <f t="shared" si="1"/>
        <v>0</v>
      </c>
    </row>
    <row r="54" spans="1:32" x14ac:dyDescent="0.35">
      <c r="A54" s="4">
        <f t="shared" si="2"/>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IF(A54=0,0,COUNTIFS(Asistencia!$J$18:$AR$18,"=U8",Asistencia!$J51:$AR51,"=F"))</f>
        <v>0</v>
      </c>
      <c r="T54" s="310"/>
      <c r="U54" s="311"/>
      <c r="V54" s="319"/>
      <c r="W54" s="321"/>
      <c r="X54" s="321"/>
      <c r="Y54" s="321"/>
      <c r="Z54" s="321"/>
      <c r="AA54" s="321"/>
      <c r="AB54" s="321"/>
      <c r="AC54" s="321"/>
      <c r="AD54" s="321"/>
      <c r="AE54" s="320"/>
      <c r="AF54" s="27">
        <f t="shared" si="1"/>
        <v>0</v>
      </c>
    </row>
    <row r="55" spans="1:32" x14ac:dyDescent="0.35">
      <c r="A55" s="4">
        <f t="shared" si="2"/>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IF(A55=0,0,COUNTIFS(Asistencia!$J$18:$AR$18,"=U8",Asistencia!$J52:$AR52,"=F"))</f>
        <v>0</v>
      </c>
      <c r="T55" s="310"/>
      <c r="U55" s="311"/>
      <c r="V55" s="319"/>
      <c r="W55" s="321"/>
      <c r="X55" s="321"/>
      <c r="Y55" s="321"/>
      <c r="Z55" s="321"/>
      <c r="AA55" s="321"/>
      <c r="AB55" s="321"/>
      <c r="AC55" s="321"/>
      <c r="AD55" s="321"/>
      <c r="AE55" s="320"/>
      <c r="AF55" s="27">
        <f t="shared" si="1"/>
        <v>0</v>
      </c>
    </row>
    <row r="56" spans="1:32" x14ac:dyDescent="0.35">
      <c r="A56" s="4">
        <f t="shared" si="2"/>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IF(A56=0,0,COUNTIFS(Asistencia!$J$18:$AR$18,"=U8",Asistencia!$J53:$AR53,"=F"))</f>
        <v>0</v>
      </c>
      <c r="T56" s="310"/>
      <c r="U56" s="311"/>
      <c r="V56" s="319"/>
      <c r="W56" s="321"/>
      <c r="X56" s="321"/>
      <c r="Y56" s="321"/>
      <c r="Z56" s="321"/>
      <c r="AA56" s="321"/>
      <c r="AB56" s="321"/>
      <c r="AC56" s="321"/>
      <c r="AD56" s="321"/>
      <c r="AE56" s="320"/>
      <c r="AF56" s="27">
        <f t="shared" si="1"/>
        <v>0</v>
      </c>
    </row>
    <row r="57" spans="1:32" x14ac:dyDescent="0.35">
      <c r="A57" s="4">
        <f t="shared" si="2"/>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IF(A57=0,0,COUNTIFS(Asistencia!$J$18:$AR$18,"=U8",Asistencia!$J54:$AR54,"=F"))</f>
        <v>0</v>
      </c>
      <c r="T57" s="310"/>
      <c r="U57" s="311"/>
      <c r="V57" s="319"/>
      <c r="W57" s="321"/>
      <c r="X57" s="321"/>
      <c r="Y57" s="321"/>
      <c r="Z57" s="321"/>
      <c r="AA57" s="321"/>
      <c r="AB57" s="321"/>
      <c r="AC57" s="321"/>
      <c r="AD57" s="321"/>
      <c r="AE57" s="320"/>
      <c r="AF57" s="27">
        <f t="shared" si="1"/>
        <v>0</v>
      </c>
    </row>
    <row r="58" spans="1:32" x14ac:dyDescent="0.35">
      <c r="A58" s="4">
        <f t="shared" si="2"/>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IF(A58=0,0,COUNTIFS(Asistencia!$J$18:$AR$18,"=U8",Asistencia!$J55:$AR55,"=F"))</f>
        <v>0</v>
      </c>
      <c r="T58" s="310"/>
      <c r="U58" s="311"/>
      <c r="V58" s="319"/>
      <c r="W58" s="321"/>
      <c r="X58" s="321"/>
      <c r="Y58" s="321"/>
      <c r="Z58" s="321"/>
      <c r="AA58" s="321"/>
      <c r="AB58" s="321"/>
      <c r="AC58" s="321"/>
      <c r="AD58" s="321"/>
      <c r="AE58" s="320"/>
      <c r="AF58" s="27">
        <f t="shared" si="1"/>
        <v>0</v>
      </c>
    </row>
    <row r="59" spans="1:32" x14ac:dyDescent="0.35">
      <c r="A59" s="4">
        <f t="shared" si="2"/>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IF(A59=0,0,COUNTIFS(Asistencia!$J$18:$AR$18,"=U8",Asistencia!$J56:$AR56,"=F"))</f>
        <v>0</v>
      </c>
      <c r="T59" s="310"/>
      <c r="U59" s="311"/>
      <c r="V59" s="319"/>
      <c r="W59" s="321"/>
      <c r="X59" s="321"/>
      <c r="Y59" s="321"/>
      <c r="Z59" s="321"/>
      <c r="AA59" s="321"/>
      <c r="AB59" s="321"/>
      <c r="AC59" s="321"/>
      <c r="AD59" s="321"/>
      <c r="AE59" s="320"/>
      <c r="AF59" s="27">
        <f t="shared" si="1"/>
        <v>0</v>
      </c>
    </row>
    <row r="60" spans="1:32" x14ac:dyDescent="0.35">
      <c r="A60" s="4">
        <f t="shared" si="2"/>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IF(A60=0,0,COUNTIFS(Asistencia!$J$18:$AR$18,"=U8",Asistencia!$J57:$AR57,"=F"))</f>
        <v>0</v>
      </c>
      <c r="T60" s="310"/>
      <c r="U60" s="311"/>
      <c r="V60" s="319"/>
      <c r="W60" s="321"/>
      <c r="X60" s="321"/>
      <c r="Y60" s="321"/>
      <c r="Z60" s="321"/>
      <c r="AA60" s="321"/>
      <c r="AB60" s="321"/>
      <c r="AC60" s="321"/>
      <c r="AD60" s="321"/>
      <c r="AE60" s="320"/>
      <c r="AF60" s="27">
        <f t="shared" si="1"/>
        <v>0</v>
      </c>
    </row>
    <row r="61" spans="1:32" x14ac:dyDescent="0.35">
      <c r="A61" s="4">
        <f t="shared" si="2"/>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IF(A61=0,0,COUNTIFS(Asistencia!$J$18:$AR$18,"=U8",Asistencia!$J58:$AR58,"=F"))</f>
        <v>0</v>
      </c>
      <c r="T61" s="310"/>
      <c r="U61" s="311"/>
      <c r="V61" s="319"/>
      <c r="W61" s="321"/>
      <c r="X61" s="321"/>
      <c r="Y61" s="321"/>
      <c r="Z61" s="321"/>
      <c r="AA61" s="321"/>
      <c r="AB61" s="321"/>
      <c r="AC61" s="321"/>
      <c r="AD61" s="321"/>
      <c r="AE61" s="320"/>
      <c r="AF61" s="27">
        <f t="shared" si="1"/>
        <v>0</v>
      </c>
    </row>
    <row r="62" spans="1:32" x14ac:dyDescent="0.35">
      <c r="A62" s="4">
        <f t="shared" si="2"/>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IF(A62=0,0,COUNTIFS(Asistencia!$J$18:$AR$18,"=U8",Asistencia!$J59:$AR59,"=F"))</f>
        <v>0</v>
      </c>
      <c r="T62" s="310"/>
      <c r="U62" s="311"/>
      <c r="V62" s="319"/>
      <c r="W62" s="321"/>
      <c r="X62" s="321"/>
      <c r="Y62" s="321"/>
      <c r="Z62" s="321"/>
      <c r="AA62" s="321"/>
      <c r="AB62" s="321"/>
      <c r="AC62" s="321"/>
      <c r="AD62" s="321"/>
      <c r="AE62" s="320"/>
      <c r="AF62" s="27">
        <f t="shared" si="1"/>
        <v>0</v>
      </c>
    </row>
    <row r="63" spans="1:32" x14ac:dyDescent="0.35">
      <c r="A63" s="4">
        <f t="shared" si="2"/>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IF(A63=0,0,COUNTIFS(Asistencia!$J$18:$AR$18,"=U8",Asistencia!$J60:$AR60,"=F"))</f>
        <v>0</v>
      </c>
      <c r="T63" s="310"/>
      <c r="U63" s="311"/>
      <c r="V63" s="319"/>
      <c r="W63" s="321"/>
      <c r="X63" s="321"/>
      <c r="Y63" s="321"/>
      <c r="Z63" s="321"/>
      <c r="AA63" s="321"/>
      <c r="AB63" s="321"/>
      <c r="AC63" s="321"/>
      <c r="AD63" s="321"/>
      <c r="AE63" s="320"/>
      <c r="AF63" s="27">
        <f t="shared" si="1"/>
        <v>0</v>
      </c>
    </row>
    <row r="64" spans="1:32" x14ac:dyDescent="0.35">
      <c r="A64" s="4">
        <f t="shared" si="2"/>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IF(A64=0,0,COUNTIFS(Asistencia!$J$18:$AR$18,"=U8",Asistencia!$J61:$AR61,"=F"))</f>
        <v>0</v>
      </c>
      <c r="T64" s="310"/>
      <c r="U64" s="311"/>
      <c r="V64" s="319"/>
      <c r="W64" s="321"/>
      <c r="X64" s="321"/>
      <c r="Y64" s="321"/>
      <c r="Z64" s="321"/>
      <c r="AA64" s="321"/>
      <c r="AB64" s="321"/>
      <c r="AC64" s="321"/>
      <c r="AD64" s="321"/>
      <c r="AE64" s="320"/>
      <c r="AF64" s="27">
        <f t="shared" si="1"/>
        <v>0</v>
      </c>
    </row>
    <row r="65" spans="1:32" x14ac:dyDescent="0.35">
      <c r="A65" s="4">
        <f t="shared" si="2"/>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IF(A65=0,0,COUNTIFS(Asistencia!$J$18:$AR$18,"=U8",Asistencia!$J62:$AR62,"=F"))</f>
        <v>0</v>
      </c>
      <c r="T65" s="310"/>
      <c r="U65" s="311"/>
      <c r="V65" s="319"/>
      <c r="W65" s="321"/>
      <c r="X65" s="321"/>
      <c r="Y65" s="321"/>
      <c r="Z65" s="321"/>
      <c r="AA65" s="321"/>
      <c r="AB65" s="321"/>
      <c r="AC65" s="321"/>
      <c r="AD65" s="321"/>
      <c r="AE65" s="320"/>
      <c r="AF65" s="27">
        <f t="shared" si="1"/>
        <v>0</v>
      </c>
    </row>
    <row r="66" spans="1:32" x14ac:dyDescent="0.35">
      <c r="A66" s="4">
        <f t="shared" si="2"/>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IF(A66=0,0,COUNTIFS(Asistencia!$J$18:$AR$18,"=U8",Asistencia!$J63:$AR63,"=F"))</f>
        <v>0</v>
      </c>
      <c r="T66" s="310"/>
      <c r="U66" s="311"/>
      <c r="V66" s="319"/>
      <c r="W66" s="321"/>
      <c r="X66" s="321"/>
      <c r="Y66" s="321"/>
      <c r="Z66" s="321"/>
      <c r="AA66" s="321"/>
      <c r="AB66" s="321"/>
      <c r="AC66" s="321"/>
      <c r="AD66" s="321"/>
      <c r="AE66" s="320"/>
      <c r="AF66" s="27">
        <f t="shared" si="1"/>
        <v>0</v>
      </c>
    </row>
    <row r="67" spans="1:32" x14ac:dyDescent="0.35">
      <c r="A67" s="4">
        <f t="shared" si="2"/>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IF(A67=0,0,COUNTIFS(Asistencia!$J$18:$AR$18,"=U8",Asistencia!$J64:$AR64,"=F"))</f>
        <v>0</v>
      </c>
      <c r="T67" s="310"/>
      <c r="U67" s="311"/>
      <c r="V67" s="319"/>
      <c r="W67" s="321"/>
      <c r="X67" s="321"/>
      <c r="Y67" s="321"/>
      <c r="Z67" s="321"/>
      <c r="AA67" s="321"/>
      <c r="AB67" s="321"/>
      <c r="AC67" s="321"/>
      <c r="AD67" s="321"/>
      <c r="AE67" s="320"/>
      <c r="AF67" s="27">
        <f t="shared" si="1"/>
        <v>0</v>
      </c>
    </row>
    <row r="68" spans="1:32" x14ac:dyDescent="0.35">
      <c r="A68" s="4">
        <f t="shared" si="2"/>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IF(A68=0,0,COUNTIFS(Asistencia!$J$18:$AR$18,"=U8",Asistencia!$J65:$AR65,"=F"))</f>
        <v>0</v>
      </c>
      <c r="T68" s="310"/>
      <c r="U68" s="311"/>
      <c r="V68" s="319"/>
      <c r="W68" s="321"/>
      <c r="X68" s="321"/>
      <c r="Y68" s="321"/>
      <c r="Z68" s="321"/>
      <c r="AA68" s="321"/>
      <c r="AB68" s="321"/>
      <c r="AC68" s="321"/>
      <c r="AD68" s="321"/>
      <c r="AE68" s="320"/>
      <c r="AF68" s="27">
        <f t="shared" si="1"/>
        <v>0</v>
      </c>
    </row>
    <row r="69" spans="1:32" x14ac:dyDescent="0.35">
      <c r="A69" s="4">
        <f t="shared" si="2"/>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IF(A69=0,0,COUNTIFS(Asistencia!$J$18:$AR$18,"=U8",Asistencia!$J66:$AR66,"=F"))</f>
        <v>0</v>
      </c>
      <c r="T69" s="310"/>
      <c r="U69" s="311"/>
      <c r="V69" s="319"/>
      <c r="W69" s="321"/>
      <c r="X69" s="321"/>
      <c r="Y69" s="321"/>
      <c r="Z69" s="321"/>
      <c r="AA69" s="321"/>
      <c r="AB69" s="321"/>
      <c r="AC69" s="321"/>
      <c r="AD69" s="321"/>
      <c r="AE69" s="320"/>
      <c r="AF69" s="27">
        <f t="shared" si="1"/>
        <v>0</v>
      </c>
    </row>
    <row r="70" spans="1:32" x14ac:dyDescent="0.35">
      <c r="A70" s="4">
        <f t="shared" si="2"/>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IF(A70=0,0,COUNTIFS(Asistencia!$J$18:$AR$18,"=U8",Asistencia!$J67:$AR67,"=F"))</f>
        <v>0</v>
      </c>
      <c r="T70" s="310"/>
      <c r="U70" s="311"/>
      <c r="V70" s="319"/>
      <c r="W70" s="321"/>
      <c r="X70" s="321"/>
      <c r="Y70" s="321"/>
      <c r="Z70" s="321"/>
      <c r="AA70" s="321"/>
      <c r="AB70" s="321"/>
      <c r="AC70" s="321"/>
      <c r="AD70" s="321"/>
      <c r="AE70" s="320"/>
      <c r="AF70" s="27">
        <f t="shared" si="1"/>
        <v>0</v>
      </c>
    </row>
    <row r="71" spans="1:32" x14ac:dyDescent="0.35">
      <c r="A71" s="4">
        <f t="shared" si="2"/>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IF(A71=0,0,COUNTIFS(Asistencia!$J$18:$AR$18,"=U8",Asistencia!$J68:$AR68,"=F"))</f>
        <v>0</v>
      </c>
      <c r="T71" s="310"/>
      <c r="U71" s="311"/>
      <c r="V71" s="319"/>
      <c r="W71" s="321"/>
      <c r="X71" s="321"/>
      <c r="Y71" s="321"/>
      <c r="Z71" s="321"/>
      <c r="AA71" s="321"/>
      <c r="AB71" s="321"/>
      <c r="AC71" s="321"/>
      <c r="AD71" s="321"/>
      <c r="AE71" s="320"/>
      <c r="AF71" s="27">
        <f t="shared" si="1"/>
        <v>0</v>
      </c>
    </row>
    <row r="72" spans="1:32" x14ac:dyDescent="0.35">
      <c r="A72" s="4">
        <f t="shared" si="2"/>
        <v>0</v>
      </c>
      <c r="B72" s="4">
        <f>'Unidad 1'!B72</f>
        <v>0</v>
      </c>
      <c r="C72" s="318">
        <f>'Unidad 1'!C72:H72</f>
        <v>0</v>
      </c>
      <c r="D72" s="318"/>
      <c r="E72" s="318"/>
      <c r="F72" s="318"/>
      <c r="G72" s="318"/>
      <c r="H72" s="318"/>
      <c r="I72" s="319"/>
      <c r="J72" s="320"/>
      <c r="K72" s="319"/>
      <c r="L72" s="320"/>
      <c r="M72" s="319"/>
      <c r="N72" s="320"/>
      <c r="O72" s="319"/>
      <c r="P72" s="320"/>
      <c r="Q72" s="314">
        <f t="shared" si="0"/>
        <v>0</v>
      </c>
      <c r="R72" s="315"/>
      <c r="S72" s="309">
        <f>IF(A72=0,0,COUNTIFS(Asistencia!$J$18:$AR$18,"=U8",Asistencia!$J69:$AR69,"=F"))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mergeCells count="472">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A15:B15"/>
    <mergeCell ref="C15:P15"/>
    <mergeCell ref="Q15:T15"/>
    <mergeCell ref="U15:V15"/>
    <mergeCell ref="W15:AC15"/>
    <mergeCell ref="AD15:AE15"/>
    <mergeCell ref="U12:V12"/>
    <mergeCell ref="W12:X12"/>
    <mergeCell ref="Y12:Z12"/>
    <mergeCell ref="AA12:AE12"/>
    <mergeCell ref="A13:AE13"/>
    <mergeCell ref="A14:B14"/>
    <mergeCell ref="C14:K14"/>
    <mergeCell ref="L14:O14"/>
    <mergeCell ref="P14:R14"/>
    <mergeCell ref="S14:V14"/>
    <mergeCell ref="A16:AE16"/>
    <mergeCell ref="A17:D17"/>
    <mergeCell ref="F17:H17"/>
    <mergeCell ref="J17:L17"/>
    <mergeCell ref="N17:P17"/>
    <mergeCell ref="R17:T17"/>
    <mergeCell ref="U17:V17"/>
    <mergeCell ref="W17:Y17"/>
    <mergeCell ref="Z17:AC17"/>
    <mergeCell ref="AD17:AE17"/>
    <mergeCell ref="X18:AC18"/>
    <mergeCell ref="AD18:AE18"/>
    <mergeCell ref="A20:A22"/>
    <mergeCell ref="B20:B22"/>
    <mergeCell ref="C20:H22"/>
    <mergeCell ref="I20:J20"/>
    <mergeCell ref="K20:L20"/>
    <mergeCell ref="M20:N20"/>
    <mergeCell ref="O20:P20"/>
    <mergeCell ref="Q20:R22"/>
    <mergeCell ref="A18:C18"/>
    <mergeCell ref="D18:E18"/>
    <mergeCell ref="F18:L18"/>
    <mergeCell ref="M18:N18"/>
    <mergeCell ref="O18:U18"/>
    <mergeCell ref="V18:W18"/>
    <mergeCell ref="S20:U22"/>
    <mergeCell ref="V20:AE22"/>
    <mergeCell ref="I21:J21"/>
    <mergeCell ref="K21:L21"/>
    <mergeCell ref="M21:N21"/>
    <mergeCell ref="O21:P21"/>
    <mergeCell ref="I22:J22"/>
    <mergeCell ref="K22:L22"/>
    <mergeCell ref="M22:N22"/>
    <mergeCell ref="O22:P22"/>
    <mergeCell ref="S23:U23"/>
    <mergeCell ref="V23:AE23"/>
    <mergeCell ref="C24:H24"/>
    <mergeCell ref="I24:J24"/>
    <mergeCell ref="K24:L24"/>
    <mergeCell ref="M24:N24"/>
    <mergeCell ref="O24:P24"/>
    <mergeCell ref="Q24:R24"/>
    <mergeCell ref="S24:U24"/>
    <mergeCell ref="V24:AE24"/>
    <mergeCell ref="C23:H23"/>
    <mergeCell ref="I23:J23"/>
    <mergeCell ref="K23:L23"/>
    <mergeCell ref="M23:N23"/>
    <mergeCell ref="O23:P23"/>
    <mergeCell ref="Q23:R23"/>
    <mergeCell ref="S25:U25"/>
    <mergeCell ref="V25:AE25"/>
    <mergeCell ref="C26:H26"/>
    <mergeCell ref="I26:J26"/>
    <mergeCell ref="K26:L26"/>
    <mergeCell ref="M26:N26"/>
    <mergeCell ref="O26:P26"/>
    <mergeCell ref="Q26:R26"/>
    <mergeCell ref="S26:U26"/>
    <mergeCell ref="V26:AE26"/>
    <mergeCell ref="C25:H25"/>
    <mergeCell ref="I25:J25"/>
    <mergeCell ref="K25:L25"/>
    <mergeCell ref="M25:N25"/>
    <mergeCell ref="O25:P25"/>
    <mergeCell ref="Q25:R25"/>
    <mergeCell ref="S27:U27"/>
    <mergeCell ref="V27:AE27"/>
    <mergeCell ref="C28:H28"/>
    <mergeCell ref="I28:J28"/>
    <mergeCell ref="K28:L28"/>
    <mergeCell ref="M28:N28"/>
    <mergeCell ref="O28:P28"/>
    <mergeCell ref="Q28:R28"/>
    <mergeCell ref="S28:U28"/>
    <mergeCell ref="V28:AE28"/>
    <mergeCell ref="C27:H27"/>
    <mergeCell ref="I27:J27"/>
    <mergeCell ref="K27:L27"/>
    <mergeCell ref="M27:N27"/>
    <mergeCell ref="O27:P27"/>
    <mergeCell ref="Q27:R27"/>
    <mergeCell ref="S29:U29"/>
    <mergeCell ref="V29:AE29"/>
    <mergeCell ref="C30:H30"/>
    <mergeCell ref="I30:J30"/>
    <mergeCell ref="K30:L30"/>
    <mergeCell ref="M30:N30"/>
    <mergeCell ref="O30:P30"/>
    <mergeCell ref="Q30:R30"/>
    <mergeCell ref="S30:U30"/>
    <mergeCell ref="V30:AE30"/>
    <mergeCell ref="C29:H29"/>
    <mergeCell ref="I29:J29"/>
    <mergeCell ref="K29:L29"/>
    <mergeCell ref="M29:N29"/>
    <mergeCell ref="O29:P29"/>
    <mergeCell ref="Q29:R29"/>
    <mergeCell ref="S31:U31"/>
    <mergeCell ref="V31:AE31"/>
    <mergeCell ref="C32:H32"/>
    <mergeCell ref="I32:J32"/>
    <mergeCell ref="K32:L32"/>
    <mergeCell ref="M32:N32"/>
    <mergeCell ref="O32:P32"/>
    <mergeCell ref="Q32:R32"/>
    <mergeCell ref="S32:U32"/>
    <mergeCell ref="V32:AE32"/>
    <mergeCell ref="C31:H31"/>
    <mergeCell ref="I31:J31"/>
    <mergeCell ref="K31:L31"/>
    <mergeCell ref="M31:N31"/>
    <mergeCell ref="O31:P31"/>
    <mergeCell ref="Q31:R31"/>
    <mergeCell ref="S33:U33"/>
    <mergeCell ref="V33:AE33"/>
    <mergeCell ref="C34:H34"/>
    <mergeCell ref="I34:J34"/>
    <mergeCell ref="K34:L34"/>
    <mergeCell ref="M34:N34"/>
    <mergeCell ref="O34:P34"/>
    <mergeCell ref="Q34:R34"/>
    <mergeCell ref="S34:U34"/>
    <mergeCell ref="V34:AE34"/>
    <mergeCell ref="C33:H33"/>
    <mergeCell ref="I33:J33"/>
    <mergeCell ref="K33:L33"/>
    <mergeCell ref="M33:N33"/>
    <mergeCell ref="O33:P33"/>
    <mergeCell ref="Q33:R33"/>
    <mergeCell ref="S35:U35"/>
    <mergeCell ref="V35:AE35"/>
    <mergeCell ref="C36:H36"/>
    <mergeCell ref="I36:J36"/>
    <mergeCell ref="K36:L36"/>
    <mergeCell ref="M36:N36"/>
    <mergeCell ref="O36:P36"/>
    <mergeCell ref="Q36:R36"/>
    <mergeCell ref="S36:U36"/>
    <mergeCell ref="V36:AE36"/>
    <mergeCell ref="C35:H35"/>
    <mergeCell ref="I35:J35"/>
    <mergeCell ref="K35:L35"/>
    <mergeCell ref="M35:N35"/>
    <mergeCell ref="O35:P35"/>
    <mergeCell ref="Q35:R35"/>
    <mergeCell ref="S37:U37"/>
    <mergeCell ref="V37:AE37"/>
    <mergeCell ref="C38:H38"/>
    <mergeCell ref="I38:J38"/>
    <mergeCell ref="K38:L38"/>
    <mergeCell ref="M38:N38"/>
    <mergeCell ref="O38:P38"/>
    <mergeCell ref="Q38:R38"/>
    <mergeCell ref="S38:U38"/>
    <mergeCell ref="V38:AE38"/>
    <mergeCell ref="C37:H37"/>
    <mergeCell ref="I37:J37"/>
    <mergeCell ref="K37:L37"/>
    <mergeCell ref="M37:N37"/>
    <mergeCell ref="O37:P37"/>
    <mergeCell ref="Q37:R37"/>
    <mergeCell ref="S39:U39"/>
    <mergeCell ref="V39:AE39"/>
    <mergeCell ref="C40:H40"/>
    <mergeCell ref="I40:J40"/>
    <mergeCell ref="K40:L40"/>
    <mergeCell ref="M40:N40"/>
    <mergeCell ref="O40:P40"/>
    <mergeCell ref="Q40:R40"/>
    <mergeCell ref="S40:U40"/>
    <mergeCell ref="V40:AE40"/>
    <mergeCell ref="C39:H39"/>
    <mergeCell ref="I39:J39"/>
    <mergeCell ref="K39:L39"/>
    <mergeCell ref="M39:N39"/>
    <mergeCell ref="O39:P39"/>
    <mergeCell ref="Q39:R39"/>
    <mergeCell ref="S41:U41"/>
    <mergeCell ref="V41:AE41"/>
    <mergeCell ref="C42:H42"/>
    <mergeCell ref="I42:J42"/>
    <mergeCell ref="K42:L42"/>
    <mergeCell ref="M42:N42"/>
    <mergeCell ref="O42:P42"/>
    <mergeCell ref="Q42:R42"/>
    <mergeCell ref="S42:U42"/>
    <mergeCell ref="V42:AE42"/>
    <mergeCell ref="C41:H41"/>
    <mergeCell ref="I41:J41"/>
    <mergeCell ref="K41:L41"/>
    <mergeCell ref="M41:N41"/>
    <mergeCell ref="O41:P41"/>
    <mergeCell ref="Q41:R41"/>
    <mergeCell ref="S43:U43"/>
    <mergeCell ref="V43:AE43"/>
    <mergeCell ref="C44:H44"/>
    <mergeCell ref="I44:J44"/>
    <mergeCell ref="K44:L44"/>
    <mergeCell ref="M44:N44"/>
    <mergeCell ref="O44:P44"/>
    <mergeCell ref="Q44:R44"/>
    <mergeCell ref="S44:U44"/>
    <mergeCell ref="V44:AE44"/>
    <mergeCell ref="C43:H43"/>
    <mergeCell ref="I43:J43"/>
    <mergeCell ref="K43:L43"/>
    <mergeCell ref="M43:N43"/>
    <mergeCell ref="O43:P43"/>
    <mergeCell ref="Q43:R43"/>
    <mergeCell ref="S45:U45"/>
    <mergeCell ref="V45:AE45"/>
    <mergeCell ref="C46:H46"/>
    <mergeCell ref="I46:J46"/>
    <mergeCell ref="K46:L46"/>
    <mergeCell ref="M46:N46"/>
    <mergeCell ref="O46:P46"/>
    <mergeCell ref="Q46:R46"/>
    <mergeCell ref="S46:U46"/>
    <mergeCell ref="V46:AE46"/>
    <mergeCell ref="C45:H45"/>
    <mergeCell ref="I45:J45"/>
    <mergeCell ref="K45:L45"/>
    <mergeCell ref="M45:N45"/>
    <mergeCell ref="O45:P45"/>
    <mergeCell ref="Q45:R45"/>
    <mergeCell ref="S47:U47"/>
    <mergeCell ref="V47:AE47"/>
    <mergeCell ref="C48:H48"/>
    <mergeCell ref="I48:J48"/>
    <mergeCell ref="K48:L48"/>
    <mergeCell ref="M48:N48"/>
    <mergeCell ref="O48:P48"/>
    <mergeCell ref="Q48:R48"/>
    <mergeCell ref="S48:U48"/>
    <mergeCell ref="V48:AE48"/>
    <mergeCell ref="C47:H47"/>
    <mergeCell ref="I47:J47"/>
    <mergeCell ref="K47:L47"/>
    <mergeCell ref="M47:N47"/>
    <mergeCell ref="O47:P47"/>
    <mergeCell ref="Q47:R47"/>
    <mergeCell ref="S49:U49"/>
    <mergeCell ref="V49:AE49"/>
    <mergeCell ref="C50:H50"/>
    <mergeCell ref="I50:J50"/>
    <mergeCell ref="K50:L50"/>
    <mergeCell ref="M50:N50"/>
    <mergeCell ref="O50:P50"/>
    <mergeCell ref="Q50:R50"/>
    <mergeCell ref="S50:U50"/>
    <mergeCell ref="V50:AE50"/>
    <mergeCell ref="C49:H49"/>
    <mergeCell ref="I49:J49"/>
    <mergeCell ref="K49:L49"/>
    <mergeCell ref="M49:N49"/>
    <mergeCell ref="O49:P49"/>
    <mergeCell ref="Q49:R49"/>
    <mergeCell ref="S51:U51"/>
    <mergeCell ref="V51:AE51"/>
    <mergeCell ref="C52:H52"/>
    <mergeCell ref="I52:J52"/>
    <mergeCell ref="K52:L52"/>
    <mergeCell ref="M52:N52"/>
    <mergeCell ref="O52:P52"/>
    <mergeCell ref="Q52:R52"/>
    <mergeCell ref="S52:U52"/>
    <mergeCell ref="V52:AE52"/>
    <mergeCell ref="C51:H51"/>
    <mergeCell ref="I51:J51"/>
    <mergeCell ref="K51:L51"/>
    <mergeCell ref="M51:N51"/>
    <mergeCell ref="O51:P51"/>
    <mergeCell ref="Q51:R51"/>
    <mergeCell ref="S53:U53"/>
    <mergeCell ref="V53:AE53"/>
    <mergeCell ref="C54:H54"/>
    <mergeCell ref="I54:J54"/>
    <mergeCell ref="K54:L54"/>
    <mergeCell ref="M54:N54"/>
    <mergeCell ref="O54:P54"/>
    <mergeCell ref="Q54:R54"/>
    <mergeCell ref="S54:U54"/>
    <mergeCell ref="V54:AE54"/>
    <mergeCell ref="C53:H53"/>
    <mergeCell ref="I53:J53"/>
    <mergeCell ref="K53:L53"/>
    <mergeCell ref="M53:N53"/>
    <mergeCell ref="O53:P53"/>
    <mergeCell ref="Q53:R53"/>
    <mergeCell ref="S55:U55"/>
    <mergeCell ref="V55:AE55"/>
    <mergeCell ref="C56:H56"/>
    <mergeCell ref="I56:J56"/>
    <mergeCell ref="K56:L56"/>
    <mergeCell ref="M56:N56"/>
    <mergeCell ref="O56:P56"/>
    <mergeCell ref="Q56:R56"/>
    <mergeCell ref="S56:U56"/>
    <mergeCell ref="V56:AE56"/>
    <mergeCell ref="C55:H55"/>
    <mergeCell ref="I55:J55"/>
    <mergeCell ref="K55:L55"/>
    <mergeCell ref="M55:N55"/>
    <mergeCell ref="O55:P55"/>
    <mergeCell ref="Q55:R55"/>
    <mergeCell ref="S57:U57"/>
    <mergeCell ref="V57:AE57"/>
    <mergeCell ref="C58:H58"/>
    <mergeCell ref="I58:J58"/>
    <mergeCell ref="K58:L58"/>
    <mergeCell ref="M58:N58"/>
    <mergeCell ref="O58:P58"/>
    <mergeCell ref="Q58:R58"/>
    <mergeCell ref="S58:U58"/>
    <mergeCell ref="V58:AE58"/>
    <mergeCell ref="C57:H57"/>
    <mergeCell ref="I57:J57"/>
    <mergeCell ref="K57:L57"/>
    <mergeCell ref="M57:N57"/>
    <mergeCell ref="O57:P57"/>
    <mergeCell ref="Q57:R57"/>
    <mergeCell ref="S59:U59"/>
    <mergeCell ref="V59:AE59"/>
    <mergeCell ref="C60:H60"/>
    <mergeCell ref="I60:J60"/>
    <mergeCell ref="K60:L60"/>
    <mergeCell ref="M60:N60"/>
    <mergeCell ref="O60:P60"/>
    <mergeCell ref="Q60:R60"/>
    <mergeCell ref="S60:U60"/>
    <mergeCell ref="V60:AE60"/>
    <mergeCell ref="C59:H59"/>
    <mergeCell ref="I59:J59"/>
    <mergeCell ref="K59:L59"/>
    <mergeCell ref="M59:N59"/>
    <mergeCell ref="O59:P59"/>
    <mergeCell ref="Q59:R59"/>
    <mergeCell ref="S61:U61"/>
    <mergeCell ref="V61:AE61"/>
    <mergeCell ref="C62:H62"/>
    <mergeCell ref="I62:J62"/>
    <mergeCell ref="K62:L62"/>
    <mergeCell ref="M62:N62"/>
    <mergeCell ref="O62:P62"/>
    <mergeCell ref="Q62:R62"/>
    <mergeCell ref="S62:U62"/>
    <mergeCell ref="V62:AE62"/>
    <mergeCell ref="C61:H61"/>
    <mergeCell ref="I61:J61"/>
    <mergeCell ref="K61:L61"/>
    <mergeCell ref="M61:N61"/>
    <mergeCell ref="O61:P61"/>
    <mergeCell ref="Q61:R61"/>
    <mergeCell ref="S63:U63"/>
    <mergeCell ref="V63:AE63"/>
    <mergeCell ref="C64:H64"/>
    <mergeCell ref="I64:J64"/>
    <mergeCell ref="K64:L64"/>
    <mergeCell ref="M64:N64"/>
    <mergeCell ref="O64:P64"/>
    <mergeCell ref="Q64:R64"/>
    <mergeCell ref="S64:U64"/>
    <mergeCell ref="V64:AE64"/>
    <mergeCell ref="C63:H63"/>
    <mergeCell ref="I63:J63"/>
    <mergeCell ref="K63:L63"/>
    <mergeCell ref="M63:N63"/>
    <mergeCell ref="O63:P63"/>
    <mergeCell ref="Q63:R63"/>
    <mergeCell ref="S65:U65"/>
    <mergeCell ref="V65:AE65"/>
    <mergeCell ref="C66:H66"/>
    <mergeCell ref="I66:J66"/>
    <mergeCell ref="K66:L66"/>
    <mergeCell ref="M66:N66"/>
    <mergeCell ref="O66:P66"/>
    <mergeCell ref="Q66:R66"/>
    <mergeCell ref="S66:U66"/>
    <mergeCell ref="V66:AE66"/>
    <mergeCell ref="C65:H65"/>
    <mergeCell ref="I65:J65"/>
    <mergeCell ref="K65:L65"/>
    <mergeCell ref="M65:N65"/>
    <mergeCell ref="O65:P65"/>
    <mergeCell ref="Q65:R65"/>
    <mergeCell ref="S67:U67"/>
    <mergeCell ref="V67:AE67"/>
    <mergeCell ref="C68:H68"/>
    <mergeCell ref="I68:J68"/>
    <mergeCell ref="K68:L68"/>
    <mergeCell ref="M68:N68"/>
    <mergeCell ref="O68:P68"/>
    <mergeCell ref="Q68:R68"/>
    <mergeCell ref="S68:U68"/>
    <mergeCell ref="V68:AE68"/>
    <mergeCell ref="C67:H67"/>
    <mergeCell ref="I67:J67"/>
    <mergeCell ref="K67:L67"/>
    <mergeCell ref="M67:N67"/>
    <mergeCell ref="O67:P67"/>
    <mergeCell ref="Q67:R67"/>
    <mergeCell ref="S69:U69"/>
    <mergeCell ref="V69:AE69"/>
    <mergeCell ref="C70:H70"/>
    <mergeCell ref="I70:J70"/>
    <mergeCell ref="K70:L70"/>
    <mergeCell ref="M70:N70"/>
    <mergeCell ref="O70:P70"/>
    <mergeCell ref="Q70:R70"/>
    <mergeCell ref="S70:U70"/>
    <mergeCell ref="V70:AE70"/>
    <mergeCell ref="C69:H69"/>
    <mergeCell ref="I69:J69"/>
    <mergeCell ref="K69:L69"/>
    <mergeCell ref="M69:N69"/>
    <mergeCell ref="O69:P69"/>
    <mergeCell ref="Q69:R69"/>
    <mergeCell ref="K74:S77"/>
    <mergeCell ref="A78:AE78"/>
    <mergeCell ref="S71:U71"/>
    <mergeCell ref="V71:AE71"/>
    <mergeCell ref="C72:H72"/>
    <mergeCell ref="I72:J72"/>
    <mergeCell ref="K72:L72"/>
    <mergeCell ref="M72:N72"/>
    <mergeCell ref="O72:P72"/>
    <mergeCell ref="Q72:R72"/>
    <mergeCell ref="S72:U72"/>
    <mergeCell ref="V72:AE72"/>
    <mergeCell ref="C71:H71"/>
    <mergeCell ref="I71:J71"/>
    <mergeCell ref="K71:L71"/>
    <mergeCell ref="M71:N71"/>
    <mergeCell ref="O71:P71"/>
    <mergeCell ref="Q71:R71"/>
  </mergeCells>
  <conditionalFormatting sqref="A23 H19 D18 S19 M18:M19 Y19 V18 AE19 AD17:AD18 I50:I72">
    <cfRule type="cellIs" dxfId="53" priority="16" operator="equal">
      <formula>0</formula>
    </cfRule>
  </conditionalFormatting>
  <conditionalFormatting sqref="A24">
    <cfRule type="cellIs" dxfId="52" priority="15" operator="equal">
      <formula>0</formula>
    </cfRule>
  </conditionalFormatting>
  <conditionalFormatting sqref="K50:K72">
    <cfRule type="cellIs" dxfId="51" priority="13" operator="equal">
      <formula>0</formula>
    </cfRule>
  </conditionalFormatting>
  <conditionalFormatting sqref="M24:M72">
    <cfRule type="cellIs" dxfId="50" priority="12" operator="equal">
      <formula>0</formula>
    </cfRule>
  </conditionalFormatting>
  <conditionalFormatting sqref="O50:O72">
    <cfRule type="cellIs" dxfId="49" priority="11" operator="equal">
      <formula>0</formula>
    </cfRule>
  </conditionalFormatting>
  <conditionalFormatting sqref="B34:H72">
    <cfRule type="cellIs" dxfId="48" priority="10" operator="equal">
      <formula>0</formula>
    </cfRule>
  </conditionalFormatting>
  <conditionalFormatting sqref="A25:A72">
    <cfRule type="cellIs" dxfId="47" priority="9" operator="equal">
      <formula>0</formula>
    </cfRule>
  </conditionalFormatting>
  <conditionalFormatting sqref="I21">
    <cfRule type="cellIs" dxfId="46" priority="7" operator="equal">
      <formula>0</formula>
    </cfRule>
  </conditionalFormatting>
  <conditionalFormatting sqref="K21">
    <cfRule type="cellIs" dxfId="45" priority="6" operator="equal">
      <formula>0</formula>
    </cfRule>
  </conditionalFormatting>
  <conditionalFormatting sqref="AF23">
    <cfRule type="cellIs" dxfId="44" priority="4" operator="notEqual">
      <formula>0</formula>
    </cfRule>
  </conditionalFormatting>
  <conditionalFormatting sqref="AF24:AF72">
    <cfRule type="cellIs" dxfId="43" priority="3" operator="notEqual">
      <formula>0</formula>
    </cfRule>
  </conditionalFormatting>
  <conditionalFormatting sqref="Q23:Q72">
    <cfRule type="cellIs" dxfId="42" priority="2" operator="equal">
      <formula>0</formula>
    </cfRule>
  </conditionalFormatting>
  <conditionalFormatting sqref="S23:S72">
    <cfRule type="cellIs" dxfId="41"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dimension ref="A1:BL78"/>
  <sheetViews>
    <sheetView showGridLines="0" zoomScale="80" zoomScaleNormal="80" workbookViewId="0">
      <selection sqref="A1:D7"/>
    </sheetView>
  </sheetViews>
  <sheetFormatPr baseColWidth="10" defaultColWidth="11.453125" defaultRowHeight="14.5" x14ac:dyDescent="0.35"/>
  <cols>
    <col min="1" max="1" width="5.26953125" style="85" customWidth="1"/>
    <col min="2" max="2" width="14.453125" style="85" customWidth="1"/>
    <col min="3" max="3" width="5.7265625" style="102" customWidth="1"/>
    <col min="4" max="4" width="5.7265625" style="85" customWidth="1"/>
    <col min="5" max="8" width="6.81640625" style="85" customWidth="1"/>
    <col min="9" max="9" width="3.7265625" style="85" customWidth="1"/>
    <col min="10" max="10" width="4.1796875" style="85" customWidth="1"/>
    <col min="11" max="40" width="3.81640625" style="85" customWidth="1"/>
    <col min="41" max="48" width="3.81640625" style="85" hidden="1" customWidth="1"/>
    <col min="49" max="49" width="10.26953125" style="85" customWidth="1"/>
    <col min="50" max="50" width="6.26953125" style="85" customWidth="1"/>
    <col min="51" max="52" width="5.7265625" style="85" customWidth="1"/>
    <col min="53" max="53" width="7.453125" style="85" customWidth="1"/>
    <col min="54" max="57" width="5.7265625" style="85" customWidth="1"/>
    <col min="58" max="58" width="6.81640625" style="85" customWidth="1"/>
    <col min="59" max="59" width="7.54296875" style="85" customWidth="1"/>
    <col min="60" max="60" width="9.54296875" style="85" customWidth="1"/>
    <col min="61" max="62" width="5.7265625" style="85" customWidth="1"/>
    <col min="63" max="63" width="11.453125" style="86" hidden="1" customWidth="1"/>
    <col min="64" max="64" width="11.453125" style="85" hidden="1" customWidth="1"/>
    <col min="65" max="65" width="11.81640625" style="85" bestFit="1" customWidth="1"/>
    <col min="66" max="16384" width="11.453125" style="85"/>
  </cols>
  <sheetData>
    <row r="1" spans="1:64" ht="14.15" customHeight="1" thickBot="1" x14ac:dyDescent="0.4">
      <c r="A1" s="439"/>
      <c r="B1" s="439"/>
      <c r="C1" s="439"/>
      <c r="D1" s="439"/>
      <c r="E1" s="440" t="s">
        <v>69</v>
      </c>
      <c r="F1" s="441"/>
      <c r="G1" s="441"/>
      <c r="H1" s="441"/>
      <c r="I1" s="441"/>
      <c r="J1" s="441"/>
      <c r="K1" s="441"/>
      <c r="L1" s="441"/>
      <c r="M1" s="441"/>
      <c r="N1" s="441"/>
      <c r="O1" s="441"/>
      <c r="P1" s="441"/>
      <c r="Q1" s="441"/>
      <c r="R1" s="441"/>
      <c r="S1" s="441"/>
      <c r="T1" s="441"/>
      <c r="U1" s="441"/>
      <c r="V1" s="441"/>
      <c r="W1" s="441"/>
      <c r="X1" s="441"/>
      <c r="Y1" s="441"/>
      <c r="Z1" s="441"/>
      <c r="AA1" s="441"/>
      <c r="AB1" s="441"/>
      <c r="AC1" s="441"/>
      <c r="AD1" s="441"/>
      <c r="AE1" s="441"/>
      <c r="AF1" s="441"/>
      <c r="AG1" s="441"/>
      <c r="AH1" s="441"/>
      <c r="AI1" s="441"/>
      <c r="AJ1" s="441"/>
      <c r="AK1" s="441"/>
      <c r="AL1" s="441"/>
      <c r="AM1" s="441"/>
      <c r="AN1" s="441"/>
      <c r="AO1" s="441"/>
      <c r="AP1" s="441"/>
      <c r="AQ1" s="441"/>
      <c r="AR1" s="441"/>
      <c r="AS1" s="441"/>
      <c r="AT1" s="441"/>
      <c r="AU1" s="441"/>
      <c r="AV1" s="441"/>
      <c r="AW1" s="441"/>
      <c r="AX1" s="441"/>
      <c r="AY1" s="441"/>
      <c r="AZ1" s="442"/>
      <c r="BA1" s="411" t="s">
        <v>34</v>
      </c>
      <c r="BB1" s="412"/>
      <c r="BC1" s="412"/>
      <c r="BD1" s="412"/>
      <c r="BE1" s="412"/>
      <c r="BF1" s="412"/>
      <c r="BG1" s="412"/>
      <c r="BH1" s="413"/>
    </row>
    <row r="2" spans="1:64" ht="14.15" customHeight="1" thickBot="1" x14ac:dyDescent="0.4">
      <c r="A2" s="439"/>
      <c r="B2" s="439"/>
      <c r="C2" s="439"/>
      <c r="D2" s="439"/>
      <c r="E2" s="443"/>
      <c r="F2" s="444"/>
      <c r="G2" s="444"/>
      <c r="H2" s="444"/>
      <c r="I2" s="444"/>
      <c r="J2" s="444"/>
      <c r="K2" s="444"/>
      <c r="L2" s="444"/>
      <c r="M2" s="444"/>
      <c r="N2" s="444"/>
      <c r="O2" s="444"/>
      <c r="P2" s="444"/>
      <c r="Q2" s="444"/>
      <c r="R2" s="444"/>
      <c r="S2" s="444"/>
      <c r="T2" s="444"/>
      <c r="U2" s="444"/>
      <c r="V2" s="444"/>
      <c r="W2" s="444"/>
      <c r="X2" s="444"/>
      <c r="Y2" s="444"/>
      <c r="Z2" s="444"/>
      <c r="AA2" s="444"/>
      <c r="AB2" s="444"/>
      <c r="AC2" s="444"/>
      <c r="AD2" s="444"/>
      <c r="AE2" s="444"/>
      <c r="AF2" s="444"/>
      <c r="AG2" s="444"/>
      <c r="AH2" s="444"/>
      <c r="AI2" s="444"/>
      <c r="AJ2" s="444"/>
      <c r="AK2" s="444"/>
      <c r="AL2" s="444"/>
      <c r="AM2" s="444"/>
      <c r="AN2" s="444"/>
      <c r="AO2" s="444"/>
      <c r="AP2" s="444"/>
      <c r="AQ2" s="444"/>
      <c r="AR2" s="444"/>
      <c r="AS2" s="444"/>
      <c r="AT2" s="444"/>
      <c r="AU2" s="444"/>
      <c r="AV2" s="444"/>
      <c r="AW2" s="444"/>
      <c r="AX2" s="444"/>
      <c r="AY2" s="444"/>
      <c r="AZ2" s="445"/>
      <c r="BA2" s="414"/>
      <c r="BB2" s="415"/>
      <c r="BC2" s="415"/>
      <c r="BD2" s="415"/>
      <c r="BE2" s="415"/>
      <c r="BF2" s="415"/>
      <c r="BG2" s="415"/>
      <c r="BH2" s="416"/>
    </row>
    <row r="3" spans="1:64" ht="14.15" customHeight="1" thickBot="1" x14ac:dyDescent="0.4">
      <c r="A3" s="439"/>
      <c r="B3" s="439"/>
      <c r="C3" s="439"/>
      <c r="D3" s="439"/>
      <c r="E3" s="443"/>
      <c r="F3" s="444"/>
      <c r="G3" s="444"/>
      <c r="H3" s="444"/>
      <c r="I3" s="444"/>
      <c r="J3" s="444"/>
      <c r="K3" s="444"/>
      <c r="L3" s="444"/>
      <c r="M3" s="444"/>
      <c r="N3" s="444"/>
      <c r="O3" s="444"/>
      <c r="P3" s="444"/>
      <c r="Q3" s="444"/>
      <c r="R3" s="444"/>
      <c r="S3" s="444"/>
      <c r="T3" s="444"/>
      <c r="U3" s="444"/>
      <c r="V3" s="444"/>
      <c r="W3" s="444"/>
      <c r="X3" s="444"/>
      <c r="Y3" s="444"/>
      <c r="Z3" s="444"/>
      <c r="AA3" s="444"/>
      <c r="AB3" s="444"/>
      <c r="AC3" s="444"/>
      <c r="AD3" s="444"/>
      <c r="AE3" s="444"/>
      <c r="AF3" s="444"/>
      <c r="AG3" s="444"/>
      <c r="AH3" s="444"/>
      <c r="AI3" s="444"/>
      <c r="AJ3" s="444"/>
      <c r="AK3" s="444"/>
      <c r="AL3" s="444"/>
      <c r="AM3" s="444"/>
      <c r="AN3" s="444"/>
      <c r="AO3" s="444"/>
      <c r="AP3" s="444"/>
      <c r="AQ3" s="444"/>
      <c r="AR3" s="444"/>
      <c r="AS3" s="444"/>
      <c r="AT3" s="444"/>
      <c r="AU3" s="444"/>
      <c r="AV3" s="444"/>
      <c r="AW3" s="444"/>
      <c r="AX3" s="444"/>
      <c r="AY3" s="444"/>
      <c r="AZ3" s="445"/>
      <c r="BA3" s="417"/>
      <c r="BB3" s="418"/>
      <c r="BC3" s="418"/>
      <c r="BD3" s="418"/>
      <c r="BE3" s="418"/>
      <c r="BF3" s="418"/>
      <c r="BG3" s="418"/>
      <c r="BH3" s="419"/>
    </row>
    <row r="4" spans="1:64" ht="24" customHeight="1" thickBot="1" x14ac:dyDescent="0.4">
      <c r="A4" s="439"/>
      <c r="B4" s="439"/>
      <c r="C4" s="439"/>
      <c r="D4" s="439"/>
      <c r="E4" s="446"/>
      <c r="F4" s="447"/>
      <c r="G4" s="447"/>
      <c r="H4" s="447"/>
      <c r="I4" s="447"/>
      <c r="J4" s="447"/>
      <c r="K4" s="447"/>
      <c r="L4" s="447"/>
      <c r="M4" s="447"/>
      <c r="N4" s="447"/>
      <c r="O4" s="447"/>
      <c r="P4" s="447"/>
      <c r="Q4" s="447"/>
      <c r="R4" s="447"/>
      <c r="S4" s="447"/>
      <c r="T4" s="447"/>
      <c r="U4" s="447"/>
      <c r="V4" s="447"/>
      <c r="W4" s="447"/>
      <c r="X4" s="447"/>
      <c r="Y4" s="447"/>
      <c r="Z4" s="447"/>
      <c r="AA4" s="447"/>
      <c r="AB4" s="447"/>
      <c r="AC4" s="447"/>
      <c r="AD4" s="447"/>
      <c r="AE4" s="447"/>
      <c r="AF4" s="447"/>
      <c r="AG4" s="447"/>
      <c r="AH4" s="447"/>
      <c r="AI4" s="447"/>
      <c r="AJ4" s="447"/>
      <c r="AK4" s="447"/>
      <c r="AL4" s="447"/>
      <c r="AM4" s="447"/>
      <c r="AN4" s="447"/>
      <c r="AO4" s="447"/>
      <c r="AP4" s="447"/>
      <c r="AQ4" s="447"/>
      <c r="AR4" s="447"/>
      <c r="AS4" s="447"/>
      <c r="AT4" s="447"/>
      <c r="AU4" s="447"/>
      <c r="AV4" s="447"/>
      <c r="AW4" s="447"/>
      <c r="AX4" s="447"/>
      <c r="AY4" s="447"/>
      <c r="AZ4" s="448"/>
      <c r="BA4" s="420" t="s">
        <v>35</v>
      </c>
      <c r="BB4" s="421"/>
      <c r="BC4" s="421"/>
      <c r="BD4" s="421"/>
      <c r="BE4" s="421"/>
      <c r="BF4" s="421"/>
      <c r="BG4" s="421"/>
      <c r="BH4" s="422"/>
    </row>
    <row r="5" spans="1:64" ht="14.15" customHeight="1" thickBot="1" x14ac:dyDescent="0.4">
      <c r="A5" s="439"/>
      <c r="B5" s="439"/>
      <c r="C5" s="439"/>
      <c r="D5" s="439"/>
      <c r="E5" s="423" t="s">
        <v>36</v>
      </c>
      <c r="F5" s="424"/>
      <c r="G5" s="424"/>
      <c r="H5" s="424"/>
      <c r="I5" s="424"/>
      <c r="J5" s="424"/>
      <c r="K5" s="424"/>
      <c r="L5" s="424"/>
      <c r="M5" s="424"/>
      <c r="N5" s="424"/>
      <c r="O5" s="424"/>
      <c r="P5" s="424"/>
      <c r="Q5" s="424"/>
      <c r="R5" s="424"/>
      <c r="S5" s="424"/>
      <c r="T5" s="424"/>
      <c r="U5" s="424"/>
      <c r="V5" s="424"/>
      <c r="W5" s="424"/>
      <c r="X5" s="424"/>
      <c r="Y5" s="424"/>
      <c r="Z5" s="424"/>
      <c r="AA5" s="424"/>
      <c r="AB5" s="424"/>
      <c r="AC5" s="424"/>
      <c r="AD5" s="424"/>
      <c r="AE5" s="424"/>
      <c r="AF5" s="424"/>
      <c r="AG5" s="424"/>
      <c r="AH5" s="424"/>
      <c r="AI5" s="424"/>
      <c r="AJ5" s="424"/>
      <c r="AK5" s="424"/>
      <c r="AL5" s="424"/>
      <c r="AM5" s="424"/>
      <c r="AN5" s="424"/>
      <c r="AO5" s="424"/>
      <c r="AP5" s="424"/>
      <c r="AQ5" s="424"/>
      <c r="AR5" s="424"/>
      <c r="AS5" s="424"/>
      <c r="AT5" s="424"/>
      <c r="AU5" s="424"/>
      <c r="AV5" s="424"/>
      <c r="AW5" s="424"/>
      <c r="AX5" s="424"/>
      <c r="AY5" s="424"/>
      <c r="AZ5" s="425"/>
      <c r="BA5" s="432" t="s">
        <v>37</v>
      </c>
      <c r="BB5" s="433"/>
      <c r="BC5" s="433"/>
      <c r="BD5" s="433"/>
      <c r="BE5" s="411"/>
      <c r="BF5" s="412"/>
      <c r="BG5" s="412"/>
      <c r="BH5" s="413"/>
    </row>
    <row r="6" spans="1:64" ht="14.15" customHeight="1" thickBot="1" x14ac:dyDescent="0.4">
      <c r="A6" s="439"/>
      <c r="B6" s="439"/>
      <c r="C6" s="439"/>
      <c r="D6" s="439"/>
      <c r="E6" s="426"/>
      <c r="F6" s="427"/>
      <c r="G6" s="427"/>
      <c r="H6" s="427"/>
      <c r="I6" s="427"/>
      <c r="J6" s="427"/>
      <c r="K6" s="427"/>
      <c r="L6" s="427"/>
      <c r="M6" s="427"/>
      <c r="N6" s="427"/>
      <c r="O6" s="427"/>
      <c r="P6" s="427"/>
      <c r="Q6" s="427"/>
      <c r="R6" s="427"/>
      <c r="S6" s="427"/>
      <c r="T6" s="427"/>
      <c r="U6" s="427"/>
      <c r="V6" s="427"/>
      <c r="W6" s="427"/>
      <c r="X6" s="427"/>
      <c r="Y6" s="427"/>
      <c r="Z6" s="427"/>
      <c r="AA6" s="427"/>
      <c r="AB6" s="427"/>
      <c r="AC6" s="427"/>
      <c r="AD6" s="427"/>
      <c r="AE6" s="427"/>
      <c r="AF6" s="427"/>
      <c r="AG6" s="427"/>
      <c r="AH6" s="427"/>
      <c r="AI6" s="427"/>
      <c r="AJ6" s="427"/>
      <c r="AK6" s="427"/>
      <c r="AL6" s="427"/>
      <c r="AM6" s="427"/>
      <c r="AN6" s="427"/>
      <c r="AO6" s="427"/>
      <c r="AP6" s="427"/>
      <c r="AQ6" s="427"/>
      <c r="AR6" s="427"/>
      <c r="AS6" s="427"/>
      <c r="AT6" s="427"/>
      <c r="AU6" s="427"/>
      <c r="AV6" s="427"/>
      <c r="AW6" s="427"/>
      <c r="AX6" s="427"/>
      <c r="AY6" s="427"/>
      <c r="AZ6" s="428"/>
      <c r="BA6" s="434"/>
      <c r="BB6" s="435"/>
      <c r="BC6" s="435"/>
      <c r="BD6" s="435"/>
      <c r="BE6" s="414"/>
      <c r="BF6" s="415"/>
      <c r="BG6" s="415"/>
      <c r="BH6" s="416"/>
    </row>
    <row r="7" spans="1:64" ht="14.15" customHeight="1" thickBot="1" x14ac:dyDescent="0.4">
      <c r="A7" s="439"/>
      <c r="B7" s="439"/>
      <c r="C7" s="439"/>
      <c r="D7" s="439"/>
      <c r="E7" s="429"/>
      <c r="F7" s="430"/>
      <c r="G7" s="430"/>
      <c r="H7" s="430"/>
      <c r="I7" s="430"/>
      <c r="J7" s="430"/>
      <c r="K7" s="430"/>
      <c r="L7" s="430"/>
      <c r="M7" s="430"/>
      <c r="N7" s="430"/>
      <c r="O7" s="430"/>
      <c r="P7" s="430"/>
      <c r="Q7" s="430"/>
      <c r="R7" s="430"/>
      <c r="S7" s="430"/>
      <c r="T7" s="430"/>
      <c r="U7" s="430"/>
      <c r="V7" s="430"/>
      <c r="W7" s="430"/>
      <c r="X7" s="430"/>
      <c r="Y7" s="430"/>
      <c r="Z7" s="430"/>
      <c r="AA7" s="430"/>
      <c r="AB7" s="430"/>
      <c r="AC7" s="430"/>
      <c r="AD7" s="430"/>
      <c r="AE7" s="430"/>
      <c r="AF7" s="430"/>
      <c r="AG7" s="430"/>
      <c r="AH7" s="430"/>
      <c r="AI7" s="430"/>
      <c r="AJ7" s="430"/>
      <c r="AK7" s="430"/>
      <c r="AL7" s="430"/>
      <c r="AM7" s="430"/>
      <c r="AN7" s="430"/>
      <c r="AO7" s="430"/>
      <c r="AP7" s="430"/>
      <c r="AQ7" s="430"/>
      <c r="AR7" s="430"/>
      <c r="AS7" s="430"/>
      <c r="AT7" s="430"/>
      <c r="AU7" s="430"/>
      <c r="AV7" s="430"/>
      <c r="AW7" s="430"/>
      <c r="AX7" s="430"/>
      <c r="AY7" s="430"/>
      <c r="AZ7" s="431"/>
      <c r="BA7" s="436"/>
      <c r="BB7" s="437"/>
      <c r="BC7" s="437"/>
      <c r="BD7" s="437"/>
      <c r="BE7" s="417"/>
      <c r="BF7" s="418"/>
      <c r="BG7" s="418"/>
      <c r="BH7" s="419"/>
    </row>
    <row r="9" spans="1:64" ht="20.149999999999999" customHeight="1" x14ac:dyDescent="0.35">
      <c r="A9" s="438" t="s">
        <v>38</v>
      </c>
      <c r="B9" s="438"/>
      <c r="C9" s="438"/>
      <c r="D9" s="438"/>
      <c r="E9" s="438"/>
      <c r="F9" s="438"/>
      <c r="G9" s="438"/>
      <c r="H9" s="438"/>
      <c r="I9" s="438"/>
      <c r="J9" s="438"/>
      <c r="K9" s="438"/>
      <c r="L9" s="438"/>
      <c r="M9" s="438"/>
      <c r="N9" s="438"/>
      <c r="O9" s="438"/>
      <c r="P9" s="438"/>
      <c r="Q9" s="438"/>
      <c r="R9" s="438"/>
      <c r="S9" s="438"/>
      <c r="T9" s="438"/>
      <c r="U9" s="438"/>
      <c r="V9" s="438"/>
      <c r="W9" s="438"/>
      <c r="X9" s="438"/>
      <c r="Y9" s="438"/>
      <c r="Z9" s="438"/>
      <c r="AA9" s="438"/>
      <c r="AB9" s="438"/>
      <c r="AC9" s="438"/>
      <c r="AD9" s="438"/>
      <c r="AE9" s="438"/>
      <c r="AF9" s="438"/>
      <c r="AG9" s="438"/>
      <c r="AH9" s="438"/>
      <c r="AI9" s="438"/>
      <c r="AJ9" s="438"/>
      <c r="AK9" s="438"/>
      <c r="AL9" s="438"/>
      <c r="AM9" s="438"/>
      <c r="AN9" s="438"/>
      <c r="AO9" s="438"/>
      <c r="AP9" s="438"/>
      <c r="AQ9" s="438"/>
      <c r="AR9" s="438"/>
      <c r="AS9" s="438"/>
      <c r="AT9" s="438"/>
      <c r="AU9" s="438"/>
      <c r="AV9" s="438"/>
      <c r="AW9" s="438"/>
      <c r="AX9" s="438"/>
      <c r="AY9" s="438"/>
      <c r="AZ9" s="438"/>
      <c r="BA9" s="438"/>
      <c r="BB9" s="438"/>
      <c r="BC9" s="438"/>
      <c r="BD9" s="438"/>
      <c r="BE9" s="438"/>
      <c r="BF9" s="438"/>
      <c r="BG9" s="438"/>
      <c r="BH9" s="438"/>
    </row>
    <row r="10" spans="1:64" ht="20.149999999999999" customHeight="1" x14ac:dyDescent="0.35">
      <c r="A10" s="438" t="s">
        <v>39</v>
      </c>
      <c r="B10" s="438"/>
      <c r="C10" s="438"/>
      <c r="D10" s="438"/>
      <c r="E10" s="438"/>
      <c r="F10" s="438"/>
      <c r="G10" s="438"/>
      <c r="H10" s="438"/>
      <c r="I10" s="438"/>
      <c r="J10" s="438"/>
      <c r="K10" s="438"/>
      <c r="L10" s="438"/>
      <c r="M10" s="438"/>
      <c r="N10" s="438"/>
      <c r="O10" s="438"/>
      <c r="P10" s="438"/>
      <c r="Q10" s="438"/>
      <c r="R10" s="438"/>
      <c r="S10" s="438"/>
      <c r="T10" s="438"/>
      <c r="U10" s="438"/>
      <c r="V10" s="438"/>
      <c r="W10" s="438"/>
      <c r="X10" s="438"/>
      <c r="Y10" s="438"/>
      <c r="Z10" s="438"/>
      <c r="AA10" s="438"/>
      <c r="AB10" s="438"/>
      <c r="AC10" s="438"/>
      <c r="AD10" s="438"/>
      <c r="AE10" s="438"/>
      <c r="AF10" s="438"/>
      <c r="AG10" s="438"/>
      <c r="AH10" s="438"/>
      <c r="AI10" s="438"/>
      <c r="AJ10" s="438"/>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c r="BG10" s="438"/>
      <c r="BH10" s="438"/>
    </row>
    <row r="11" spans="1:64" ht="20.149999999999999" customHeight="1" x14ac:dyDescent="0.25">
      <c r="A11" s="398" t="s">
        <v>40</v>
      </c>
      <c r="B11" s="399"/>
      <c r="C11" s="399"/>
      <c r="D11" s="399"/>
      <c r="E11" s="399"/>
      <c r="F11" s="399"/>
      <c r="G11" s="399"/>
      <c r="H11" s="399"/>
      <c r="I11" s="399"/>
      <c r="J11" s="399"/>
      <c r="K11" s="399"/>
      <c r="L11" s="399"/>
      <c r="M11" s="399"/>
      <c r="N11" s="399"/>
      <c r="O11" s="399"/>
      <c r="P11" s="399"/>
      <c r="Q11" s="399"/>
      <c r="R11" s="399"/>
      <c r="S11" s="399"/>
      <c r="T11" s="399"/>
      <c r="U11" s="399"/>
      <c r="V11" s="399"/>
      <c r="W11" s="399"/>
      <c r="X11" s="399"/>
      <c r="Y11" s="399"/>
      <c r="Z11" s="399"/>
      <c r="AA11" s="399"/>
      <c r="AB11" s="399"/>
      <c r="AC11" s="399"/>
      <c r="AD11" s="399"/>
      <c r="AE11" s="399"/>
      <c r="AF11" s="399"/>
      <c r="AG11" s="399"/>
      <c r="AH11" s="399"/>
      <c r="AI11" s="399"/>
      <c r="AJ11" s="399"/>
      <c r="AK11" s="399"/>
      <c r="AL11" s="399"/>
      <c r="AM11" s="399"/>
      <c r="AN11" s="399"/>
      <c r="AO11" s="399"/>
      <c r="AP11" s="399"/>
      <c r="AQ11" s="399"/>
      <c r="AR11" s="399"/>
      <c r="AS11" s="399"/>
      <c r="AT11" s="399"/>
      <c r="AU11" s="399"/>
      <c r="AV11" s="399"/>
      <c r="AW11" s="399"/>
      <c r="AX11" s="399"/>
      <c r="AY11" s="399"/>
      <c r="AZ11" s="399"/>
      <c r="BA11" s="399"/>
      <c r="BB11" s="399"/>
      <c r="BC11" s="399"/>
      <c r="BD11" s="400"/>
      <c r="BE11" s="400"/>
      <c r="BF11" s="400"/>
      <c r="BG11" s="400"/>
      <c r="BH11" s="401"/>
    </row>
    <row r="12" spans="1:64" s="89" customFormat="1" ht="30" customHeight="1" x14ac:dyDescent="0.25">
      <c r="A12" s="351" t="s">
        <v>70</v>
      </c>
      <c r="B12" s="352"/>
      <c r="C12" s="402" t="s">
        <v>71</v>
      </c>
      <c r="D12" s="403"/>
      <c r="E12" s="404" t="s">
        <v>41</v>
      </c>
      <c r="F12" s="405"/>
      <c r="G12" s="406" t="str">
        <f>'Información Materia'!C4</f>
        <v>Febrero - junio 2019</v>
      </c>
      <c r="H12" s="407"/>
      <c r="I12" s="407"/>
      <c r="J12" s="407"/>
      <c r="K12" s="408"/>
      <c r="L12" s="363" t="s">
        <v>42</v>
      </c>
      <c r="M12" s="354"/>
      <c r="N12" s="354"/>
      <c r="O12" s="354"/>
      <c r="P12" s="354"/>
      <c r="Q12" s="354"/>
      <c r="R12" s="348">
        <f>'Información Materia'!C18</f>
        <v>43507</v>
      </c>
      <c r="S12" s="349"/>
      <c r="T12" s="349"/>
      <c r="U12" s="349"/>
      <c r="V12" s="349"/>
      <c r="W12" s="88" t="s">
        <v>43</v>
      </c>
      <c r="X12" s="87"/>
      <c r="Y12" s="348">
        <f>'Información Materia'!D22</f>
        <v>0</v>
      </c>
      <c r="Z12" s="349"/>
      <c r="AA12" s="349"/>
      <c r="AB12" s="349"/>
      <c r="AC12" s="350"/>
      <c r="AD12" s="363" t="s">
        <v>44</v>
      </c>
      <c r="AE12" s="354"/>
      <c r="AF12" s="354"/>
      <c r="AG12" s="354"/>
      <c r="AH12" s="354" t="str">
        <f>'Información Materia'!C14</f>
        <v>Escolarizado</v>
      </c>
      <c r="AI12" s="354"/>
      <c r="AJ12" s="354"/>
      <c r="AK12" s="354"/>
      <c r="AL12" s="354"/>
      <c r="AM12" s="355"/>
      <c r="AN12" s="351" t="s">
        <v>154</v>
      </c>
      <c r="AO12" s="352"/>
      <c r="AP12" s="352"/>
      <c r="AQ12" s="352"/>
      <c r="AR12" s="352"/>
      <c r="AS12" s="352"/>
      <c r="AT12" s="352"/>
      <c r="AU12" s="352"/>
      <c r="AV12" s="352"/>
      <c r="AW12" s="352"/>
      <c r="AX12" s="352"/>
      <c r="AZ12" s="409" t="str">
        <f>'Información Materia'!C12</f>
        <v>Nogales</v>
      </c>
      <c r="BA12" s="409"/>
      <c r="BB12" s="409"/>
      <c r="BC12" s="409"/>
      <c r="BD12" s="409"/>
      <c r="BE12" s="409"/>
      <c r="BF12" s="409"/>
      <c r="BG12" s="409"/>
      <c r="BH12" s="410"/>
      <c r="BK12" s="90"/>
      <c r="BL12" s="91"/>
    </row>
    <row r="13" spans="1:64" ht="20.149999999999999" customHeight="1" x14ac:dyDescent="0.25">
      <c r="A13" s="398" t="s">
        <v>46</v>
      </c>
      <c r="B13" s="399"/>
      <c r="C13" s="399"/>
      <c r="D13" s="399"/>
      <c r="E13" s="399"/>
      <c r="F13" s="399"/>
      <c r="G13" s="399"/>
      <c r="H13" s="399"/>
      <c r="I13" s="399"/>
      <c r="J13" s="399"/>
      <c r="K13" s="399"/>
      <c r="L13" s="399"/>
      <c r="M13" s="399"/>
      <c r="N13" s="399"/>
      <c r="O13" s="399"/>
      <c r="P13" s="399"/>
      <c r="Q13" s="399"/>
      <c r="R13" s="399"/>
      <c r="S13" s="399"/>
      <c r="T13" s="399"/>
      <c r="U13" s="399"/>
      <c r="V13" s="399"/>
      <c r="W13" s="399"/>
      <c r="X13" s="399"/>
      <c r="Y13" s="399"/>
      <c r="Z13" s="399"/>
      <c r="AA13" s="399"/>
      <c r="AB13" s="399"/>
      <c r="AC13" s="399"/>
      <c r="AD13" s="399"/>
      <c r="AE13" s="399"/>
      <c r="AF13" s="399"/>
      <c r="AG13" s="399"/>
      <c r="AH13" s="399"/>
      <c r="AI13" s="399"/>
      <c r="AJ13" s="399"/>
      <c r="AK13" s="399"/>
      <c r="AL13" s="399"/>
      <c r="AM13" s="399"/>
      <c r="AN13" s="399"/>
      <c r="AO13" s="399"/>
      <c r="AP13" s="399"/>
      <c r="AQ13" s="399"/>
      <c r="AR13" s="399"/>
      <c r="AS13" s="399"/>
      <c r="AT13" s="399"/>
      <c r="AU13" s="399"/>
      <c r="AV13" s="399"/>
      <c r="AW13" s="399"/>
      <c r="AX13" s="399"/>
      <c r="AY13" s="399"/>
      <c r="AZ13" s="399"/>
      <c r="BA13" s="399"/>
      <c r="BB13" s="399"/>
      <c r="BC13" s="399"/>
      <c r="BD13" s="449"/>
      <c r="BE13" s="449"/>
      <c r="BF13" s="449"/>
      <c r="BG13" s="449"/>
      <c r="BH13" s="450"/>
    </row>
    <row r="14" spans="1:64" s="89" customFormat="1" ht="30" customHeight="1" x14ac:dyDescent="0.25">
      <c r="A14" s="351" t="s">
        <v>47</v>
      </c>
      <c r="B14" s="352"/>
      <c r="C14" s="409" t="str">
        <f>'Información Materia'!C7</f>
        <v>Ingeniería en Gestión Empresarial</v>
      </c>
      <c r="D14" s="409"/>
      <c r="E14" s="409"/>
      <c r="F14" s="409"/>
      <c r="G14" s="409"/>
      <c r="H14" s="409"/>
      <c r="I14" s="409"/>
      <c r="J14" s="409"/>
      <c r="K14" s="410"/>
      <c r="L14" s="341" t="str">
        <f>'Información Materia'!E10</f>
        <v>Nombre del proyecto detonador</v>
      </c>
      <c r="M14" s="342"/>
      <c r="N14" s="342"/>
      <c r="O14" s="342"/>
      <c r="P14" s="342"/>
      <c r="Q14" s="342"/>
      <c r="R14" s="342"/>
      <c r="S14" s="342"/>
      <c r="T14" s="342"/>
      <c r="U14" s="342"/>
      <c r="V14" s="342"/>
      <c r="W14" s="342">
        <f>'Información Materia'!F10</f>
        <v>0</v>
      </c>
      <c r="X14" s="342"/>
      <c r="Y14" s="342"/>
      <c r="Z14" s="342"/>
      <c r="AA14" s="342"/>
      <c r="AB14" s="342"/>
      <c r="AC14" s="342"/>
      <c r="AD14" s="342"/>
      <c r="AE14" s="342"/>
      <c r="AF14" s="342"/>
      <c r="AG14" s="342"/>
      <c r="AH14" s="342"/>
      <c r="AI14" s="342"/>
      <c r="AJ14" s="342"/>
      <c r="AK14" s="342"/>
      <c r="AL14" s="343"/>
      <c r="AM14" s="351" t="s">
        <v>49</v>
      </c>
      <c r="AN14" s="352"/>
      <c r="AO14" s="352"/>
      <c r="AP14" s="352"/>
      <c r="AQ14" s="352"/>
      <c r="AR14" s="352"/>
      <c r="AS14" s="352"/>
      <c r="AT14" s="352"/>
      <c r="AU14" s="352"/>
      <c r="AV14" s="352"/>
      <c r="AW14" s="352"/>
      <c r="AX14" s="352"/>
      <c r="AY14" s="352"/>
      <c r="AZ14" s="409">
        <f>'Información Materia'!C11</f>
        <v>0</v>
      </c>
      <c r="BA14" s="409"/>
      <c r="BB14" s="409"/>
      <c r="BC14" s="409"/>
      <c r="BD14" s="409"/>
      <c r="BE14" s="409"/>
      <c r="BF14" s="409"/>
      <c r="BG14" s="409"/>
      <c r="BH14" s="410"/>
      <c r="BK14" s="90"/>
    </row>
    <row r="15" spans="1:64" s="89" customFormat="1" ht="30" customHeight="1" x14ac:dyDescent="0.35">
      <c r="A15" s="351" t="s">
        <v>50</v>
      </c>
      <c r="B15" s="352"/>
      <c r="C15" s="349" t="str">
        <f>'Información Materia'!C6</f>
        <v>Ingenieria de Software</v>
      </c>
      <c r="D15" s="349"/>
      <c r="E15" s="349"/>
      <c r="F15" s="349"/>
      <c r="G15" s="349"/>
      <c r="H15" s="349"/>
      <c r="I15" s="349"/>
      <c r="J15" s="349"/>
      <c r="K15" s="350"/>
      <c r="L15" s="351" t="s">
        <v>51</v>
      </c>
      <c r="M15" s="352"/>
      <c r="N15" s="352"/>
      <c r="O15" s="352"/>
      <c r="P15" s="352"/>
      <c r="Q15" s="352"/>
      <c r="R15" s="352"/>
      <c r="S15" s="352"/>
      <c r="T15" s="352"/>
      <c r="U15" s="352"/>
      <c r="V15" s="352"/>
      <c r="W15" s="352"/>
      <c r="X15" s="352"/>
      <c r="Y15" s="352"/>
      <c r="Z15" s="353" t="str">
        <f>'Información Materia'!C8</f>
        <v>SCD-1011</v>
      </c>
      <c r="AA15" s="349"/>
      <c r="AB15" s="349"/>
      <c r="AC15" s="349"/>
      <c r="AD15" s="349"/>
      <c r="AE15" s="349"/>
      <c r="AF15" s="349"/>
      <c r="AG15" s="349"/>
      <c r="AH15" s="349"/>
      <c r="AI15" s="349"/>
      <c r="AJ15" s="349"/>
      <c r="AK15" s="349"/>
      <c r="AL15" s="349"/>
      <c r="AM15" s="349"/>
      <c r="AN15" s="349"/>
      <c r="AO15" s="349"/>
      <c r="AP15" s="349"/>
      <c r="AQ15" s="349"/>
      <c r="AR15" s="349"/>
      <c r="AS15" s="349"/>
      <c r="AT15" s="349"/>
      <c r="AU15" s="349"/>
      <c r="AV15" s="349"/>
      <c r="AW15" s="349"/>
      <c r="AX15" s="349"/>
      <c r="AY15" s="350"/>
      <c r="AZ15" s="351" t="s">
        <v>52</v>
      </c>
      <c r="BA15" s="352"/>
      <c r="BB15" s="352"/>
      <c r="BC15" s="352"/>
      <c r="BD15" s="352"/>
      <c r="BE15" s="352"/>
      <c r="BF15" s="352"/>
      <c r="BG15" s="451" t="str">
        <f>'Información Materia'!C9</f>
        <v>2 - 3 - 5</v>
      </c>
      <c r="BH15" s="410"/>
      <c r="BK15" s="90"/>
    </row>
    <row r="16" spans="1:64" s="89" customFormat="1" ht="30" customHeight="1" x14ac:dyDescent="0.35">
      <c r="A16" s="351" t="s">
        <v>72</v>
      </c>
      <c r="B16" s="352"/>
      <c r="C16" s="455" t="str">
        <f>'Información Materia'!F9</f>
        <v>Eje</v>
      </c>
      <c r="D16" s="455"/>
      <c r="E16" s="455"/>
      <c r="F16" s="455"/>
      <c r="G16" s="455"/>
      <c r="H16" s="455"/>
      <c r="I16" s="456"/>
      <c r="J16" s="344" t="s">
        <v>73</v>
      </c>
      <c r="K16" s="345"/>
      <c r="L16" s="345"/>
      <c r="M16" s="345"/>
      <c r="N16" s="345"/>
      <c r="O16" s="345"/>
      <c r="P16" s="345"/>
      <c r="Q16" s="345"/>
      <c r="R16" s="345"/>
      <c r="S16" s="345"/>
      <c r="T16" s="345"/>
      <c r="U16" s="345"/>
      <c r="V16" s="345"/>
      <c r="W16" s="345"/>
      <c r="X16" s="345"/>
      <c r="Y16" s="345"/>
      <c r="Z16" s="345"/>
      <c r="AA16" s="345"/>
      <c r="AB16" s="345"/>
      <c r="AC16" s="346">
        <f>'Información Materia'!F6</f>
        <v>0.5</v>
      </c>
      <c r="AD16" s="346"/>
      <c r="AE16" s="346"/>
      <c r="AF16" s="346"/>
      <c r="AG16" s="346"/>
      <c r="AH16" s="346"/>
      <c r="AI16" s="346"/>
      <c r="AJ16" s="347"/>
      <c r="AK16" s="345" t="s">
        <v>74</v>
      </c>
      <c r="AL16" s="345"/>
      <c r="AM16" s="345"/>
      <c r="AN16" s="345"/>
      <c r="AO16" s="345"/>
      <c r="AP16" s="345"/>
      <c r="AQ16" s="345"/>
      <c r="AR16" s="345"/>
      <c r="AS16" s="345"/>
      <c r="AT16" s="345"/>
      <c r="AU16" s="345"/>
      <c r="AV16" s="345"/>
      <c r="AW16" s="345"/>
      <c r="AX16" s="345"/>
      <c r="AY16" s="345"/>
      <c r="AZ16" s="345"/>
      <c r="BA16" s="345"/>
      <c r="BB16" s="345"/>
      <c r="BC16" s="345"/>
      <c r="BD16" s="345"/>
      <c r="BE16" s="346">
        <f>'Información Materia'!F7</f>
        <v>0.5</v>
      </c>
      <c r="BF16" s="346"/>
      <c r="BG16" s="346"/>
      <c r="BH16" s="347"/>
      <c r="BK16" s="90"/>
    </row>
    <row r="17" spans="1:64" ht="20.149999999999999" customHeight="1" x14ac:dyDescent="0.35">
      <c r="A17" s="398" t="s">
        <v>53</v>
      </c>
      <c r="B17" s="399"/>
      <c r="C17" s="399"/>
      <c r="D17" s="399"/>
      <c r="E17" s="399"/>
      <c r="F17" s="399"/>
      <c r="G17" s="399"/>
      <c r="H17" s="399"/>
      <c r="I17" s="399"/>
      <c r="J17" s="399"/>
      <c r="K17" s="399"/>
      <c r="L17" s="399"/>
      <c r="M17" s="399"/>
      <c r="N17" s="399"/>
      <c r="O17" s="399"/>
      <c r="P17" s="399"/>
      <c r="Q17" s="399"/>
      <c r="R17" s="399"/>
      <c r="S17" s="399"/>
      <c r="T17" s="399"/>
      <c r="U17" s="399"/>
      <c r="V17" s="399"/>
      <c r="W17" s="399"/>
      <c r="X17" s="399"/>
      <c r="Y17" s="399"/>
      <c r="Z17" s="399"/>
      <c r="AA17" s="399"/>
      <c r="AB17" s="399"/>
      <c r="AC17" s="399"/>
      <c r="AD17" s="399"/>
      <c r="AE17" s="399"/>
      <c r="AF17" s="399"/>
      <c r="AG17" s="399"/>
      <c r="AH17" s="399"/>
      <c r="AI17" s="399"/>
      <c r="AJ17" s="399"/>
      <c r="AK17" s="399"/>
      <c r="AL17" s="399"/>
      <c r="AM17" s="399"/>
      <c r="AN17" s="399"/>
      <c r="AO17" s="399"/>
      <c r="AP17" s="399"/>
      <c r="AQ17" s="399"/>
      <c r="AR17" s="399"/>
      <c r="AS17" s="399"/>
      <c r="AT17" s="399"/>
      <c r="AU17" s="399"/>
      <c r="AV17" s="399"/>
      <c r="AW17" s="399"/>
      <c r="AX17" s="399"/>
      <c r="AY17" s="399"/>
      <c r="AZ17" s="399"/>
      <c r="BA17" s="399"/>
      <c r="BB17" s="399"/>
      <c r="BC17" s="399"/>
      <c r="BD17" s="399"/>
      <c r="BE17" s="399"/>
      <c r="BF17" s="399"/>
      <c r="BG17" s="399"/>
      <c r="BH17" s="463"/>
    </row>
    <row r="18" spans="1:64" s="89" customFormat="1" ht="30" customHeight="1" x14ac:dyDescent="0.25">
      <c r="A18" s="351" t="s">
        <v>54</v>
      </c>
      <c r="B18" s="352"/>
      <c r="C18" s="352"/>
      <c r="D18" s="352"/>
      <c r="E18" s="92" t="str">
        <f>'Información Materia'!F16</f>
        <v>A</v>
      </c>
      <c r="F18" s="93"/>
      <c r="G18" s="356" t="str">
        <f>'Información Materia'!F17</f>
        <v>Desempeño</v>
      </c>
      <c r="H18" s="356"/>
      <c r="I18" s="356"/>
      <c r="J18" s="356"/>
      <c r="K18" s="93"/>
      <c r="L18" s="92" t="str">
        <f>'Información Materia'!G16</f>
        <v>B</v>
      </c>
      <c r="M18" s="94"/>
      <c r="N18" s="464" t="str">
        <f>'Información Materia'!G17</f>
        <v>Actitud</v>
      </c>
      <c r="O18" s="465"/>
      <c r="P18" s="465"/>
      <c r="Q18" s="94"/>
      <c r="R18" s="94"/>
      <c r="S18" s="94"/>
      <c r="T18" s="94"/>
      <c r="U18" s="95" t="str">
        <f>'Información Materia'!H16</f>
        <v>C</v>
      </c>
      <c r="V18" s="94"/>
      <c r="W18" s="94"/>
      <c r="X18" s="356" t="str">
        <f>'Información Materia'!H17</f>
        <v>Conocimiento</v>
      </c>
      <c r="Y18" s="356"/>
      <c r="Z18" s="356"/>
      <c r="AA18" s="356"/>
      <c r="AB18" s="356"/>
      <c r="AC18" s="94"/>
      <c r="AD18" s="94"/>
      <c r="AE18" s="95" t="str">
        <f>'Información Materia'!I16</f>
        <v>D</v>
      </c>
      <c r="AF18" s="94"/>
      <c r="AG18" s="93"/>
      <c r="AH18" s="356" t="str">
        <f>'Información Materia'!I17</f>
        <v>Producto Final</v>
      </c>
      <c r="AI18" s="356"/>
      <c r="AJ18" s="356"/>
      <c r="AK18" s="356"/>
      <c r="AL18" s="356"/>
      <c r="AM18" s="356"/>
      <c r="AN18" s="93"/>
      <c r="AO18" s="94"/>
      <c r="AP18" s="94"/>
      <c r="AQ18" s="94"/>
      <c r="AR18" s="94"/>
      <c r="AS18" s="94"/>
      <c r="AT18" s="94"/>
      <c r="AU18" s="94"/>
      <c r="AV18" s="94"/>
      <c r="AW18" s="94"/>
      <c r="AX18" s="459" t="s">
        <v>55</v>
      </c>
      <c r="AY18" s="460"/>
      <c r="AZ18" s="457">
        <f>'Información Materia'!C13</f>
        <v>0</v>
      </c>
      <c r="BA18" s="457"/>
      <c r="BB18" s="458"/>
      <c r="BC18" s="459" t="s">
        <v>56</v>
      </c>
      <c r="BD18" s="460"/>
      <c r="BE18" s="460"/>
      <c r="BF18" s="460"/>
      <c r="BG18" s="461">
        <f>MAX(A24:A73)</f>
        <v>0</v>
      </c>
      <c r="BH18" s="462"/>
      <c r="BK18" s="90"/>
    </row>
    <row r="19" spans="1:64" s="89" customFormat="1" ht="30" customHeight="1" x14ac:dyDescent="0.25">
      <c r="A19" s="351" t="s">
        <v>57</v>
      </c>
      <c r="B19" s="352"/>
      <c r="C19" s="352"/>
      <c r="D19" s="96">
        <f>IF(BG18=0,0,COUNTIF(BK23:BK72,"&gt;=70"))</f>
        <v>0</v>
      </c>
      <c r="E19" s="351" t="s">
        <v>75</v>
      </c>
      <c r="F19" s="352"/>
      <c r="G19" s="352"/>
      <c r="H19" s="352"/>
      <c r="I19" s="352"/>
      <c r="J19" s="97">
        <f>IF(BG18=0,0,ROUND(D19/BG18,2))</f>
        <v>0</v>
      </c>
      <c r="K19" s="363" t="s">
        <v>59</v>
      </c>
      <c r="L19" s="354"/>
      <c r="M19" s="354"/>
      <c r="N19" s="354"/>
      <c r="O19" s="354"/>
      <c r="P19" s="354"/>
      <c r="Q19" s="354"/>
      <c r="R19" s="354"/>
      <c r="S19" s="354"/>
      <c r="T19" s="349">
        <f>BG18-D19</f>
        <v>0</v>
      </c>
      <c r="U19" s="349"/>
      <c r="V19" s="349"/>
      <c r="W19" s="349"/>
      <c r="X19" s="363" t="s">
        <v>76</v>
      </c>
      <c r="Y19" s="354"/>
      <c r="Z19" s="354"/>
      <c r="AA19" s="354"/>
      <c r="AB19" s="354"/>
      <c r="AC19" s="354"/>
      <c r="AD19" s="354"/>
      <c r="AE19" s="354"/>
      <c r="AF19" s="361">
        <f>IF(BG18=0,0,ROUND(T19/BG18,2))</f>
        <v>0</v>
      </c>
      <c r="AG19" s="361"/>
      <c r="AH19" s="361"/>
      <c r="AI19" s="361"/>
      <c r="AJ19" s="363" t="s">
        <v>77</v>
      </c>
      <c r="AK19" s="354"/>
      <c r="AL19" s="354"/>
      <c r="AM19" s="354"/>
      <c r="AN19" s="354"/>
      <c r="AO19" s="354"/>
      <c r="AP19" s="354"/>
      <c r="AQ19" s="354"/>
      <c r="AR19" s="354"/>
      <c r="AS19" s="354"/>
      <c r="AT19" s="354"/>
      <c r="AU19" s="354"/>
      <c r="AV19" s="354"/>
      <c r="AW19" s="354"/>
      <c r="AX19" s="354"/>
      <c r="AY19" s="349">
        <f>IF(A23=0,0,COUNTIF(BH23:BH72,"=SÍ"))</f>
        <v>0</v>
      </c>
      <c r="AZ19" s="349"/>
      <c r="BA19" s="363" t="s">
        <v>78</v>
      </c>
      <c r="BB19" s="354"/>
      <c r="BC19" s="354"/>
      <c r="BD19" s="354"/>
      <c r="BE19" s="354"/>
      <c r="BF19" s="361">
        <f>IF(BG18=0,0,ROUND(AY19/BG18,2))</f>
        <v>0</v>
      </c>
      <c r="BG19" s="361"/>
      <c r="BH19" s="362"/>
      <c r="BI19" s="98"/>
      <c r="BK19" s="90"/>
    </row>
    <row r="20" spans="1:64" s="99" customFormat="1" ht="25" customHeight="1" x14ac:dyDescent="0.25">
      <c r="K20" s="100"/>
      <c r="AN20" s="101"/>
      <c r="AO20" s="101"/>
      <c r="AP20" s="101"/>
      <c r="AQ20" s="101"/>
      <c r="AR20" s="101"/>
      <c r="AS20" s="101"/>
      <c r="AT20" s="101"/>
      <c r="AU20" s="101"/>
      <c r="AV20" s="101"/>
      <c r="AW20" s="101"/>
      <c r="AX20" s="102"/>
      <c r="BK20" s="103"/>
    </row>
    <row r="21" spans="1:64" ht="35.25" customHeight="1" x14ac:dyDescent="0.35">
      <c r="A21" s="389" t="s">
        <v>61</v>
      </c>
      <c r="B21" s="389" t="s">
        <v>62</v>
      </c>
      <c r="C21" s="389" t="s">
        <v>63</v>
      </c>
      <c r="D21" s="389"/>
      <c r="E21" s="389"/>
      <c r="F21" s="389"/>
      <c r="G21" s="389"/>
      <c r="H21" s="389"/>
      <c r="I21" s="373" t="s">
        <v>134</v>
      </c>
      <c r="J21" s="374"/>
      <c r="K21" s="374"/>
      <c r="L21" s="375"/>
      <c r="M21" s="373" t="s">
        <v>135</v>
      </c>
      <c r="N21" s="374"/>
      <c r="O21" s="374"/>
      <c r="P21" s="375"/>
      <c r="Q21" s="373" t="s">
        <v>136</v>
      </c>
      <c r="R21" s="374"/>
      <c r="S21" s="374"/>
      <c r="T21" s="375"/>
      <c r="U21" s="373" t="s">
        <v>137</v>
      </c>
      <c r="V21" s="374"/>
      <c r="W21" s="374"/>
      <c r="X21" s="375"/>
      <c r="Y21" s="373" t="s">
        <v>138</v>
      </c>
      <c r="Z21" s="374"/>
      <c r="AA21" s="374"/>
      <c r="AB21" s="375"/>
      <c r="AC21" s="373" t="s">
        <v>139</v>
      </c>
      <c r="AD21" s="374"/>
      <c r="AE21" s="374"/>
      <c r="AF21" s="375"/>
      <c r="AG21" s="373" t="s">
        <v>140</v>
      </c>
      <c r="AH21" s="374"/>
      <c r="AI21" s="374"/>
      <c r="AJ21" s="375"/>
      <c r="AK21" s="373" t="s">
        <v>141</v>
      </c>
      <c r="AL21" s="374"/>
      <c r="AM21" s="374"/>
      <c r="AN21" s="375"/>
      <c r="AO21" s="104"/>
      <c r="AP21" s="104"/>
      <c r="AQ21" s="104"/>
      <c r="AR21" s="104"/>
      <c r="AS21" s="104"/>
      <c r="AT21" s="104"/>
      <c r="AU21" s="104"/>
      <c r="AV21" s="104"/>
      <c r="AW21" s="364" t="s">
        <v>151</v>
      </c>
      <c r="AX21" s="390" t="s">
        <v>79</v>
      </c>
      <c r="AY21" s="391"/>
      <c r="AZ21" s="390" t="s">
        <v>80</v>
      </c>
      <c r="BA21" s="391"/>
      <c r="BB21" s="378" t="s">
        <v>81</v>
      </c>
      <c r="BC21" s="379"/>
      <c r="BD21" s="379"/>
      <c r="BE21" s="380"/>
      <c r="BF21" s="383" t="s">
        <v>65</v>
      </c>
      <c r="BG21" s="384"/>
      <c r="BH21" s="371" t="s">
        <v>82</v>
      </c>
    </row>
    <row r="22" spans="1:64" ht="28.5" customHeight="1" x14ac:dyDescent="0.35">
      <c r="A22" s="389"/>
      <c r="B22" s="389"/>
      <c r="C22" s="389"/>
      <c r="D22" s="389"/>
      <c r="E22" s="389"/>
      <c r="F22" s="389"/>
      <c r="G22" s="389"/>
      <c r="H22" s="389"/>
      <c r="I22" s="376" t="s">
        <v>83</v>
      </c>
      <c r="J22" s="377"/>
      <c r="K22" s="376" t="s">
        <v>84</v>
      </c>
      <c r="L22" s="377"/>
      <c r="M22" s="376" t="s">
        <v>83</v>
      </c>
      <c r="N22" s="377"/>
      <c r="O22" s="376" t="s">
        <v>84</v>
      </c>
      <c r="P22" s="377"/>
      <c r="Q22" s="376" t="s">
        <v>83</v>
      </c>
      <c r="R22" s="377"/>
      <c r="S22" s="376" t="s">
        <v>84</v>
      </c>
      <c r="T22" s="377"/>
      <c r="U22" s="376" t="s">
        <v>83</v>
      </c>
      <c r="V22" s="377"/>
      <c r="W22" s="376" t="s">
        <v>84</v>
      </c>
      <c r="X22" s="377"/>
      <c r="Y22" s="376" t="s">
        <v>83</v>
      </c>
      <c r="Z22" s="377"/>
      <c r="AA22" s="376" t="s">
        <v>84</v>
      </c>
      <c r="AB22" s="377"/>
      <c r="AC22" s="376" t="s">
        <v>83</v>
      </c>
      <c r="AD22" s="377"/>
      <c r="AE22" s="376" t="s">
        <v>84</v>
      </c>
      <c r="AF22" s="377"/>
      <c r="AG22" s="376" t="s">
        <v>83</v>
      </c>
      <c r="AH22" s="377"/>
      <c r="AI22" s="376" t="s">
        <v>84</v>
      </c>
      <c r="AJ22" s="377"/>
      <c r="AK22" s="376" t="s">
        <v>83</v>
      </c>
      <c r="AL22" s="377"/>
      <c r="AM22" s="376" t="s">
        <v>84</v>
      </c>
      <c r="AN22" s="377"/>
      <c r="AO22" s="105"/>
      <c r="AP22" s="105"/>
      <c r="AQ22" s="105"/>
      <c r="AR22" s="105"/>
      <c r="AS22" s="105"/>
      <c r="AT22" s="105"/>
      <c r="AU22" s="105"/>
      <c r="AV22" s="105"/>
      <c r="AW22" s="365"/>
      <c r="AX22" s="392"/>
      <c r="AY22" s="393"/>
      <c r="AZ22" s="392"/>
      <c r="BA22" s="393"/>
      <c r="BB22" s="381" t="s">
        <v>83</v>
      </c>
      <c r="BC22" s="382"/>
      <c r="BD22" s="381" t="s">
        <v>84</v>
      </c>
      <c r="BE22" s="382"/>
      <c r="BF22" s="385"/>
      <c r="BG22" s="386"/>
      <c r="BH22" s="372"/>
    </row>
    <row r="23" spans="1:64" ht="15" x14ac:dyDescent="0.25">
      <c r="A23" s="106">
        <f>IF(OR(C23="",B23="")=TRUE,0,1)</f>
        <v>0</v>
      </c>
      <c r="B23" s="106" t="str">
        <f>IF('Unidad 1'!B23="","",'Unidad 1'!B23)</f>
        <v/>
      </c>
      <c r="C23" s="394" t="str">
        <f>IF('Unidad 1'!C23="","",'Unidad 1'!C23)</f>
        <v/>
      </c>
      <c r="D23" s="394"/>
      <c r="E23" s="394"/>
      <c r="F23" s="394"/>
      <c r="G23" s="394"/>
      <c r="H23" s="394"/>
      <c r="I23" s="359">
        <f>IF($A23=0,0,IF(K23&gt;0,0,IF('Unidad 1'!Q23="NA","NA",ROUND('Unidad 1'!Q23,0))))</f>
        <v>0</v>
      </c>
      <c r="J23" s="360"/>
      <c r="K23" s="357"/>
      <c r="L23" s="358"/>
      <c r="M23" s="359">
        <f>IF($A23=0,0,IF(O23&gt;0,0,IF('Unidad 2'!Q23="NA","NA",ROUND('Unidad 2'!Q23,0))))</f>
        <v>0</v>
      </c>
      <c r="N23" s="360"/>
      <c r="O23" s="357"/>
      <c r="P23" s="358"/>
      <c r="Q23" s="359">
        <f>IF($A23=0,0,IF(S23&gt;0,0,IF('Unidad 3'!Q23="NA","NA",ROUND('Unidad 3'!Q23,0))))</f>
        <v>0</v>
      </c>
      <c r="R23" s="360"/>
      <c r="S23" s="357"/>
      <c r="T23" s="358"/>
      <c r="U23" s="359">
        <f>IF($A23=0,0,IF(W23&gt;0,0,IF('Unidad 4'!Q23="NA","NA",ROUND('Unidad 4'!Q23,0))))</f>
        <v>0</v>
      </c>
      <c r="V23" s="360"/>
      <c r="W23" s="357"/>
      <c r="X23" s="358"/>
      <c r="Y23" s="359">
        <f>IF($A23=0,0,IF(AA23&gt;0,0,IF('Unidad 5'!Q23="NA","NA",ROUND('Unidad 5'!Q23,0))))</f>
        <v>0</v>
      </c>
      <c r="Z23" s="360"/>
      <c r="AA23" s="357"/>
      <c r="AB23" s="358"/>
      <c r="AC23" s="359">
        <f>IF($A23=0,0,IF(AE23&gt;0,0,IF('Unidad 6'!Q23="NA","NA",ROUND('Unidad 6'!Q23,0))))</f>
        <v>0</v>
      </c>
      <c r="AD23" s="360"/>
      <c r="AE23" s="357"/>
      <c r="AF23" s="358"/>
      <c r="AG23" s="359">
        <f>IF($A23=0,0,IF(AI23&gt;0,0,IF('Unidad 7'!Q23="NA","NA",ROUND('Unidad 7'!Q23,0))))</f>
        <v>0</v>
      </c>
      <c r="AH23" s="360"/>
      <c r="AI23" s="357"/>
      <c r="AJ23" s="358"/>
      <c r="AK23" s="359">
        <f>IF($A23=0,0,IF(AM23&gt;0,0,IF('Unidad 8'!Q23="NA","NA",ROUND('Unidad 8'!Q23,0))))</f>
        <v>0</v>
      </c>
      <c r="AL23" s="360"/>
      <c r="AM23" s="357"/>
      <c r="AN23" s="358"/>
      <c r="AO23" s="107" t="b">
        <f>IF($I23="NA",0,IF($I23&gt;0,1,IF($K23&gt;0,1,IF($K23="NA",0))))</f>
        <v>0</v>
      </c>
      <c r="AP23" s="107" t="b">
        <f>IF($M23="NA",0,IF($M23&gt;0,1,IF($O23&gt;0,1,IF($O23="NA",0))))</f>
        <v>0</v>
      </c>
      <c r="AQ23" s="107" t="b">
        <f>IF($Q23="NA",0,IF($Q23&gt;0,1,IF($S23&gt;0,1,IF($S23="NA",0))))</f>
        <v>0</v>
      </c>
      <c r="AR23" s="107" t="b">
        <f>IF($U23="NA",0,IF($U23&gt;0,1,IF($W23&gt;0,1,IF($W23="NA",0))))</f>
        <v>0</v>
      </c>
      <c r="AS23" s="107" t="b">
        <f>IF($Y23="NA",0,IF($Y23&gt;0,1,IF($AA23&gt;0,1,IF($AA23="NA",0))))</f>
        <v>0</v>
      </c>
      <c r="AT23" s="107" t="b">
        <f>IF($AC23="NA",0,IF($AC23&gt;0,1,IF($AE23&gt;0,1,IF($AE23="NA",0))))</f>
        <v>0</v>
      </c>
      <c r="AU23" s="107" t="b">
        <f>IF($AG23="NA",0,IF($AG23&gt;0,1,IF($AI23&gt;0,1,IF($AI23="NA",0))))</f>
        <v>0</v>
      </c>
      <c r="AV23" s="107" t="b">
        <f>IF($AK23="NA",0,IF($AK23&gt;0,1,IF($AM23&gt;0,1,IF($AM23="NA",0))))</f>
        <v>0</v>
      </c>
      <c r="AW23" s="107">
        <f>SUM(AO23:AV23)</f>
        <v>0</v>
      </c>
      <c r="AX23" s="359">
        <f>IF(COUNTIF(I23:AN23,"NA")&gt;=1,"NA",IF(A23=0,0,IF(ROUND(SUM(I23:AN23)/AW23,0)&gt;=70,ROUND(SUM(I23:AN23)/AW23,0),0)))</f>
        <v>0</v>
      </c>
      <c r="AY23" s="360"/>
      <c r="AZ23" s="387">
        <f>'Proyecto Integrador'!AB33</f>
        <v>0</v>
      </c>
      <c r="BA23" s="388"/>
      <c r="BB23" s="366">
        <f t="shared" ref="BB23:BB54" si="0">IF($A23=0,0,IF(AX23="NA",0,IF(AX23=0,0,IF(BD23=0,ROUND(AX23*$AC$16+AZ23*$BE$16,0),0))))</f>
        <v>0</v>
      </c>
      <c r="BC23" s="367"/>
      <c r="BD23" s="368">
        <f t="shared" ref="BD23:BD54" si="1">IF($A23=0,0,IF(AX23="NA","NA",IF(AZ23="NA","NA",IF(OR(K23&gt;0,O23&gt;0,S23&gt;0,W23&gt;0,AA23&gt;0,AE23&gt;0,AI23&gt;0,AM23&gt;0)=TRUE,ROUND(AX23*$AC$16+AZ23*$BE$16,0),0))))</f>
        <v>0</v>
      </c>
      <c r="BE23" s="369"/>
      <c r="BF23" s="368">
        <f>IF($A23=0,0,'Unidad 1'!S23+'Unidad 2'!S23+'Unidad 3'!S23+'Unidad 4'!S23+'Unidad 5'!S23+'Unidad 6'!S23+'Unidad 7'!S23+'Unidad 8'!S23)</f>
        <v>0</v>
      </c>
      <c r="BG23" s="370"/>
      <c r="BH23" s="108"/>
      <c r="BK23" s="86">
        <f>IF(BD23&gt;0,BD23,BB23)</f>
        <v>0</v>
      </c>
      <c r="BL23" s="85">
        <f t="shared" ref="BL23:BL54" si="2">COUNTIF(I23:AN23,"=NA")</f>
        <v>0</v>
      </c>
    </row>
    <row r="24" spans="1:64" x14ac:dyDescent="0.35">
      <c r="A24" s="106">
        <f>IF(OR(C24="",B24="")=TRUE,0,A23+1)</f>
        <v>0</v>
      </c>
      <c r="B24" s="106" t="str">
        <f>IF('Unidad 1'!B24="","",'Unidad 1'!B24)</f>
        <v/>
      </c>
      <c r="C24" s="394" t="str">
        <f>IF('Unidad 1'!C24="","",'Unidad 1'!C24)</f>
        <v/>
      </c>
      <c r="D24" s="394"/>
      <c r="E24" s="394"/>
      <c r="F24" s="394"/>
      <c r="G24" s="394"/>
      <c r="H24" s="394"/>
      <c r="I24" s="359">
        <f>IF($A24=0,0,IF(K24&gt;0,0,IF('Unidad 1'!Q24="NA","NA",ROUND('Unidad 1'!Q24,0))))</f>
        <v>0</v>
      </c>
      <c r="J24" s="360"/>
      <c r="K24" s="357"/>
      <c r="L24" s="358"/>
      <c r="M24" s="359">
        <f>IF($A24=0,0,IF(O24&gt;0,0,IF('Unidad 2'!Q24="NA","NA",ROUND('Unidad 2'!Q24,0))))</f>
        <v>0</v>
      </c>
      <c r="N24" s="360"/>
      <c r="O24" s="357"/>
      <c r="P24" s="358"/>
      <c r="Q24" s="359">
        <f>IF($A24=0,0,IF(S24&gt;0,0,IF('Unidad 3'!Q24="NA","NA",ROUND('Unidad 3'!Q24,0))))</f>
        <v>0</v>
      </c>
      <c r="R24" s="360"/>
      <c r="S24" s="357"/>
      <c r="T24" s="358"/>
      <c r="U24" s="359">
        <f>IF($A24=0,0,IF(W24&gt;0,0,IF('Unidad 4'!Q24="NA","NA",ROUND('Unidad 4'!Q24,0))))</f>
        <v>0</v>
      </c>
      <c r="V24" s="360"/>
      <c r="W24" s="357"/>
      <c r="X24" s="358"/>
      <c r="Y24" s="359">
        <f>IF($A24=0,0,IF(AA24&gt;0,0,IF('Unidad 5'!Q24="NA","NA",ROUND('Unidad 5'!Q24,0))))</f>
        <v>0</v>
      </c>
      <c r="Z24" s="360"/>
      <c r="AA24" s="357"/>
      <c r="AB24" s="358"/>
      <c r="AC24" s="359">
        <f>IF($A24=0,0,IF(AE24&gt;0,0,IF('Unidad 6'!Q24="NA","NA",ROUND('Unidad 6'!Q24,0))))</f>
        <v>0</v>
      </c>
      <c r="AD24" s="360"/>
      <c r="AE24" s="357"/>
      <c r="AF24" s="358"/>
      <c r="AG24" s="359">
        <f>IF($A24=0,0,IF(AI24&gt;0,0,IF('Unidad 7'!Q24="NA","NA",ROUND('Unidad 7'!Q24,0))))</f>
        <v>0</v>
      </c>
      <c r="AH24" s="360"/>
      <c r="AI24" s="357"/>
      <c r="AJ24" s="358"/>
      <c r="AK24" s="359">
        <f>IF($A24=0,0,IF(AM24&gt;0,0,IF('Unidad 8'!Q24="NA","NA",ROUND('Unidad 8'!Q24,0))))</f>
        <v>0</v>
      </c>
      <c r="AL24" s="360"/>
      <c r="AM24" s="357"/>
      <c r="AN24" s="358"/>
      <c r="AO24" s="107" t="b">
        <f t="shared" ref="AO24:AO72" si="3">IF($I24="NA",0,IF($I24&gt;0,1,IF($K24&gt;0,1,IF($K24="NA",0))))</f>
        <v>0</v>
      </c>
      <c r="AP24" s="107" t="b">
        <f t="shared" ref="AP24:AP72" si="4">IF($M24="NA",0,IF($M24&gt;0,1,IF($O24&gt;0,1,IF($O24="NA",0))))</f>
        <v>0</v>
      </c>
      <c r="AQ24" s="107" t="b">
        <f t="shared" ref="AQ24:AQ72" si="5">IF($Q24="NA",0,IF($Q24&gt;0,1,IF($S24&gt;0,1,IF($S24="NA",0))))</f>
        <v>0</v>
      </c>
      <c r="AR24" s="107" t="b">
        <f t="shared" ref="AR24:AR72" si="6">IF($U24="NA",0,IF($U24&gt;0,1,IF($W24&gt;0,1,IF($W24="NA",0))))</f>
        <v>0</v>
      </c>
      <c r="AS24" s="107" t="b">
        <f t="shared" ref="AS24:AS72" si="7">IF($Y24="NA",0,IF($Y24&gt;0,1,IF($AA24&gt;0,1,IF($AA24="NA",0))))</f>
        <v>0</v>
      </c>
      <c r="AT24" s="107" t="b">
        <f t="shared" ref="AT24:AT72" si="8">IF($AC24="NA",0,IF($AC24&gt;0,1,IF($AE24&gt;0,1,IF($AE24="NA",0))))</f>
        <v>0</v>
      </c>
      <c r="AU24" s="107" t="b">
        <f t="shared" ref="AU24:AU72" si="9">IF($AG24="NA",0,IF($AG24&gt;0,1,IF($AI24&gt;0,1,IF($AI24="NA",0))))</f>
        <v>0</v>
      </c>
      <c r="AV24" s="107" t="b">
        <f t="shared" ref="AV24:AV72" si="10">IF($AK24="NA",0,IF($AK24&gt;0,1,IF($AM24&gt;0,1,IF($AM24="NA",0))))</f>
        <v>0</v>
      </c>
      <c r="AW24" s="107">
        <f>SUM(AO24:AV24)</f>
        <v>0</v>
      </c>
      <c r="AX24" s="359">
        <f t="shared" ref="AX24:AX72" si="11">IF(COUNTIF(I24:AN24,"NA")&gt;=1,"NA",IF(A24=0,0,IF(ROUND(SUM(I24:AN24)/AW24,0)&gt;=70,ROUND(SUM(I24:AN24)/AW24,0),0)))</f>
        <v>0</v>
      </c>
      <c r="AY24" s="360"/>
      <c r="AZ24" s="387">
        <f>'Proyecto Integrador'!AB34</f>
        <v>0</v>
      </c>
      <c r="BA24" s="388"/>
      <c r="BB24" s="366">
        <f t="shared" si="0"/>
        <v>0</v>
      </c>
      <c r="BC24" s="367"/>
      <c r="BD24" s="368">
        <f t="shared" si="1"/>
        <v>0</v>
      </c>
      <c r="BE24" s="369"/>
      <c r="BF24" s="368">
        <f>IF($A24=0,0,'Unidad 1'!S24+'Unidad 2'!S24+'Unidad 3'!S24+'Unidad 4'!S24+'Unidad 5'!S24+'Unidad 6'!S24+'Unidad 7'!S24+'Unidad 8'!S24)</f>
        <v>0</v>
      </c>
      <c r="BG24" s="370"/>
      <c r="BH24" s="108"/>
      <c r="BK24" s="86">
        <f t="shared" ref="BK24:BK72" si="12">IF(BD24&gt;0,BD24,BB24)</f>
        <v>0</v>
      </c>
      <c r="BL24" s="85">
        <f t="shared" si="2"/>
        <v>0</v>
      </c>
    </row>
    <row r="25" spans="1:64" ht="15" x14ac:dyDescent="0.25">
      <c r="A25" s="106">
        <f t="shared" ref="A25:A72" si="13">IF(OR(C25="",B25="")=TRUE,0,A24+1)</f>
        <v>0</v>
      </c>
      <c r="B25" s="106" t="str">
        <f>IF('Unidad 1'!B25="","",'Unidad 1'!B25)</f>
        <v/>
      </c>
      <c r="C25" s="394" t="str">
        <f>IF('Unidad 1'!C25="","",'Unidad 1'!C25)</f>
        <v/>
      </c>
      <c r="D25" s="394"/>
      <c r="E25" s="394"/>
      <c r="F25" s="394"/>
      <c r="G25" s="394"/>
      <c r="H25" s="394"/>
      <c r="I25" s="359">
        <f>IF($A25=0,0,IF(K25&gt;0,0,IF('Unidad 1'!Q25="NA","NA",ROUND('Unidad 1'!Q25,0))))</f>
        <v>0</v>
      </c>
      <c r="J25" s="360"/>
      <c r="K25" s="357"/>
      <c r="L25" s="358"/>
      <c r="M25" s="359">
        <f>IF($A25=0,0,IF(O25&gt;0,0,IF('Unidad 2'!Q25="NA","NA",ROUND('Unidad 2'!Q25,0))))</f>
        <v>0</v>
      </c>
      <c r="N25" s="360"/>
      <c r="O25" s="357"/>
      <c r="P25" s="358"/>
      <c r="Q25" s="359">
        <f>IF($A25=0,0,IF(S25&gt;0,0,IF('Unidad 3'!Q25="NA","NA",ROUND('Unidad 3'!Q25,0))))</f>
        <v>0</v>
      </c>
      <c r="R25" s="360"/>
      <c r="S25" s="357"/>
      <c r="T25" s="358"/>
      <c r="U25" s="359">
        <f>IF($A25=0,0,IF(W25&gt;0,0,IF('Unidad 4'!Q25="NA","NA",ROUND('Unidad 4'!Q25,0))))</f>
        <v>0</v>
      </c>
      <c r="V25" s="360"/>
      <c r="W25" s="357"/>
      <c r="X25" s="358"/>
      <c r="Y25" s="359">
        <f>IF($A25=0,0,IF(AA25&gt;0,0,IF('Unidad 5'!Q25="NA","NA",ROUND('Unidad 5'!Q25,0))))</f>
        <v>0</v>
      </c>
      <c r="Z25" s="360"/>
      <c r="AA25" s="357"/>
      <c r="AB25" s="358"/>
      <c r="AC25" s="359">
        <f>IF($A25=0,0,IF(AE25&gt;0,0,IF('Unidad 6'!Q25="NA","NA",ROUND('Unidad 6'!Q25,0))))</f>
        <v>0</v>
      </c>
      <c r="AD25" s="360"/>
      <c r="AE25" s="357"/>
      <c r="AF25" s="358"/>
      <c r="AG25" s="359">
        <f>IF($A25=0,0,IF(AI25&gt;0,0,IF('Unidad 7'!Q25="NA","NA",ROUND('Unidad 7'!Q25,0))))</f>
        <v>0</v>
      </c>
      <c r="AH25" s="360"/>
      <c r="AI25" s="357"/>
      <c r="AJ25" s="358"/>
      <c r="AK25" s="359">
        <f>IF($A25=0,0,IF(AM25&gt;0,0,IF('Unidad 8'!Q25="NA","NA",ROUND('Unidad 8'!Q25,0))))</f>
        <v>0</v>
      </c>
      <c r="AL25" s="360"/>
      <c r="AM25" s="357"/>
      <c r="AN25" s="358"/>
      <c r="AO25" s="107" t="b">
        <f t="shared" si="3"/>
        <v>0</v>
      </c>
      <c r="AP25" s="107" t="b">
        <f t="shared" si="4"/>
        <v>0</v>
      </c>
      <c r="AQ25" s="107" t="b">
        <f t="shared" si="5"/>
        <v>0</v>
      </c>
      <c r="AR25" s="107" t="b">
        <f t="shared" si="6"/>
        <v>0</v>
      </c>
      <c r="AS25" s="107" t="b">
        <f t="shared" si="7"/>
        <v>0</v>
      </c>
      <c r="AT25" s="107" t="b">
        <f t="shared" si="8"/>
        <v>0</v>
      </c>
      <c r="AU25" s="107" t="b">
        <f t="shared" si="9"/>
        <v>0</v>
      </c>
      <c r="AV25" s="107" t="b">
        <f t="shared" si="10"/>
        <v>0</v>
      </c>
      <c r="AW25" s="107">
        <f t="shared" ref="AW25:AW72" si="14">SUM(AO25:AV25)</f>
        <v>0</v>
      </c>
      <c r="AX25" s="359">
        <f t="shared" si="11"/>
        <v>0</v>
      </c>
      <c r="AY25" s="360"/>
      <c r="AZ25" s="387">
        <f>'Proyecto Integrador'!AB35</f>
        <v>0</v>
      </c>
      <c r="BA25" s="388"/>
      <c r="BB25" s="366">
        <f t="shared" si="0"/>
        <v>0</v>
      </c>
      <c r="BC25" s="367"/>
      <c r="BD25" s="368">
        <f t="shared" si="1"/>
        <v>0</v>
      </c>
      <c r="BE25" s="369"/>
      <c r="BF25" s="368">
        <f>IF($A25=0,0,'Unidad 1'!S25+'Unidad 2'!S25+'Unidad 3'!S25+'Unidad 4'!S25+'Unidad 5'!S25+'Unidad 6'!S25+'Unidad 7'!S25+'Unidad 8'!S25)</f>
        <v>0</v>
      </c>
      <c r="BG25" s="370"/>
      <c r="BH25" s="108"/>
      <c r="BK25" s="86">
        <f t="shared" si="12"/>
        <v>0</v>
      </c>
      <c r="BL25" s="85">
        <f t="shared" si="2"/>
        <v>0</v>
      </c>
    </row>
    <row r="26" spans="1:64" x14ac:dyDescent="0.35">
      <c r="A26" s="106">
        <f t="shared" si="13"/>
        <v>0</v>
      </c>
      <c r="B26" s="106" t="str">
        <f>IF('Unidad 1'!B26="","",'Unidad 1'!B26)</f>
        <v/>
      </c>
      <c r="C26" s="394" t="str">
        <f>IF('Unidad 1'!C26="","",'Unidad 1'!C26)</f>
        <v/>
      </c>
      <c r="D26" s="394"/>
      <c r="E26" s="394"/>
      <c r="F26" s="394"/>
      <c r="G26" s="394"/>
      <c r="H26" s="394"/>
      <c r="I26" s="359">
        <f>IF($A26=0,0,IF(K26&gt;0,0,IF('Unidad 1'!Q26="NA","NA",ROUND('Unidad 1'!Q26,0))))</f>
        <v>0</v>
      </c>
      <c r="J26" s="360"/>
      <c r="K26" s="357"/>
      <c r="L26" s="358"/>
      <c r="M26" s="359">
        <f>IF($A26=0,0,IF(O26&gt;0,0,IF('Unidad 2'!Q26="NA","NA",ROUND('Unidad 2'!Q26,0))))</f>
        <v>0</v>
      </c>
      <c r="N26" s="360"/>
      <c r="O26" s="357"/>
      <c r="P26" s="358"/>
      <c r="Q26" s="359">
        <f>IF($A26=0,0,IF(S26&gt;0,0,IF('Unidad 3'!Q26="NA","NA",ROUND('Unidad 3'!Q26,0))))</f>
        <v>0</v>
      </c>
      <c r="R26" s="360"/>
      <c r="S26" s="357"/>
      <c r="T26" s="358"/>
      <c r="U26" s="359">
        <f>IF($A26=0,0,IF(W26&gt;0,0,IF('Unidad 4'!Q26="NA","NA",ROUND('Unidad 4'!Q26,0))))</f>
        <v>0</v>
      </c>
      <c r="V26" s="360"/>
      <c r="W26" s="357"/>
      <c r="X26" s="358"/>
      <c r="Y26" s="359">
        <f>IF($A26=0,0,IF(AA26&gt;0,0,IF('Unidad 5'!Q26="NA","NA",ROUND('Unidad 5'!Q26,0))))</f>
        <v>0</v>
      </c>
      <c r="Z26" s="360"/>
      <c r="AA26" s="357"/>
      <c r="AB26" s="358"/>
      <c r="AC26" s="359">
        <f>IF($A26=0,0,IF(AE26&gt;0,0,IF('Unidad 6'!Q26="NA","NA",ROUND('Unidad 6'!Q26,0))))</f>
        <v>0</v>
      </c>
      <c r="AD26" s="360"/>
      <c r="AE26" s="357"/>
      <c r="AF26" s="358"/>
      <c r="AG26" s="359">
        <f>IF($A26=0,0,IF(AI26&gt;0,0,IF('Unidad 7'!Q26="NA","NA",ROUND('Unidad 7'!Q26,0))))</f>
        <v>0</v>
      </c>
      <c r="AH26" s="360"/>
      <c r="AI26" s="357"/>
      <c r="AJ26" s="358"/>
      <c r="AK26" s="359">
        <f>IF($A26=0,0,IF(AM26&gt;0,0,IF('Unidad 8'!Q26="NA","NA",ROUND('Unidad 8'!Q26,0))))</f>
        <v>0</v>
      </c>
      <c r="AL26" s="360"/>
      <c r="AM26" s="357"/>
      <c r="AN26" s="358"/>
      <c r="AO26" s="107" t="b">
        <f t="shared" si="3"/>
        <v>0</v>
      </c>
      <c r="AP26" s="107" t="b">
        <f t="shared" si="4"/>
        <v>0</v>
      </c>
      <c r="AQ26" s="107" t="b">
        <f t="shared" si="5"/>
        <v>0</v>
      </c>
      <c r="AR26" s="107" t="b">
        <f t="shared" si="6"/>
        <v>0</v>
      </c>
      <c r="AS26" s="107" t="b">
        <f t="shared" si="7"/>
        <v>0</v>
      </c>
      <c r="AT26" s="107" t="b">
        <f t="shared" si="8"/>
        <v>0</v>
      </c>
      <c r="AU26" s="107" t="b">
        <f t="shared" si="9"/>
        <v>0</v>
      </c>
      <c r="AV26" s="107" t="b">
        <f t="shared" si="10"/>
        <v>0</v>
      </c>
      <c r="AW26" s="107">
        <f t="shared" si="14"/>
        <v>0</v>
      </c>
      <c r="AX26" s="359">
        <f t="shared" si="11"/>
        <v>0</v>
      </c>
      <c r="AY26" s="360"/>
      <c r="AZ26" s="387">
        <f>'Proyecto Integrador'!AB36</f>
        <v>0</v>
      </c>
      <c r="BA26" s="388"/>
      <c r="BB26" s="366">
        <f t="shared" si="0"/>
        <v>0</v>
      </c>
      <c r="BC26" s="367"/>
      <c r="BD26" s="368">
        <f t="shared" si="1"/>
        <v>0</v>
      </c>
      <c r="BE26" s="369"/>
      <c r="BF26" s="368">
        <f>IF($A26=0,0,'Unidad 1'!S26+'Unidad 2'!S26+'Unidad 3'!S26+'Unidad 4'!S26+'Unidad 5'!S26+'Unidad 6'!S26+'Unidad 7'!S26+'Unidad 8'!S26)</f>
        <v>0</v>
      </c>
      <c r="BG26" s="370"/>
      <c r="BH26" s="108"/>
      <c r="BK26" s="86">
        <f t="shared" si="12"/>
        <v>0</v>
      </c>
      <c r="BL26" s="85">
        <f t="shared" si="2"/>
        <v>0</v>
      </c>
    </row>
    <row r="27" spans="1:64" x14ac:dyDescent="0.35">
      <c r="A27" s="106">
        <f t="shared" si="13"/>
        <v>0</v>
      </c>
      <c r="B27" s="106" t="str">
        <f>IF('Unidad 1'!B27="","",'Unidad 1'!B27)</f>
        <v/>
      </c>
      <c r="C27" s="394" t="str">
        <f>IF('Unidad 1'!C27="","",'Unidad 1'!C27)</f>
        <v/>
      </c>
      <c r="D27" s="394"/>
      <c r="E27" s="394"/>
      <c r="F27" s="394"/>
      <c r="G27" s="394"/>
      <c r="H27" s="394"/>
      <c r="I27" s="359">
        <f>IF($A27=0,0,IF(K27&gt;0,0,IF('Unidad 1'!Q27="NA","NA",ROUND('Unidad 1'!Q27,0))))</f>
        <v>0</v>
      </c>
      <c r="J27" s="360"/>
      <c r="K27" s="357"/>
      <c r="L27" s="358"/>
      <c r="M27" s="359">
        <f>IF($A27=0,0,IF(O27&gt;0,0,IF('Unidad 2'!Q27="NA","NA",ROUND('Unidad 2'!Q27,0))))</f>
        <v>0</v>
      </c>
      <c r="N27" s="360"/>
      <c r="O27" s="357"/>
      <c r="P27" s="358"/>
      <c r="Q27" s="359">
        <f>IF($A27=0,0,IF(S27&gt;0,0,IF('Unidad 3'!Q27="NA","NA",ROUND('Unidad 3'!Q27,0))))</f>
        <v>0</v>
      </c>
      <c r="R27" s="360"/>
      <c r="S27" s="357"/>
      <c r="T27" s="358"/>
      <c r="U27" s="359">
        <f>IF($A27=0,0,IF(W27&gt;0,0,IF('Unidad 4'!Q27="NA","NA",ROUND('Unidad 4'!Q27,0))))</f>
        <v>0</v>
      </c>
      <c r="V27" s="360"/>
      <c r="W27" s="357"/>
      <c r="X27" s="358"/>
      <c r="Y27" s="359">
        <f>IF($A27=0,0,IF(AA27&gt;0,0,IF('Unidad 5'!Q27="NA","NA",ROUND('Unidad 5'!Q27,0))))</f>
        <v>0</v>
      </c>
      <c r="Z27" s="360"/>
      <c r="AA27" s="357"/>
      <c r="AB27" s="358"/>
      <c r="AC27" s="359">
        <f>IF($A27=0,0,IF(AE27&gt;0,0,IF('Unidad 6'!Q27="NA","NA",ROUND('Unidad 6'!Q27,0))))</f>
        <v>0</v>
      </c>
      <c r="AD27" s="360"/>
      <c r="AE27" s="357"/>
      <c r="AF27" s="358"/>
      <c r="AG27" s="359">
        <f>IF($A27=0,0,IF(AI27&gt;0,0,IF('Unidad 7'!Q27="NA","NA",ROUND('Unidad 7'!Q27,0))))</f>
        <v>0</v>
      </c>
      <c r="AH27" s="360"/>
      <c r="AI27" s="357"/>
      <c r="AJ27" s="358"/>
      <c r="AK27" s="359">
        <f>IF($A27=0,0,IF(AM27&gt;0,0,IF('Unidad 8'!Q27="NA","NA",ROUND('Unidad 8'!Q27,0))))</f>
        <v>0</v>
      </c>
      <c r="AL27" s="360"/>
      <c r="AM27" s="357"/>
      <c r="AN27" s="358"/>
      <c r="AO27" s="107" t="b">
        <f t="shared" si="3"/>
        <v>0</v>
      </c>
      <c r="AP27" s="107" t="b">
        <f t="shared" si="4"/>
        <v>0</v>
      </c>
      <c r="AQ27" s="107" t="b">
        <f t="shared" si="5"/>
        <v>0</v>
      </c>
      <c r="AR27" s="107" t="b">
        <f t="shared" si="6"/>
        <v>0</v>
      </c>
      <c r="AS27" s="107" t="b">
        <f t="shared" si="7"/>
        <v>0</v>
      </c>
      <c r="AT27" s="107" t="b">
        <f t="shared" si="8"/>
        <v>0</v>
      </c>
      <c r="AU27" s="107" t="b">
        <f t="shared" si="9"/>
        <v>0</v>
      </c>
      <c r="AV27" s="107" t="b">
        <f t="shared" si="10"/>
        <v>0</v>
      </c>
      <c r="AW27" s="107">
        <f t="shared" si="14"/>
        <v>0</v>
      </c>
      <c r="AX27" s="359">
        <f t="shared" si="11"/>
        <v>0</v>
      </c>
      <c r="AY27" s="360"/>
      <c r="AZ27" s="387">
        <f>'Proyecto Integrador'!AB37</f>
        <v>0</v>
      </c>
      <c r="BA27" s="388"/>
      <c r="BB27" s="366">
        <f t="shared" si="0"/>
        <v>0</v>
      </c>
      <c r="BC27" s="367"/>
      <c r="BD27" s="368">
        <f t="shared" si="1"/>
        <v>0</v>
      </c>
      <c r="BE27" s="369"/>
      <c r="BF27" s="368">
        <f>IF($A27=0,0,'Unidad 1'!S27+'Unidad 2'!S27+'Unidad 3'!S27+'Unidad 4'!S27+'Unidad 5'!S27+'Unidad 6'!S27+'Unidad 7'!S27+'Unidad 8'!S27)</f>
        <v>0</v>
      </c>
      <c r="BG27" s="370"/>
      <c r="BH27" s="108"/>
      <c r="BK27" s="86">
        <f t="shared" si="12"/>
        <v>0</v>
      </c>
      <c r="BL27" s="85">
        <f t="shared" si="2"/>
        <v>0</v>
      </c>
    </row>
    <row r="28" spans="1:64" x14ac:dyDescent="0.35">
      <c r="A28" s="106">
        <f t="shared" si="13"/>
        <v>0</v>
      </c>
      <c r="B28" s="106" t="str">
        <f>IF('Unidad 1'!B28="","",'Unidad 1'!B28)</f>
        <v/>
      </c>
      <c r="C28" s="394" t="str">
        <f>IF('Unidad 1'!C28="","",'Unidad 1'!C28)</f>
        <v/>
      </c>
      <c r="D28" s="394"/>
      <c r="E28" s="394"/>
      <c r="F28" s="394"/>
      <c r="G28" s="394"/>
      <c r="H28" s="394"/>
      <c r="I28" s="359">
        <f>IF($A28=0,0,IF(K28&gt;0,0,IF('Unidad 1'!Q28="NA","NA",ROUND('Unidad 1'!Q28,0))))</f>
        <v>0</v>
      </c>
      <c r="J28" s="360"/>
      <c r="K28" s="357"/>
      <c r="L28" s="358"/>
      <c r="M28" s="359">
        <f>IF($A28=0,0,IF(O28&gt;0,0,IF('Unidad 2'!Q28="NA","NA",ROUND('Unidad 2'!Q28,0))))</f>
        <v>0</v>
      </c>
      <c r="N28" s="360"/>
      <c r="O28" s="357"/>
      <c r="P28" s="358"/>
      <c r="Q28" s="359">
        <f>IF($A28=0,0,IF(S28&gt;0,0,IF('Unidad 3'!Q28="NA","NA",ROUND('Unidad 3'!Q28,0))))</f>
        <v>0</v>
      </c>
      <c r="R28" s="360"/>
      <c r="S28" s="357"/>
      <c r="T28" s="358"/>
      <c r="U28" s="359">
        <f>IF($A28=0,0,IF(W28&gt;0,0,IF('Unidad 4'!Q28="NA","NA",ROUND('Unidad 4'!Q28,0))))</f>
        <v>0</v>
      </c>
      <c r="V28" s="360"/>
      <c r="W28" s="357"/>
      <c r="X28" s="358"/>
      <c r="Y28" s="359">
        <f>IF($A28=0,0,IF(AA28&gt;0,0,IF('Unidad 5'!Q28="NA","NA",ROUND('Unidad 5'!Q28,0))))</f>
        <v>0</v>
      </c>
      <c r="Z28" s="360"/>
      <c r="AA28" s="357"/>
      <c r="AB28" s="358"/>
      <c r="AC28" s="359">
        <f>IF($A28=0,0,IF(AE28&gt;0,0,IF('Unidad 6'!Q28="NA","NA",ROUND('Unidad 6'!Q28,0))))</f>
        <v>0</v>
      </c>
      <c r="AD28" s="360"/>
      <c r="AE28" s="357"/>
      <c r="AF28" s="358"/>
      <c r="AG28" s="359">
        <f>IF($A28=0,0,IF(AI28&gt;0,0,IF('Unidad 7'!Q28="NA","NA",ROUND('Unidad 7'!Q28,0))))</f>
        <v>0</v>
      </c>
      <c r="AH28" s="360"/>
      <c r="AI28" s="357"/>
      <c r="AJ28" s="358"/>
      <c r="AK28" s="359">
        <f>IF($A28=0,0,IF(AM28&gt;0,0,IF('Unidad 8'!Q28="NA","NA",ROUND('Unidad 8'!Q28,0))))</f>
        <v>0</v>
      </c>
      <c r="AL28" s="360"/>
      <c r="AM28" s="357"/>
      <c r="AN28" s="358"/>
      <c r="AO28" s="107" t="b">
        <f t="shared" si="3"/>
        <v>0</v>
      </c>
      <c r="AP28" s="107" t="b">
        <f t="shared" si="4"/>
        <v>0</v>
      </c>
      <c r="AQ28" s="107" t="b">
        <f t="shared" si="5"/>
        <v>0</v>
      </c>
      <c r="AR28" s="107" t="b">
        <f t="shared" si="6"/>
        <v>0</v>
      </c>
      <c r="AS28" s="107" t="b">
        <f t="shared" si="7"/>
        <v>0</v>
      </c>
      <c r="AT28" s="107" t="b">
        <f t="shared" si="8"/>
        <v>0</v>
      </c>
      <c r="AU28" s="107" t="b">
        <f t="shared" si="9"/>
        <v>0</v>
      </c>
      <c r="AV28" s="107" t="b">
        <f t="shared" si="10"/>
        <v>0</v>
      </c>
      <c r="AW28" s="107">
        <f t="shared" si="14"/>
        <v>0</v>
      </c>
      <c r="AX28" s="359">
        <f t="shared" si="11"/>
        <v>0</v>
      </c>
      <c r="AY28" s="360"/>
      <c r="AZ28" s="387">
        <f>'Proyecto Integrador'!AB38</f>
        <v>0</v>
      </c>
      <c r="BA28" s="388"/>
      <c r="BB28" s="366">
        <f t="shared" si="0"/>
        <v>0</v>
      </c>
      <c r="BC28" s="367"/>
      <c r="BD28" s="368">
        <f t="shared" si="1"/>
        <v>0</v>
      </c>
      <c r="BE28" s="369"/>
      <c r="BF28" s="368">
        <f>IF($A28=0,0,'Unidad 1'!S28+'Unidad 2'!S28+'Unidad 3'!S28+'Unidad 4'!S28+'Unidad 5'!S28+'Unidad 6'!S28+'Unidad 7'!S28+'Unidad 8'!S28)</f>
        <v>0</v>
      </c>
      <c r="BG28" s="370"/>
      <c r="BH28" s="108"/>
      <c r="BK28" s="86">
        <f t="shared" si="12"/>
        <v>0</v>
      </c>
      <c r="BL28" s="85">
        <f t="shared" si="2"/>
        <v>0</v>
      </c>
    </row>
    <row r="29" spans="1:64" x14ac:dyDescent="0.35">
      <c r="A29" s="106">
        <f t="shared" si="13"/>
        <v>0</v>
      </c>
      <c r="B29" s="106" t="str">
        <f>IF('Unidad 1'!B29="","",'Unidad 1'!B29)</f>
        <v/>
      </c>
      <c r="C29" s="394" t="str">
        <f>IF('Unidad 1'!C29="","",'Unidad 1'!C29)</f>
        <v/>
      </c>
      <c r="D29" s="394"/>
      <c r="E29" s="394"/>
      <c r="F29" s="394"/>
      <c r="G29" s="394"/>
      <c r="H29" s="394"/>
      <c r="I29" s="359">
        <f>IF($A29=0,0,IF(K29&gt;0,0,IF('Unidad 1'!Q29="NA","NA",ROUND('Unidad 1'!Q29,0))))</f>
        <v>0</v>
      </c>
      <c r="J29" s="360"/>
      <c r="K29" s="357"/>
      <c r="L29" s="358"/>
      <c r="M29" s="359">
        <f>IF($A29=0,0,IF(O29&gt;0,0,IF('Unidad 2'!Q29="NA","NA",ROUND('Unidad 2'!Q29,0))))</f>
        <v>0</v>
      </c>
      <c r="N29" s="360"/>
      <c r="O29" s="357"/>
      <c r="P29" s="358"/>
      <c r="Q29" s="359">
        <f>IF($A29=0,0,IF(S29&gt;0,0,IF('Unidad 3'!Q29="NA","NA",ROUND('Unidad 3'!Q29,0))))</f>
        <v>0</v>
      </c>
      <c r="R29" s="360"/>
      <c r="S29" s="357"/>
      <c r="T29" s="358"/>
      <c r="U29" s="359">
        <f>IF($A29=0,0,IF(W29&gt;0,0,IF('Unidad 4'!Q29="NA","NA",ROUND('Unidad 4'!Q29,0))))</f>
        <v>0</v>
      </c>
      <c r="V29" s="360"/>
      <c r="W29" s="357"/>
      <c r="X29" s="358"/>
      <c r="Y29" s="359">
        <f>IF($A29=0,0,IF(AA29&gt;0,0,IF('Unidad 5'!Q29="NA","NA",ROUND('Unidad 5'!Q29,0))))</f>
        <v>0</v>
      </c>
      <c r="Z29" s="360"/>
      <c r="AA29" s="357"/>
      <c r="AB29" s="358"/>
      <c r="AC29" s="359">
        <f>IF($A29=0,0,IF(AE29&gt;0,0,IF('Unidad 6'!Q29="NA","NA",ROUND('Unidad 6'!Q29,0))))</f>
        <v>0</v>
      </c>
      <c r="AD29" s="360"/>
      <c r="AE29" s="357"/>
      <c r="AF29" s="358"/>
      <c r="AG29" s="359">
        <f>IF($A29=0,0,IF(AI29&gt;0,0,IF('Unidad 7'!Q29="NA","NA",ROUND('Unidad 7'!Q29,0))))</f>
        <v>0</v>
      </c>
      <c r="AH29" s="360"/>
      <c r="AI29" s="357"/>
      <c r="AJ29" s="358"/>
      <c r="AK29" s="359">
        <f>IF($A29=0,0,IF(AM29&gt;0,0,IF('Unidad 8'!Q29="NA","NA",ROUND('Unidad 8'!Q29,0))))</f>
        <v>0</v>
      </c>
      <c r="AL29" s="360"/>
      <c r="AM29" s="357"/>
      <c r="AN29" s="358"/>
      <c r="AO29" s="107" t="b">
        <f t="shared" si="3"/>
        <v>0</v>
      </c>
      <c r="AP29" s="107" t="b">
        <f t="shared" si="4"/>
        <v>0</v>
      </c>
      <c r="AQ29" s="107" t="b">
        <f t="shared" si="5"/>
        <v>0</v>
      </c>
      <c r="AR29" s="107" t="b">
        <f t="shared" si="6"/>
        <v>0</v>
      </c>
      <c r="AS29" s="107" t="b">
        <f t="shared" si="7"/>
        <v>0</v>
      </c>
      <c r="AT29" s="107" t="b">
        <f t="shared" si="8"/>
        <v>0</v>
      </c>
      <c r="AU29" s="107" t="b">
        <f t="shared" si="9"/>
        <v>0</v>
      </c>
      <c r="AV29" s="107" t="b">
        <f t="shared" si="10"/>
        <v>0</v>
      </c>
      <c r="AW29" s="107">
        <f t="shared" si="14"/>
        <v>0</v>
      </c>
      <c r="AX29" s="359">
        <f t="shared" si="11"/>
        <v>0</v>
      </c>
      <c r="AY29" s="360"/>
      <c r="AZ29" s="387">
        <f>'Proyecto Integrador'!AB39</f>
        <v>0</v>
      </c>
      <c r="BA29" s="388"/>
      <c r="BB29" s="366">
        <f t="shared" si="0"/>
        <v>0</v>
      </c>
      <c r="BC29" s="367"/>
      <c r="BD29" s="368">
        <f t="shared" si="1"/>
        <v>0</v>
      </c>
      <c r="BE29" s="369"/>
      <c r="BF29" s="368">
        <f>IF($A29=0,0,'Unidad 1'!S29+'Unidad 2'!S29+'Unidad 3'!S29+'Unidad 4'!S29+'Unidad 5'!S29+'Unidad 6'!S29+'Unidad 7'!S29+'Unidad 8'!S29)</f>
        <v>0</v>
      </c>
      <c r="BG29" s="370"/>
      <c r="BH29" s="108"/>
      <c r="BK29" s="86">
        <f t="shared" si="12"/>
        <v>0</v>
      </c>
      <c r="BL29" s="85">
        <f t="shared" si="2"/>
        <v>0</v>
      </c>
    </row>
    <row r="30" spans="1:64" x14ac:dyDescent="0.35">
      <c r="A30" s="106">
        <f t="shared" si="13"/>
        <v>0</v>
      </c>
      <c r="B30" s="106" t="str">
        <f>IF('Unidad 1'!B30="","",'Unidad 1'!B30)</f>
        <v/>
      </c>
      <c r="C30" s="394" t="str">
        <f>IF('Unidad 1'!C30="","",'Unidad 1'!C30)</f>
        <v/>
      </c>
      <c r="D30" s="394"/>
      <c r="E30" s="394"/>
      <c r="F30" s="394"/>
      <c r="G30" s="394"/>
      <c r="H30" s="394"/>
      <c r="I30" s="359">
        <f>IF($A30=0,0,IF(K30&gt;0,0,IF('Unidad 1'!Q30="NA","NA",ROUND('Unidad 1'!Q30,0))))</f>
        <v>0</v>
      </c>
      <c r="J30" s="360"/>
      <c r="K30" s="357"/>
      <c r="L30" s="358"/>
      <c r="M30" s="359">
        <f>IF($A30=0,0,IF(O30&gt;0,0,IF('Unidad 2'!Q30="NA","NA",ROUND('Unidad 2'!Q30,0))))</f>
        <v>0</v>
      </c>
      <c r="N30" s="360"/>
      <c r="O30" s="357"/>
      <c r="P30" s="358"/>
      <c r="Q30" s="359">
        <f>IF($A30=0,0,IF(S30&gt;0,0,IF('Unidad 3'!Q30="NA","NA",ROUND('Unidad 3'!Q30,0))))</f>
        <v>0</v>
      </c>
      <c r="R30" s="360"/>
      <c r="S30" s="357"/>
      <c r="T30" s="358"/>
      <c r="U30" s="359">
        <f>IF($A30=0,0,IF(W30&gt;0,0,IF('Unidad 4'!Q30="NA","NA",ROUND('Unidad 4'!Q30,0))))</f>
        <v>0</v>
      </c>
      <c r="V30" s="360"/>
      <c r="W30" s="357"/>
      <c r="X30" s="358"/>
      <c r="Y30" s="359">
        <f>IF($A30=0,0,IF(AA30&gt;0,0,IF('Unidad 5'!Q30="NA","NA",ROUND('Unidad 5'!Q30,0))))</f>
        <v>0</v>
      </c>
      <c r="Z30" s="360"/>
      <c r="AA30" s="357"/>
      <c r="AB30" s="358"/>
      <c r="AC30" s="359">
        <f>IF($A30=0,0,IF(AE30&gt;0,0,IF('Unidad 6'!Q30="NA","NA",ROUND('Unidad 6'!Q30,0))))</f>
        <v>0</v>
      </c>
      <c r="AD30" s="360"/>
      <c r="AE30" s="357"/>
      <c r="AF30" s="358"/>
      <c r="AG30" s="359">
        <f>IF($A30=0,0,IF(AI30&gt;0,0,IF('Unidad 7'!Q30="NA","NA",ROUND('Unidad 7'!Q30,0))))</f>
        <v>0</v>
      </c>
      <c r="AH30" s="360"/>
      <c r="AI30" s="357"/>
      <c r="AJ30" s="358"/>
      <c r="AK30" s="359">
        <f>IF($A30=0,0,IF(AM30&gt;0,0,IF('Unidad 8'!Q30="NA","NA",ROUND('Unidad 8'!Q30,0))))</f>
        <v>0</v>
      </c>
      <c r="AL30" s="360"/>
      <c r="AM30" s="357"/>
      <c r="AN30" s="358"/>
      <c r="AO30" s="107" t="b">
        <f t="shared" si="3"/>
        <v>0</v>
      </c>
      <c r="AP30" s="107" t="b">
        <f t="shared" si="4"/>
        <v>0</v>
      </c>
      <c r="AQ30" s="107" t="b">
        <f t="shared" si="5"/>
        <v>0</v>
      </c>
      <c r="AR30" s="107" t="b">
        <f t="shared" si="6"/>
        <v>0</v>
      </c>
      <c r="AS30" s="107" t="b">
        <f t="shared" si="7"/>
        <v>0</v>
      </c>
      <c r="AT30" s="107" t="b">
        <f t="shared" si="8"/>
        <v>0</v>
      </c>
      <c r="AU30" s="107" t="b">
        <f t="shared" si="9"/>
        <v>0</v>
      </c>
      <c r="AV30" s="107" t="b">
        <f t="shared" si="10"/>
        <v>0</v>
      </c>
      <c r="AW30" s="107">
        <f t="shared" si="14"/>
        <v>0</v>
      </c>
      <c r="AX30" s="359">
        <f t="shared" si="11"/>
        <v>0</v>
      </c>
      <c r="AY30" s="360"/>
      <c r="AZ30" s="387">
        <f>'Proyecto Integrador'!AB40</f>
        <v>0</v>
      </c>
      <c r="BA30" s="388"/>
      <c r="BB30" s="366">
        <f t="shared" si="0"/>
        <v>0</v>
      </c>
      <c r="BC30" s="367"/>
      <c r="BD30" s="368">
        <f t="shared" si="1"/>
        <v>0</v>
      </c>
      <c r="BE30" s="369"/>
      <c r="BF30" s="368">
        <f>IF($A30=0,0,'Unidad 1'!S30+'Unidad 2'!S30+'Unidad 3'!S30+'Unidad 4'!S30+'Unidad 5'!S30+'Unidad 6'!S30+'Unidad 7'!S30+'Unidad 8'!S30)</f>
        <v>0</v>
      </c>
      <c r="BG30" s="370"/>
      <c r="BH30" s="108"/>
      <c r="BK30" s="86">
        <f t="shared" si="12"/>
        <v>0</v>
      </c>
      <c r="BL30" s="85">
        <f t="shared" si="2"/>
        <v>0</v>
      </c>
    </row>
    <row r="31" spans="1:64" x14ac:dyDescent="0.35">
      <c r="A31" s="106">
        <f t="shared" si="13"/>
        <v>0</v>
      </c>
      <c r="B31" s="106" t="str">
        <f>IF('Unidad 1'!B31="","",'Unidad 1'!B31)</f>
        <v/>
      </c>
      <c r="C31" s="394" t="str">
        <f>IF('Unidad 1'!C31="","",'Unidad 1'!C31)</f>
        <v/>
      </c>
      <c r="D31" s="394"/>
      <c r="E31" s="394"/>
      <c r="F31" s="394"/>
      <c r="G31" s="394"/>
      <c r="H31" s="394"/>
      <c r="I31" s="359">
        <f>IF($A31=0,0,IF(K31&gt;0,0,IF('Unidad 1'!Q31="NA","NA",ROUND('Unidad 1'!Q31,0))))</f>
        <v>0</v>
      </c>
      <c r="J31" s="360"/>
      <c r="K31" s="357"/>
      <c r="L31" s="358"/>
      <c r="M31" s="359">
        <f>IF($A31=0,0,IF(O31&gt;0,0,IF('Unidad 2'!Q31="NA","NA",ROUND('Unidad 2'!Q31,0))))</f>
        <v>0</v>
      </c>
      <c r="N31" s="360"/>
      <c r="O31" s="357"/>
      <c r="P31" s="358"/>
      <c r="Q31" s="359">
        <f>IF($A31=0,0,IF(S31&gt;0,0,IF('Unidad 3'!Q31="NA","NA",ROUND('Unidad 3'!Q31,0))))</f>
        <v>0</v>
      </c>
      <c r="R31" s="360"/>
      <c r="S31" s="357"/>
      <c r="T31" s="358"/>
      <c r="U31" s="359">
        <f>IF($A31=0,0,IF(W31&gt;0,0,IF('Unidad 4'!Q31="NA","NA",ROUND('Unidad 4'!Q31,0))))</f>
        <v>0</v>
      </c>
      <c r="V31" s="360"/>
      <c r="W31" s="357"/>
      <c r="X31" s="358"/>
      <c r="Y31" s="359">
        <f>IF($A31=0,0,IF(AA31&gt;0,0,IF('Unidad 5'!Q31="NA","NA",ROUND('Unidad 5'!Q31,0))))</f>
        <v>0</v>
      </c>
      <c r="Z31" s="360"/>
      <c r="AA31" s="357"/>
      <c r="AB31" s="358"/>
      <c r="AC31" s="359">
        <f>IF($A31=0,0,IF(AE31&gt;0,0,IF('Unidad 6'!Q31="NA","NA",ROUND('Unidad 6'!Q31,0))))</f>
        <v>0</v>
      </c>
      <c r="AD31" s="360"/>
      <c r="AE31" s="357"/>
      <c r="AF31" s="358"/>
      <c r="AG31" s="359">
        <f>IF($A31=0,0,IF(AI31&gt;0,0,IF('Unidad 7'!Q31="NA","NA",ROUND('Unidad 7'!Q31,0))))</f>
        <v>0</v>
      </c>
      <c r="AH31" s="360"/>
      <c r="AI31" s="357"/>
      <c r="AJ31" s="358"/>
      <c r="AK31" s="359">
        <f>IF($A31=0,0,IF(AM31&gt;0,0,IF('Unidad 8'!Q31="NA","NA",ROUND('Unidad 8'!Q31,0))))</f>
        <v>0</v>
      </c>
      <c r="AL31" s="360"/>
      <c r="AM31" s="357"/>
      <c r="AN31" s="358"/>
      <c r="AO31" s="107" t="b">
        <f t="shared" si="3"/>
        <v>0</v>
      </c>
      <c r="AP31" s="107" t="b">
        <f t="shared" si="4"/>
        <v>0</v>
      </c>
      <c r="AQ31" s="107" t="b">
        <f t="shared" si="5"/>
        <v>0</v>
      </c>
      <c r="AR31" s="107" t="b">
        <f t="shared" si="6"/>
        <v>0</v>
      </c>
      <c r="AS31" s="107" t="b">
        <f t="shared" si="7"/>
        <v>0</v>
      </c>
      <c r="AT31" s="107" t="b">
        <f t="shared" si="8"/>
        <v>0</v>
      </c>
      <c r="AU31" s="107" t="b">
        <f t="shared" si="9"/>
        <v>0</v>
      </c>
      <c r="AV31" s="107" t="b">
        <f t="shared" si="10"/>
        <v>0</v>
      </c>
      <c r="AW31" s="107">
        <f t="shared" si="14"/>
        <v>0</v>
      </c>
      <c r="AX31" s="359">
        <f t="shared" si="11"/>
        <v>0</v>
      </c>
      <c r="AY31" s="360"/>
      <c r="AZ31" s="387">
        <f>'Proyecto Integrador'!AB41</f>
        <v>0</v>
      </c>
      <c r="BA31" s="388"/>
      <c r="BB31" s="366">
        <f t="shared" si="0"/>
        <v>0</v>
      </c>
      <c r="BC31" s="367"/>
      <c r="BD31" s="368">
        <f t="shared" si="1"/>
        <v>0</v>
      </c>
      <c r="BE31" s="369"/>
      <c r="BF31" s="368">
        <f>IF($A31=0,0,'Unidad 1'!S31+'Unidad 2'!S31+'Unidad 3'!S31+'Unidad 4'!S31+'Unidad 5'!S31+'Unidad 6'!S31+'Unidad 7'!S31+'Unidad 8'!S31)</f>
        <v>0</v>
      </c>
      <c r="BG31" s="370"/>
      <c r="BH31" s="108"/>
      <c r="BK31" s="86">
        <f t="shared" si="12"/>
        <v>0</v>
      </c>
      <c r="BL31" s="85">
        <f t="shared" si="2"/>
        <v>0</v>
      </c>
    </row>
    <row r="32" spans="1:64" x14ac:dyDescent="0.35">
      <c r="A32" s="106">
        <f t="shared" si="13"/>
        <v>0</v>
      </c>
      <c r="B32" s="106" t="str">
        <f>IF('Unidad 1'!B32="","",'Unidad 1'!B32)</f>
        <v/>
      </c>
      <c r="C32" s="394" t="str">
        <f>IF('Unidad 1'!C32="","",'Unidad 1'!C32)</f>
        <v/>
      </c>
      <c r="D32" s="394"/>
      <c r="E32" s="394"/>
      <c r="F32" s="394"/>
      <c r="G32" s="394"/>
      <c r="H32" s="394"/>
      <c r="I32" s="359">
        <f>IF($A32=0,0,IF(K32&gt;0,0,IF('Unidad 1'!Q32="NA","NA",ROUND('Unidad 1'!Q32,0))))</f>
        <v>0</v>
      </c>
      <c r="J32" s="360"/>
      <c r="K32" s="357"/>
      <c r="L32" s="358"/>
      <c r="M32" s="359">
        <f>IF($A32=0,0,IF(O32&gt;0,0,IF('Unidad 2'!Q32="NA","NA",ROUND('Unidad 2'!Q32,0))))</f>
        <v>0</v>
      </c>
      <c r="N32" s="360"/>
      <c r="O32" s="357"/>
      <c r="P32" s="358"/>
      <c r="Q32" s="359">
        <f>IF($A32=0,0,IF(S32&gt;0,0,IF('Unidad 3'!Q32="NA","NA",ROUND('Unidad 3'!Q32,0))))</f>
        <v>0</v>
      </c>
      <c r="R32" s="360"/>
      <c r="S32" s="357"/>
      <c r="T32" s="358"/>
      <c r="U32" s="359">
        <f>IF($A32=0,0,IF(W32&gt;0,0,IF('Unidad 4'!Q32="NA","NA",ROUND('Unidad 4'!Q32,0))))</f>
        <v>0</v>
      </c>
      <c r="V32" s="360"/>
      <c r="W32" s="357"/>
      <c r="X32" s="358"/>
      <c r="Y32" s="359">
        <f>IF($A32=0,0,IF(AA32&gt;0,0,IF('Unidad 5'!Q32="NA","NA",ROUND('Unidad 5'!Q32,0))))</f>
        <v>0</v>
      </c>
      <c r="Z32" s="360"/>
      <c r="AA32" s="357"/>
      <c r="AB32" s="358"/>
      <c r="AC32" s="359">
        <f>IF($A32=0,0,IF(AE32&gt;0,0,IF('Unidad 6'!Q32="NA","NA",ROUND('Unidad 6'!Q32,0))))</f>
        <v>0</v>
      </c>
      <c r="AD32" s="360"/>
      <c r="AE32" s="357"/>
      <c r="AF32" s="358"/>
      <c r="AG32" s="359">
        <f>IF($A32=0,0,IF(AI32&gt;0,0,IF('Unidad 7'!Q32="NA","NA",ROUND('Unidad 7'!Q32,0))))</f>
        <v>0</v>
      </c>
      <c r="AH32" s="360"/>
      <c r="AI32" s="357"/>
      <c r="AJ32" s="358"/>
      <c r="AK32" s="359">
        <f>IF($A32=0,0,IF(AM32&gt;0,0,IF('Unidad 8'!Q32="NA","NA",ROUND('Unidad 8'!Q32,0))))</f>
        <v>0</v>
      </c>
      <c r="AL32" s="360"/>
      <c r="AM32" s="357"/>
      <c r="AN32" s="358"/>
      <c r="AO32" s="107" t="b">
        <f t="shared" si="3"/>
        <v>0</v>
      </c>
      <c r="AP32" s="107" t="b">
        <f t="shared" si="4"/>
        <v>0</v>
      </c>
      <c r="AQ32" s="107" t="b">
        <f t="shared" si="5"/>
        <v>0</v>
      </c>
      <c r="AR32" s="107" t="b">
        <f t="shared" si="6"/>
        <v>0</v>
      </c>
      <c r="AS32" s="107" t="b">
        <f t="shared" si="7"/>
        <v>0</v>
      </c>
      <c r="AT32" s="107" t="b">
        <f t="shared" si="8"/>
        <v>0</v>
      </c>
      <c r="AU32" s="107" t="b">
        <f t="shared" si="9"/>
        <v>0</v>
      </c>
      <c r="AV32" s="107" t="b">
        <f t="shared" si="10"/>
        <v>0</v>
      </c>
      <c r="AW32" s="107">
        <f t="shared" si="14"/>
        <v>0</v>
      </c>
      <c r="AX32" s="359">
        <f t="shared" si="11"/>
        <v>0</v>
      </c>
      <c r="AY32" s="360"/>
      <c r="AZ32" s="387">
        <f>'Proyecto Integrador'!AB42</f>
        <v>0</v>
      </c>
      <c r="BA32" s="388"/>
      <c r="BB32" s="366">
        <f t="shared" si="0"/>
        <v>0</v>
      </c>
      <c r="BC32" s="367"/>
      <c r="BD32" s="368">
        <f t="shared" si="1"/>
        <v>0</v>
      </c>
      <c r="BE32" s="369"/>
      <c r="BF32" s="368">
        <f>IF($A32=0,0,'Unidad 1'!S32+'Unidad 2'!S32+'Unidad 3'!S32+'Unidad 4'!S32+'Unidad 5'!S32+'Unidad 6'!S32+'Unidad 7'!S32+'Unidad 8'!S32)</f>
        <v>0</v>
      </c>
      <c r="BG32" s="370"/>
      <c r="BH32" s="108"/>
      <c r="BK32" s="86">
        <f t="shared" si="12"/>
        <v>0</v>
      </c>
      <c r="BL32" s="85">
        <f t="shared" si="2"/>
        <v>0</v>
      </c>
    </row>
    <row r="33" spans="1:64" x14ac:dyDescent="0.35">
      <c r="A33" s="106">
        <f t="shared" si="13"/>
        <v>0</v>
      </c>
      <c r="B33" s="106" t="str">
        <f>IF('Unidad 1'!B33="","",'Unidad 1'!B33)</f>
        <v/>
      </c>
      <c r="C33" s="397" t="str">
        <f>IF('Unidad 1'!C33="","",'Unidad 1'!C33)</f>
        <v/>
      </c>
      <c r="D33" s="397"/>
      <c r="E33" s="397"/>
      <c r="F33" s="397"/>
      <c r="G33" s="397"/>
      <c r="H33" s="397"/>
      <c r="I33" s="359">
        <f>IF($A33=0,0,IF(K33&gt;0,0,IF('Unidad 1'!Q33="NA","NA",ROUND('Unidad 1'!Q33,0))))</f>
        <v>0</v>
      </c>
      <c r="J33" s="360"/>
      <c r="K33" s="357"/>
      <c r="L33" s="358"/>
      <c r="M33" s="359">
        <f>IF($A33=0,0,IF(O33&gt;0,0,IF('Unidad 2'!Q33="NA","NA",ROUND('Unidad 2'!Q33,0))))</f>
        <v>0</v>
      </c>
      <c r="N33" s="360"/>
      <c r="O33" s="357"/>
      <c r="P33" s="358"/>
      <c r="Q33" s="359">
        <f>IF($A33=0,0,IF(S33&gt;0,0,IF('Unidad 3'!Q33="NA","NA",ROUND('Unidad 3'!Q33,0))))</f>
        <v>0</v>
      </c>
      <c r="R33" s="360"/>
      <c r="S33" s="357"/>
      <c r="T33" s="358"/>
      <c r="U33" s="359">
        <f>IF($A33=0,0,IF(W33&gt;0,0,IF('Unidad 4'!Q33="NA","NA",ROUND('Unidad 4'!Q33,0))))</f>
        <v>0</v>
      </c>
      <c r="V33" s="360"/>
      <c r="W33" s="357"/>
      <c r="X33" s="358"/>
      <c r="Y33" s="359">
        <f>IF($A33=0,0,IF(AA33&gt;0,0,IF('Unidad 5'!Q33="NA","NA",ROUND('Unidad 5'!Q33,0))))</f>
        <v>0</v>
      </c>
      <c r="Z33" s="360"/>
      <c r="AA33" s="357"/>
      <c r="AB33" s="358"/>
      <c r="AC33" s="359">
        <f>IF($A33=0,0,IF(AE33&gt;0,0,IF('Unidad 6'!Q33="NA","NA",ROUND('Unidad 6'!Q33,0))))</f>
        <v>0</v>
      </c>
      <c r="AD33" s="360"/>
      <c r="AE33" s="357"/>
      <c r="AF33" s="358"/>
      <c r="AG33" s="359">
        <f>IF($A33=0,0,IF(AI33&gt;0,0,IF('Unidad 7'!Q33="NA","NA",ROUND('Unidad 7'!Q33,0))))</f>
        <v>0</v>
      </c>
      <c r="AH33" s="360"/>
      <c r="AI33" s="357"/>
      <c r="AJ33" s="358"/>
      <c r="AK33" s="359">
        <f>IF($A33=0,0,IF(AM33&gt;0,0,IF('Unidad 8'!Q33="NA","NA",ROUND('Unidad 8'!Q33,0))))</f>
        <v>0</v>
      </c>
      <c r="AL33" s="360"/>
      <c r="AM33" s="357"/>
      <c r="AN33" s="358"/>
      <c r="AO33" s="107" t="b">
        <f t="shared" si="3"/>
        <v>0</v>
      </c>
      <c r="AP33" s="107" t="b">
        <f t="shared" si="4"/>
        <v>0</v>
      </c>
      <c r="AQ33" s="107" t="b">
        <f t="shared" si="5"/>
        <v>0</v>
      </c>
      <c r="AR33" s="107" t="b">
        <f t="shared" si="6"/>
        <v>0</v>
      </c>
      <c r="AS33" s="107" t="b">
        <f t="shared" si="7"/>
        <v>0</v>
      </c>
      <c r="AT33" s="107" t="b">
        <f t="shared" si="8"/>
        <v>0</v>
      </c>
      <c r="AU33" s="107" t="b">
        <f t="shared" si="9"/>
        <v>0</v>
      </c>
      <c r="AV33" s="107" t="b">
        <f t="shared" si="10"/>
        <v>0</v>
      </c>
      <c r="AW33" s="107">
        <f t="shared" si="14"/>
        <v>0</v>
      </c>
      <c r="AX33" s="359">
        <f t="shared" si="11"/>
        <v>0</v>
      </c>
      <c r="AY33" s="360"/>
      <c r="AZ33" s="387">
        <f>'Proyecto Integrador'!AB43</f>
        <v>0</v>
      </c>
      <c r="BA33" s="388"/>
      <c r="BB33" s="366">
        <f t="shared" si="0"/>
        <v>0</v>
      </c>
      <c r="BC33" s="367"/>
      <c r="BD33" s="368">
        <f t="shared" si="1"/>
        <v>0</v>
      </c>
      <c r="BE33" s="369"/>
      <c r="BF33" s="368">
        <f>IF($A33=0,0,'Unidad 1'!S33+'Unidad 2'!S33+'Unidad 3'!S33+'Unidad 4'!S33+'Unidad 5'!S33+'Unidad 6'!S33+'Unidad 7'!S33+'Unidad 8'!S33)</f>
        <v>0</v>
      </c>
      <c r="BG33" s="370"/>
      <c r="BH33" s="108"/>
      <c r="BK33" s="86">
        <f t="shared" si="12"/>
        <v>0</v>
      </c>
      <c r="BL33" s="85">
        <f t="shared" si="2"/>
        <v>0</v>
      </c>
    </row>
    <row r="34" spans="1:64" x14ac:dyDescent="0.35">
      <c r="A34" s="106">
        <f t="shared" si="13"/>
        <v>0</v>
      </c>
      <c r="B34" s="106" t="str">
        <f>IF('Unidad 1'!B34="","",'Unidad 1'!B34)</f>
        <v/>
      </c>
      <c r="C34" s="397" t="str">
        <f>IF('Unidad 1'!C34="","",'Unidad 1'!C34)</f>
        <v/>
      </c>
      <c r="D34" s="397"/>
      <c r="E34" s="397"/>
      <c r="F34" s="397"/>
      <c r="G34" s="397"/>
      <c r="H34" s="397"/>
      <c r="I34" s="359">
        <f>IF($A34=0,0,IF(K34&gt;0,0,IF('Unidad 1'!Q34="NA","NA",ROUND('Unidad 1'!Q34,0))))</f>
        <v>0</v>
      </c>
      <c r="J34" s="360"/>
      <c r="K34" s="357"/>
      <c r="L34" s="358"/>
      <c r="M34" s="359">
        <f>IF($A34=0,0,IF(O34&gt;0,0,IF('Unidad 2'!Q34="NA","NA",ROUND('Unidad 2'!Q34,0))))</f>
        <v>0</v>
      </c>
      <c r="N34" s="360"/>
      <c r="O34" s="357"/>
      <c r="P34" s="358"/>
      <c r="Q34" s="359">
        <f>IF($A34=0,0,IF(S34&gt;0,0,IF('Unidad 3'!Q34="NA","NA",ROUND('Unidad 3'!Q34,0))))</f>
        <v>0</v>
      </c>
      <c r="R34" s="360"/>
      <c r="S34" s="357"/>
      <c r="T34" s="358"/>
      <c r="U34" s="359">
        <f>IF($A34=0,0,IF(W34&gt;0,0,IF('Unidad 4'!Q34="NA","NA",ROUND('Unidad 4'!Q34,0))))</f>
        <v>0</v>
      </c>
      <c r="V34" s="360"/>
      <c r="W34" s="357"/>
      <c r="X34" s="358"/>
      <c r="Y34" s="359">
        <f>IF($A34=0,0,IF(AA34&gt;0,0,IF('Unidad 5'!Q34="NA","NA",ROUND('Unidad 5'!Q34,0))))</f>
        <v>0</v>
      </c>
      <c r="Z34" s="360"/>
      <c r="AA34" s="357"/>
      <c r="AB34" s="358"/>
      <c r="AC34" s="359">
        <f>IF($A34=0,0,IF(AE34&gt;0,0,IF('Unidad 6'!Q34="NA","NA",ROUND('Unidad 6'!Q34,0))))</f>
        <v>0</v>
      </c>
      <c r="AD34" s="360"/>
      <c r="AE34" s="357"/>
      <c r="AF34" s="358"/>
      <c r="AG34" s="359">
        <f>IF($A34=0,0,IF(AI34&gt;0,0,IF('Unidad 7'!Q34="NA","NA",ROUND('Unidad 7'!Q34,0))))</f>
        <v>0</v>
      </c>
      <c r="AH34" s="360"/>
      <c r="AI34" s="357"/>
      <c r="AJ34" s="358"/>
      <c r="AK34" s="359">
        <f>IF($A34=0,0,IF(AM34&gt;0,0,IF('Unidad 8'!Q34="NA","NA",ROUND('Unidad 8'!Q34,0))))</f>
        <v>0</v>
      </c>
      <c r="AL34" s="360"/>
      <c r="AM34" s="357"/>
      <c r="AN34" s="358"/>
      <c r="AO34" s="107" t="b">
        <f t="shared" si="3"/>
        <v>0</v>
      </c>
      <c r="AP34" s="107" t="b">
        <f t="shared" si="4"/>
        <v>0</v>
      </c>
      <c r="AQ34" s="107" t="b">
        <f t="shared" si="5"/>
        <v>0</v>
      </c>
      <c r="AR34" s="107" t="b">
        <f t="shared" si="6"/>
        <v>0</v>
      </c>
      <c r="AS34" s="107" t="b">
        <f t="shared" si="7"/>
        <v>0</v>
      </c>
      <c r="AT34" s="107" t="b">
        <f t="shared" si="8"/>
        <v>0</v>
      </c>
      <c r="AU34" s="107" t="b">
        <f t="shared" si="9"/>
        <v>0</v>
      </c>
      <c r="AV34" s="107" t="b">
        <f t="shared" si="10"/>
        <v>0</v>
      </c>
      <c r="AW34" s="107">
        <f t="shared" si="14"/>
        <v>0</v>
      </c>
      <c r="AX34" s="359">
        <f t="shared" si="11"/>
        <v>0</v>
      </c>
      <c r="AY34" s="360"/>
      <c r="AZ34" s="387">
        <f>'Proyecto Integrador'!AB44</f>
        <v>0</v>
      </c>
      <c r="BA34" s="388"/>
      <c r="BB34" s="366">
        <f t="shared" si="0"/>
        <v>0</v>
      </c>
      <c r="BC34" s="367"/>
      <c r="BD34" s="368">
        <f t="shared" si="1"/>
        <v>0</v>
      </c>
      <c r="BE34" s="369"/>
      <c r="BF34" s="368">
        <f>IF($A34=0,0,'Unidad 1'!S34+'Unidad 2'!S34+'Unidad 3'!S34+'Unidad 4'!S34+'Unidad 5'!S34+'Unidad 6'!S34+'Unidad 7'!S34+'Unidad 8'!S34)</f>
        <v>0</v>
      </c>
      <c r="BG34" s="370"/>
      <c r="BH34" s="108"/>
      <c r="BK34" s="86">
        <f t="shared" si="12"/>
        <v>0</v>
      </c>
      <c r="BL34" s="85">
        <f t="shared" si="2"/>
        <v>0</v>
      </c>
    </row>
    <row r="35" spans="1:64" x14ac:dyDescent="0.35">
      <c r="A35" s="106">
        <f t="shared" si="13"/>
        <v>0</v>
      </c>
      <c r="B35" s="106" t="str">
        <f>IF('Unidad 1'!B35="","",'Unidad 1'!B35)</f>
        <v/>
      </c>
      <c r="C35" s="397" t="str">
        <f>IF('Unidad 1'!C35="","",'Unidad 1'!C35)</f>
        <v/>
      </c>
      <c r="D35" s="397"/>
      <c r="E35" s="397"/>
      <c r="F35" s="397"/>
      <c r="G35" s="397"/>
      <c r="H35" s="397"/>
      <c r="I35" s="359">
        <f>IF($A35=0,0,IF(K35&gt;0,0,IF('Unidad 1'!Q35="NA","NA",ROUND('Unidad 1'!Q35,0))))</f>
        <v>0</v>
      </c>
      <c r="J35" s="360"/>
      <c r="K35" s="357"/>
      <c r="L35" s="358"/>
      <c r="M35" s="359">
        <f>IF($A35=0,0,IF(O35&gt;0,0,IF('Unidad 2'!Q35="NA","NA",ROUND('Unidad 2'!Q35,0))))</f>
        <v>0</v>
      </c>
      <c r="N35" s="360"/>
      <c r="O35" s="357"/>
      <c r="P35" s="358"/>
      <c r="Q35" s="359">
        <f>IF($A35=0,0,IF(S35&gt;0,0,IF('Unidad 3'!Q35="NA","NA",ROUND('Unidad 3'!Q35,0))))</f>
        <v>0</v>
      </c>
      <c r="R35" s="360"/>
      <c r="S35" s="357"/>
      <c r="T35" s="358"/>
      <c r="U35" s="359">
        <f>IF($A35=0,0,IF(W35&gt;0,0,IF('Unidad 4'!Q35="NA","NA",ROUND('Unidad 4'!Q35,0))))</f>
        <v>0</v>
      </c>
      <c r="V35" s="360"/>
      <c r="W35" s="357"/>
      <c r="X35" s="358"/>
      <c r="Y35" s="359">
        <f>IF($A35=0,0,IF(AA35&gt;0,0,IF('Unidad 5'!Q35="NA","NA",ROUND('Unidad 5'!Q35,0))))</f>
        <v>0</v>
      </c>
      <c r="Z35" s="360"/>
      <c r="AA35" s="357"/>
      <c r="AB35" s="358"/>
      <c r="AC35" s="359">
        <f>IF($A35=0,0,IF(AE35&gt;0,0,IF('Unidad 6'!Q35="NA","NA",ROUND('Unidad 6'!Q35,0))))</f>
        <v>0</v>
      </c>
      <c r="AD35" s="360"/>
      <c r="AE35" s="357"/>
      <c r="AF35" s="358"/>
      <c r="AG35" s="359">
        <f>IF($A35=0,0,IF(AI35&gt;0,0,IF('Unidad 7'!Q35="NA","NA",ROUND('Unidad 7'!Q35,0))))</f>
        <v>0</v>
      </c>
      <c r="AH35" s="360"/>
      <c r="AI35" s="357"/>
      <c r="AJ35" s="358"/>
      <c r="AK35" s="359">
        <f>IF($A35=0,0,IF(AM35&gt;0,0,IF('Unidad 8'!Q35="NA","NA",ROUND('Unidad 8'!Q35,0))))</f>
        <v>0</v>
      </c>
      <c r="AL35" s="360"/>
      <c r="AM35" s="357"/>
      <c r="AN35" s="358"/>
      <c r="AO35" s="107" t="b">
        <f t="shared" si="3"/>
        <v>0</v>
      </c>
      <c r="AP35" s="107" t="b">
        <f t="shared" si="4"/>
        <v>0</v>
      </c>
      <c r="AQ35" s="107" t="b">
        <f t="shared" si="5"/>
        <v>0</v>
      </c>
      <c r="AR35" s="107" t="b">
        <f t="shared" si="6"/>
        <v>0</v>
      </c>
      <c r="AS35" s="107" t="b">
        <f t="shared" si="7"/>
        <v>0</v>
      </c>
      <c r="AT35" s="107" t="b">
        <f t="shared" si="8"/>
        <v>0</v>
      </c>
      <c r="AU35" s="107" t="b">
        <f t="shared" si="9"/>
        <v>0</v>
      </c>
      <c r="AV35" s="107" t="b">
        <f t="shared" si="10"/>
        <v>0</v>
      </c>
      <c r="AW35" s="107">
        <f t="shared" si="14"/>
        <v>0</v>
      </c>
      <c r="AX35" s="359">
        <f t="shared" si="11"/>
        <v>0</v>
      </c>
      <c r="AY35" s="360"/>
      <c r="AZ35" s="387">
        <f>'Proyecto Integrador'!AB45</f>
        <v>0</v>
      </c>
      <c r="BA35" s="388"/>
      <c r="BB35" s="366">
        <f t="shared" si="0"/>
        <v>0</v>
      </c>
      <c r="BC35" s="367"/>
      <c r="BD35" s="368">
        <f t="shared" si="1"/>
        <v>0</v>
      </c>
      <c r="BE35" s="369"/>
      <c r="BF35" s="368">
        <f>IF($A35=0,0,'Unidad 1'!S35+'Unidad 2'!S35+'Unidad 3'!S35+'Unidad 4'!S35+'Unidad 5'!S35+'Unidad 6'!S35+'Unidad 7'!S35+'Unidad 8'!S35)</f>
        <v>0</v>
      </c>
      <c r="BG35" s="370"/>
      <c r="BH35" s="108"/>
      <c r="BK35" s="86">
        <f t="shared" si="12"/>
        <v>0</v>
      </c>
      <c r="BL35" s="85">
        <f t="shared" si="2"/>
        <v>0</v>
      </c>
    </row>
    <row r="36" spans="1:64" x14ac:dyDescent="0.35">
      <c r="A36" s="106">
        <f t="shared" si="13"/>
        <v>0</v>
      </c>
      <c r="B36" s="106" t="str">
        <f>IF('Unidad 1'!B36="","",'Unidad 1'!B36)</f>
        <v/>
      </c>
      <c r="C36" s="397" t="str">
        <f>IF('Unidad 1'!C36="","",'Unidad 1'!C36)</f>
        <v/>
      </c>
      <c r="D36" s="397"/>
      <c r="E36" s="397"/>
      <c r="F36" s="397"/>
      <c r="G36" s="397"/>
      <c r="H36" s="397"/>
      <c r="I36" s="359">
        <f>IF($A36=0,0,IF(K36&gt;0,0,IF('Unidad 1'!Q36="NA","NA",ROUND('Unidad 1'!Q36,0))))</f>
        <v>0</v>
      </c>
      <c r="J36" s="360"/>
      <c r="K36" s="357"/>
      <c r="L36" s="358"/>
      <c r="M36" s="359">
        <f>IF($A36=0,0,IF(O36&gt;0,0,IF('Unidad 2'!Q36="NA","NA",ROUND('Unidad 2'!Q36,0))))</f>
        <v>0</v>
      </c>
      <c r="N36" s="360"/>
      <c r="O36" s="357"/>
      <c r="P36" s="358"/>
      <c r="Q36" s="359">
        <f>IF($A36=0,0,IF(S36&gt;0,0,IF('Unidad 3'!Q36="NA","NA",ROUND('Unidad 3'!Q36,0))))</f>
        <v>0</v>
      </c>
      <c r="R36" s="360"/>
      <c r="S36" s="357"/>
      <c r="T36" s="358"/>
      <c r="U36" s="359">
        <f>IF($A36=0,0,IF(W36&gt;0,0,IF('Unidad 4'!Q36="NA","NA",ROUND('Unidad 4'!Q36,0))))</f>
        <v>0</v>
      </c>
      <c r="V36" s="360"/>
      <c r="W36" s="357"/>
      <c r="X36" s="358"/>
      <c r="Y36" s="359">
        <f>IF($A36=0,0,IF(AA36&gt;0,0,IF('Unidad 5'!Q36="NA","NA",ROUND('Unidad 5'!Q36,0))))</f>
        <v>0</v>
      </c>
      <c r="Z36" s="360"/>
      <c r="AA36" s="357"/>
      <c r="AB36" s="358"/>
      <c r="AC36" s="359">
        <f>IF($A36=0,0,IF(AE36&gt;0,0,IF('Unidad 6'!Q36="NA","NA",ROUND('Unidad 6'!Q36,0))))</f>
        <v>0</v>
      </c>
      <c r="AD36" s="360"/>
      <c r="AE36" s="357"/>
      <c r="AF36" s="358"/>
      <c r="AG36" s="359">
        <f>IF($A36=0,0,IF(AI36&gt;0,0,IF('Unidad 7'!Q36="NA","NA",ROUND('Unidad 7'!Q36,0))))</f>
        <v>0</v>
      </c>
      <c r="AH36" s="360"/>
      <c r="AI36" s="357"/>
      <c r="AJ36" s="358"/>
      <c r="AK36" s="359">
        <f>IF($A36=0,0,IF(AM36&gt;0,0,IF('Unidad 8'!Q36="NA","NA",ROUND('Unidad 8'!Q36,0))))</f>
        <v>0</v>
      </c>
      <c r="AL36" s="360"/>
      <c r="AM36" s="357"/>
      <c r="AN36" s="358"/>
      <c r="AO36" s="107" t="b">
        <f t="shared" si="3"/>
        <v>0</v>
      </c>
      <c r="AP36" s="107" t="b">
        <f t="shared" si="4"/>
        <v>0</v>
      </c>
      <c r="AQ36" s="107" t="b">
        <f t="shared" si="5"/>
        <v>0</v>
      </c>
      <c r="AR36" s="107" t="b">
        <f t="shared" si="6"/>
        <v>0</v>
      </c>
      <c r="AS36" s="107" t="b">
        <f t="shared" si="7"/>
        <v>0</v>
      </c>
      <c r="AT36" s="107" t="b">
        <f t="shared" si="8"/>
        <v>0</v>
      </c>
      <c r="AU36" s="107" t="b">
        <f t="shared" si="9"/>
        <v>0</v>
      </c>
      <c r="AV36" s="107" t="b">
        <f t="shared" si="10"/>
        <v>0</v>
      </c>
      <c r="AW36" s="107">
        <f t="shared" si="14"/>
        <v>0</v>
      </c>
      <c r="AX36" s="359">
        <f t="shared" si="11"/>
        <v>0</v>
      </c>
      <c r="AY36" s="360"/>
      <c r="AZ36" s="387">
        <f>'Proyecto Integrador'!AB46</f>
        <v>0</v>
      </c>
      <c r="BA36" s="388"/>
      <c r="BB36" s="366">
        <f t="shared" si="0"/>
        <v>0</v>
      </c>
      <c r="BC36" s="367"/>
      <c r="BD36" s="368">
        <f t="shared" si="1"/>
        <v>0</v>
      </c>
      <c r="BE36" s="369"/>
      <c r="BF36" s="368">
        <f>IF($A36=0,0,'Unidad 1'!S36+'Unidad 2'!S36+'Unidad 3'!S36+'Unidad 4'!S36+'Unidad 5'!S36+'Unidad 6'!S36+'Unidad 7'!S36+'Unidad 8'!S36)</f>
        <v>0</v>
      </c>
      <c r="BG36" s="370"/>
      <c r="BH36" s="108"/>
      <c r="BK36" s="86">
        <f t="shared" si="12"/>
        <v>0</v>
      </c>
      <c r="BL36" s="85">
        <f t="shared" si="2"/>
        <v>0</v>
      </c>
    </row>
    <row r="37" spans="1:64" x14ac:dyDescent="0.35">
      <c r="A37" s="106">
        <f t="shared" si="13"/>
        <v>0</v>
      </c>
      <c r="B37" s="106" t="str">
        <f>IF('Unidad 1'!B37="","",'Unidad 1'!B37)</f>
        <v/>
      </c>
      <c r="C37" s="397" t="str">
        <f>IF('Unidad 1'!C37="","",'Unidad 1'!C37)</f>
        <v/>
      </c>
      <c r="D37" s="397"/>
      <c r="E37" s="397"/>
      <c r="F37" s="397"/>
      <c r="G37" s="397"/>
      <c r="H37" s="397"/>
      <c r="I37" s="359">
        <f>IF($A37=0,0,IF(K37&gt;0,0,IF('Unidad 1'!Q37="NA","NA",ROUND('Unidad 1'!Q37,0))))</f>
        <v>0</v>
      </c>
      <c r="J37" s="360"/>
      <c r="K37" s="357"/>
      <c r="L37" s="358"/>
      <c r="M37" s="359">
        <f>IF($A37=0,0,IF(O37&gt;0,0,IF('Unidad 2'!Q37="NA","NA",ROUND('Unidad 2'!Q37,0))))</f>
        <v>0</v>
      </c>
      <c r="N37" s="360"/>
      <c r="O37" s="357"/>
      <c r="P37" s="358"/>
      <c r="Q37" s="359">
        <f>IF($A37=0,0,IF(S37&gt;0,0,IF('Unidad 3'!Q37="NA","NA",ROUND('Unidad 3'!Q37,0))))</f>
        <v>0</v>
      </c>
      <c r="R37" s="360"/>
      <c r="S37" s="357"/>
      <c r="T37" s="358"/>
      <c r="U37" s="359">
        <f>IF($A37=0,0,IF(W37&gt;0,0,IF('Unidad 4'!Q37="NA","NA",ROUND('Unidad 4'!Q37,0))))</f>
        <v>0</v>
      </c>
      <c r="V37" s="360"/>
      <c r="W37" s="357"/>
      <c r="X37" s="358"/>
      <c r="Y37" s="359">
        <f>IF($A37=0,0,IF(AA37&gt;0,0,IF('Unidad 5'!Q37="NA","NA",ROUND('Unidad 5'!Q37,0))))</f>
        <v>0</v>
      </c>
      <c r="Z37" s="360"/>
      <c r="AA37" s="357"/>
      <c r="AB37" s="358"/>
      <c r="AC37" s="359">
        <f>IF($A37=0,0,IF(AE37&gt;0,0,IF('Unidad 6'!Q37="NA","NA",ROUND('Unidad 6'!Q37,0))))</f>
        <v>0</v>
      </c>
      <c r="AD37" s="360"/>
      <c r="AE37" s="357"/>
      <c r="AF37" s="358"/>
      <c r="AG37" s="359">
        <f>IF($A37=0,0,IF(AI37&gt;0,0,IF('Unidad 7'!Q37="NA","NA",ROUND('Unidad 7'!Q37,0))))</f>
        <v>0</v>
      </c>
      <c r="AH37" s="360"/>
      <c r="AI37" s="357"/>
      <c r="AJ37" s="358"/>
      <c r="AK37" s="359">
        <f>IF($A37=0,0,IF(AM37&gt;0,0,IF('Unidad 8'!Q37="NA","NA",ROUND('Unidad 8'!Q37,0))))</f>
        <v>0</v>
      </c>
      <c r="AL37" s="360"/>
      <c r="AM37" s="357"/>
      <c r="AN37" s="358"/>
      <c r="AO37" s="107" t="b">
        <f t="shared" si="3"/>
        <v>0</v>
      </c>
      <c r="AP37" s="107" t="b">
        <f t="shared" si="4"/>
        <v>0</v>
      </c>
      <c r="AQ37" s="107" t="b">
        <f t="shared" si="5"/>
        <v>0</v>
      </c>
      <c r="AR37" s="107" t="b">
        <f t="shared" si="6"/>
        <v>0</v>
      </c>
      <c r="AS37" s="107" t="b">
        <f t="shared" si="7"/>
        <v>0</v>
      </c>
      <c r="AT37" s="107" t="b">
        <f t="shared" si="8"/>
        <v>0</v>
      </c>
      <c r="AU37" s="107" t="b">
        <f t="shared" si="9"/>
        <v>0</v>
      </c>
      <c r="AV37" s="107" t="b">
        <f t="shared" si="10"/>
        <v>0</v>
      </c>
      <c r="AW37" s="107">
        <f t="shared" si="14"/>
        <v>0</v>
      </c>
      <c r="AX37" s="359">
        <f t="shared" si="11"/>
        <v>0</v>
      </c>
      <c r="AY37" s="360"/>
      <c r="AZ37" s="387">
        <f>'Proyecto Integrador'!AB47</f>
        <v>0</v>
      </c>
      <c r="BA37" s="388"/>
      <c r="BB37" s="366">
        <f t="shared" si="0"/>
        <v>0</v>
      </c>
      <c r="BC37" s="367"/>
      <c r="BD37" s="368">
        <f t="shared" si="1"/>
        <v>0</v>
      </c>
      <c r="BE37" s="369"/>
      <c r="BF37" s="368">
        <f>IF($A37=0,0,'Unidad 1'!S37+'Unidad 2'!S37+'Unidad 3'!S37+'Unidad 4'!S37+'Unidad 5'!S37+'Unidad 6'!S37+'Unidad 7'!S37+'Unidad 8'!S37)</f>
        <v>0</v>
      </c>
      <c r="BG37" s="370"/>
      <c r="BH37" s="108"/>
      <c r="BK37" s="86">
        <f t="shared" si="12"/>
        <v>0</v>
      </c>
      <c r="BL37" s="85">
        <f t="shared" si="2"/>
        <v>0</v>
      </c>
    </row>
    <row r="38" spans="1:64" x14ac:dyDescent="0.35">
      <c r="A38" s="106">
        <f t="shared" si="13"/>
        <v>0</v>
      </c>
      <c r="B38" s="106" t="str">
        <f>IF('Unidad 1'!B38="","",'Unidad 1'!B38)</f>
        <v/>
      </c>
      <c r="C38" s="397" t="str">
        <f>IF('Unidad 1'!C38="","",'Unidad 1'!C38)</f>
        <v/>
      </c>
      <c r="D38" s="397"/>
      <c r="E38" s="397"/>
      <c r="F38" s="397"/>
      <c r="G38" s="397"/>
      <c r="H38" s="397"/>
      <c r="I38" s="359">
        <f>IF($A38=0,0,IF(K38&gt;0,0,IF('Unidad 1'!Q38="NA","NA",ROUND('Unidad 1'!Q38,0))))</f>
        <v>0</v>
      </c>
      <c r="J38" s="360"/>
      <c r="K38" s="357"/>
      <c r="L38" s="358"/>
      <c r="M38" s="359">
        <f>IF($A38=0,0,IF(O38&gt;0,0,IF('Unidad 2'!Q38="NA","NA",ROUND('Unidad 2'!Q38,0))))</f>
        <v>0</v>
      </c>
      <c r="N38" s="360"/>
      <c r="O38" s="357"/>
      <c r="P38" s="358"/>
      <c r="Q38" s="359">
        <f>IF($A38=0,0,IF(S38&gt;0,0,IF('Unidad 3'!Q38="NA","NA",ROUND('Unidad 3'!Q38,0))))</f>
        <v>0</v>
      </c>
      <c r="R38" s="360"/>
      <c r="S38" s="357"/>
      <c r="T38" s="358"/>
      <c r="U38" s="359">
        <f>IF($A38=0,0,IF(W38&gt;0,0,IF('Unidad 4'!Q38="NA","NA",ROUND('Unidad 4'!Q38,0))))</f>
        <v>0</v>
      </c>
      <c r="V38" s="360"/>
      <c r="W38" s="357"/>
      <c r="X38" s="358"/>
      <c r="Y38" s="359">
        <f>IF($A38=0,0,IF(AA38&gt;0,0,IF('Unidad 5'!Q38="NA","NA",ROUND('Unidad 5'!Q38,0))))</f>
        <v>0</v>
      </c>
      <c r="Z38" s="360"/>
      <c r="AA38" s="357"/>
      <c r="AB38" s="358"/>
      <c r="AC38" s="359">
        <f>IF($A38=0,0,IF(AE38&gt;0,0,IF('Unidad 6'!Q38="NA","NA",ROUND('Unidad 6'!Q38,0))))</f>
        <v>0</v>
      </c>
      <c r="AD38" s="360"/>
      <c r="AE38" s="357"/>
      <c r="AF38" s="358"/>
      <c r="AG38" s="359">
        <f>IF($A38=0,0,IF(AI38&gt;0,0,IF('Unidad 7'!Q38="NA","NA",ROUND('Unidad 7'!Q38,0))))</f>
        <v>0</v>
      </c>
      <c r="AH38" s="360"/>
      <c r="AI38" s="357"/>
      <c r="AJ38" s="358"/>
      <c r="AK38" s="359">
        <f>IF($A38=0,0,IF(AM38&gt;0,0,IF('Unidad 8'!Q38="NA","NA",ROUND('Unidad 8'!Q38,0))))</f>
        <v>0</v>
      </c>
      <c r="AL38" s="360"/>
      <c r="AM38" s="357"/>
      <c r="AN38" s="358"/>
      <c r="AO38" s="107" t="b">
        <f t="shared" si="3"/>
        <v>0</v>
      </c>
      <c r="AP38" s="107" t="b">
        <f t="shared" si="4"/>
        <v>0</v>
      </c>
      <c r="AQ38" s="107" t="b">
        <f t="shared" si="5"/>
        <v>0</v>
      </c>
      <c r="AR38" s="107" t="b">
        <f t="shared" si="6"/>
        <v>0</v>
      </c>
      <c r="AS38" s="107" t="b">
        <f t="shared" si="7"/>
        <v>0</v>
      </c>
      <c r="AT38" s="107" t="b">
        <f t="shared" si="8"/>
        <v>0</v>
      </c>
      <c r="AU38" s="107" t="b">
        <f t="shared" si="9"/>
        <v>0</v>
      </c>
      <c r="AV38" s="107" t="b">
        <f t="shared" si="10"/>
        <v>0</v>
      </c>
      <c r="AW38" s="107">
        <f t="shared" si="14"/>
        <v>0</v>
      </c>
      <c r="AX38" s="359">
        <f t="shared" si="11"/>
        <v>0</v>
      </c>
      <c r="AY38" s="360"/>
      <c r="AZ38" s="387">
        <f>'Proyecto Integrador'!AB48</f>
        <v>0</v>
      </c>
      <c r="BA38" s="388"/>
      <c r="BB38" s="366">
        <f t="shared" si="0"/>
        <v>0</v>
      </c>
      <c r="BC38" s="367"/>
      <c r="BD38" s="368">
        <f t="shared" si="1"/>
        <v>0</v>
      </c>
      <c r="BE38" s="369"/>
      <c r="BF38" s="368">
        <f>IF($A38=0,0,'Unidad 1'!S38+'Unidad 2'!S38+'Unidad 3'!S38+'Unidad 4'!S38+'Unidad 5'!S38+'Unidad 6'!S38+'Unidad 7'!S38+'Unidad 8'!S38)</f>
        <v>0</v>
      </c>
      <c r="BG38" s="370"/>
      <c r="BH38" s="108"/>
      <c r="BK38" s="86">
        <f t="shared" si="12"/>
        <v>0</v>
      </c>
      <c r="BL38" s="85">
        <f t="shared" si="2"/>
        <v>0</v>
      </c>
    </row>
    <row r="39" spans="1:64" x14ac:dyDescent="0.35">
      <c r="A39" s="106">
        <f t="shared" si="13"/>
        <v>0</v>
      </c>
      <c r="B39" s="106" t="str">
        <f>IF('Unidad 1'!B39="","",'Unidad 1'!B39)</f>
        <v/>
      </c>
      <c r="C39" s="397" t="str">
        <f>IF('Unidad 1'!C39="","",'Unidad 1'!C39)</f>
        <v/>
      </c>
      <c r="D39" s="397"/>
      <c r="E39" s="397"/>
      <c r="F39" s="397"/>
      <c r="G39" s="397"/>
      <c r="H39" s="397"/>
      <c r="I39" s="359">
        <f>IF($A39=0,0,IF(K39&gt;0,0,IF('Unidad 1'!Q39="NA","NA",ROUND('Unidad 1'!Q39,0))))</f>
        <v>0</v>
      </c>
      <c r="J39" s="360"/>
      <c r="K39" s="357"/>
      <c r="L39" s="358"/>
      <c r="M39" s="359">
        <f>IF($A39=0,0,IF(O39&gt;0,0,IF('Unidad 2'!Q39="NA","NA",ROUND('Unidad 2'!Q39,0))))</f>
        <v>0</v>
      </c>
      <c r="N39" s="360"/>
      <c r="O39" s="357"/>
      <c r="P39" s="358"/>
      <c r="Q39" s="359">
        <f>IF($A39=0,0,IF(S39&gt;0,0,IF('Unidad 3'!Q39="NA","NA",ROUND('Unidad 3'!Q39,0))))</f>
        <v>0</v>
      </c>
      <c r="R39" s="360"/>
      <c r="S39" s="357"/>
      <c r="T39" s="358"/>
      <c r="U39" s="359">
        <f>IF($A39=0,0,IF(W39&gt;0,0,IF('Unidad 4'!Q39="NA","NA",ROUND('Unidad 4'!Q39,0))))</f>
        <v>0</v>
      </c>
      <c r="V39" s="360"/>
      <c r="W39" s="357"/>
      <c r="X39" s="358"/>
      <c r="Y39" s="359">
        <f>IF($A39=0,0,IF(AA39&gt;0,0,IF('Unidad 5'!Q39="NA","NA",ROUND('Unidad 5'!Q39,0))))</f>
        <v>0</v>
      </c>
      <c r="Z39" s="360"/>
      <c r="AA39" s="357"/>
      <c r="AB39" s="358"/>
      <c r="AC39" s="359">
        <f>IF($A39=0,0,IF(AE39&gt;0,0,IF('Unidad 6'!Q39="NA","NA",ROUND('Unidad 6'!Q39,0))))</f>
        <v>0</v>
      </c>
      <c r="AD39" s="360"/>
      <c r="AE39" s="357"/>
      <c r="AF39" s="358"/>
      <c r="AG39" s="359">
        <f>IF($A39=0,0,IF(AI39&gt;0,0,IF('Unidad 7'!Q39="NA","NA",ROUND('Unidad 7'!Q39,0))))</f>
        <v>0</v>
      </c>
      <c r="AH39" s="360"/>
      <c r="AI39" s="357"/>
      <c r="AJ39" s="358"/>
      <c r="AK39" s="359">
        <f>IF($A39=0,0,IF(AM39&gt;0,0,IF('Unidad 8'!Q39="NA","NA",ROUND('Unidad 8'!Q39,0))))</f>
        <v>0</v>
      </c>
      <c r="AL39" s="360"/>
      <c r="AM39" s="357"/>
      <c r="AN39" s="358"/>
      <c r="AO39" s="107" t="b">
        <f t="shared" si="3"/>
        <v>0</v>
      </c>
      <c r="AP39" s="107" t="b">
        <f t="shared" si="4"/>
        <v>0</v>
      </c>
      <c r="AQ39" s="107" t="b">
        <f t="shared" si="5"/>
        <v>0</v>
      </c>
      <c r="AR39" s="107" t="b">
        <f t="shared" si="6"/>
        <v>0</v>
      </c>
      <c r="AS39" s="107" t="b">
        <f t="shared" si="7"/>
        <v>0</v>
      </c>
      <c r="AT39" s="107" t="b">
        <f t="shared" si="8"/>
        <v>0</v>
      </c>
      <c r="AU39" s="107" t="b">
        <f t="shared" si="9"/>
        <v>0</v>
      </c>
      <c r="AV39" s="107" t="b">
        <f t="shared" si="10"/>
        <v>0</v>
      </c>
      <c r="AW39" s="107">
        <f t="shared" si="14"/>
        <v>0</v>
      </c>
      <c r="AX39" s="359">
        <f t="shared" si="11"/>
        <v>0</v>
      </c>
      <c r="AY39" s="360"/>
      <c r="AZ39" s="387">
        <f>'Proyecto Integrador'!AB49</f>
        <v>0</v>
      </c>
      <c r="BA39" s="388"/>
      <c r="BB39" s="366">
        <f t="shared" si="0"/>
        <v>0</v>
      </c>
      <c r="BC39" s="367"/>
      <c r="BD39" s="368">
        <f t="shared" si="1"/>
        <v>0</v>
      </c>
      <c r="BE39" s="369"/>
      <c r="BF39" s="368">
        <f>IF($A39=0,0,'Unidad 1'!S39+'Unidad 2'!S39+'Unidad 3'!S39+'Unidad 4'!S39+'Unidad 5'!S39+'Unidad 6'!S39+'Unidad 7'!S39+'Unidad 8'!S39)</f>
        <v>0</v>
      </c>
      <c r="BG39" s="370"/>
      <c r="BH39" s="108"/>
      <c r="BK39" s="86">
        <f t="shared" si="12"/>
        <v>0</v>
      </c>
      <c r="BL39" s="85">
        <f t="shared" si="2"/>
        <v>0</v>
      </c>
    </row>
    <row r="40" spans="1:64" x14ac:dyDescent="0.35">
      <c r="A40" s="106">
        <f t="shared" si="13"/>
        <v>0</v>
      </c>
      <c r="B40" s="106" t="str">
        <f>IF('Unidad 1'!B40="","",'Unidad 1'!B40)</f>
        <v/>
      </c>
      <c r="C40" s="397" t="str">
        <f>IF('Unidad 1'!C40="","",'Unidad 1'!C40)</f>
        <v/>
      </c>
      <c r="D40" s="397"/>
      <c r="E40" s="397"/>
      <c r="F40" s="397"/>
      <c r="G40" s="397"/>
      <c r="H40" s="397"/>
      <c r="I40" s="359">
        <f>IF($A40=0,0,IF(K40&gt;0,0,IF('Unidad 1'!Q40="NA","NA",ROUND('Unidad 1'!Q40,0))))</f>
        <v>0</v>
      </c>
      <c r="J40" s="360"/>
      <c r="K40" s="357"/>
      <c r="L40" s="358"/>
      <c r="M40" s="359">
        <f>IF($A40=0,0,IF(O40&gt;0,0,IF('Unidad 2'!Q40="NA","NA",ROUND('Unidad 2'!Q40,0))))</f>
        <v>0</v>
      </c>
      <c r="N40" s="360"/>
      <c r="O40" s="357"/>
      <c r="P40" s="358"/>
      <c r="Q40" s="359">
        <f>IF($A40=0,0,IF(S40&gt;0,0,IF('Unidad 3'!Q40="NA","NA",ROUND('Unidad 3'!Q40,0))))</f>
        <v>0</v>
      </c>
      <c r="R40" s="360"/>
      <c r="S40" s="357"/>
      <c r="T40" s="358"/>
      <c r="U40" s="359">
        <f>IF($A40=0,0,IF(W40&gt;0,0,IF('Unidad 4'!Q40="NA","NA",ROUND('Unidad 4'!Q40,0))))</f>
        <v>0</v>
      </c>
      <c r="V40" s="360"/>
      <c r="W40" s="357"/>
      <c r="X40" s="358"/>
      <c r="Y40" s="359">
        <f>IF($A40=0,0,IF(AA40&gt;0,0,IF('Unidad 5'!Q40="NA","NA",ROUND('Unidad 5'!Q40,0))))</f>
        <v>0</v>
      </c>
      <c r="Z40" s="360"/>
      <c r="AA40" s="357"/>
      <c r="AB40" s="358"/>
      <c r="AC40" s="359">
        <f>IF($A40=0,0,IF(AE40&gt;0,0,IF('Unidad 6'!Q40="NA","NA",ROUND('Unidad 6'!Q40,0))))</f>
        <v>0</v>
      </c>
      <c r="AD40" s="360"/>
      <c r="AE40" s="357"/>
      <c r="AF40" s="358"/>
      <c r="AG40" s="359">
        <f>IF($A40=0,0,IF(AI40&gt;0,0,IF('Unidad 7'!Q40="NA","NA",ROUND('Unidad 7'!Q40,0))))</f>
        <v>0</v>
      </c>
      <c r="AH40" s="360"/>
      <c r="AI40" s="357"/>
      <c r="AJ40" s="358"/>
      <c r="AK40" s="359">
        <f>IF($A40=0,0,IF(AM40&gt;0,0,IF('Unidad 8'!Q40="NA","NA",ROUND('Unidad 8'!Q40,0))))</f>
        <v>0</v>
      </c>
      <c r="AL40" s="360"/>
      <c r="AM40" s="357"/>
      <c r="AN40" s="358"/>
      <c r="AO40" s="107" t="b">
        <f t="shared" si="3"/>
        <v>0</v>
      </c>
      <c r="AP40" s="107" t="b">
        <f t="shared" si="4"/>
        <v>0</v>
      </c>
      <c r="AQ40" s="107" t="b">
        <f t="shared" si="5"/>
        <v>0</v>
      </c>
      <c r="AR40" s="107" t="b">
        <f t="shared" si="6"/>
        <v>0</v>
      </c>
      <c r="AS40" s="107" t="b">
        <f t="shared" si="7"/>
        <v>0</v>
      </c>
      <c r="AT40" s="107" t="b">
        <f t="shared" si="8"/>
        <v>0</v>
      </c>
      <c r="AU40" s="107" t="b">
        <f t="shared" si="9"/>
        <v>0</v>
      </c>
      <c r="AV40" s="107" t="b">
        <f t="shared" si="10"/>
        <v>0</v>
      </c>
      <c r="AW40" s="107">
        <f t="shared" si="14"/>
        <v>0</v>
      </c>
      <c r="AX40" s="359">
        <f t="shared" si="11"/>
        <v>0</v>
      </c>
      <c r="AY40" s="360"/>
      <c r="AZ40" s="387">
        <f>'Proyecto Integrador'!AB50</f>
        <v>0</v>
      </c>
      <c r="BA40" s="388"/>
      <c r="BB40" s="366">
        <f t="shared" si="0"/>
        <v>0</v>
      </c>
      <c r="BC40" s="367"/>
      <c r="BD40" s="368">
        <f t="shared" si="1"/>
        <v>0</v>
      </c>
      <c r="BE40" s="369"/>
      <c r="BF40" s="368">
        <f>IF($A40=0,0,'Unidad 1'!S40+'Unidad 2'!S40+'Unidad 3'!S40+'Unidad 4'!S40+'Unidad 5'!S40+'Unidad 6'!S40+'Unidad 7'!S40+'Unidad 8'!S40)</f>
        <v>0</v>
      </c>
      <c r="BG40" s="370"/>
      <c r="BH40" s="108"/>
      <c r="BK40" s="86">
        <f t="shared" si="12"/>
        <v>0</v>
      </c>
      <c r="BL40" s="85">
        <f t="shared" si="2"/>
        <v>0</v>
      </c>
    </row>
    <row r="41" spans="1:64" x14ac:dyDescent="0.35">
      <c r="A41" s="106">
        <f t="shared" si="13"/>
        <v>0</v>
      </c>
      <c r="B41" s="106" t="str">
        <f>IF('Unidad 1'!B41="","",'Unidad 1'!B41)</f>
        <v/>
      </c>
      <c r="C41" s="397" t="str">
        <f>IF('Unidad 1'!C41="","",'Unidad 1'!C41)</f>
        <v/>
      </c>
      <c r="D41" s="397"/>
      <c r="E41" s="397"/>
      <c r="F41" s="397"/>
      <c r="G41" s="397"/>
      <c r="H41" s="397"/>
      <c r="I41" s="359">
        <f>IF($A41=0,0,IF(K41&gt;0,0,IF('Unidad 1'!Q41="NA","NA",ROUND('Unidad 1'!Q41,0))))</f>
        <v>0</v>
      </c>
      <c r="J41" s="360"/>
      <c r="K41" s="357"/>
      <c r="L41" s="358"/>
      <c r="M41" s="359">
        <f>IF($A41=0,0,IF(O41&gt;0,0,IF('Unidad 2'!Q41="NA","NA",ROUND('Unidad 2'!Q41,0))))</f>
        <v>0</v>
      </c>
      <c r="N41" s="360"/>
      <c r="O41" s="357"/>
      <c r="P41" s="358"/>
      <c r="Q41" s="359">
        <f>IF($A41=0,0,IF(S41&gt;0,0,IF('Unidad 3'!Q41="NA","NA",ROUND('Unidad 3'!Q41,0))))</f>
        <v>0</v>
      </c>
      <c r="R41" s="360"/>
      <c r="S41" s="357"/>
      <c r="T41" s="358"/>
      <c r="U41" s="359">
        <f>IF($A41=0,0,IF(W41&gt;0,0,IF('Unidad 4'!Q41="NA","NA",ROUND('Unidad 4'!Q41,0))))</f>
        <v>0</v>
      </c>
      <c r="V41" s="360"/>
      <c r="W41" s="357"/>
      <c r="X41" s="358"/>
      <c r="Y41" s="359">
        <f>IF($A41=0,0,IF(AA41&gt;0,0,IF('Unidad 5'!Q41="NA","NA",ROUND('Unidad 5'!Q41,0))))</f>
        <v>0</v>
      </c>
      <c r="Z41" s="360"/>
      <c r="AA41" s="357"/>
      <c r="AB41" s="358"/>
      <c r="AC41" s="359">
        <f>IF($A41=0,0,IF(AE41&gt;0,0,IF('Unidad 6'!Q41="NA","NA",ROUND('Unidad 6'!Q41,0))))</f>
        <v>0</v>
      </c>
      <c r="AD41" s="360"/>
      <c r="AE41" s="357"/>
      <c r="AF41" s="358"/>
      <c r="AG41" s="359">
        <f>IF($A41=0,0,IF(AI41&gt;0,0,IF('Unidad 7'!Q41="NA","NA",ROUND('Unidad 7'!Q41,0))))</f>
        <v>0</v>
      </c>
      <c r="AH41" s="360"/>
      <c r="AI41" s="357"/>
      <c r="AJ41" s="358"/>
      <c r="AK41" s="359">
        <f>IF($A41=0,0,IF(AM41&gt;0,0,IF('Unidad 8'!Q41="NA","NA",ROUND('Unidad 8'!Q41,0))))</f>
        <v>0</v>
      </c>
      <c r="AL41" s="360"/>
      <c r="AM41" s="357"/>
      <c r="AN41" s="358"/>
      <c r="AO41" s="107" t="b">
        <f t="shared" si="3"/>
        <v>0</v>
      </c>
      <c r="AP41" s="107" t="b">
        <f t="shared" si="4"/>
        <v>0</v>
      </c>
      <c r="AQ41" s="107" t="b">
        <f t="shared" si="5"/>
        <v>0</v>
      </c>
      <c r="AR41" s="107" t="b">
        <f t="shared" si="6"/>
        <v>0</v>
      </c>
      <c r="AS41" s="107" t="b">
        <f t="shared" si="7"/>
        <v>0</v>
      </c>
      <c r="AT41" s="107" t="b">
        <f t="shared" si="8"/>
        <v>0</v>
      </c>
      <c r="AU41" s="107" t="b">
        <f t="shared" si="9"/>
        <v>0</v>
      </c>
      <c r="AV41" s="107" t="b">
        <f t="shared" si="10"/>
        <v>0</v>
      </c>
      <c r="AW41" s="107">
        <f t="shared" si="14"/>
        <v>0</v>
      </c>
      <c r="AX41" s="359">
        <f t="shared" si="11"/>
        <v>0</v>
      </c>
      <c r="AY41" s="360"/>
      <c r="AZ41" s="387">
        <f>'Proyecto Integrador'!AB51</f>
        <v>0</v>
      </c>
      <c r="BA41" s="388"/>
      <c r="BB41" s="366">
        <f t="shared" si="0"/>
        <v>0</v>
      </c>
      <c r="BC41" s="367"/>
      <c r="BD41" s="368">
        <f t="shared" si="1"/>
        <v>0</v>
      </c>
      <c r="BE41" s="369"/>
      <c r="BF41" s="368">
        <f>IF($A41=0,0,'Unidad 1'!S41+'Unidad 2'!S41+'Unidad 3'!S41+'Unidad 4'!S41+'Unidad 5'!S41+'Unidad 6'!S41+'Unidad 7'!S41+'Unidad 8'!S41)</f>
        <v>0</v>
      </c>
      <c r="BG41" s="370"/>
      <c r="BH41" s="108"/>
      <c r="BK41" s="86">
        <f t="shared" si="12"/>
        <v>0</v>
      </c>
      <c r="BL41" s="85">
        <f t="shared" si="2"/>
        <v>0</v>
      </c>
    </row>
    <row r="42" spans="1:64" x14ac:dyDescent="0.35">
      <c r="A42" s="106">
        <f t="shared" si="13"/>
        <v>0</v>
      </c>
      <c r="B42" s="106" t="str">
        <f>IF('Unidad 1'!B42="","",'Unidad 1'!B42)</f>
        <v/>
      </c>
      <c r="C42" s="397" t="str">
        <f>IF('Unidad 1'!C42="","",'Unidad 1'!C42)</f>
        <v/>
      </c>
      <c r="D42" s="397"/>
      <c r="E42" s="397"/>
      <c r="F42" s="397"/>
      <c r="G42" s="397"/>
      <c r="H42" s="397"/>
      <c r="I42" s="359">
        <f>IF($A42=0,0,IF(K42&gt;0,0,IF('Unidad 1'!Q42="NA","NA",ROUND('Unidad 1'!Q42,0))))</f>
        <v>0</v>
      </c>
      <c r="J42" s="360"/>
      <c r="K42" s="357"/>
      <c r="L42" s="358"/>
      <c r="M42" s="359">
        <f>IF($A42=0,0,IF(O42&gt;0,0,IF('Unidad 2'!Q42="NA","NA",ROUND('Unidad 2'!Q42,0))))</f>
        <v>0</v>
      </c>
      <c r="N42" s="360"/>
      <c r="O42" s="357"/>
      <c r="P42" s="358"/>
      <c r="Q42" s="359">
        <f>IF($A42=0,0,IF(S42&gt;0,0,IF('Unidad 3'!Q42="NA","NA",ROUND('Unidad 3'!Q42,0))))</f>
        <v>0</v>
      </c>
      <c r="R42" s="360"/>
      <c r="S42" s="357"/>
      <c r="T42" s="358"/>
      <c r="U42" s="359">
        <f>IF($A42=0,0,IF(W42&gt;0,0,IF('Unidad 4'!Q42="NA","NA",ROUND('Unidad 4'!Q42,0))))</f>
        <v>0</v>
      </c>
      <c r="V42" s="360"/>
      <c r="W42" s="357"/>
      <c r="X42" s="358"/>
      <c r="Y42" s="359">
        <f>IF($A42=0,0,IF(AA42&gt;0,0,IF('Unidad 5'!Q42="NA","NA",ROUND('Unidad 5'!Q42,0))))</f>
        <v>0</v>
      </c>
      <c r="Z42" s="360"/>
      <c r="AA42" s="357"/>
      <c r="AB42" s="358"/>
      <c r="AC42" s="359">
        <f>IF($A42=0,0,IF(AE42&gt;0,0,IF('Unidad 6'!Q42="NA","NA",ROUND('Unidad 6'!Q42,0))))</f>
        <v>0</v>
      </c>
      <c r="AD42" s="360"/>
      <c r="AE42" s="357"/>
      <c r="AF42" s="358"/>
      <c r="AG42" s="359">
        <f>IF($A42=0,0,IF(AI42&gt;0,0,IF('Unidad 7'!Q42="NA","NA",ROUND('Unidad 7'!Q42,0))))</f>
        <v>0</v>
      </c>
      <c r="AH42" s="360"/>
      <c r="AI42" s="357"/>
      <c r="AJ42" s="358"/>
      <c r="AK42" s="359">
        <f>IF($A42=0,0,IF(AM42&gt;0,0,IF('Unidad 8'!Q42="NA","NA",ROUND('Unidad 8'!Q42,0))))</f>
        <v>0</v>
      </c>
      <c r="AL42" s="360"/>
      <c r="AM42" s="357"/>
      <c r="AN42" s="358"/>
      <c r="AO42" s="107" t="b">
        <f t="shared" si="3"/>
        <v>0</v>
      </c>
      <c r="AP42" s="107" t="b">
        <f t="shared" si="4"/>
        <v>0</v>
      </c>
      <c r="AQ42" s="107" t="b">
        <f t="shared" si="5"/>
        <v>0</v>
      </c>
      <c r="AR42" s="107" t="b">
        <f t="shared" si="6"/>
        <v>0</v>
      </c>
      <c r="AS42" s="107" t="b">
        <f t="shared" si="7"/>
        <v>0</v>
      </c>
      <c r="AT42" s="107" t="b">
        <f t="shared" si="8"/>
        <v>0</v>
      </c>
      <c r="AU42" s="107" t="b">
        <f t="shared" si="9"/>
        <v>0</v>
      </c>
      <c r="AV42" s="107" t="b">
        <f t="shared" si="10"/>
        <v>0</v>
      </c>
      <c r="AW42" s="107">
        <f t="shared" si="14"/>
        <v>0</v>
      </c>
      <c r="AX42" s="359">
        <f t="shared" si="11"/>
        <v>0</v>
      </c>
      <c r="AY42" s="360"/>
      <c r="AZ42" s="387">
        <f>'Proyecto Integrador'!AB52</f>
        <v>0</v>
      </c>
      <c r="BA42" s="388"/>
      <c r="BB42" s="366">
        <f t="shared" si="0"/>
        <v>0</v>
      </c>
      <c r="BC42" s="367"/>
      <c r="BD42" s="368">
        <f t="shared" si="1"/>
        <v>0</v>
      </c>
      <c r="BE42" s="369"/>
      <c r="BF42" s="368">
        <f>IF($A42=0,0,'Unidad 1'!S42+'Unidad 2'!S42+'Unidad 3'!S42+'Unidad 4'!S42+'Unidad 5'!S42+'Unidad 6'!S42+'Unidad 7'!S42+'Unidad 8'!S42)</f>
        <v>0</v>
      </c>
      <c r="BG42" s="370"/>
      <c r="BH42" s="108"/>
      <c r="BK42" s="86">
        <f t="shared" si="12"/>
        <v>0</v>
      </c>
      <c r="BL42" s="85">
        <f t="shared" si="2"/>
        <v>0</v>
      </c>
    </row>
    <row r="43" spans="1:64" x14ac:dyDescent="0.35">
      <c r="A43" s="106">
        <f t="shared" si="13"/>
        <v>0</v>
      </c>
      <c r="B43" s="106" t="str">
        <f>IF('Unidad 1'!B43="","",'Unidad 1'!B43)</f>
        <v/>
      </c>
      <c r="C43" s="397" t="str">
        <f>IF('Unidad 1'!C43="","",'Unidad 1'!C43)</f>
        <v/>
      </c>
      <c r="D43" s="397"/>
      <c r="E43" s="397"/>
      <c r="F43" s="397"/>
      <c r="G43" s="397"/>
      <c r="H43" s="397"/>
      <c r="I43" s="359">
        <f>IF($A43=0,0,IF(K43&gt;0,0,IF('Unidad 1'!Q43="NA","NA",ROUND('Unidad 1'!Q43,0))))</f>
        <v>0</v>
      </c>
      <c r="J43" s="360"/>
      <c r="K43" s="357"/>
      <c r="L43" s="358"/>
      <c r="M43" s="359">
        <f>IF($A43=0,0,IF(O43&gt;0,0,IF('Unidad 2'!Q43="NA","NA",ROUND('Unidad 2'!Q43,0))))</f>
        <v>0</v>
      </c>
      <c r="N43" s="360"/>
      <c r="O43" s="357"/>
      <c r="P43" s="358"/>
      <c r="Q43" s="359">
        <f>IF($A43=0,0,IF(S43&gt;0,0,IF('Unidad 3'!Q43="NA","NA",ROUND('Unidad 3'!Q43,0))))</f>
        <v>0</v>
      </c>
      <c r="R43" s="360"/>
      <c r="S43" s="357"/>
      <c r="T43" s="358"/>
      <c r="U43" s="359">
        <f>IF($A43=0,0,IF(W43&gt;0,0,IF('Unidad 4'!Q43="NA","NA",ROUND('Unidad 4'!Q43,0))))</f>
        <v>0</v>
      </c>
      <c r="V43" s="360"/>
      <c r="W43" s="357"/>
      <c r="X43" s="358"/>
      <c r="Y43" s="359">
        <f>IF($A43=0,0,IF(AA43&gt;0,0,IF('Unidad 5'!Q43="NA","NA",ROUND('Unidad 5'!Q43,0))))</f>
        <v>0</v>
      </c>
      <c r="Z43" s="360"/>
      <c r="AA43" s="357"/>
      <c r="AB43" s="358"/>
      <c r="AC43" s="359">
        <f>IF($A43=0,0,IF(AE43&gt;0,0,IF('Unidad 6'!Q43="NA","NA",ROUND('Unidad 6'!Q43,0))))</f>
        <v>0</v>
      </c>
      <c r="AD43" s="360"/>
      <c r="AE43" s="357"/>
      <c r="AF43" s="358"/>
      <c r="AG43" s="359">
        <f>IF($A43=0,0,IF(AI43&gt;0,0,IF('Unidad 7'!Q43="NA","NA",ROUND('Unidad 7'!Q43,0))))</f>
        <v>0</v>
      </c>
      <c r="AH43" s="360"/>
      <c r="AI43" s="357"/>
      <c r="AJ43" s="358"/>
      <c r="AK43" s="359">
        <f>IF($A43=0,0,IF(AM43&gt;0,0,IF('Unidad 8'!Q43="NA","NA",ROUND('Unidad 8'!Q43,0))))</f>
        <v>0</v>
      </c>
      <c r="AL43" s="360"/>
      <c r="AM43" s="357"/>
      <c r="AN43" s="358"/>
      <c r="AO43" s="107" t="b">
        <f t="shared" si="3"/>
        <v>0</v>
      </c>
      <c r="AP43" s="107" t="b">
        <f t="shared" si="4"/>
        <v>0</v>
      </c>
      <c r="AQ43" s="107" t="b">
        <f t="shared" si="5"/>
        <v>0</v>
      </c>
      <c r="AR43" s="107" t="b">
        <f t="shared" si="6"/>
        <v>0</v>
      </c>
      <c r="AS43" s="107" t="b">
        <f t="shared" si="7"/>
        <v>0</v>
      </c>
      <c r="AT43" s="107" t="b">
        <f t="shared" si="8"/>
        <v>0</v>
      </c>
      <c r="AU43" s="107" t="b">
        <f t="shared" si="9"/>
        <v>0</v>
      </c>
      <c r="AV43" s="107" t="b">
        <f t="shared" si="10"/>
        <v>0</v>
      </c>
      <c r="AW43" s="107">
        <f t="shared" si="14"/>
        <v>0</v>
      </c>
      <c r="AX43" s="359">
        <f t="shared" si="11"/>
        <v>0</v>
      </c>
      <c r="AY43" s="360"/>
      <c r="AZ43" s="387">
        <f>'Proyecto Integrador'!AB53</f>
        <v>0</v>
      </c>
      <c r="BA43" s="388"/>
      <c r="BB43" s="366">
        <f t="shared" si="0"/>
        <v>0</v>
      </c>
      <c r="BC43" s="367"/>
      <c r="BD43" s="368">
        <f t="shared" si="1"/>
        <v>0</v>
      </c>
      <c r="BE43" s="369"/>
      <c r="BF43" s="368">
        <f>IF($A43=0,0,'Unidad 1'!S43+'Unidad 2'!S43+'Unidad 3'!S43+'Unidad 4'!S43+'Unidad 5'!S43+'Unidad 6'!S43+'Unidad 7'!S43+'Unidad 8'!S43)</f>
        <v>0</v>
      </c>
      <c r="BG43" s="370"/>
      <c r="BH43" s="108"/>
      <c r="BK43" s="86">
        <f t="shared" si="12"/>
        <v>0</v>
      </c>
      <c r="BL43" s="85">
        <f t="shared" si="2"/>
        <v>0</v>
      </c>
    </row>
    <row r="44" spans="1:64" x14ac:dyDescent="0.35">
      <c r="A44" s="106">
        <f t="shared" si="13"/>
        <v>0</v>
      </c>
      <c r="B44" s="106" t="str">
        <f>IF('Unidad 1'!B44="","",'Unidad 1'!B44)</f>
        <v/>
      </c>
      <c r="C44" s="397" t="str">
        <f>IF('Unidad 1'!C44="","",'Unidad 1'!C44)</f>
        <v/>
      </c>
      <c r="D44" s="397"/>
      <c r="E44" s="397"/>
      <c r="F44" s="397"/>
      <c r="G44" s="397"/>
      <c r="H44" s="397"/>
      <c r="I44" s="359">
        <f>IF($A44=0,0,IF(K44&gt;0,0,IF('Unidad 1'!Q44="NA","NA",ROUND('Unidad 1'!Q44,0))))</f>
        <v>0</v>
      </c>
      <c r="J44" s="360"/>
      <c r="K44" s="357"/>
      <c r="L44" s="358"/>
      <c r="M44" s="359">
        <f>IF($A44=0,0,IF(O44&gt;0,0,IF('Unidad 2'!Q44="NA","NA",ROUND('Unidad 2'!Q44,0))))</f>
        <v>0</v>
      </c>
      <c r="N44" s="360"/>
      <c r="O44" s="357"/>
      <c r="P44" s="358"/>
      <c r="Q44" s="359">
        <f>IF($A44=0,0,IF(S44&gt;0,0,IF('Unidad 3'!Q44="NA","NA",ROUND('Unidad 3'!Q44,0))))</f>
        <v>0</v>
      </c>
      <c r="R44" s="360"/>
      <c r="S44" s="357"/>
      <c r="T44" s="358"/>
      <c r="U44" s="359">
        <f>IF($A44=0,0,IF(W44&gt;0,0,IF('Unidad 4'!Q44="NA","NA",ROUND('Unidad 4'!Q44,0))))</f>
        <v>0</v>
      </c>
      <c r="V44" s="360"/>
      <c r="W44" s="357"/>
      <c r="X44" s="358"/>
      <c r="Y44" s="359">
        <f>IF($A44=0,0,IF(AA44&gt;0,0,IF('Unidad 5'!Q44="NA","NA",ROUND('Unidad 5'!Q44,0))))</f>
        <v>0</v>
      </c>
      <c r="Z44" s="360"/>
      <c r="AA44" s="357"/>
      <c r="AB44" s="358"/>
      <c r="AC44" s="359">
        <f>IF($A44=0,0,IF(AE44&gt;0,0,IF('Unidad 6'!Q44="NA","NA",ROUND('Unidad 6'!Q44,0))))</f>
        <v>0</v>
      </c>
      <c r="AD44" s="360"/>
      <c r="AE44" s="357"/>
      <c r="AF44" s="358"/>
      <c r="AG44" s="359">
        <f>IF($A44=0,0,IF(AI44&gt;0,0,IF('Unidad 7'!Q44="NA","NA",ROUND('Unidad 7'!Q44,0))))</f>
        <v>0</v>
      </c>
      <c r="AH44" s="360"/>
      <c r="AI44" s="357"/>
      <c r="AJ44" s="358"/>
      <c r="AK44" s="359">
        <f>IF($A44=0,0,IF(AM44&gt;0,0,IF('Unidad 8'!Q44="NA","NA",ROUND('Unidad 8'!Q44,0))))</f>
        <v>0</v>
      </c>
      <c r="AL44" s="360"/>
      <c r="AM44" s="357"/>
      <c r="AN44" s="358"/>
      <c r="AO44" s="107" t="b">
        <f t="shared" si="3"/>
        <v>0</v>
      </c>
      <c r="AP44" s="107" t="b">
        <f t="shared" si="4"/>
        <v>0</v>
      </c>
      <c r="AQ44" s="107" t="b">
        <f t="shared" si="5"/>
        <v>0</v>
      </c>
      <c r="AR44" s="107" t="b">
        <f t="shared" si="6"/>
        <v>0</v>
      </c>
      <c r="AS44" s="107" t="b">
        <f t="shared" si="7"/>
        <v>0</v>
      </c>
      <c r="AT44" s="107" t="b">
        <f t="shared" si="8"/>
        <v>0</v>
      </c>
      <c r="AU44" s="107" t="b">
        <f t="shared" si="9"/>
        <v>0</v>
      </c>
      <c r="AV44" s="107" t="b">
        <f t="shared" si="10"/>
        <v>0</v>
      </c>
      <c r="AW44" s="107">
        <f t="shared" si="14"/>
        <v>0</v>
      </c>
      <c r="AX44" s="359">
        <f t="shared" si="11"/>
        <v>0</v>
      </c>
      <c r="AY44" s="360"/>
      <c r="AZ44" s="387">
        <f>'Proyecto Integrador'!AB54</f>
        <v>0</v>
      </c>
      <c r="BA44" s="388"/>
      <c r="BB44" s="366">
        <f t="shared" si="0"/>
        <v>0</v>
      </c>
      <c r="BC44" s="367"/>
      <c r="BD44" s="368">
        <f t="shared" si="1"/>
        <v>0</v>
      </c>
      <c r="BE44" s="369"/>
      <c r="BF44" s="368">
        <f>IF($A44=0,0,'Unidad 1'!S44+'Unidad 2'!S44+'Unidad 3'!S44+'Unidad 4'!S44+'Unidad 5'!S44+'Unidad 6'!S44+'Unidad 7'!S44+'Unidad 8'!S44)</f>
        <v>0</v>
      </c>
      <c r="BG44" s="370"/>
      <c r="BH44" s="108"/>
      <c r="BK44" s="86">
        <f t="shared" si="12"/>
        <v>0</v>
      </c>
      <c r="BL44" s="85">
        <f t="shared" si="2"/>
        <v>0</v>
      </c>
    </row>
    <row r="45" spans="1:64" x14ac:dyDescent="0.35">
      <c r="A45" s="106">
        <f t="shared" si="13"/>
        <v>0</v>
      </c>
      <c r="B45" s="106" t="str">
        <f>IF('Unidad 1'!B45="","",'Unidad 1'!B45)</f>
        <v/>
      </c>
      <c r="C45" s="397" t="str">
        <f>IF('Unidad 1'!C45="","",'Unidad 1'!C45)</f>
        <v/>
      </c>
      <c r="D45" s="397"/>
      <c r="E45" s="397"/>
      <c r="F45" s="397"/>
      <c r="G45" s="397"/>
      <c r="H45" s="397"/>
      <c r="I45" s="359">
        <f>IF($A45=0,0,IF(K45&gt;0,0,IF('Unidad 1'!Q45="NA","NA",ROUND('Unidad 1'!Q45,0))))</f>
        <v>0</v>
      </c>
      <c r="J45" s="360"/>
      <c r="K45" s="357"/>
      <c r="L45" s="358"/>
      <c r="M45" s="359">
        <f>IF($A45=0,0,IF(O45&gt;0,0,IF('Unidad 2'!Q45="NA","NA",ROUND('Unidad 2'!Q45,0))))</f>
        <v>0</v>
      </c>
      <c r="N45" s="360"/>
      <c r="O45" s="357"/>
      <c r="P45" s="358"/>
      <c r="Q45" s="359">
        <f>IF($A45=0,0,IF(S45&gt;0,0,IF('Unidad 3'!Q45="NA","NA",ROUND('Unidad 3'!Q45,0))))</f>
        <v>0</v>
      </c>
      <c r="R45" s="360"/>
      <c r="S45" s="357"/>
      <c r="T45" s="358"/>
      <c r="U45" s="359">
        <f>IF($A45=0,0,IF(W45&gt;0,0,IF('Unidad 4'!Q45="NA","NA",ROUND('Unidad 4'!Q45,0))))</f>
        <v>0</v>
      </c>
      <c r="V45" s="360"/>
      <c r="W45" s="357"/>
      <c r="X45" s="358"/>
      <c r="Y45" s="359">
        <f>IF($A45=0,0,IF(AA45&gt;0,0,IF('Unidad 5'!Q45="NA","NA",ROUND('Unidad 5'!Q45,0))))</f>
        <v>0</v>
      </c>
      <c r="Z45" s="360"/>
      <c r="AA45" s="357"/>
      <c r="AB45" s="358"/>
      <c r="AC45" s="359">
        <f>IF($A45=0,0,IF(AE45&gt;0,0,IF('Unidad 6'!Q45="NA","NA",ROUND('Unidad 6'!Q45,0))))</f>
        <v>0</v>
      </c>
      <c r="AD45" s="360"/>
      <c r="AE45" s="357"/>
      <c r="AF45" s="358"/>
      <c r="AG45" s="359">
        <f>IF($A45=0,0,IF(AI45&gt;0,0,IF('Unidad 7'!Q45="NA","NA",ROUND('Unidad 7'!Q45,0))))</f>
        <v>0</v>
      </c>
      <c r="AH45" s="360"/>
      <c r="AI45" s="357"/>
      <c r="AJ45" s="358"/>
      <c r="AK45" s="359">
        <f>IF($A45=0,0,IF(AM45&gt;0,0,IF('Unidad 8'!Q45="NA","NA",ROUND('Unidad 8'!Q45,0))))</f>
        <v>0</v>
      </c>
      <c r="AL45" s="360"/>
      <c r="AM45" s="357"/>
      <c r="AN45" s="358"/>
      <c r="AO45" s="107" t="b">
        <f t="shared" si="3"/>
        <v>0</v>
      </c>
      <c r="AP45" s="107" t="b">
        <f t="shared" si="4"/>
        <v>0</v>
      </c>
      <c r="AQ45" s="107" t="b">
        <f t="shared" si="5"/>
        <v>0</v>
      </c>
      <c r="AR45" s="107" t="b">
        <f t="shared" si="6"/>
        <v>0</v>
      </c>
      <c r="AS45" s="107" t="b">
        <f t="shared" si="7"/>
        <v>0</v>
      </c>
      <c r="AT45" s="107" t="b">
        <f t="shared" si="8"/>
        <v>0</v>
      </c>
      <c r="AU45" s="107" t="b">
        <f t="shared" si="9"/>
        <v>0</v>
      </c>
      <c r="AV45" s="107" t="b">
        <f t="shared" si="10"/>
        <v>0</v>
      </c>
      <c r="AW45" s="107">
        <f t="shared" si="14"/>
        <v>0</v>
      </c>
      <c r="AX45" s="359">
        <f t="shared" si="11"/>
        <v>0</v>
      </c>
      <c r="AY45" s="360"/>
      <c r="AZ45" s="387">
        <f>'Proyecto Integrador'!AB55</f>
        <v>0</v>
      </c>
      <c r="BA45" s="388"/>
      <c r="BB45" s="366">
        <f t="shared" si="0"/>
        <v>0</v>
      </c>
      <c r="BC45" s="367"/>
      <c r="BD45" s="368">
        <f t="shared" si="1"/>
        <v>0</v>
      </c>
      <c r="BE45" s="369"/>
      <c r="BF45" s="368">
        <f>IF($A45=0,0,'Unidad 1'!S45+'Unidad 2'!S45+'Unidad 3'!S45+'Unidad 4'!S45+'Unidad 5'!S45+'Unidad 6'!S45+'Unidad 7'!S45+'Unidad 8'!S45)</f>
        <v>0</v>
      </c>
      <c r="BG45" s="370"/>
      <c r="BH45" s="108"/>
      <c r="BK45" s="86">
        <f t="shared" si="12"/>
        <v>0</v>
      </c>
      <c r="BL45" s="85">
        <f t="shared" si="2"/>
        <v>0</v>
      </c>
    </row>
    <row r="46" spans="1:64" x14ac:dyDescent="0.35">
      <c r="A46" s="106">
        <f t="shared" si="13"/>
        <v>0</v>
      </c>
      <c r="B46" s="106" t="str">
        <f>IF('Unidad 1'!B46="","",'Unidad 1'!B46)</f>
        <v/>
      </c>
      <c r="C46" s="397" t="str">
        <f>IF('Unidad 1'!C46="","",'Unidad 1'!C46)</f>
        <v/>
      </c>
      <c r="D46" s="397"/>
      <c r="E46" s="397"/>
      <c r="F46" s="397"/>
      <c r="G46" s="397"/>
      <c r="H46" s="397"/>
      <c r="I46" s="359">
        <f>IF($A46=0,0,IF(K46&gt;0,0,IF('Unidad 1'!Q46="NA","NA",ROUND('Unidad 1'!Q46,0))))</f>
        <v>0</v>
      </c>
      <c r="J46" s="360"/>
      <c r="K46" s="357"/>
      <c r="L46" s="358"/>
      <c r="M46" s="359">
        <f>IF($A46=0,0,IF(O46&gt;0,0,IF('Unidad 2'!Q46="NA","NA",ROUND('Unidad 2'!Q46,0))))</f>
        <v>0</v>
      </c>
      <c r="N46" s="360"/>
      <c r="O46" s="357"/>
      <c r="P46" s="358"/>
      <c r="Q46" s="359">
        <f>IF($A46=0,0,IF(S46&gt;0,0,IF('Unidad 3'!Q46="NA","NA",ROUND('Unidad 3'!Q46,0))))</f>
        <v>0</v>
      </c>
      <c r="R46" s="360"/>
      <c r="S46" s="357"/>
      <c r="T46" s="358"/>
      <c r="U46" s="359">
        <f>IF($A46=0,0,IF(W46&gt;0,0,IF('Unidad 4'!Q46="NA","NA",ROUND('Unidad 4'!Q46,0))))</f>
        <v>0</v>
      </c>
      <c r="V46" s="360"/>
      <c r="W46" s="357"/>
      <c r="X46" s="358"/>
      <c r="Y46" s="359">
        <f>IF($A46=0,0,IF(AA46&gt;0,0,IF('Unidad 5'!Q46="NA","NA",ROUND('Unidad 5'!Q46,0))))</f>
        <v>0</v>
      </c>
      <c r="Z46" s="360"/>
      <c r="AA46" s="357"/>
      <c r="AB46" s="358"/>
      <c r="AC46" s="359">
        <f>IF($A46=0,0,IF(AE46&gt;0,0,IF('Unidad 6'!Q46="NA","NA",ROUND('Unidad 6'!Q46,0))))</f>
        <v>0</v>
      </c>
      <c r="AD46" s="360"/>
      <c r="AE46" s="357"/>
      <c r="AF46" s="358"/>
      <c r="AG46" s="359">
        <f>IF($A46=0,0,IF(AI46&gt;0,0,IF('Unidad 7'!Q46="NA","NA",ROUND('Unidad 7'!Q46,0))))</f>
        <v>0</v>
      </c>
      <c r="AH46" s="360"/>
      <c r="AI46" s="357"/>
      <c r="AJ46" s="358"/>
      <c r="AK46" s="359">
        <f>IF($A46=0,0,IF(AM46&gt;0,0,IF('Unidad 8'!Q46="NA","NA",ROUND('Unidad 8'!Q46,0))))</f>
        <v>0</v>
      </c>
      <c r="AL46" s="360"/>
      <c r="AM46" s="357"/>
      <c r="AN46" s="358"/>
      <c r="AO46" s="107" t="b">
        <f t="shared" si="3"/>
        <v>0</v>
      </c>
      <c r="AP46" s="107" t="b">
        <f t="shared" si="4"/>
        <v>0</v>
      </c>
      <c r="AQ46" s="107" t="b">
        <f t="shared" si="5"/>
        <v>0</v>
      </c>
      <c r="AR46" s="107" t="b">
        <f t="shared" si="6"/>
        <v>0</v>
      </c>
      <c r="AS46" s="107" t="b">
        <f t="shared" si="7"/>
        <v>0</v>
      </c>
      <c r="AT46" s="107" t="b">
        <f t="shared" si="8"/>
        <v>0</v>
      </c>
      <c r="AU46" s="107" t="b">
        <f t="shared" si="9"/>
        <v>0</v>
      </c>
      <c r="AV46" s="107" t="b">
        <f t="shared" si="10"/>
        <v>0</v>
      </c>
      <c r="AW46" s="107">
        <f t="shared" si="14"/>
        <v>0</v>
      </c>
      <c r="AX46" s="359">
        <f t="shared" si="11"/>
        <v>0</v>
      </c>
      <c r="AY46" s="360"/>
      <c r="AZ46" s="387">
        <f>'Proyecto Integrador'!AB56</f>
        <v>0</v>
      </c>
      <c r="BA46" s="388"/>
      <c r="BB46" s="366">
        <f t="shared" si="0"/>
        <v>0</v>
      </c>
      <c r="BC46" s="367"/>
      <c r="BD46" s="368">
        <f t="shared" si="1"/>
        <v>0</v>
      </c>
      <c r="BE46" s="369"/>
      <c r="BF46" s="368">
        <f>IF($A46=0,0,'Unidad 1'!S46+'Unidad 2'!S46+'Unidad 3'!S46+'Unidad 4'!S46+'Unidad 5'!S46+'Unidad 6'!S46+'Unidad 7'!S46+'Unidad 8'!S46)</f>
        <v>0</v>
      </c>
      <c r="BG46" s="370"/>
      <c r="BH46" s="108"/>
      <c r="BK46" s="86">
        <f t="shared" si="12"/>
        <v>0</v>
      </c>
      <c r="BL46" s="85">
        <f t="shared" si="2"/>
        <v>0</v>
      </c>
    </row>
    <row r="47" spans="1:64" x14ac:dyDescent="0.35">
      <c r="A47" s="106">
        <f t="shared" si="13"/>
        <v>0</v>
      </c>
      <c r="B47" s="106" t="str">
        <f>IF('Unidad 1'!B47="","",'Unidad 1'!B47)</f>
        <v/>
      </c>
      <c r="C47" s="397" t="str">
        <f>IF('Unidad 1'!C47="","",'Unidad 1'!C47)</f>
        <v/>
      </c>
      <c r="D47" s="397"/>
      <c r="E47" s="397"/>
      <c r="F47" s="397"/>
      <c r="G47" s="397"/>
      <c r="H47" s="397"/>
      <c r="I47" s="359">
        <f>IF($A47=0,0,IF(K47&gt;0,0,IF('Unidad 1'!Q47="NA","NA",ROUND('Unidad 1'!Q47,0))))</f>
        <v>0</v>
      </c>
      <c r="J47" s="360"/>
      <c r="K47" s="357"/>
      <c r="L47" s="358"/>
      <c r="M47" s="359">
        <f>IF($A47=0,0,IF(O47&gt;0,0,IF('Unidad 2'!Q47="NA","NA",ROUND('Unidad 2'!Q47,0))))</f>
        <v>0</v>
      </c>
      <c r="N47" s="360"/>
      <c r="O47" s="357"/>
      <c r="P47" s="358"/>
      <c r="Q47" s="359">
        <f>IF($A47=0,0,IF(S47&gt;0,0,IF('Unidad 3'!Q47="NA","NA",ROUND('Unidad 3'!Q47,0))))</f>
        <v>0</v>
      </c>
      <c r="R47" s="360"/>
      <c r="S47" s="357"/>
      <c r="T47" s="358"/>
      <c r="U47" s="359">
        <f>IF($A47=0,0,IF(W47&gt;0,0,IF('Unidad 4'!Q47="NA","NA",ROUND('Unidad 4'!Q47,0))))</f>
        <v>0</v>
      </c>
      <c r="V47" s="360"/>
      <c r="W47" s="357"/>
      <c r="X47" s="358"/>
      <c r="Y47" s="359">
        <f>IF($A47=0,0,IF(AA47&gt;0,0,IF('Unidad 5'!Q47="NA","NA",ROUND('Unidad 5'!Q47,0))))</f>
        <v>0</v>
      </c>
      <c r="Z47" s="360"/>
      <c r="AA47" s="357"/>
      <c r="AB47" s="358"/>
      <c r="AC47" s="359">
        <f>IF($A47=0,0,IF(AE47&gt;0,0,IF('Unidad 6'!Q47="NA","NA",ROUND('Unidad 6'!Q47,0))))</f>
        <v>0</v>
      </c>
      <c r="AD47" s="360"/>
      <c r="AE47" s="357"/>
      <c r="AF47" s="358"/>
      <c r="AG47" s="359">
        <f>IF($A47=0,0,IF(AI47&gt;0,0,IF('Unidad 7'!Q47="NA","NA",ROUND('Unidad 7'!Q47,0))))</f>
        <v>0</v>
      </c>
      <c r="AH47" s="360"/>
      <c r="AI47" s="357"/>
      <c r="AJ47" s="358"/>
      <c r="AK47" s="359">
        <f>IF($A47=0,0,IF(AM47&gt;0,0,IF('Unidad 8'!Q47="NA","NA",ROUND('Unidad 8'!Q47,0))))</f>
        <v>0</v>
      </c>
      <c r="AL47" s="360"/>
      <c r="AM47" s="357"/>
      <c r="AN47" s="358"/>
      <c r="AO47" s="107" t="b">
        <f t="shared" si="3"/>
        <v>0</v>
      </c>
      <c r="AP47" s="107" t="b">
        <f t="shared" si="4"/>
        <v>0</v>
      </c>
      <c r="AQ47" s="107" t="b">
        <f t="shared" si="5"/>
        <v>0</v>
      </c>
      <c r="AR47" s="107" t="b">
        <f t="shared" si="6"/>
        <v>0</v>
      </c>
      <c r="AS47" s="107" t="b">
        <f t="shared" si="7"/>
        <v>0</v>
      </c>
      <c r="AT47" s="107" t="b">
        <f t="shared" si="8"/>
        <v>0</v>
      </c>
      <c r="AU47" s="107" t="b">
        <f t="shared" si="9"/>
        <v>0</v>
      </c>
      <c r="AV47" s="107" t="b">
        <f t="shared" si="10"/>
        <v>0</v>
      </c>
      <c r="AW47" s="107">
        <f t="shared" si="14"/>
        <v>0</v>
      </c>
      <c r="AX47" s="359">
        <f t="shared" si="11"/>
        <v>0</v>
      </c>
      <c r="AY47" s="360"/>
      <c r="AZ47" s="387">
        <f>'Proyecto Integrador'!AB57</f>
        <v>0</v>
      </c>
      <c r="BA47" s="388"/>
      <c r="BB47" s="366">
        <f t="shared" si="0"/>
        <v>0</v>
      </c>
      <c r="BC47" s="367"/>
      <c r="BD47" s="368">
        <f t="shared" si="1"/>
        <v>0</v>
      </c>
      <c r="BE47" s="369"/>
      <c r="BF47" s="368">
        <f>IF($A47=0,0,'Unidad 1'!S47+'Unidad 2'!S47+'Unidad 3'!S47+'Unidad 4'!S47+'Unidad 5'!S47+'Unidad 6'!S47+'Unidad 7'!S47+'Unidad 8'!S47)</f>
        <v>0</v>
      </c>
      <c r="BG47" s="370"/>
      <c r="BH47" s="108"/>
      <c r="BK47" s="86">
        <f t="shared" si="12"/>
        <v>0</v>
      </c>
      <c r="BL47" s="85">
        <f t="shared" si="2"/>
        <v>0</v>
      </c>
    </row>
    <row r="48" spans="1:64" x14ac:dyDescent="0.35">
      <c r="A48" s="106">
        <f t="shared" si="13"/>
        <v>0</v>
      </c>
      <c r="B48" s="106" t="str">
        <f>IF('Unidad 1'!B48="","",'Unidad 1'!B48)</f>
        <v/>
      </c>
      <c r="C48" s="397" t="str">
        <f>IF('Unidad 1'!C48="","",'Unidad 1'!C48)</f>
        <v/>
      </c>
      <c r="D48" s="397"/>
      <c r="E48" s="397"/>
      <c r="F48" s="397"/>
      <c r="G48" s="397"/>
      <c r="H48" s="397"/>
      <c r="I48" s="359">
        <f>IF($A48=0,0,IF(K48&gt;0,0,IF('Unidad 1'!Q48="NA","NA",ROUND('Unidad 1'!Q48,0))))</f>
        <v>0</v>
      </c>
      <c r="J48" s="360"/>
      <c r="K48" s="357"/>
      <c r="L48" s="358"/>
      <c r="M48" s="359">
        <f>IF($A48=0,0,IF(O48&gt;0,0,IF('Unidad 2'!Q48="NA","NA",ROUND('Unidad 2'!Q48,0))))</f>
        <v>0</v>
      </c>
      <c r="N48" s="360"/>
      <c r="O48" s="357"/>
      <c r="P48" s="358"/>
      <c r="Q48" s="359">
        <f>IF($A48=0,0,IF(S48&gt;0,0,IF('Unidad 3'!Q48="NA","NA",ROUND('Unidad 3'!Q48,0))))</f>
        <v>0</v>
      </c>
      <c r="R48" s="360"/>
      <c r="S48" s="357"/>
      <c r="T48" s="358"/>
      <c r="U48" s="359">
        <f>IF($A48=0,0,IF(W48&gt;0,0,IF('Unidad 4'!Q48="NA","NA",ROUND('Unidad 4'!Q48,0))))</f>
        <v>0</v>
      </c>
      <c r="V48" s="360"/>
      <c r="W48" s="357"/>
      <c r="X48" s="358"/>
      <c r="Y48" s="359">
        <f>IF($A48=0,0,IF(AA48&gt;0,0,IF('Unidad 5'!Q48="NA","NA",ROUND('Unidad 5'!Q48,0))))</f>
        <v>0</v>
      </c>
      <c r="Z48" s="360"/>
      <c r="AA48" s="357"/>
      <c r="AB48" s="358"/>
      <c r="AC48" s="359">
        <f>IF($A48=0,0,IF(AE48&gt;0,0,IF('Unidad 6'!Q48="NA","NA",ROUND('Unidad 6'!Q48,0))))</f>
        <v>0</v>
      </c>
      <c r="AD48" s="360"/>
      <c r="AE48" s="357"/>
      <c r="AF48" s="358"/>
      <c r="AG48" s="359">
        <f>IF($A48=0,0,IF(AI48&gt;0,0,IF('Unidad 7'!Q48="NA","NA",ROUND('Unidad 7'!Q48,0))))</f>
        <v>0</v>
      </c>
      <c r="AH48" s="360"/>
      <c r="AI48" s="357"/>
      <c r="AJ48" s="358"/>
      <c r="AK48" s="359">
        <f>IF($A48=0,0,IF(AM48&gt;0,0,IF('Unidad 8'!Q48="NA","NA",ROUND('Unidad 8'!Q48,0))))</f>
        <v>0</v>
      </c>
      <c r="AL48" s="360"/>
      <c r="AM48" s="357"/>
      <c r="AN48" s="358"/>
      <c r="AO48" s="107" t="b">
        <f t="shared" si="3"/>
        <v>0</v>
      </c>
      <c r="AP48" s="107" t="b">
        <f t="shared" si="4"/>
        <v>0</v>
      </c>
      <c r="AQ48" s="107" t="b">
        <f t="shared" si="5"/>
        <v>0</v>
      </c>
      <c r="AR48" s="107" t="b">
        <f t="shared" si="6"/>
        <v>0</v>
      </c>
      <c r="AS48" s="107" t="b">
        <f t="shared" si="7"/>
        <v>0</v>
      </c>
      <c r="AT48" s="107" t="b">
        <f t="shared" si="8"/>
        <v>0</v>
      </c>
      <c r="AU48" s="107" t="b">
        <f t="shared" si="9"/>
        <v>0</v>
      </c>
      <c r="AV48" s="107" t="b">
        <f t="shared" si="10"/>
        <v>0</v>
      </c>
      <c r="AW48" s="107">
        <f t="shared" si="14"/>
        <v>0</v>
      </c>
      <c r="AX48" s="359">
        <f t="shared" si="11"/>
        <v>0</v>
      </c>
      <c r="AY48" s="360"/>
      <c r="AZ48" s="387">
        <f>'Proyecto Integrador'!AB58</f>
        <v>0</v>
      </c>
      <c r="BA48" s="388"/>
      <c r="BB48" s="366">
        <f t="shared" si="0"/>
        <v>0</v>
      </c>
      <c r="BC48" s="367"/>
      <c r="BD48" s="368">
        <f t="shared" si="1"/>
        <v>0</v>
      </c>
      <c r="BE48" s="369"/>
      <c r="BF48" s="368">
        <f>IF($A48=0,0,'Unidad 1'!S48+'Unidad 2'!S48+'Unidad 3'!S48+'Unidad 4'!S48+'Unidad 5'!S48+'Unidad 6'!S48+'Unidad 7'!S48+'Unidad 8'!S48)</f>
        <v>0</v>
      </c>
      <c r="BG48" s="370"/>
      <c r="BH48" s="108"/>
      <c r="BK48" s="86">
        <f t="shared" si="12"/>
        <v>0</v>
      </c>
      <c r="BL48" s="85">
        <f t="shared" si="2"/>
        <v>0</v>
      </c>
    </row>
    <row r="49" spans="1:64" x14ac:dyDescent="0.35">
      <c r="A49" s="106">
        <f t="shared" si="13"/>
        <v>0</v>
      </c>
      <c r="B49" s="106" t="str">
        <f>IF('Unidad 1'!B49="","",'Unidad 1'!B49)</f>
        <v/>
      </c>
      <c r="C49" s="397" t="str">
        <f>IF('Unidad 1'!C49="","",'Unidad 1'!C49)</f>
        <v/>
      </c>
      <c r="D49" s="397"/>
      <c r="E49" s="397"/>
      <c r="F49" s="397"/>
      <c r="G49" s="397"/>
      <c r="H49" s="397"/>
      <c r="I49" s="359">
        <f>IF($A49=0,0,IF(K49&gt;0,0,IF('Unidad 1'!Q49="NA","NA",ROUND('Unidad 1'!Q49,0))))</f>
        <v>0</v>
      </c>
      <c r="J49" s="360"/>
      <c r="K49" s="357"/>
      <c r="L49" s="358"/>
      <c r="M49" s="359">
        <f>IF($A49=0,0,IF(O49&gt;0,0,IF('Unidad 2'!Q49="NA","NA",ROUND('Unidad 2'!Q49,0))))</f>
        <v>0</v>
      </c>
      <c r="N49" s="360"/>
      <c r="O49" s="357"/>
      <c r="P49" s="358"/>
      <c r="Q49" s="359">
        <f>IF($A49=0,0,IF(S49&gt;0,0,IF('Unidad 3'!Q49="NA","NA",ROUND('Unidad 3'!Q49,0))))</f>
        <v>0</v>
      </c>
      <c r="R49" s="360"/>
      <c r="S49" s="357"/>
      <c r="T49" s="358"/>
      <c r="U49" s="359">
        <f>IF($A49=0,0,IF(W49&gt;0,0,IF('Unidad 4'!Q49="NA","NA",ROUND('Unidad 4'!Q49,0))))</f>
        <v>0</v>
      </c>
      <c r="V49" s="360"/>
      <c r="W49" s="357"/>
      <c r="X49" s="358"/>
      <c r="Y49" s="359">
        <f>IF($A49=0,0,IF(AA49&gt;0,0,IF('Unidad 5'!Q49="NA","NA",ROUND('Unidad 5'!Q49,0))))</f>
        <v>0</v>
      </c>
      <c r="Z49" s="360"/>
      <c r="AA49" s="357"/>
      <c r="AB49" s="358"/>
      <c r="AC49" s="359">
        <f>IF($A49=0,0,IF(AE49&gt;0,0,IF('Unidad 6'!Q49="NA","NA",ROUND('Unidad 6'!Q49,0))))</f>
        <v>0</v>
      </c>
      <c r="AD49" s="360"/>
      <c r="AE49" s="357"/>
      <c r="AF49" s="358"/>
      <c r="AG49" s="359">
        <f>IF($A49=0,0,IF(AI49&gt;0,0,IF('Unidad 7'!Q49="NA","NA",ROUND('Unidad 7'!Q49,0))))</f>
        <v>0</v>
      </c>
      <c r="AH49" s="360"/>
      <c r="AI49" s="357"/>
      <c r="AJ49" s="358"/>
      <c r="AK49" s="359">
        <f>IF($A49=0,0,IF(AM49&gt;0,0,IF('Unidad 8'!Q49="NA","NA",ROUND('Unidad 8'!Q49,0))))</f>
        <v>0</v>
      </c>
      <c r="AL49" s="360"/>
      <c r="AM49" s="357"/>
      <c r="AN49" s="358"/>
      <c r="AO49" s="107" t="b">
        <f t="shared" si="3"/>
        <v>0</v>
      </c>
      <c r="AP49" s="107" t="b">
        <f t="shared" si="4"/>
        <v>0</v>
      </c>
      <c r="AQ49" s="107" t="b">
        <f t="shared" si="5"/>
        <v>0</v>
      </c>
      <c r="AR49" s="107" t="b">
        <f t="shared" si="6"/>
        <v>0</v>
      </c>
      <c r="AS49" s="107" t="b">
        <f t="shared" si="7"/>
        <v>0</v>
      </c>
      <c r="AT49" s="107" t="b">
        <f t="shared" si="8"/>
        <v>0</v>
      </c>
      <c r="AU49" s="107" t="b">
        <f t="shared" si="9"/>
        <v>0</v>
      </c>
      <c r="AV49" s="107" t="b">
        <f t="shared" si="10"/>
        <v>0</v>
      </c>
      <c r="AW49" s="107">
        <f t="shared" si="14"/>
        <v>0</v>
      </c>
      <c r="AX49" s="359">
        <f t="shared" si="11"/>
        <v>0</v>
      </c>
      <c r="AY49" s="360"/>
      <c r="AZ49" s="387">
        <f>'Proyecto Integrador'!AB59</f>
        <v>0</v>
      </c>
      <c r="BA49" s="388"/>
      <c r="BB49" s="366">
        <f t="shared" si="0"/>
        <v>0</v>
      </c>
      <c r="BC49" s="367"/>
      <c r="BD49" s="368">
        <f t="shared" si="1"/>
        <v>0</v>
      </c>
      <c r="BE49" s="369"/>
      <c r="BF49" s="368">
        <f>IF($A49=0,0,'Unidad 1'!S49+'Unidad 2'!S49+'Unidad 3'!S49+'Unidad 4'!S49+'Unidad 5'!S49+'Unidad 6'!S49+'Unidad 7'!S49+'Unidad 8'!S49)</f>
        <v>0</v>
      </c>
      <c r="BG49" s="370"/>
      <c r="BH49" s="108"/>
      <c r="BK49" s="86">
        <f t="shared" si="12"/>
        <v>0</v>
      </c>
      <c r="BL49" s="85">
        <f t="shared" si="2"/>
        <v>0</v>
      </c>
    </row>
    <row r="50" spans="1:64" x14ac:dyDescent="0.35">
      <c r="A50" s="106">
        <f t="shared" si="13"/>
        <v>0</v>
      </c>
      <c r="B50" s="106" t="str">
        <f>IF('Unidad 1'!B50="","",'Unidad 1'!B50)</f>
        <v/>
      </c>
      <c r="C50" s="394" t="str">
        <f>IF('Unidad 1'!C50="","",'Unidad 1'!C50)</f>
        <v/>
      </c>
      <c r="D50" s="394"/>
      <c r="E50" s="394"/>
      <c r="F50" s="394"/>
      <c r="G50" s="394"/>
      <c r="H50" s="394"/>
      <c r="I50" s="359">
        <f>IF($A50=0,0,IF(K50&gt;0,0,IF('Unidad 1'!Q50="NA","NA",ROUND('Unidad 1'!Q50,0))))</f>
        <v>0</v>
      </c>
      <c r="J50" s="360"/>
      <c r="K50" s="357"/>
      <c r="L50" s="358"/>
      <c r="M50" s="359">
        <f>IF($A50=0,0,IF(O50&gt;0,0,IF('Unidad 2'!Q50="NA","NA",ROUND('Unidad 2'!Q50,0))))</f>
        <v>0</v>
      </c>
      <c r="N50" s="360"/>
      <c r="O50" s="357"/>
      <c r="P50" s="358"/>
      <c r="Q50" s="359">
        <f>IF($A50=0,0,IF(S50&gt;0,0,IF('Unidad 3'!Q50="NA","NA",ROUND('Unidad 3'!Q50,0))))</f>
        <v>0</v>
      </c>
      <c r="R50" s="360"/>
      <c r="S50" s="357"/>
      <c r="T50" s="358"/>
      <c r="U50" s="359">
        <f>IF($A50=0,0,IF(W50&gt;0,0,IF('Unidad 4'!Q50="NA","NA",ROUND('Unidad 4'!Q50,0))))</f>
        <v>0</v>
      </c>
      <c r="V50" s="360"/>
      <c r="W50" s="357"/>
      <c r="X50" s="358"/>
      <c r="Y50" s="359">
        <f>IF($A50=0,0,IF(AA50&gt;0,0,IF('Unidad 5'!Q50="NA","NA",ROUND('Unidad 5'!Q50,0))))</f>
        <v>0</v>
      </c>
      <c r="Z50" s="360"/>
      <c r="AA50" s="357"/>
      <c r="AB50" s="358"/>
      <c r="AC50" s="359">
        <f>IF($A50=0,0,IF(AE50&gt;0,0,IF('Unidad 6'!Q50="NA","NA",ROUND('Unidad 6'!Q50,0))))</f>
        <v>0</v>
      </c>
      <c r="AD50" s="360"/>
      <c r="AE50" s="357"/>
      <c r="AF50" s="358"/>
      <c r="AG50" s="359">
        <f>IF($A50=0,0,IF(AI50&gt;0,0,IF('Unidad 7'!Q50="NA","NA",ROUND('Unidad 7'!Q50,0))))</f>
        <v>0</v>
      </c>
      <c r="AH50" s="360"/>
      <c r="AI50" s="357"/>
      <c r="AJ50" s="358"/>
      <c r="AK50" s="359">
        <f>IF($A50=0,0,IF(AM50&gt;0,0,IF('Unidad 8'!Q50="NA","NA",ROUND('Unidad 8'!Q50,0))))</f>
        <v>0</v>
      </c>
      <c r="AL50" s="360"/>
      <c r="AM50" s="357"/>
      <c r="AN50" s="358"/>
      <c r="AO50" s="107" t="b">
        <f t="shared" si="3"/>
        <v>0</v>
      </c>
      <c r="AP50" s="107" t="b">
        <f t="shared" si="4"/>
        <v>0</v>
      </c>
      <c r="AQ50" s="107" t="b">
        <f t="shared" si="5"/>
        <v>0</v>
      </c>
      <c r="AR50" s="107" t="b">
        <f t="shared" si="6"/>
        <v>0</v>
      </c>
      <c r="AS50" s="107" t="b">
        <f t="shared" si="7"/>
        <v>0</v>
      </c>
      <c r="AT50" s="107" t="b">
        <f t="shared" si="8"/>
        <v>0</v>
      </c>
      <c r="AU50" s="107" t="b">
        <f t="shared" si="9"/>
        <v>0</v>
      </c>
      <c r="AV50" s="107" t="b">
        <f t="shared" si="10"/>
        <v>0</v>
      </c>
      <c r="AW50" s="107">
        <f t="shared" si="14"/>
        <v>0</v>
      </c>
      <c r="AX50" s="359">
        <f t="shared" si="11"/>
        <v>0</v>
      </c>
      <c r="AY50" s="360"/>
      <c r="AZ50" s="387">
        <f>'Proyecto Integrador'!AB60</f>
        <v>0</v>
      </c>
      <c r="BA50" s="388"/>
      <c r="BB50" s="366">
        <f t="shared" si="0"/>
        <v>0</v>
      </c>
      <c r="BC50" s="367"/>
      <c r="BD50" s="368">
        <f t="shared" si="1"/>
        <v>0</v>
      </c>
      <c r="BE50" s="369"/>
      <c r="BF50" s="368">
        <f>IF($A50=0,0,'Unidad 1'!S50+'Unidad 2'!S50+'Unidad 3'!S50+'Unidad 4'!S50+'Unidad 5'!S50+'Unidad 6'!S50+'Unidad 7'!S50+'Unidad 8'!S50)</f>
        <v>0</v>
      </c>
      <c r="BG50" s="370"/>
      <c r="BH50" s="108"/>
      <c r="BK50" s="86">
        <f t="shared" si="12"/>
        <v>0</v>
      </c>
      <c r="BL50" s="85">
        <f t="shared" si="2"/>
        <v>0</v>
      </c>
    </row>
    <row r="51" spans="1:64" x14ac:dyDescent="0.35">
      <c r="A51" s="106">
        <f t="shared" si="13"/>
        <v>0</v>
      </c>
      <c r="B51" s="106" t="str">
        <f>IF('Unidad 1'!B51="","",'Unidad 1'!B51)</f>
        <v/>
      </c>
      <c r="C51" s="394" t="str">
        <f>IF('Unidad 1'!C51="","",'Unidad 1'!C51)</f>
        <v/>
      </c>
      <c r="D51" s="394"/>
      <c r="E51" s="394"/>
      <c r="F51" s="394"/>
      <c r="G51" s="394"/>
      <c r="H51" s="394"/>
      <c r="I51" s="359">
        <f>IF($A51=0,0,IF(K51&gt;0,0,IF('Unidad 1'!Q51="NA","NA",ROUND('Unidad 1'!Q51,0))))</f>
        <v>0</v>
      </c>
      <c r="J51" s="360"/>
      <c r="K51" s="357"/>
      <c r="L51" s="358"/>
      <c r="M51" s="359">
        <f>IF($A51=0,0,IF(O51&gt;0,0,IF('Unidad 2'!Q51="NA","NA",ROUND('Unidad 2'!Q51,0))))</f>
        <v>0</v>
      </c>
      <c r="N51" s="360"/>
      <c r="O51" s="357"/>
      <c r="P51" s="358"/>
      <c r="Q51" s="359">
        <f>IF($A51=0,0,IF(S51&gt;0,0,IF('Unidad 3'!Q51="NA","NA",ROUND('Unidad 3'!Q51,0))))</f>
        <v>0</v>
      </c>
      <c r="R51" s="360"/>
      <c r="S51" s="357"/>
      <c r="T51" s="358"/>
      <c r="U51" s="359">
        <f>IF($A51=0,0,IF(W51&gt;0,0,IF('Unidad 4'!Q51="NA","NA",ROUND('Unidad 4'!Q51,0))))</f>
        <v>0</v>
      </c>
      <c r="V51" s="360"/>
      <c r="W51" s="357"/>
      <c r="X51" s="358"/>
      <c r="Y51" s="359">
        <f>IF($A51=0,0,IF(AA51&gt;0,0,IF('Unidad 5'!Q51="NA","NA",ROUND('Unidad 5'!Q51,0))))</f>
        <v>0</v>
      </c>
      <c r="Z51" s="360"/>
      <c r="AA51" s="357"/>
      <c r="AB51" s="358"/>
      <c r="AC51" s="359">
        <f>IF($A51=0,0,IF(AE51&gt;0,0,IF('Unidad 6'!Q51="NA","NA",ROUND('Unidad 6'!Q51,0))))</f>
        <v>0</v>
      </c>
      <c r="AD51" s="360"/>
      <c r="AE51" s="357"/>
      <c r="AF51" s="358"/>
      <c r="AG51" s="359">
        <f>IF($A51=0,0,IF(AI51&gt;0,0,IF('Unidad 7'!Q51="NA","NA",ROUND('Unidad 7'!Q51,0))))</f>
        <v>0</v>
      </c>
      <c r="AH51" s="360"/>
      <c r="AI51" s="357"/>
      <c r="AJ51" s="358"/>
      <c r="AK51" s="359">
        <f>IF($A51=0,0,IF(AM51&gt;0,0,IF('Unidad 8'!Q51="NA","NA",ROUND('Unidad 8'!Q51,0))))</f>
        <v>0</v>
      </c>
      <c r="AL51" s="360"/>
      <c r="AM51" s="357"/>
      <c r="AN51" s="358"/>
      <c r="AO51" s="107" t="b">
        <f t="shared" si="3"/>
        <v>0</v>
      </c>
      <c r="AP51" s="107" t="b">
        <f t="shared" si="4"/>
        <v>0</v>
      </c>
      <c r="AQ51" s="107" t="b">
        <f t="shared" si="5"/>
        <v>0</v>
      </c>
      <c r="AR51" s="107" t="b">
        <f t="shared" si="6"/>
        <v>0</v>
      </c>
      <c r="AS51" s="107" t="b">
        <f t="shared" si="7"/>
        <v>0</v>
      </c>
      <c r="AT51" s="107" t="b">
        <f t="shared" si="8"/>
        <v>0</v>
      </c>
      <c r="AU51" s="107" t="b">
        <f t="shared" si="9"/>
        <v>0</v>
      </c>
      <c r="AV51" s="107" t="b">
        <f t="shared" si="10"/>
        <v>0</v>
      </c>
      <c r="AW51" s="107">
        <f t="shared" si="14"/>
        <v>0</v>
      </c>
      <c r="AX51" s="359">
        <f t="shared" si="11"/>
        <v>0</v>
      </c>
      <c r="AY51" s="360"/>
      <c r="AZ51" s="387">
        <f>'Proyecto Integrador'!AB61</f>
        <v>0</v>
      </c>
      <c r="BA51" s="388"/>
      <c r="BB51" s="366">
        <f t="shared" si="0"/>
        <v>0</v>
      </c>
      <c r="BC51" s="367"/>
      <c r="BD51" s="368">
        <f t="shared" si="1"/>
        <v>0</v>
      </c>
      <c r="BE51" s="369"/>
      <c r="BF51" s="368">
        <f>IF($A51=0,0,'Unidad 1'!S51+'Unidad 2'!S51+'Unidad 3'!S51+'Unidad 4'!S51+'Unidad 5'!S51+'Unidad 6'!S51+'Unidad 7'!S51+'Unidad 8'!S51)</f>
        <v>0</v>
      </c>
      <c r="BG51" s="370"/>
      <c r="BH51" s="108"/>
      <c r="BK51" s="86">
        <f t="shared" si="12"/>
        <v>0</v>
      </c>
      <c r="BL51" s="85">
        <f t="shared" si="2"/>
        <v>0</v>
      </c>
    </row>
    <row r="52" spans="1:64" x14ac:dyDescent="0.35">
      <c r="A52" s="106">
        <f t="shared" si="13"/>
        <v>0</v>
      </c>
      <c r="B52" s="106" t="str">
        <f>IF('Unidad 1'!B52="","",'Unidad 1'!B52)</f>
        <v/>
      </c>
      <c r="C52" s="394" t="str">
        <f>IF('Unidad 1'!C52="","",'Unidad 1'!C52)</f>
        <v/>
      </c>
      <c r="D52" s="394"/>
      <c r="E52" s="394"/>
      <c r="F52" s="394"/>
      <c r="G52" s="394"/>
      <c r="H52" s="394"/>
      <c r="I52" s="359">
        <f>IF($A52=0,0,IF(K52&gt;0,0,IF('Unidad 1'!Q52="NA","NA",ROUND('Unidad 1'!Q52,0))))</f>
        <v>0</v>
      </c>
      <c r="J52" s="360"/>
      <c r="K52" s="357"/>
      <c r="L52" s="358"/>
      <c r="M52" s="359">
        <f>IF($A52=0,0,IF(O52&gt;0,0,IF('Unidad 2'!Q52="NA","NA",ROUND('Unidad 2'!Q52,0))))</f>
        <v>0</v>
      </c>
      <c r="N52" s="360"/>
      <c r="O52" s="357"/>
      <c r="P52" s="358"/>
      <c r="Q52" s="359">
        <f>IF($A52=0,0,IF(S52&gt;0,0,IF('Unidad 3'!Q52="NA","NA",ROUND('Unidad 3'!Q52,0))))</f>
        <v>0</v>
      </c>
      <c r="R52" s="360"/>
      <c r="S52" s="357"/>
      <c r="T52" s="358"/>
      <c r="U52" s="359">
        <f>IF($A52=0,0,IF(W52&gt;0,0,IF('Unidad 4'!Q52="NA","NA",ROUND('Unidad 4'!Q52,0))))</f>
        <v>0</v>
      </c>
      <c r="V52" s="360"/>
      <c r="W52" s="357"/>
      <c r="X52" s="358"/>
      <c r="Y52" s="359">
        <f>IF($A52=0,0,IF(AA52&gt;0,0,IF('Unidad 5'!Q52="NA","NA",ROUND('Unidad 5'!Q52,0))))</f>
        <v>0</v>
      </c>
      <c r="Z52" s="360"/>
      <c r="AA52" s="357"/>
      <c r="AB52" s="358"/>
      <c r="AC52" s="359">
        <f>IF($A52=0,0,IF(AE52&gt;0,0,IF('Unidad 6'!Q52="NA","NA",ROUND('Unidad 6'!Q52,0))))</f>
        <v>0</v>
      </c>
      <c r="AD52" s="360"/>
      <c r="AE52" s="357"/>
      <c r="AF52" s="358"/>
      <c r="AG52" s="359">
        <f>IF($A52=0,0,IF(AI52&gt;0,0,IF('Unidad 7'!Q52="NA","NA",ROUND('Unidad 7'!Q52,0))))</f>
        <v>0</v>
      </c>
      <c r="AH52" s="360"/>
      <c r="AI52" s="357"/>
      <c r="AJ52" s="358"/>
      <c r="AK52" s="359">
        <f>IF($A52=0,0,IF(AM52&gt;0,0,IF('Unidad 8'!Q52="NA","NA",ROUND('Unidad 8'!Q52,0))))</f>
        <v>0</v>
      </c>
      <c r="AL52" s="360"/>
      <c r="AM52" s="357"/>
      <c r="AN52" s="358"/>
      <c r="AO52" s="107" t="b">
        <f t="shared" si="3"/>
        <v>0</v>
      </c>
      <c r="AP52" s="107" t="b">
        <f t="shared" si="4"/>
        <v>0</v>
      </c>
      <c r="AQ52" s="107" t="b">
        <f t="shared" si="5"/>
        <v>0</v>
      </c>
      <c r="AR52" s="107" t="b">
        <f t="shared" si="6"/>
        <v>0</v>
      </c>
      <c r="AS52" s="107" t="b">
        <f t="shared" si="7"/>
        <v>0</v>
      </c>
      <c r="AT52" s="107" t="b">
        <f t="shared" si="8"/>
        <v>0</v>
      </c>
      <c r="AU52" s="107" t="b">
        <f t="shared" si="9"/>
        <v>0</v>
      </c>
      <c r="AV52" s="107" t="b">
        <f t="shared" si="10"/>
        <v>0</v>
      </c>
      <c r="AW52" s="107">
        <f t="shared" si="14"/>
        <v>0</v>
      </c>
      <c r="AX52" s="359">
        <f t="shared" si="11"/>
        <v>0</v>
      </c>
      <c r="AY52" s="360"/>
      <c r="AZ52" s="387">
        <f>'Proyecto Integrador'!AB62</f>
        <v>0</v>
      </c>
      <c r="BA52" s="388"/>
      <c r="BB52" s="366">
        <f t="shared" si="0"/>
        <v>0</v>
      </c>
      <c r="BC52" s="367"/>
      <c r="BD52" s="368">
        <f t="shared" si="1"/>
        <v>0</v>
      </c>
      <c r="BE52" s="369"/>
      <c r="BF52" s="368">
        <f>IF($A52=0,0,'Unidad 1'!S52+'Unidad 2'!S52+'Unidad 3'!S52+'Unidad 4'!S52+'Unidad 5'!S52+'Unidad 6'!S52+'Unidad 7'!S52+'Unidad 8'!S52)</f>
        <v>0</v>
      </c>
      <c r="BG52" s="370"/>
      <c r="BH52" s="108"/>
      <c r="BK52" s="86">
        <f t="shared" si="12"/>
        <v>0</v>
      </c>
      <c r="BL52" s="85">
        <f t="shared" si="2"/>
        <v>0</v>
      </c>
    </row>
    <row r="53" spans="1:64" x14ac:dyDescent="0.35">
      <c r="A53" s="106">
        <f t="shared" si="13"/>
        <v>0</v>
      </c>
      <c r="B53" s="106" t="str">
        <f>IF('Unidad 1'!B53="","",'Unidad 1'!B53)</f>
        <v/>
      </c>
      <c r="C53" s="394" t="str">
        <f>IF('Unidad 1'!C53="","",'Unidad 1'!C53)</f>
        <v/>
      </c>
      <c r="D53" s="394"/>
      <c r="E53" s="394"/>
      <c r="F53" s="394"/>
      <c r="G53" s="394"/>
      <c r="H53" s="394"/>
      <c r="I53" s="359">
        <f>IF($A53=0,0,IF(K53&gt;0,0,IF('Unidad 1'!Q53="NA","NA",ROUND('Unidad 1'!Q53,0))))</f>
        <v>0</v>
      </c>
      <c r="J53" s="360"/>
      <c r="K53" s="357"/>
      <c r="L53" s="358"/>
      <c r="M53" s="359">
        <f>IF($A53=0,0,IF(O53&gt;0,0,IF('Unidad 2'!Q53="NA","NA",ROUND('Unidad 2'!Q53,0))))</f>
        <v>0</v>
      </c>
      <c r="N53" s="360"/>
      <c r="O53" s="357"/>
      <c r="P53" s="358"/>
      <c r="Q53" s="359">
        <f>IF($A53=0,0,IF(S53&gt;0,0,IF('Unidad 3'!Q53="NA","NA",ROUND('Unidad 3'!Q53,0))))</f>
        <v>0</v>
      </c>
      <c r="R53" s="360"/>
      <c r="S53" s="357"/>
      <c r="T53" s="358"/>
      <c r="U53" s="359">
        <f>IF($A53=0,0,IF(W53&gt;0,0,IF('Unidad 4'!Q53="NA","NA",ROUND('Unidad 4'!Q53,0))))</f>
        <v>0</v>
      </c>
      <c r="V53" s="360"/>
      <c r="W53" s="357"/>
      <c r="X53" s="358"/>
      <c r="Y53" s="359">
        <f>IF($A53=0,0,IF(AA53&gt;0,0,IF('Unidad 5'!Q53="NA","NA",ROUND('Unidad 5'!Q53,0))))</f>
        <v>0</v>
      </c>
      <c r="Z53" s="360"/>
      <c r="AA53" s="357"/>
      <c r="AB53" s="358"/>
      <c r="AC53" s="359">
        <f>IF($A53=0,0,IF(AE53&gt;0,0,IF('Unidad 6'!Q53="NA","NA",ROUND('Unidad 6'!Q53,0))))</f>
        <v>0</v>
      </c>
      <c r="AD53" s="360"/>
      <c r="AE53" s="357"/>
      <c r="AF53" s="358"/>
      <c r="AG53" s="359">
        <f>IF($A53=0,0,IF(AI53&gt;0,0,IF('Unidad 7'!Q53="NA","NA",ROUND('Unidad 7'!Q53,0))))</f>
        <v>0</v>
      </c>
      <c r="AH53" s="360"/>
      <c r="AI53" s="357"/>
      <c r="AJ53" s="358"/>
      <c r="AK53" s="359">
        <f>IF($A53=0,0,IF(AM53&gt;0,0,IF('Unidad 8'!Q53="NA","NA",ROUND('Unidad 8'!Q53,0))))</f>
        <v>0</v>
      </c>
      <c r="AL53" s="360"/>
      <c r="AM53" s="357"/>
      <c r="AN53" s="358"/>
      <c r="AO53" s="107" t="b">
        <f t="shared" si="3"/>
        <v>0</v>
      </c>
      <c r="AP53" s="107" t="b">
        <f t="shared" si="4"/>
        <v>0</v>
      </c>
      <c r="AQ53" s="107" t="b">
        <f t="shared" si="5"/>
        <v>0</v>
      </c>
      <c r="AR53" s="107" t="b">
        <f t="shared" si="6"/>
        <v>0</v>
      </c>
      <c r="AS53" s="107" t="b">
        <f t="shared" si="7"/>
        <v>0</v>
      </c>
      <c r="AT53" s="107" t="b">
        <f t="shared" si="8"/>
        <v>0</v>
      </c>
      <c r="AU53" s="107" t="b">
        <f t="shared" si="9"/>
        <v>0</v>
      </c>
      <c r="AV53" s="107" t="b">
        <f t="shared" si="10"/>
        <v>0</v>
      </c>
      <c r="AW53" s="107">
        <f t="shared" si="14"/>
        <v>0</v>
      </c>
      <c r="AX53" s="359">
        <f t="shared" si="11"/>
        <v>0</v>
      </c>
      <c r="AY53" s="360"/>
      <c r="AZ53" s="387">
        <f>'Proyecto Integrador'!AB63</f>
        <v>0</v>
      </c>
      <c r="BA53" s="388"/>
      <c r="BB53" s="366">
        <f t="shared" si="0"/>
        <v>0</v>
      </c>
      <c r="BC53" s="367"/>
      <c r="BD53" s="368">
        <f t="shared" si="1"/>
        <v>0</v>
      </c>
      <c r="BE53" s="369"/>
      <c r="BF53" s="368">
        <f>IF($A53=0,0,'Unidad 1'!S53+'Unidad 2'!S53+'Unidad 3'!S53+'Unidad 4'!S53+'Unidad 5'!S53+'Unidad 6'!S53+'Unidad 7'!S53+'Unidad 8'!S53)</f>
        <v>0</v>
      </c>
      <c r="BG53" s="370"/>
      <c r="BH53" s="108"/>
      <c r="BK53" s="86">
        <f t="shared" si="12"/>
        <v>0</v>
      </c>
      <c r="BL53" s="85">
        <f t="shared" si="2"/>
        <v>0</v>
      </c>
    </row>
    <row r="54" spans="1:64" x14ac:dyDescent="0.35">
      <c r="A54" s="106">
        <f t="shared" si="13"/>
        <v>0</v>
      </c>
      <c r="B54" s="106" t="str">
        <f>IF('Unidad 1'!B54="","",'Unidad 1'!B54)</f>
        <v/>
      </c>
      <c r="C54" s="394" t="str">
        <f>IF('Unidad 1'!C54="","",'Unidad 1'!C54)</f>
        <v/>
      </c>
      <c r="D54" s="394"/>
      <c r="E54" s="394"/>
      <c r="F54" s="394"/>
      <c r="G54" s="394"/>
      <c r="H54" s="394"/>
      <c r="I54" s="359">
        <f>IF($A54=0,0,IF(K54&gt;0,0,IF('Unidad 1'!Q54="NA","NA",ROUND('Unidad 1'!Q54,0))))</f>
        <v>0</v>
      </c>
      <c r="J54" s="360"/>
      <c r="K54" s="357"/>
      <c r="L54" s="358"/>
      <c r="M54" s="359">
        <f>IF($A54=0,0,IF(O54&gt;0,0,IF('Unidad 2'!Q54="NA","NA",ROUND('Unidad 2'!Q54,0))))</f>
        <v>0</v>
      </c>
      <c r="N54" s="360"/>
      <c r="O54" s="357"/>
      <c r="P54" s="358"/>
      <c r="Q54" s="359">
        <f>IF($A54=0,0,IF(S54&gt;0,0,IF('Unidad 3'!Q54="NA","NA",ROUND('Unidad 3'!Q54,0))))</f>
        <v>0</v>
      </c>
      <c r="R54" s="360"/>
      <c r="S54" s="357"/>
      <c r="T54" s="358"/>
      <c r="U54" s="359">
        <f>IF($A54=0,0,IF(W54&gt;0,0,IF('Unidad 4'!Q54="NA","NA",ROUND('Unidad 4'!Q54,0))))</f>
        <v>0</v>
      </c>
      <c r="V54" s="360"/>
      <c r="W54" s="357"/>
      <c r="X54" s="358"/>
      <c r="Y54" s="359">
        <f>IF($A54=0,0,IF(AA54&gt;0,0,IF('Unidad 5'!Q54="NA","NA",ROUND('Unidad 5'!Q54,0))))</f>
        <v>0</v>
      </c>
      <c r="Z54" s="360"/>
      <c r="AA54" s="357"/>
      <c r="AB54" s="358"/>
      <c r="AC54" s="359">
        <f>IF($A54=0,0,IF(AE54&gt;0,0,IF('Unidad 6'!Q54="NA","NA",ROUND('Unidad 6'!Q54,0))))</f>
        <v>0</v>
      </c>
      <c r="AD54" s="360"/>
      <c r="AE54" s="357"/>
      <c r="AF54" s="358"/>
      <c r="AG54" s="359">
        <f>IF($A54=0,0,IF(AI54&gt;0,0,IF('Unidad 7'!Q54="NA","NA",ROUND('Unidad 7'!Q54,0))))</f>
        <v>0</v>
      </c>
      <c r="AH54" s="360"/>
      <c r="AI54" s="357"/>
      <c r="AJ54" s="358"/>
      <c r="AK54" s="359">
        <f>IF($A54=0,0,IF(AM54&gt;0,0,IF('Unidad 8'!Q54="NA","NA",ROUND('Unidad 8'!Q54,0))))</f>
        <v>0</v>
      </c>
      <c r="AL54" s="360"/>
      <c r="AM54" s="357"/>
      <c r="AN54" s="358"/>
      <c r="AO54" s="107" t="b">
        <f t="shared" si="3"/>
        <v>0</v>
      </c>
      <c r="AP54" s="107" t="b">
        <f t="shared" si="4"/>
        <v>0</v>
      </c>
      <c r="AQ54" s="107" t="b">
        <f t="shared" si="5"/>
        <v>0</v>
      </c>
      <c r="AR54" s="107" t="b">
        <f t="shared" si="6"/>
        <v>0</v>
      </c>
      <c r="AS54" s="107" t="b">
        <f t="shared" si="7"/>
        <v>0</v>
      </c>
      <c r="AT54" s="107" t="b">
        <f t="shared" si="8"/>
        <v>0</v>
      </c>
      <c r="AU54" s="107" t="b">
        <f t="shared" si="9"/>
        <v>0</v>
      </c>
      <c r="AV54" s="107" t="b">
        <f t="shared" si="10"/>
        <v>0</v>
      </c>
      <c r="AW54" s="107">
        <f t="shared" si="14"/>
        <v>0</v>
      </c>
      <c r="AX54" s="359">
        <f t="shared" si="11"/>
        <v>0</v>
      </c>
      <c r="AY54" s="360"/>
      <c r="AZ54" s="387">
        <f>'Proyecto Integrador'!AB64</f>
        <v>0</v>
      </c>
      <c r="BA54" s="388"/>
      <c r="BB54" s="366">
        <f t="shared" si="0"/>
        <v>0</v>
      </c>
      <c r="BC54" s="367"/>
      <c r="BD54" s="368">
        <f t="shared" si="1"/>
        <v>0</v>
      </c>
      <c r="BE54" s="369"/>
      <c r="BF54" s="368">
        <f>IF($A54=0,0,'Unidad 1'!S54+'Unidad 2'!S54+'Unidad 3'!S54+'Unidad 4'!S54+'Unidad 5'!S54+'Unidad 6'!S54+'Unidad 7'!S54+'Unidad 8'!S54)</f>
        <v>0</v>
      </c>
      <c r="BG54" s="370"/>
      <c r="BH54" s="108"/>
      <c r="BK54" s="86">
        <f t="shared" si="12"/>
        <v>0</v>
      </c>
      <c r="BL54" s="85">
        <f t="shared" si="2"/>
        <v>0</v>
      </c>
    </row>
    <row r="55" spans="1:64" x14ac:dyDescent="0.35">
      <c r="A55" s="106">
        <f t="shared" si="13"/>
        <v>0</v>
      </c>
      <c r="B55" s="106" t="str">
        <f>IF('Unidad 1'!B55="","",'Unidad 1'!B55)</f>
        <v/>
      </c>
      <c r="C55" s="394" t="str">
        <f>IF('Unidad 1'!C55="","",'Unidad 1'!C55)</f>
        <v/>
      </c>
      <c r="D55" s="394"/>
      <c r="E55" s="394"/>
      <c r="F55" s="394"/>
      <c r="G55" s="394"/>
      <c r="H55" s="394"/>
      <c r="I55" s="359">
        <f>IF($A55=0,0,IF(K55&gt;0,0,IF('Unidad 1'!Q55="NA","NA",ROUND('Unidad 1'!Q55,0))))</f>
        <v>0</v>
      </c>
      <c r="J55" s="360"/>
      <c r="K55" s="357"/>
      <c r="L55" s="358"/>
      <c r="M55" s="359">
        <f>IF($A55=0,0,IF(O55&gt;0,0,IF('Unidad 2'!Q55="NA","NA",ROUND('Unidad 2'!Q55,0))))</f>
        <v>0</v>
      </c>
      <c r="N55" s="360"/>
      <c r="O55" s="357"/>
      <c r="P55" s="358"/>
      <c r="Q55" s="359">
        <f>IF($A55=0,0,IF(S55&gt;0,0,IF('Unidad 3'!Q55="NA","NA",ROUND('Unidad 3'!Q55,0))))</f>
        <v>0</v>
      </c>
      <c r="R55" s="360"/>
      <c r="S55" s="357"/>
      <c r="T55" s="358"/>
      <c r="U55" s="359">
        <f>IF($A55=0,0,IF(W55&gt;0,0,IF('Unidad 4'!Q55="NA","NA",ROUND('Unidad 4'!Q55,0))))</f>
        <v>0</v>
      </c>
      <c r="V55" s="360"/>
      <c r="W55" s="357"/>
      <c r="X55" s="358"/>
      <c r="Y55" s="359">
        <f>IF($A55=0,0,IF(AA55&gt;0,0,IF('Unidad 5'!Q55="NA","NA",ROUND('Unidad 5'!Q55,0))))</f>
        <v>0</v>
      </c>
      <c r="Z55" s="360"/>
      <c r="AA55" s="357"/>
      <c r="AB55" s="358"/>
      <c r="AC55" s="359">
        <f>IF($A55=0,0,IF(AE55&gt;0,0,IF('Unidad 6'!Q55="NA","NA",ROUND('Unidad 6'!Q55,0))))</f>
        <v>0</v>
      </c>
      <c r="AD55" s="360"/>
      <c r="AE55" s="357"/>
      <c r="AF55" s="358"/>
      <c r="AG55" s="359">
        <f>IF($A55=0,0,IF(AI55&gt;0,0,IF('Unidad 7'!Q55="NA","NA",ROUND('Unidad 7'!Q55,0))))</f>
        <v>0</v>
      </c>
      <c r="AH55" s="360"/>
      <c r="AI55" s="357"/>
      <c r="AJ55" s="358"/>
      <c r="AK55" s="359">
        <f>IF($A55=0,0,IF(AM55&gt;0,0,IF('Unidad 8'!Q55="NA","NA",ROUND('Unidad 8'!Q55,0))))</f>
        <v>0</v>
      </c>
      <c r="AL55" s="360"/>
      <c r="AM55" s="357"/>
      <c r="AN55" s="358"/>
      <c r="AO55" s="107" t="b">
        <f t="shared" si="3"/>
        <v>0</v>
      </c>
      <c r="AP55" s="107" t="b">
        <f t="shared" si="4"/>
        <v>0</v>
      </c>
      <c r="AQ55" s="107" t="b">
        <f t="shared" si="5"/>
        <v>0</v>
      </c>
      <c r="AR55" s="107" t="b">
        <f t="shared" si="6"/>
        <v>0</v>
      </c>
      <c r="AS55" s="107" t="b">
        <f t="shared" si="7"/>
        <v>0</v>
      </c>
      <c r="AT55" s="107" t="b">
        <f t="shared" si="8"/>
        <v>0</v>
      </c>
      <c r="AU55" s="107" t="b">
        <f t="shared" si="9"/>
        <v>0</v>
      </c>
      <c r="AV55" s="107" t="b">
        <f t="shared" si="10"/>
        <v>0</v>
      </c>
      <c r="AW55" s="107">
        <f t="shared" si="14"/>
        <v>0</v>
      </c>
      <c r="AX55" s="359">
        <f t="shared" si="11"/>
        <v>0</v>
      </c>
      <c r="AY55" s="360"/>
      <c r="AZ55" s="387">
        <f>'Proyecto Integrador'!AB65</f>
        <v>0</v>
      </c>
      <c r="BA55" s="388"/>
      <c r="BB55" s="366">
        <f t="shared" ref="BB55:BB72" si="15">IF($A55=0,0,IF(AX55="NA",0,IF(AX55=0,0,IF(BD55=0,ROUND(AX55*$AC$16+AZ55*$BE$16,0),0))))</f>
        <v>0</v>
      </c>
      <c r="BC55" s="367"/>
      <c r="BD55" s="368">
        <f t="shared" ref="BD55:BD72" si="16">IF($A55=0,0,IF(AX55="NA","NA",IF(AZ55="NA","NA",IF(OR(K55&gt;0,O55&gt;0,S55&gt;0,W55&gt;0,AA55&gt;0,AE55&gt;0,AI55&gt;0,AM55&gt;0)=TRUE,ROUND(AX55*$AC$16+AZ55*$BE$16,0),0))))</f>
        <v>0</v>
      </c>
      <c r="BE55" s="369"/>
      <c r="BF55" s="368">
        <f>IF($A55=0,0,'Unidad 1'!S55+'Unidad 2'!S55+'Unidad 3'!S55+'Unidad 4'!S55+'Unidad 5'!S55+'Unidad 6'!S55+'Unidad 7'!S55+'Unidad 8'!S55)</f>
        <v>0</v>
      </c>
      <c r="BG55" s="370"/>
      <c r="BH55" s="108"/>
      <c r="BK55" s="86">
        <f t="shared" si="12"/>
        <v>0</v>
      </c>
      <c r="BL55" s="85">
        <f t="shared" ref="BL55:BL72" si="17">COUNTIF(I55:AN55,"=NA")</f>
        <v>0</v>
      </c>
    </row>
    <row r="56" spans="1:64" x14ac:dyDescent="0.35">
      <c r="A56" s="106">
        <f t="shared" si="13"/>
        <v>0</v>
      </c>
      <c r="B56" s="106" t="str">
        <f>IF('Unidad 1'!B56="","",'Unidad 1'!B56)</f>
        <v/>
      </c>
      <c r="C56" s="394" t="str">
        <f>IF('Unidad 1'!C56="","",'Unidad 1'!C56)</f>
        <v/>
      </c>
      <c r="D56" s="394"/>
      <c r="E56" s="394"/>
      <c r="F56" s="394"/>
      <c r="G56" s="394"/>
      <c r="H56" s="394"/>
      <c r="I56" s="359">
        <f>IF($A56=0,0,IF(K56&gt;0,0,IF('Unidad 1'!Q56="NA","NA",ROUND('Unidad 1'!Q56,0))))</f>
        <v>0</v>
      </c>
      <c r="J56" s="360"/>
      <c r="K56" s="357"/>
      <c r="L56" s="358"/>
      <c r="M56" s="359">
        <f>IF($A56=0,0,IF(O56&gt;0,0,IF('Unidad 2'!Q56="NA","NA",ROUND('Unidad 2'!Q56,0))))</f>
        <v>0</v>
      </c>
      <c r="N56" s="360"/>
      <c r="O56" s="357"/>
      <c r="P56" s="358"/>
      <c r="Q56" s="359">
        <f>IF($A56=0,0,IF(S56&gt;0,0,IF('Unidad 3'!Q56="NA","NA",ROUND('Unidad 3'!Q56,0))))</f>
        <v>0</v>
      </c>
      <c r="R56" s="360"/>
      <c r="S56" s="357"/>
      <c r="T56" s="358"/>
      <c r="U56" s="359">
        <f>IF($A56=0,0,IF(W56&gt;0,0,IF('Unidad 4'!Q56="NA","NA",ROUND('Unidad 4'!Q56,0))))</f>
        <v>0</v>
      </c>
      <c r="V56" s="360"/>
      <c r="W56" s="357"/>
      <c r="X56" s="358"/>
      <c r="Y56" s="359">
        <f>IF($A56=0,0,IF(AA56&gt;0,0,IF('Unidad 5'!Q56="NA","NA",ROUND('Unidad 5'!Q56,0))))</f>
        <v>0</v>
      </c>
      <c r="Z56" s="360"/>
      <c r="AA56" s="357"/>
      <c r="AB56" s="358"/>
      <c r="AC56" s="359">
        <f>IF($A56=0,0,IF(AE56&gt;0,0,IF('Unidad 6'!Q56="NA","NA",ROUND('Unidad 6'!Q56,0))))</f>
        <v>0</v>
      </c>
      <c r="AD56" s="360"/>
      <c r="AE56" s="357"/>
      <c r="AF56" s="358"/>
      <c r="AG56" s="359">
        <f>IF($A56=0,0,IF(AI56&gt;0,0,IF('Unidad 7'!Q56="NA","NA",ROUND('Unidad 7'!Q56,0))))</f>
        <v>0</v>
      </c>
      <c r="AH56" s="360"/>
      <c r="AI56" s="357"/>
      <c r="AJ56" s="358"/>
      <c r="AK56" s="359">
        <f>IF($A56=0,0,IF(AM56&gt;0,0,IF('Unidad 8'!Q56="NA","NA",ROUND('Unidad 8'!Q56,0))))</f>
        <v>0</v>
      </c>
      <c r="AL56" s="360"/>
      <c r="AM56" s="357"/>
      <c r="AN56" s="358"/>
      <c r="AO56" s="107" t="b">
        <f t="shared" si="3"/>
        <v>0</v>
      </c>
      <c r="AP56" s="107" t="b">
        <f t="shared" si="4"/>
        <v>0</v>
      </c>
      <c r="AQ56" s="107" t="b">
        <f t="shared" si="5"/>
        <v>0</v>
      </c>
      <c r="AR56" s="107" t="b">
        <f t="shared" si="6"/>
        <v>0</v>
      </c>
      <c r="AS56" s="107" t="b">
        <f t="shared" si="7"/>
        <v>0</v>
      </c>
      <c r="AT56" s="107" t="b">
        <f t="shared" si="8"/>
        <v>0</v>
      </c>
      <c r="AU56" s="107" t="b">
        <f t="shared" si="9"/>
        <v>0</v>
      </c>
      <c r="AV56" s="107" t="b">
        <f t="shared" si="10"/>
        <v>0</v>
      </c>
      <c r="AW56" s="107">
        <f t="shared" si="14"/>
        <v>0</v>
      </c>
      <c r="AX56" s="359">
        <f t="shared" si="11"/>
        <v>0</v>
      </c>
      <c r="AY56" s="360"/>
      <c r="AZ56" s="387">
        <f>'Proyecto Integrador'!AB66</f>
        <v>0</v>
      </c>
      <c r="BA56" s="388"/>
      <c r="BB56" s="366">
        <f t="shared" si="15"/>
        <v>0</v>
      </c>
      <c r="BC56" s="367"/>
      <c r="BD56" s="368">
        <f t="shared" si="16"/>
        <v>0</v>
      </c>
      <c r="BE56" s="369"/>
      <c r="BF56" s="368">
        <f>IF($A56=0,0,'Unidad 1'!S56+'Unidad 2'!S56+'Unidad 3'!S56+'Unidad 4'!S56+'Unidad 5'!S56+'Unidad 6'!S56+'Unidad 7'!S56+'Unidad 8'!S56)</f>
        <v>0</v>
      </c>
      <c r="BG56" s="370"/>
      <c r="BH56" s="108"/>
      <c r="BK56" s="86">
        <f t="shared" si="12"/>
        <v>0</v>
      </c>
      <c r="BL56" s="85">
        <f t="shared" si="17"/>
        <v>0</v>
      </c>
    </row>
    <row r="57" spans="1:64" x14ac:dyDescent="0.35">
      <c r="A57" s="106">
        <f t="shared" si="13"/>
        <v>0</v>
      </c>
      <c r="B57" s="106" t="str">
        <f>IF('Unidad 1'!B57="","",'Unidad 1'!B57)</f>
        <v/>
      </c>
      <c r="C57" s="394" t="str">
        <f>IF('Unidad 1'!C57="","",'Unidad 1'!C57)</f>
        <v/>
      </c>
      <c r="D57" s="394"/>
      <c r="E57" s="394"/>
      <c r="F57" s="394"/>
      <c r="G57" s="394"/>
      <c r="H57" s="394"/>
      <c r="I57" s="359">
        <f>IF($A57=0,0,IF(K57&gt;0,0,IF('Unidad 1'!Q57="NA","NA",ROUND('Unidad 1'!Q57,0))))</f>
        <v>0</v>
      </c>
      <c r="J57" s="360"/>
      <c r="K57" s="357"/>
      <c r="L57" s="358"/>
      <c r="M57" s="359">
        <f>IF($A57=0,0,IF(O57&gt;0,0,IF('Unidad 2'!Q57="NA","NA",ROUND('Unidad 2'!Q57,0))))</f>
        <v>0</v>
      </c>
      <c r="N57" s="360"/>
      <c r="O57" s="357"/>
      <c r="P57" s="358"/>
      <c r="Q57" s="359">
        <f>IF($A57=0,0,IF(S57&gt;0,0,IF('Unidad 3'!Q57="NA","NA",ROUND('Unidad 3'!Q57,0))))</f>
        <v>0</v>
      </c>
      <c r="R57" s="360"/>
      <c r="S57" s="357"/>
      <c r="T57" s="358"/>
      <c r="U57" s="359">
        <f>IF($A57=0,0,IF(W57&gt;0,0,IF('Unidad 4'!Q57="NA","NA",ROUND('Unidad 4'!Q57,0))))</f>
        <v>0</v>
      </c>
      <c r="V57" s="360"/>
      <c r="W57" s="357"/>
      <c r="X57" s="358"/>
      <c r="Y57" s="359">
        <f>IF($A57=0,0,IF(AA57&gt;0,0,IF('Unidad 5'!Q57="NA","NA",ROUND('Unidad 5'!Q57,0))))</f>
        <v>0</v>
      </c>
      <c r="Z57" s="360"/>
      <c r="AA57" s="357"/>
      <c r="AB57" s="358"/>
      <c r="AC57" s="359">
        <f>IF($A57=0,0,IF(AE57&gt;0,0,IF('Unidad 6'!Q57="NA","NA",ROUND('Unidad 6'!Q57,0))))</f>
        <v>0</v>
      </c>
      <c r="AD57" s="360"/>
      <c r="AE57" s="357"/>
      <c r="AF57" s="358"/>
      <c r="AG57" s="359">
        <f>IF($A57=0,0,IF(AI57&gt;0,0,IF('Unidad 7'!Q57="NA","NA",ROUND('Unidad 7'!Q57,0))))</f>
        <v>0</v>
      </c>
      <c r="AH57" s="360"/>
      <c r="AI57" s="357"/>
      <c r="AJ57" s="358"/>
      <c r="AK57" s="359">
        <f>IF($A57=0,0,IF(AM57&gt;0,0,IF('Unidad 8'!Q57="NA","NA",ROUND('Unidad 8'!Q57,0))))</f>
        <v>0</v>
      </c>
      <c r="AL57" s="360"/>
      <c r="AM57" s="357"/>
      <c r="AN57" s="358"/>
      <c r="AO57" s="107" t="b">
        <f t="shared" si="3"/>
        <v>0</v>
      </c>
      <c r="AP57" s="107" t="b">
        <f t="shared" si="4"/>
        <v>0</v>
      </c>
      <c r="AQ57" s="107" t="b">
        <f t="shared" si="5"/>
        <v>0</v>
      </c>
      <c r="AR57" s="107" t="b">
        <f t="shared" si="6"/>
        <v>0</v>
      </c>
      <c r="AS57" s="107" t="b">
        <f t="shared" si="7"/>
        <v>0</v>
      </c>
      <c r="AT57" s="107" t="b">
        <f t="shared" si="8"/>
        <v>0</v>
      </c>
      <c r="AU57" s="107" t="b">
        <f t="shared" si="9"/>
        <v>0</v>
      </c>
      <c r="AV57" s="107" t="b">
        <f t="shared" si="10"/>
        <v>0</v>
      </c>
      <c r="AW57" s="107">
        <f t="shared" si="14"/>
        <v>0</v>
      </c>
      <c r="AX57" s="359">
        <f t="shared" si="11"/>
        <v>0</v>
      </c>
      <c r="AY57" s="360"/>
      <c r="AZ57" s="387">
        <f>'Proyecto Integrador'!AB67</f>
        <v>0</v>
      </c>
      <c r="BA57" s="388"/>
      <c r="BB57" s="366">
        <f t="shared" si="15"/>
        <v>0</v>
      </c>
      <c r="BC57" s="367"/>
      <c r="BD57" s="368">
        <f t="shared" si="16"/>
        <v>0</v>
      </c>
      <c r="BE57" s="369"/>
      <c r="BF57" s="368">
        <f>IF($A57=0,0,'Unidad 1'!S57+'Unidad 2'!S57+'Unidad 3'!S57+'Unidad 4'!S57+'Unidad 5'!S57+'Unidad 6'!S57+'Unidad 7'!S57+'Unidad 8'!S57)</f>
        <v>0</v>
      </c>
      <c r="BG57" s="370"/>
      <c r="BH57" s="108"/>
      <c r="BK57" s="86">
        <f t="shared" si="12"/>
        <v>0</v>
      </c>
      <c r="BL57" s="85">
        <f t="shared" si="17"/>
        <v>0</v>
      </c>
    </row>
    <row r="58" spans="1:64" x14ac:dyDescent="0.35">
      <c r="A58" s="106">
        <f t="shared" si="13"/>
        <v>0</v>
      </c>
      <c r="B58" s="106" t="str">
        <f>IF('Unidad 1'!B58="","",'Unidad 1'!B58)</f>
        <v/>
      </c>
      <c r="C58" s="394" t="str">
        <f>IF('Unidad 1'!C58="","",'Unidad 1'!C58)</f>
        <v/>
      </c>
      <c r="D58" s="394"/>
      <c r="E58" s="394"/>
      <c r="F58" s="394"/>
      <c r="G58" s="394"/>
      <c r="H58" s="394"/>
      <c r="I58" s="359">
        <f>IF($A58=0,0,IF(K58&gt;0,0,IF('Unidad 1'!Q58="NA","NA",ROUND('Unidad 1'!Q58,0))))</f>
        <v>0</v>
      </c>
      <c r="J58" s="360"/>
      <c r="K58" s="357"/>
      <c r="L58" s="358"/>
      <c r="M58" s="359">
        <f>IF($A58=0,0,IF(O58&gt;0,0,IF('Unidad 2'!Q58="NA","NA",ROUND('Unidad 2'!Q58,0))))</f>
        <v>0</v>
      </c>
      <c r="N58" s="360"/>
      <c r="O58" s="357"/>
      <c r="P58" s="358"/>
      <c r="Q58" s="359">
        <f>IF($A58=0,0,IF(S58&gt;0,0,IF('Unidad 3'!Q58="NA","NA",ROUND('Unidad 3'!Q58,0))))</f>
        <v>0</v>
      </c>
      <c r="R58" s="360"/>
      <c r="S58" s="357"/>
      <c r="T58" s="358"/>
      <c r="U58" s="359">
        <f>IF($A58=0,0,IF(W58&gt;0,0,IF('Unidad 4'!Q58="NA","NA",ROUND('Unidad 4'!Q58,0))))</f>
        <v>0</v>
      </c>
      <c r="V58" s="360"/>
      <c r="W58" s="357"/>
      <c r="X58" s="358"/>
      <c r="Y58" s="359">
        <f>IF($A58=0,0,IF(AA58&gt;0,0,IF('Unidad 5'!Q58="NA","NA",ROUND('Unidad 5'!Q58,0))))</f>
        <v>0</v>
      </c>
      <c r="Z58" s="360"/>
      <c r="AA58" s="357"/>
      <c r="AB58" s="358"/>
      <c r="AC58" s="359">
        <f>IF($A58=0,0,IF(AE58&gt;0,0,IF('Unidad 6'!Q58="NA","NA",ROUND('Unidad 6'!Q58,0))))</f>
        <v>0</v>
      </c>
      <c r="AD58" s="360"/>
      <c r="AE58" s="357"/>
      <c r="AF58" s="358"/>
      <c r="AG58" s="359">
        <f>IF($A58=0,0,IF(AI58&gt;0,0,IF('Unidad 7'!Q58="NA","NA",ROUND('Unidad 7'!Q58,0))))</f>
        <v>0</v>
      </c>
      <c r="AH58" s="360"/>
      <c r="AI58" s="357"/>
      <c r="AJ58" s="358"/>
      <c r="AK58" s="359">
        <f>IF($A58=0,0,IF(AM58&gt;0,0,IF('Unidad 8'!Q58="NA","NA",ROUND('Unidad 8'!Q58,0))))</f>
        <v>0</v>
      </c>
      <c r="AL58" s="360"/>
      <c r="AM58" s="357"/>
      <c r="AN58" s="358"/>
      <c r="AO58" s="107" t="b">
        <f t="shared" si="3"/>
        <v>0</v>
      </c>
      <c r="AP58" s="107" t="b">
        <f t="shared" si="4"/>
        <v>0</v>
      </c>
      <c r="AQ58" s="107" t="b">
        <f t="shared" si="5"/>
        <v>0</v>
      </c>
      <c r="AR58" s="107" t="b">
        <f t="shared" si="6"/>
        <v>0</v>
      </c>
      <c r="AS58" s="107" t="b">
        <f t="shared" si="7"/>
        <v>0</v>
      </c>
      <c r="AT58" s="107" t="b">
        <f t="shared" si="8"/>
        <v>0</v>
      </c>
      <c r="AU58" s="107" t="b">
        <f t="shared" si="9"/>
        <v>0</v>
      </c>
      <c r="AV58" s="107" t="b">
        <f t="shared" si="10"/>
        <v>0</v>
      </c>
      <c r="AW58" s="107">
        <f t="shared" si="14"/>
        <v>0</v>
      </c>
      <c r="AX58" s="359">
        <f t="shared" si="11"/>
        <v>0</v>
      </c>
      <c r="AY58" s="360"/>
      <c r="AZ58" s="387">
        <f>'Proyecto Integrador'!AB68</f>
        <v>0</v>
      </c>
      <c r="BA58" s="388"/>
      <c r="BB58" s="366">
        <f t="shared" si="15"/>
        <v>0</v>
      </c>
      <c r="BC58" s="367"/>
      <c r="BD58" s="368">
        <f t="shared" si="16"/>
        <v>0</v>
      </c>
      <c r="BE58" s="369"/>
      <c r="BF58" s="368">
        <f>IF($A58=0,0,'Unidad 1'!S58+'Unidad 2'!S58+'Unidad 3'!S58+'Unidad 4'!S58+'Unidad 5'!S58+'Unidad 6'!S58+'Unidad 7'!S58+'Unidad 8'!S58)</f>
        <v>0</v>
      </c>
      <c r="BG58" s="370"/>
      <c r="BH58" s="108"/>
      <c r="BK58" s="86">
        <f t="shared" si="12"/>
        <v>0</v>
      </c>
      <c r="BL58" s="85">
        <f t="shared" si="17"/>
        <v>0</v>
      </c>
    </row>
    <row r="59" spans="1:64" x14ac:dyDescent="0.35">
      <c r="A59" s="106">
        <f t="shared" si="13"/>
        <v>0</v>
      </c>
      <c r="B59" s="106" t="str">
        <f>IF('Unidad 1'!B59="","",'Unidad 1'!B59)</f>
        <v/>
      </c>
      <c r="C59" s="394" t="str">
        <f>IF('Unidad 1'!C59="","",'Unidad 1'!C59)</f>
        <v/>
      </c>
      <c r="D59" s="394"/>
      <c r="E59" s="394"/>
      <c r="F59" s="394"/>
      <c r="G59" s="394"/>
      <c r="H59" s="394"/>
      <c r="I59" s="359">
        <f>IF($A59=0,0,IF(K59&gt;0,0,IF('Unidad 1'!Q59="NA","NA",ROUND('Unidad 1'!Q59,0))))</f>
        <v>0</v>
      </c>
      <c r="J59" s="360"/>
      <c r="K59" s="357"/>
      <c r="L59" s="358"/>
      <c r="M59" s="359">
        <f>IF($A59=0,0,IF(O59&gt;0,0,IF('Unidad 2'!Q59="NA","NA",ROUND('Unidad 2'!Q59,0))))</f>
        <v>0</v>
      </c>
      <c r="N59" s="360"/>
      <c r="O59" s="357"/>
      <c r="P59" s="358"/>
      <c r="Q59" s="359">
        <f>IF($A59=0,0,IF(S59&gt;0,0,IF('Unidad 3'!Q59="NA","NA",ROUND('Unidad 3'!Q59,0))))</f>
        <v>0</v>
      </c>
      <c r="R59" s="360"/>
      <c r="S59" s="357"/>
      <c r="T59" s="358"/>
      <c r="U59" s="359">
        <f>IF($A59=0,0,IF(W59&gt;0,0,IF('Unidad 4'!Q59="NA","NA",ROUND('Unidad 4'!Q59,0))))</f>
        <v>0</v>
      </c>
      <c r="V59" s="360"/>
      <c r="W59" s="357"/>
      <c r="X59" s="358"/>
      <c r="Y59" s="359">
        <f>IF($A59=0,0,IF(AA59&gt;0,0,IF('Unidad 5'!Q59="NA","NA",ROUND('Unidad 5'!Q59,0))))</f>
        <v>0</v>
      </c>
      <c r="Z59" s="360"/>
      <c r="AA59" s="357"/>
      <c r="AB59" s="358"/>
      <c r="AC59" s="359">
        <f>IF($A59=0,0,IF(AE59&gt;0,0,IF('Unidad 6'!Q59="NA","NA",ROUND('Unidad 6'!Q59,0))))</f>
        <v>0</v>
      </c>
      <c r="AD59" s="360"/>
      <c r="AE59" s="357"/>
      <c r="AF59" s="358"/>
      <c r="AG59" s="359">
        <f>IF($A59=0,0,IF(AI59&gt;0,0,IF('Unidad 7'!Q59="NA","NA",ROUND('Unidad 7'!Q59,0))))</f>
        <v>0</v>
      </c>
      <c r="AH59" s="360"/>
      <c r="AI59" s="357"/>
      <c r="AJ59" s="358"/>
      <c r="AK59" s="359">
        <f>IF($A59=0,0,IF(AM59&gt;0,0,IF('Unidad 8'!Q59="NA","NA",ROUND('Unidad 8'!Q59,0))))</f>
        <v>0</v>
      </c>
      <c r="AL59" s="360"/>
      <c r="AM59" s="357"/>
      <c r="AN59" s="358"/>
      <c r="AO59" s="107" t="b">
        <f t="shared" si="3"/>
        <v>0</v>
      </c>
      <c r="AP59" s="107" t="b">
        <f t="shared" si="4"/>
        <v>0</v>
      </c>
      <c r="AQ59" s="107" t="b">
        <f t="shared" si="5"/>
        <v>0</v>
      </c>
      <c r="AR59" s="107" t="b">
        <f t="shared" si="6"/>
        <v>0</v>
      </c>
      <c r="AS59" s="107" t="b">
        <f t="shared" si="7"/>
        <v>0</v>
      </c>
      <c r="AT59" s="107" t="b">
        <f t="shared" si="8"/>
        <v>0</v>
      </c>
      <c r="AU59" s="107" t="b">
        <f t="shared" si="9"/>
        <v>0</v>
      </c>
      <c r="AV59" s="107" t="b">
        <f t="shared" si="10"/>
        <v>0</v>
      </c>
      <c r="AW59" s="107">
        <f t="shared" si="14"/>
        <v>0</v>
      </c>
      <c r="AX59" s="359">
        <f t="shared" si="11"/>
        <v>0</v>
      </c>
      <c r="AY59" s="360"/>
      <c r="AZ59" s="387">
        <f>'Proyecto Integrador'!AB69</f>
        <v>0</v>
      </c>
      <c r="BA59" s="388"/>
      <c r="BB59" s="366">
        <f t="shared" si="15"/>
        <v>0</v>
      </c>
      <c r="BC59" s="367"/>
      <c r="BD59" s="368">
        <f t="shared" si="16"/>
        <v>0</v>
      </c>
      <c r="BE59" s="369"/>
      <c r="BF59" s="368">
        <f>IF($A59=0,0,'Unidad 1'!S59+'Unidad 2'!S59+'Unidad 3'!S59+'Unidad 4'!S59+'Unidad 5'!S59+'Unidad 6'!S59+'Unidad 7'!S59+'Unidad 8'!S59)</f>
        <v>0</v>
      </c>
      <c r="BG59" s="370"/>
      <c r="BH59" s="108"/>
      <c r="BK59" s="86">
        <f t="shared" si="12"/>
        <v>0</v>
      </c>
      <c r="BL59" s="85">
        <f t="shared" si="17"/>
        <v>0</v>
      </c>
    </row>
    <row r="60" spans="1:64" x14ac:dyDescent="0.35">
      <c r="A60" s="106">
        <f t="shared" si="13"/>
        <v>0</v>
      </c>
      <c r="B60" s="106" t="str">
        <f>IF('Unidad 1'!B60="","",'Unidad 1'!B60)</f>
        <v/>
      </c>
      <c r="C60" s="394" t="str">
        <f>IF('Unidad 1'!C60="","",'Unidad 1'!C60)</f>
        <v/>
      </c>
      <c r="D60" s="394"/>
      <c r="E60" s="394"/>
      <c r="F60" s="394"/>
      <c r="G60" s="394"/>
      <c r="H60" s="394"/>
      <c r="I60" s="359">
        <f>IF($A60=0,0,IF(K60&gt;0,0,IF('Unidad 1'!Q60="NA","NA",ROUND('Unidad 1'!Q60,0))))</f>
        <v>0</v>
      </c>
      <c r="J60" s="360"/>
      <c r="K60" s="357"/>
      <c r="L60" s="358"/>
      <c r="M60" s="359">
        <f>IF($A60=0,0,IF(O60&gt;0,0,IF('Unidad 2'!Q60="NA","NA",ROUND('Unidad 2'!Q60,0))))</f>
        <v>0</v>
      </c>
      <c r="N60" s="360"/>
      <c r="O60" s="357"/>
      <c r="P60" s="358"/>
      <c r="Q60" s="359">
        <f>IF($A60=0,0,IF(S60&gt;0,0,IF('Unidad 3'!Q60="NA","NA",ROUND('Unidad 3'!Q60,0))))</f>
        <v>0</v>
      </c>
      <c r="R60" s="360"/>
      <c r="S60" s="357"/>
      <c r="T60" s="358"/>
      <c r="U60" s="359">
        <f>IF($A60=0,0,IF(W60&gt;0,0,IF('Unidad 4'!Q60="NA","NA",ROUND('Unidad 4'!Q60,0))))</f>
        <v>0</v>
      </c>
      <c r="V60" s="360"/>
      <c r="W60" s="357"/>
      <c r="X60" s="358"/>
      <c r="Y60" s="359">
        <f>IF($A60=0,0,IF(AA60&gt;0,0,IF('Unidad 5'!Q60="NA","NA",ROUND('Unidad 5'!Q60,0))))</f>
        <v>0</v>
      </c>
      <c r="Z60" s="360"/>
      <c r="AA60" s="357"/>
      <c r="AB60" s="358"/>
      <c r="AC60" s="359">
        <f>IF($A60=0,0,IF(AE60&gt;0,0,IF('Unidad 6'!Q60="NA","NA",ROUND('Unidad 6'!Q60,0))))</f>
        <v>0</v>
      </c>
      <c r="AD60" s="360"/>
      <c r="AE60" s="357"/>
      <c r="AF60" s="358"/>
      <c r="AG60" s="359">
        <f>IF($A60=0,0,IF(AI60&gt;0,0,IF('Unidad 7'!Q60="NA","NA",ROUND('Unidad 7'!Q60,0))))</f>
        <v>0</v>
      </c>
      <c r="AH60" s="360"/>
      <c r="AI60" s="357"/>
      <c r="AJ60" s="358"/>
      <c r="AK60" s="359">
        <f>IF($A60=0,0,IF(AM60&gt;0,0,IF('Unidad 8'!Q60="NA","NA",ROUND('Unidad 8'!Q60,0))))</f>
        <v>0</v>
      </c>
      <c r="AL60" s="360"/>
      <c r="AM60" s="357"/>
      <c r="AN60" s="358"/>
      <c r="AO60" s="107" t="b">
        <f t="shared" si="3"/>
        <v>0</v>
      </c>
      <c r="AP60" s="107" t="b">
        <f t="shared" si="4"/>
        <v>0</v>
      </c>
      <c r="AQ60" s="107" t="b">
        <f t="shared" si="5"/>
        <v>0</v>
      </c>
      <c r="AR60" s="107" t="b">
        <f t="shared" si="6"/>
        <v>0</v>
      </c>
      <c r="AS60" s="107" t="b">
        <f t="shared" si="7"/>
        <v>0</v>
      </c>
      <c r="AT60" s="107" t="b">
        <f t="shared" si="8"/>
        <v>0</v>
      </c>
      <c r="AU60" s="107" t="b">
        <f t="shared" si="9"/>
        <v>0</v>
      </c>
      <c r="AV60" s="107" t="b">
        <f t="shared" si="10"/>
        <v>0</v>
      </c>
      <c r="AW60" s="107">
        <f t="shared" si="14"/>
        <v>0</v>
      </c>
      <c r="AX60" s="359">
        <f t="shared" si="11"/>
        <v>0</v>
      </c>
      <c r="AY60" s="360"/>
      <c r="AZ60" s="387">
        <f>'Proyecto Integrador'!AB70</f>
        <v>0</v>
      </c>
      <c r="BA60" s="388"/>
      <c r="BB60" s="366">
        <f t="shared" si="15"/>
        <v>0</v>
      </c>
      <c r="BC60" s="367"/>
      <c r="BD60" s="368">
        <f t="shared" si="16"/>
        <v>0</v>
      </c>
      <c r="BE60" s="369"/>
      <c r="BF60" s="368">
        <f>IF($A60=0,0,'Unidad 1'!S60+'Unidad 2'!S60+'Unidad 3'!S60+'Unidad 4'!S60+'Unidad 5'!S60+'Unidad 6'!S60+'Unidad 7'!S60+'Unidad 8'!S60)</f>
        <v>0</v>
      </c>
      <c r="BG60" s="370"/>
      <c r="BH60" s="108"/>
      <c r="BK60" s="86">
        <f t="shared" si="12"/>
        <v>0</v>
      </c>
      <c r="BL60" s="85">
        <f t="shared" si="17"/>
        <v>0</v>
      </c>
    </row>
    <row r="61" spans="1:64" x14ac:dyDescent="0.35">
      <c r="A61" s="106">
        <f t="shared" si="13"/>
        <v>0</v>
      </c>
      <c r="B61" s="106" t="str">
        <f>IF('Unidad 1'!B61="","",'Unidad 1'!B61)</f>
        <v/>
      </c>
      <c r="C61" s="394" t="str">
        <f>IF('Unidad 1'!C61="","",'Unidad 1'!C61)</f>
        <v/>
      </c>
      <c r="D61" s="394"/>
      <c r="E61" s="394"/>
      <c r="F61" s="394"/>
      <c r="G61" s="394"/>
      <c r="H61" s="394"/>
      <c r="I61" s="359">
        <f>IF($A61=0,0,IF(K61&gt;0,0,IF('Unidad 1'!Q61="NA","NA",ROUND('Unidad 1'!Q61,0))))</f>
        <v>0</v>
      </c>
      <c r="J61" s="360"/>
      <c r="K61" s="357"/>
      <c r="L61" s="358"/>
      <c r="M61" s="359">
        <f>IF($A61=0,0,IF(O61&gt;0,0,IF('Unidad 2'!Q61="NA","NA",ROUND('Unidad 2'!Q61,0))))</f>
        <v>0</v>
      </c>
      <c r="N61" s="360"/>
      <c r="O61" s="357"/>
      <c r="P61" s="358"/>
      <c r="Q61" s="359">
        <f>IF($A61=0,0,IF(S61&gt;0,0,IF('Unidad 3'!Q61="NA","NA",ROUND('Unidad 3'!Q61,0))))</f>
        <v>0</v>
      </c>
      <c r="R61" s="360"/>
      <c r="S61" s="357"/>
      <c r="T61" s="358"/>
      <c r="U61" s="359">
        <f>IF($A61=0,0,IF(W61&gt;0,0,IF('Unidad 4'!Q61="NA","NA",ROUND('Unidad 4'!Q61,0))))</f>
        <v>0</v>
      </c>
      <c r="V61" s="360"/>
      <c r="W61" s="357"/>
      <c r="X61" s="358"/>
      <c r="Y61" s="359">
        <f>IF($A61=0,0,IF(AA61&gt;0,0,IF('Unidad 5'!Q61="NA","NA",ROUND('Unidad 5'!Q61,0))))</f>
        <v>0</v>
      </c>
      <c r="Z61" s="360"/>
      <c r="AA61" s="357"/>
      <c r="AB61" s="358"/>
      <c r="AC61" s="359">
        <f>IF($A61=0,0,IF(AE61&gt;0,0,IF('Unidad 6'!Q61="NA","NA",ROUND('Unidad 6'!Q61,0))))</f>
        <v>0</v>
      </c>
      <c r="AD61" s="360"/>
      <c r="AE61" s="357"/>
      <c r="AF61" s="358"/>
      <c r="AG61" s="359">
        <f>IF($A61=0,0,IF(AI61&gt;0,0,IF('Unidad 7'!Q61="NA","NA",ROUND('Unidad 7'!Q61,0))))</f>
        <v>0</v>
      </c>
      <c r="AH61" s="360"/>
      <c r="AI61" s="357"/>
      <c r="AJ61" s="358"/>
      <c r="AK61" s="359">
        <f>IF($A61=0,0,IF(AM61&gt;0,0,IF('Unidad 8'!Q61="NA","NA",ROUND('Unidad 8'!Q61,0))))</f>
        <v>0</v>
      </c>
      <c r="AL61" s="360"/>
      <c r="AM61" s="357"/>
      <c r="AN61" s="358"/>
      <c r="AO61" s="107" t="b">
        <f t="shared" si="3"/>
        <v>0</v>
      </c>
      <c r="AP61" s="107" t="b">
        <f t="shared" si="4"/>
        <v>0</v>
      </c>
      <c r="AQ61" s="107" t="b">
        <f t="shared" si="5"/>
        <v>0</v>
      </c>
      <c r="AR61" s="107" t="b">
        <f t="shared" si="6"/>
        <v>0</v>
      </c>
      <c r="AS61" s="107" t="b">
        <f t="shared" si="7"/>
        <v>0</v>
      </c>
      <c r="AT61" s="107" t="b">
        <f t="shared" si="8"/>
        <v>0</v>
      </c>
      <c r="AU61" s="107" t="b">
        <f t="shared" si="9"/>
        <v>0</v>
      </c>
      <c r="AV61" s="107" t="b">
        <f t="shared" si="10"/>
        <v>0</v>
      </c>
      <c r="AW61" s="107">
        <f t="shared" si="14"/>
        <v>0</v>
      </c>
      <c r="AX61" s="359">
        <f t="shared" si="11"/>
        <v>0</v>
      </c>
      <c r="AY61" s="360"/>
      <c r="AZ61" s="387">
        <f>'Proyecto Integrador'!AB71</f>
        <v>0</v>
      </c>
      <c r="BA61" s="388"/>
      <c r="BB61" s="366">
        <f t="shared" si="15"/>
        <v>0</v>
      </c>
      <c r="BC61" s="367"/>
      <c r="BD61" s="368">
        <f t="shared" si="16"/>
        <v>0</v>
      </c>
      <c r="BE61" s="369"/>
      <c r="BF61" s="368">
        <f>IF($A61=0,0,'Unidad 1'!S61+'Unidad 2'!S61+'Unidad 3'!S61+'Unidad 4'!S61+'Unidad 5'!S61+'Unidad 6'!S61+'Unidad 7'!S61+'Unidad 8'!S61)</f>
        <v>0</v>
      </c>
      <c r="BG61" s="370"/>
      <c r="BH61" s="108"/>
      <c r="BK61" s="86">
        <f t="shared" si="12"/>
        <v>0</v>
      </c>
      <c r="BL61" s="85">
        <f t="shared" si="17"/>
        <v>0</v>
      </c>
    </row>
    <row r="62" spans="1:64" x14ac:dyDescent="0.35">
      <c r="A62" s="106">
        <f t="shared" si="13"/>
        <v>0</v>
      </c>
      <c r="B62" s="106" t="str">
        <f>IF('Unidad 1'!B62="","",'Unidad 1'!B62)</f>
        <v/>
      </c>
      <c r="C62" s="394" t="str">
        <f>IF('Unidad 1'!C62="","",'Unidad 1'!C62)</f>
        <v/>
      </c>
      <c r="D62" s="394"/>
      <c r="E62" s="394"/>
      <c r="F62" s="394"/>
      <c r="G62" s="394"/>
      <c r="H62" s="394"/>
      <c r="I62" s="359">
        <f>IF($A62=0,0,IF(K62&gt;0,0,IF('Unidad 1'!Q62="NA","NA",ROUND('Unidad 1'!Q62,0))))</f>
        <v>0</v>
      </c>
      <c r="J62" s="360"/>
      <c r="K62" s="357"/>
      <c r="L62" s="358"/>
      <c r="M62" s="359">
        <f>IF($A62=0,0,IF(O62&gt;0,0,IF('Unidad 2'!Q62="NA","NA",ROUND('Unidad 2'!Q62,0))))</f>
        <v>0</v>
      </c>
      <c r="N62" s="360"/>
      <c r="O62" s="357"/>
      <c r="P62" s="358"/>
      <c r="Q62" s="359">
        <f>IF($A62=0,0,IF(S62&gt;0,0,IF('Unidad 3'!Q62="NA","NA",ROUND('Unidad 3'!Q62,0))))</f>
        <v>0</v>
      </c>
      <c r="R62" s="360"/>
      <c r="S62" s="357"/>
      <c r="T62" s="358"/>
      <c r="U62" s="359">
        <f>IF($A62=0,0,IF(W62&gt;0,0,IF('Unidad 4'!Q62="NA","NA",ROUND('Unidad 4'!Q62,0))))</f>
        <v>0</v>
      </c>
      <c r="V62" s="360"/>
      <c r="W62" s="357"/>
      <c r="X62" s="358"/>
      <c r="Y62" s="359">
        <f>IF($A62=0,0,IF(AA62&gt;0,0,IF('Unidad 5'!Q62="NA","NA",ROUND('Unidad 5'!Q62,0))))</f>
        <v>0</v>
      </c>
      <c r="Z62" s="360"/>
      <c r="AA62" s="357"/>
      <c r="AB62" s="358"/>
      <c r="AC62" s="359">
        <f>IF($A62=0,0,IF(AE62&gt;0,0,IF('Unidad 6'!Q62="NA","NA",ROUND('Unidad 6'!Q62,0))))</f>
        <v>0</v>
      </c>
      <c r="AD62" s="360"/>
      <c r="AE62" s="357"/>
      <c r="AF62" s="358"/>
      <c r="AG62" s="359">
        <f>IF($A62=0,0,IF(AI62&gt;0,0,IF('Unidad 7'!Q62="NA","NA",ROUND('Unidad 7'!Q62,0))))</f>
        <v>0</v>
      </c>
      <c r="AH62" s="360"/>
      <c r="AI62" s="357"/>
      <c r="AJ62" s="358"/>
      <c r="AK62" s="359">
        <f>IF($A62=0,0,IF(AM62&gt;0,0,IF('Unidad 8'!Q62="NA","NA",ROUND('Unidad 8'!Q62,0))))</f>
        <v>0</v>
      </c>
      <c r="AL62" s="360"/>
      <c r="AM62" s="357"/>
      <c r="AN62" s="358"/>
      <c r="AO62" s="107" t="b">
        <f t="shared" si="3"/>
        <v>0</v>
      </c>
      <c r="AP62" s="107" t="b">
        <f t="shared" si="4"/>
        <v>0</v>
      </c>
      <c r="AQ62" s="107" t="b">
        <f t="shared" si="5"/>
        <v>0</v>
      </c>
      <c r="AR62" s="107" t="b">
        <f t="shared" si="6"/>
        <v>0</v>
      </c>
      <c r="AS62" s="107" t="b">
        <f t="shared" si="7"/>
        <v>0</v>
      </c>
      <c r="AT62" s="107" t="b">
        <f t="shared" si="8"/>
        <v>0</v>
      </c>
      <c r="AU62" s="107" t="b">
        <f t="shared" si="9"/>
        <v>0</v>
      </c>
      <c r="AV62" s="107" t="b">
        <f t="shared" si="10"/>
        <v>0</v>
      </c>
      <c r="AW62" s="107">
        <f t="shared" si="14"/>
        <v>0</v>
      </c>
      <c r="AX62" s="359">
        <f t="shared" si="11"/>
        <v>0</v>
      </c>
      <c r="AY62" s="360"/>
      <c r="AZ62" s="387">
        <f>'Proyecto Integrador'!AB72</f>
        <v>0</v>
      </c>
      <c r="BA62" s="388"/>
      <c r="BB62" s="366">
        <f t="shared" si="15"/>
        <v>0</v>
      </c>
      <c r="BC62" s="367"/>
      <c r="BD62" s="368">
        <f t="shared" si="16"/>
        <v>0</v>
      </c>
      <c r="BE62" s="369"/>
      <c r="BF62" s="368">
        <f>IF($A62=0,0,'Unidad 1'!S62+'Unidad 2'!S62+'Unidad 3'!S62+'Unidad 4'!S62+'Unidad 5'!S62+'Unidad 6'!S62+'Unidad 7'!S62+'Unidad 8'!S62)</f>
        <v>0</v>
      </c>
      <c r="BG62" s="370"/>
      <c r="BH62" s="108"/>
      <c r="BK62" s="86">
        <f t="shared" si="12"/>
        <v>0</v>
      </c>
      <c r="BL62" s="85">
        <f t="shared" si="17"/>
        <v>0</v>
      </c>
    </row>
    <row r="63" spans="1:64" x14ac:dyDescent="0.35">
      <c r="A63" s="106">
        <f t="shared" si="13"/>
        <v>0</v>
      </c>
      <c r="B63" s="106" t="str">
        <f>IF('Unidad 1'!B63="","",'Unidad 1'!B63)</f>
        <v/>
      </c>
      <c r="C63" s="394" t="str">
        <f>IF('Unidad 1'!C63="","",'Unidad 1'!C63)</f>
        <v/>
      </c>
      <c r="D63" s="394"/>
      <c r="E63" s="394"/>
      <c r="F63" s="394"/>
      <c r="G63" s="394"/>
      <c r="H63" s="394"/>
      <c r="I63" s="359">
        <f>IF($A63=0,0,IF(K63&gt;0,0,IF('Unidad 1'!Q63="NA","NA",ROUND('Unidad 1'!Q63,0))))</f>
        <v>0</v>
      </c>
      <c r="J63" s="360"/>
      <c r="K63" s="357"/>
      <c r="L63" s="358"/>
      <c r="M63" s="359">
        <f>IF($A63=0,0,IF(O63&gt;0,0,IF('Unidad 2'!Q63="NA","NA",ROUND('Unidad 2'!Q63,0))))</f>
        <v>0</v>
      </c>
      <c r="N63" s="360"/>
      <c r="O63" s="357"/>
      <c r="P63" s="358"/>
      <c r="Q63" s="359">
        <f>IF($A63=0,0,IF(S63&gt;0,0,IF('Unidad 3'!Q63="NA","NA",ROUND('Unidad 3'!Q63,0))))</f>
        <v>0</v>
      </c>
      <c r="R63" s="360"/>
      <c r="S63" s="357"/>
      <c r="T63" s="358"/>
      <c r="U63" s="359">
        <f>IF($A63=0,0,IF(W63&gt;0,0,IF('Unidad 4'!Q63="NA","NA",ROUND('Unidad 4'!Q63,0))))</f>
        <v>0</v>
      </c>
      <c r="V63" s="360"/>
      <c r="W63" s="357"/>
      <c r="X63" s="358"/>
      <c r="Y63" s="359">
        <f>IF($A63=0,0,IF(AA63&gt;0,0,IF('Unidad 5'!Q63="NA","NA",ROUND('Unidad 5'!Q63,0))))</f>
        <v>0</v>
      </c>
      <c r="Z63" s="360"/>
      <c r="AA63" s="357"/>
      <c r="AB63" s="358"/>
      <c r="AC63" s="359">
        <f>IF($A63=0,0,IF(AE63&gt;0,0,IF('Unidad 6'!Q63="NA","NA",ROUND('Unidad 6'!Q63,0))))</f>
        <v>0</v>
      </c>
      <c r="AD63" s="360"/>
      <c r="AE63" s="357"/>
      <c r="AF63" s="358"/>
      <c r="AG63" s="359">
        <f>IF($A63=0,0,IF(AI63&gt;0,0,IF('Unidad 7'!Q63="NA","NA",ROUND('Unidad 7'!Q63,0))))</f>
        <v>0</v>
      </c>
      <c r="AH63" s="360"/>
      <c r="AI63" s="357"/>
      <c r="AJ63" s="358"/>
      <c r="AK63" s="359">
        <f>IF($A63=0,0,IF(AM63&gt;0,0,IF('Unidad 8'!Q63="NA","NA",ROUND('Unidad 8'!Q63,0))))</f>
        <v>0</v>
      </c>
      <c r="AL63" s="360"/>
      <c r="AM63" s="357"/>
      <c r="AN63" s="358"/>
      <c r="AO63" s="107" t="b">
        <f t="shared" si="3"/>
        <v>0</v>
      </c>
      <c r="AP63" s="107" t="b">
        <f t="shared" si="4"/>
        <v>0</v>
      </c>
      <c r="AQ63" s="107" t="b">
        <f t="shared" si="5"/>
        <v>0</v>
      </c>
      <c r="AR63" s="107" t="b">
        <f t="shared" si="6"/>
        <v>0</v>
      </c>
      <c r="AS63" s="107" t="b">
        <f t="shared" si="7"/>
        <v>0</v>
      </c>
      <c r="AT63" s="107" t="b">
        <f t="shared" si="8"/>
        <v>0</v>
      </c>
      <c r="AU63" s="107" t="b">
        <f t="shared" si="9"/>
        <v>0</v>
      </c>
      <c r="AV63" s="107" t="b">
        <f t="shared" si="10"/>
        <v>0</v>
      </c>
      <c r="AW63" s="107">
        <f t="shared" si="14"/>
        <v>0</v>
      </c>
      <c r="AX63" s="359">
        <f t="shared" si="11"/>
        <v>0</v>
      </c>
      <c r="AY63" s="360"/>
      <c r="AZ63" s="387">
        <f>'Proyecto Integrador'!AB73</f>
        <v>0</v>
      </c>
      <c r="BA63" s="388"/>
      <c r="BB63" s="366">
        <f t="shared" si="15"/>
        <v>0</v>
      </c>
      <c r="BC63" s="367"/>
      <c r="BD63" s="368">
        <f t="shared" si="16"/>
        <v>0</v>
      </c>
      <c r="BE63" s="369"/>
      <c r="BF63" s="368">
        <f>IF($A63=0,0,'Unidad 1'!S63+'Unidad 2'!S63+'Unidad 3'!S63+'Unidad 4'!S63+'Unidad 5'!S63+'Unidad 6'!S63+'Unidad 7'!S63+'Unidad 8'!S63)</f>
        <v>0</v>
      </c>
      <c r="BG63" s="370"/>
      <c r="BH63" s="108"/>
      <c r="BK63" s="86">
        <f t="shared" si="12"/>
        <v>0</v>
      </c>
      <c r="BL63" s="85">
        <f t="shared" si="17"/>
        <v>0</v>
      </c>
    </row>
    <row r="64" spans="1:64" x14ac:dyDescent="0.35">
      <c r="A64" s="106">
        <f t="shared" si="13"/>
        <v>0</v>
      </c>
      <c r="B64" s="106" t="str">
        <f>IF('Unidad 1'!B64="","",'Unidad 1'!B64)</f>
        <v/>
      </c>
      <c r="C64" s="394" t="str">
        <f>IF('Unidad 1'!C64="","",'Unidad 1'!C64)</f>
        <v/>
      </c>
      <c r="D64" s="394"/>
      <c r="E64" s="394"/>
      <c r="F64" s="394"/>
      <c r="G64" s="394"/>
      <c r="H64" s="394"/>
      <c r="I64" s="359">
        <f>IF($A64=0,0,IF(K64&gt;0,0,IF('Unidad 1'!Q64="NA","NA",ROUND('Unidad 1'!Q64,0))))</f>
        <v>0</v>
      </c>
      <c r="J64" s="360"/>
      <c r="K64" s="357"/>
      <c r="L64" s="358"/>
      <c r="M64" s="359">
        <f>IF($A64=0,0,IF(O64&gt;0,0,IF('Unidad 2'!Q64="NA","NA",ROUND('Unidad 2'!Q64,0))))</f>
        <v>0</v>
      </c>
      <c r="N64" s="360"/>
      <c r="O64" s="357"/>
      <c r="P64" s="358"/>
      <c r="Q64" s="359">
        <f>IF($A64=0,0,IF(S64&gt;0,0,IF('Unidad 3'!Q64="NA","NA",ROUND('Unidad 3'!Q64,0))))</f>
        <v>0</v>
      </c>
      <c r="R64" s="360"/>
      <c r="S64" s="357"/>
      <c r="T64" s="358"/>
      <c r="U64" s="359">
        <f>IF($A64=0,0,IF(W64&gt;0,0,IF('Unidad 4'!Q64="NA","NA",ROUND('Unidad 4'!Q64,0))))</f>
        <v>0</v>
      </c>
      <c r="V64" s="360"/>
      <c r="W64" s="357"/>
      <c r="X64" s="358"/>
      <c r="Y64" s="359">
        <f>IF($A64=0,0,IF(AA64&gt;0,0,IF('Unidad 5'!Q64="NA","NA",ROUND('Unidad 5'!Q64,0))))</f>
        <v>0</v>
      </c>
      <c r="Z64" s="360"/>
      <c r="AA64" s="357"/>
      <c r="AB64" s="358"/>
      <c r="AC64" s="359">
        <f>IF($A64=0,0,IF(AE64&gt;0,0,IF('Unidad 6'!Q64="NA","NA",ROUND('Unidad 6'!Q64,0))))</f>
        <v>0</v>
      </c>
      <c r="AD64" s="360"/>
      <c r="AE64" s="357"/>
      <c r="AF64" s="358"/>
      <c r="AG64" s="359">
        <f>IF($A64=0,0,IF(AI64&gt;0,0,IF('Unidad 7'!Q64="NA","NA",ROUND('Unidad 7'!Q64,0))))</f>
        <v>0</v>
      </c>
      <c r="AH64" s="360"/>
      <c r="AI64" s="357"/>
      <c r="AJ64" s="358"/>
      <c r="AK64" s="359">
        <f>IF($A64=0,0,IF(AM64&gt;0,0,IF('Unidad 8'!Q64="NA","NA",ROUND('Unidad 8'!Q64,0))))</f>
        <v>0</v>
      </c>
      <c r="AL64" s="360"/>
      <c r="AM64" s="357"/>
      <c r="AN64" s="358"/>
      <c r="AO64" s="107" t="b">
        <f t="shared" si="3"/>
        <v>0</v>
      </c>
      <c r="AP64" s="107" t="b">
        <f t="shared" si="4"/>
        <v>0</v>
      </c>
      <c r="AQ64" s="107" t="b">
        <f t="shared" si="5"/>
        <v>0</v>
      </c>
      <c r="AR64" s="107" t="b">
        <f t="shared" si="6"/>
        <v>0</v>
      </c>
      <c r="AS64" s="107" t="b">
        <f t="shared" si="7"/>
        <v>0</v>
      </c>
      <c r="AT64" s="107" t="b">
        <f t="shared" si="8"/>
        <v>0</v>
      </c>
      <c r="AU64" s="107" t="b">
        <f t="shared" si="9"/>
        <v>0</v>
      </c>
      <c r="AV64" s="107" t="b">
        <f t="shared" si="10"/>
        <v>0</v>
      </c>
      <c r="AW64" s="107">
        <f t="shared" si="14"/>
        <v>0</v>
      </c>
      <c r="AX64" s="359">
        <f t="shared" si="11"/>
        <v>0</v>
      </c>
      <c r="AY64" s="360"/>
      <c r="AZ64" s="387">
        <f>'Proyecto Integrador'!AB74</f>
        <v>0</v>
      </c>
      <c r="BA64" s="388"/>
      <c r="BB64" s="366">
        <f t="shared" si="15"/>
        <v>0</v>
      </c>
      <c r="BC64" s="367"/>
      <c r="BD64" s="368">
        <f t="shared" si="16"/>
        <v>0</v>
      </c>
      <c r="BE64" s="369"/>
      <c r="BF64" s="368">
        <f>IF($A64=0,0,'Unidad 1'!S64+'Unidad 2'!S64+'Unidad 3'!S64+'Unidad 4'!S64+'Unidad 5'!S64+'Unidad 6'!S64+'Unidad 7'!S64+'Unidad 8'!S64)</f>
        <v>0</v>
      </c>
      <c r="BG64" s="370"/>
      <c r="BH64" s="108"/>
      <c r="BK64" s="86">
        <f t="shared" si="12"/>
        <v>0</v>
      </c>
      <c r="BL64" s="85">
        <f t="shared" si="17"/>
        <v>0</v>
      </c>
    </row>
    <row r="65" spans="1:64" x14ac:dyDescent="0.35">
      <c r="A65" s="106">
        <f t="shared" si="13"/>
        <v>0</v>
      </c>
      <c r="B65" s="106" t="str">
        <f>IF('Unidad 1'!B65="","",'Unidad 1'!B65)</f>
        <v/>
      </c>
      <c r="C65" s="394" t="str">
        <f>IF('Unidad 1'!C65="","",'Unidad 1'!C65)</f>
        <v/>
      </c>
      <c r="D65" s="394"/>
      <c r="E65" s="394"/>
      <c r="F65" s="394"/>
      <c r="G65" s="394"/>
      <c r="H65" s="394"/>
      <c r="I65" s="359">
        <f>IF($A65=0,0,IF(K65&gt;0,0,IF('Unidad 1'!Q65="NA","NA",ROUND('Unidad 1'!Q65,0))))</f>
        <v>0</v>
      </c>
      <c r="J65" s="360"/>
      <c r="K65" s="357"/>
      <c r="L65" s="358"/>
      <c r="M65" s="359">
        <f>IF($A65=0,0,IF(O65&gt;0,0,IF('Unidad 2'!Q65="NA","NA",ROUND('Unidad 2'!Q65,0))))</f>
        <v>0</v>
      </c>
      <c r="N65" s="360"/>
      <c r="O65" s="357"/>
      <c r="P65" s="358"/>
      <c r="Q65" s="359">
        <f>IF($A65=0,0,IF(S65&gt;0,0,IF('Unidad 3'!Q65="NA","NA",ROUND('Unidad 3'!Q65,0))))</f>
        <v>0</v>
      </c>
      <c r="R65" s="360"/>
      <c r="S65" s="357"/>
      <c r="T65" s="358"/>
      <c r="U65" s="359">
        <f>IF($A65=0,0,IF(W65&gt;0,0,IF('Unidad 4'!Q65="NA","NA",ROUND('Unidad 4'!Q65,0))))</f>
        <v>0</v>
      </c>
      <c r="V65" s="360"/>
      <c r="W65" s="357"/>
      <c r="X65" s="358"/>
      <c r="Y65" s="359">
        <f>IF($A65=0,0,IF(AA65&gt;0,0,IF('Unidad 5'!Q65="NA","NA",ROUND('Unidad 5'!Q65,0))))</f>
        <v>0</v>
      </c>
      <c r="Z65" s="360"/>
      <c r="AA65" s="357"/>
      <c r="AB65" s="358"/>
      <c r="AC65" s="359">
        <f>IF($A65=0,0,IF(AE65&gt;0,0,IF('Unidad 6'!Q65="NA","NA",ROUND('Unidad 6'!Q65,0))))</f>
        <v>0</v>
      </c>
      <c r="AD65" s="360"/>
      <c r="AE65" s="357"/>
      <c r="AF65" s="358"/>
      <c r="AG65" s="359">
        <f>IF($A65=0,0,IF(AI65&gt;0,0,IF('Unidad 7'!Q65="NA","NA",ROUND('Unidad 7'!Q65,0))))</f>
        <v>0</v>
      </c>
      <c r="AH65" s="360"/>
      <c r="AI65" s="357"/>
      <c r="AJ65" s="358"/>
      <c r="AK65" s="359">
        <f>IF($A65=0,0,IF(AM65&gt;0,0,IF('Unidad 8'!Q65="NA","NA",ROUND('Unidad 8'!Q65,0))))</f>
        <v>0</v>
      </c>
      <c r="AL65" s="360"/>
      <c r="AM65" s="357"/>
      <c r="AN65" s="358"/>
      <c r="AO65" s="107" t="b">
        <f t="shared" si="3"/>
        <v>0</v>
      </c>
      <c r="AP65" s="107" t="b">
        <f t="shared" si="4"/>
        <v>0</v>
      </c>
      <c r="AQ65" s="107" t="b">
        <f t="shared" si="5"/>
        <v>0</v>
      </c>
      <c r="AR65" s="107" t="b">
        <f t="shared" si="6"/>
        <v>0</v>
      </c>
      <c r="AS65" s="107" t="b">
        <f t="shared" si="7"/>
        <v>0</v>
      </c>
      <c r="AT65" s="107" t="b">
        <f t="shared" si="8"/>
        <v>0</v>
      </c>
      <c r="AU65" s="107" t="b">
        <f t="shared" si="9"/>
        <v>0</v>
      </c>
      <c r="AV65" s="107" t="b">
        <f t="shared" si="10"/>
        <v>0</v>
      </c>
      <c r="AW65" s="107">
        <f t="shared" si="14"/>
        <v>0</v>
      </c>
      <c r="AX65" s="359">
        <f t="shared" si="11"/>
        <v>0</v>
      </c>
      <c r="AY65" s="360"/>
      <c r="AZ65" s="387">
        <f>'Proyecto Integrador'!AB75</f>
        <v>0</v>
      </c>
      <c r="BA65" s="388"/>
      <c r="BB65" s="366">
        <f t="shared" si="15"/>
        <v>0</v>
      </c>
      <c r="BC65" s="367"/>
      <c r="BD65" s="368">
        <f t="shared" si="16"/>
        <v>0</v>
      </c>
      <c r="BE65" s="369"/>
      <c r="BF65" s="368">
        <f>IF($A65=0,0,'Unidad 1'!S65+'Unidad 2'!S65+'Unidad 3'!S65+'Unidad 4'!S65+'Unidad 5'!S65+'Unidad 6'!S65+'Unidad 7'!S65+'Unidad 8'!S65)</f>
        <v>0</v>
      </c>
      <c r="BG65" s="370"/>
      <c r="BH65" s="108"/>
      <c r="BK65" s="86">
        <f t="shared" si="12"/>
        <v>0</v>
      </c>
      <c r="BL65" s="85">
        <f t="shared" si="17"/>
        <v>0</v>
      </c>
    </row>
    <row r="66" spans="1:64" x14ac:dyDescent="0.35">
      <c r="A66" s="106">
        <f t="shared" si="13"/>
        <v>0</v>
      </c>
      <c r="B66" s="106" t="str">
        <f>IF('Unidad 1'!B66="","",'Unidad 1'!B66)</f>
        <v/>
      </c>
      <c r="C66" s="394" t="str">
        <f>IF('Unidad 1'!C66="","",'Unidad 1'!C66)</f>
        <v/>
      </c>
      <c r="D66" s="394"/>
      <c r="E66" s="394"/>
      <c r="F66" s="394"/>
      <c r="G66" s="394"/>
      <c r="H66" s="394"/>
      <c r="I66" s="359">
        <f>IF($A66=0,0,IF(K66&gt;0,0,IF('Unidad 1'!Q66="NA","NA",ROUND('Unidad 1'!Q66,0))))</f>
        <v>0</v>
      </c>
      <c r="J66" s="360"/>
      <c r="K66" s="357"/>
      <c r="L66" s="358"/>
      <c r="M66" s="359">
        <f>IF($A66=0,0,IF(O66&gt;0,0,IF('Unidad 2'!Q66="NA","NA",ROUND('Unidad 2'!Q66,0))))</f>
        <v>0</v>
      </c>
      <c r="N66" s="360"/>
      <c r="O66" s="357"/>
      <c r="P66" s="358"/>
      <c r="Q66" s="359">
        <f>IF($A66=0,0,IF(S66&gt;0,0,IF('Unidad 3'!Q66="NA","NA",ROUND('Unidad 3'!Q66,0))))</f>
        <v>0</v>
      </c>
      <c r="R66" s="360"/>
      <c r="S66" s="357"/>
      <c r="T66" s="358"/>
      <c r="U66" s="359">
        <f>IF($A66=0,0,IF(W66&gt;0,0,IF('Unidad 4'!Q66="NA","NA",ROUND('Unidad 4'!Q66,0))))</f>
        <v>0</v>
      </c>
      <c r="V66" s="360"/>
      <c r="W66" s="357"/>
      <c r="X66" s="358"/>
      <c r="Y66" s="359">
        <f>IF($A66=0,0,IF(AA66&gt;0,0,IF('Unidad 5'!Q66="NA","NA",ROUND('Unidad 5'!Q66,0))))</f>
        <v>0</v>
      </c>
      <c r="Z66" s="360"/>
      <c r="AA66" s="357"/>
      <c r="AB66" s="358"/>
      <c r="AC66" s="359">
        <f>IF($A66=0,0,IF(AE66&gt;0,0,IF('Unidad 6'!Q66="NA","NA",ROUND('Unidad 6'!Q66,0))))</f>
        <v>0</v>
      </c>
      <c r="AD66" s="360"/>
      <c r="AE66" s="357"/>
      <c r="AF66" s="358"/>
      <c r="AG66" s="359">
        <f>IF($A66=0,0,IF(AI66&gt;0,0,IF('Unidad 7'!Q66="NA","NA",ROUND('Unidad 7'!Q66,0))))</f>
        <v>0</v>
      </c>
      <c r="AH66" s="360"/>
      <c r="AI66" s="357"/>
      <c r="AJ66" s="358"/>
      <c r="AK66" s="359">
        <f>IF($A66=0,0,IF(AM66&gt;0,0,IF('Unidad 8'!Q66="NA","NA",ROUND('Unidad 8'!Q66,0))))</f>
        <v>0</v>
      </c>
      <c r="AL66" s="360"/>
      <c r="AM66" s="357"/>
      <c r="AN66" s="358"/>
      <c r="AO66" s="107" t="b">
        <f t="shared" si="3"/>
        <v>0</v>
      </c>
      <c r="AP66" s="107" t="b">
        <f t="shared" si="4"/>
        <v>0</v>
      </c>
      <c r="AQ66" s="107" t="b">
        <f t="shared" si="5"/>
        <v>0</v>
      </c>
      <c r="AR66" s="107" t="b">
        <f t="shared" si="6"/>
        <v>0</v>
      </c>
      <c r="AS66" s="107" t="b">
        <f t="shared" si="7"/>
        <v>0</v>
      </c>
      <c r="AT66" s="107" t="b">
        <f t="shared" si="8"/>
        <v>0</v>
      </c>
      <c r="AU66" s="107" t="b">
        <f t="shared" si="9"/>
        <v>0</v>
      </c>
      <c r="AV66" s="107" t="b">
        <f t="shared" si="10"/>
        <v>0</v>
      </c>
      <c r="AW66" s="107">
        <f t="shared" si="14"/>
        <v>0</v>
      </c>
      <c r="AX66" s="359">
        <f t="shared" si="11"/>
        <v>0</v>
      </c>
      <c r="AY66" s="360"/>
      <c r="AZ66" s="395">
        <f>'Proyecto Integrador'!AB76</f>
        <v>0</v>
      </c>
      <c r="BA66" s="396"/>
      <c r="BB66" s="366">
        <f t="shared" si="15"/>
        <v>0</v>
      </c>
      <c r="BC66" s="367"/>
      <c r="BD66" s="368">
        <f t="shared" si="16"/>
        <v>0</v>
      </c>
      <c r="BE66" s="369"/>
      <c r="BF66" s="368">
        <f>IF($A66=0,0,'Unidad 1'!S66+'Unidad 2'!S66+'Unidad 3'!S66+'Unidad 4'!S66+'Unidad 5'!S66+'Unidad 6'!S66+'Unidad 7'!S66+'Unidad 8'!S66)</f>
        <v>0</v>
      </c>
      <c r="BG66" s="370"/>
      <c r="BH66" s="108"/>
      <c r="BK66" s="86">
        <f t="shared" si="12"/>
        <v>0</v>
      </c>
      <c r="BL66" s="85">
        <f t="shared" si="17"/>
        <v>0</v>
      </c>
    </row>
    <row r="67" spans="1:64" x14ac:dyDescent="0.35">
      <c r="A67" s="106">
        <f t="shared" si="13"/>
        <v>0</v>
      </c>
      <c r="B67" s="106" t="str">
        <f>IF('Unidad 1'!B67="","",'Unidad 1'!B67)</f>
        <v/>
      </c>
      <c r="C67" s="394" t="str">
        <f>IF('Unidad 1'!C67="","",'Unidad 1'!C67)</f>
        <v/>
      </c>
      <c r="D67" s="394"/>
      <c r="E67" s="394"/>
      <c r="F67" s="394"/>
      <c r="G67" s="394"/>
      <c r="H67" s="394"/>
      <c r="I67" s="359">
        <f>IF($A67=0,0,IF(K67&gt;0,0,IF('Unidad 1'!Q67="NA","NA",ROUND('Unidad 1'!Q67,0))))</f>
        <v>0</v>
      </c>
      <c r="J67" s="360"/>
      <c r="K67" s="357"/>
      <c r="L67" s="358"/>
      <c r="M67" s="359">
        <f>IF($A67=0,0,IF(O67&gt;0,0,IF('Unidad 2'!Q67="NA","NA",ROUND('Unidad 2'!Q67,0))))</f>
        <v>0</v>
      </c>
      <c r="N67" s="360"/>
      <c r="O67" s="357"/>
      <c r="P67" s="358"/>
      <c r="Q67" s="359">
        <f>IF($A67=0,0,IF(S67&gt;0,0,IF('Unidad 3'!Q67="NA","NA",ROUND('Unidad 3'!Q67,0))))</f>
        <v>0</v>
      </c>
      <c r="R67" s="360"/>
      <c r="S67" s="357"/>
      <c r="T67" s="358"/>
      <c r="U67" s="359">
        <f>IF($A67=0,0,IF(W67&gt;0,0,IF('Unidad 4'!Q67="NA","NA",ROUND('Unidad 4'!Q67,0))))</f>
        <v>0</v>
      </c>
      <c r="V67" s="360"/>
      <c r="W67" s="357"/>
      <c r="X67" s="358"/>
      <c r="Y67" s="359">
        <f>IF($A67=0,0,IF(AA67&gt;0,0,IF('Unidad 5'!Q67="NA","NA",ROUND('Unidad 5'!Q67,0))))</f>
        <v>0</v>
      </c>
      <c r="Z67" s="360"/>
      <c r="AA67" s="357"/>
      <c r="AB67" s="358"/>
      <c r="AC67" s="359">
        <f>IF($A67=0,0,IF(AE67&gt;0,0,IF('Unidad 6'!Q67="NA","NA",ROUND('Unidad 6'!Q67,0))))</f>
        <v>0</v>
      </c>
      <c r="AD67" s="360"/>
      <c r="AE67" s="357"/>
      <c r="AF67" s="358"/>
      <c r="AG67" s="359">
        <f>IF($A67=0,0,IF(AI67&gt;0,0,IF('Unidad 7'!Q67="NA","NA",ROUND('Unidad 7'!Q67,0))))</f>
        <v>0</v>
      </c>
      <c r="AH67" s="360"/>
      <c r="AI67" s="357"/>
      <c r="AJ67" s="358"/>
      <c r="AK67" s="359">
        <f>IF($A67=0,0,IF(AM67&gt;0,0,IF('Unidad 8'!Q67="NA","NA",ROUND('Unidad 8'!Q67,0))))</f>
        <v>0</v>
      </c>
      <c r="AL67" s="360"/>
      <c r="AM67" s="357"/>
      <c r="AN67" s="358"/>
      <c r="AO67" s="107" t="b">
        <f t="shared" si="3"/>
        <v>0</v>
      </c>
      <c r="AP67" s="107" t="b">
        <f t="shared" si="4"/>
        <v>0</v>
      </c>
      <c r="AQ67" s="107" t="b">
        <f t="shared" si="5"/>
        <v>0</v>
      </c>
      <c r="AR67" s="107" t="b">
        <f t="shared" si="6"/>
        <v>0</v>
      </c>
      <c r="AS67" s="107" t="b">
        <f t="shared" si="7"/>
        <v>0</v>
      </c>
      <c r="AT67" s="107" t="b">
        <f t="shared" si="8"/>
        <v>0</v>
      </c>
      <c r="AU67" s="107" t="b">
        <f t="shared" si="9"/>
        <v>0</v>
      </c>
      <c r="AV67" s="107" t="b">
        <f t="shared" si="10"/>
        <v>0</v>
      </c>
      <c r="AW67" s="107">
        <f t="shared" si="14"/>
        <v>0</v>
      </c>
      <c r="AX67" s="359">
        <f t="shared" si="11"/>
        <v>0</v>
      </c>
      <c r="AY67" s="360"/>
      <c r="AZ67" s="395">
        <f>'Proyecto Integrador'!AB77</f>
        <v>0</v>
      </c>
      <c r="BA67" s="396"/>
      <c r="BB67" s="366">
        <f t="shared" si="15"/>
        <v>0</v>
      </c>
      <c r="BC67" s="367"/>
      <c r="BD67" s="368">
        <f t="shared" si="16"/>
        <v>0</v>
      </c>
      <c r="BE67" s="369"/>
      <c r="BF67" s="368">
        <f>IF($A67=0,0,'Unidad 1'!S67+'Unidad 2'!S67+'Unidad 3'!S67+'Unidad 4'!S67+'Unidad 5'!S67+'Unidad 6'!S67+'Unidad 7'!S67+'Unidad 8'!S67)</f>
        <v>0</v>
      </c>
      <c r="BG67" s="370"/>
      <c r="BH67" s="108"/>
      <c r="BK67" s="86">
        <f t="shared" si="12"/>
        <v>0</v>
      </c>
      <c r="BL67" s="85">
        <f t="shared" si="17"/>
        <v>0</v>
      </c>
    </row>
    <row r="68" spans="1:64" x14ac:dyDescent="0.35">
      <c r="A68" s="106">
        <f t="shared" si="13"/>
        <v>0</v>
      </c>
      <c r="B68" s="106" t="str">
        <f>IF('Unidad 1'!B68="","",'Unidad 1'!B68)</f>
        <v/>
      </c>
      <c r="C68" s="394" t="str">
        <f>IF('Unidad 1'!C68="","",'Unidad 1'!C68)</f>
        <v/>
      </c>
      <c r="D68" s="394"/>
      <c r="E68" s="394"/>
      <c r="F68" s="394"/>
      <c r="G68" s="394"/>
      <c r="H68" s="394"/>
      <c r="I68" s="359">
        <f>IF($A68=0,0,IF(K68&gt;0,0,IF('Unidad 1'!Q68="NA","NA",ROUND('Unidad 1'!Q68,0))))</f>
        <v>0</v>
      </c>
      <c r="J68" s="360"/>
      <c r="K68" s="357"/>
      <c r="L68" s="358"/>
      <c r="M68" s="359">
        <f>IF($A68=0,0,IF(O68&gt;0,0,IF('Unidad 2'!Q68="NA","NA",ROUND('Unidad 2'!Q68,0))))</f>
        <v>0</v>
      </c>
      <c r="N68" s="360"/>
      <c r="O68" s="357"/>
      <c r="P68" s="358"/>
      <c r="Q68" s="359">
        <f>IF($A68=0,0,IF(S68&gt;0,0,IF('Unidad 3'!Q68="NA","NA",ROUND('Unidad 3'!Q68,0))))</f>
        <v>0</v>
      </c>
      <c r="R68" s="360"/>
      <c r="S68" s="357"/>
      <c r="T68" s="358"/>
      <c r="U68" s="359">
        <f>IF($A68=0,0,IF(W68&gt;0,0,IF('Unidad 4'!Q68="NA","NA",ROUND('Unidad 4'!Q68,0))))</f>
        <v>0</v>
      </c>
      <c r="V68" s="360"/>
      <c r="W68" s="357"/>
      <c r="X68" s="358"/>
      <c r="Y68" s="359">
        <f>IF($A68=0,0,IF(AA68&gt;0,0,IF('Unidad 5'!Q68="NA","NA",ROUND('Unidad 5'!Q68,0))))</f>
        <v>0</v>
      </c>
      <c r="Z68" s="360"/>
      <c r="AA68" s="357"/>
      <c r="AB68" s="358"/>
      <c r="AC68" s="359">
        <f>IF($A68=0,0,IF(AE68&gt;0,0,IF('Unidad 6'!Q68="NA","NA",ROUND('Unidad 6'!Q68,0))))</f>
        <v>0</v>
      </c>
      <c r="AD68" s="360"/>
      <c r="AE68" s="357"/>
      <c r="AF68" s="358"/>
      <c r="AG68" s="359">
        <f>IF($A68=0,0,IF(AI68&gt;0,0,IF('Unidad 7'!Q68="NA","NA",ROUND('Unidad 7'!Q68,0))))</f>
        <v>0</v>
      </c>
      <c r="AH68" s="360"/>
      <c r="AI68" s="357"/>
      <c r="AJ68" s="358"/>
      <c r="AK68" s="359">
        <f>IF($A68=0,0,IF(AM68&gt;0,0,IF('Unidad 8'!Q68="NA","NA",ROUND('Unidad 8'!Q68,0))))</f>
        <v>0</v>
      </c>
      <c r="AL68" s="360"/>
      <c r="AM68" s="357"/>
      <c r="AN68" s="358"/>
      <c r="AO68" s="107" t="b">
        <f t="shared" si="3"/>
        <v>0</v>
      </c>
      <c r="AP68" s="107" t="b">
        <f t="shared" si="4"/>
        <v>0</v>
      </c>
      <c r="AQ68" s="107" t="b">
        <f t="shared" si="5"/>
        <v>0</v>
      </c>
      <c r="AR68" s="107" t="b">
        <f t="shared" si="6"/>
        <v>0</v>
      </c>
      <c r="AS68" s="107" t="b">
        <f t="shared" si="7"/>
        <v>0</v>
      </c>
      <c r="AT68" s="107" t="b">
        <f t="shared" si="8"/>
        <v>0</v>
      </c>
      <c r="AU68" s="107" t="b">
        <f t="shared" si="9"/>
        <v>0</v>
      </c>
      <c r="AV68" s="107" t="b">
        <f t="shared" si="10"/>
        <v>0</v>
      </c>
      <c r="AW68" s="107">
        <f t="shared" si="14"/>
        <v>0</v>
      </c>
      <c r="AX68" s="359">
        <f t="shared" si="11"/>
        <v>0</v>
      </c>
      <c r="AY68" s="360"/>
      <c r="AZ68" s="395">
        <f>'Proyecto Integrador'!AB78</f>
        <v>0</v>
      </c>
      <c r="BA68" s="396"/>
      <c r="BB68" s="366">
        <f t="shared" si="15"/>
        <v>0</v>
      </c>
      <c r="BC68" s="367"/>
      <c r="BD68" s="368">
        <f t="shared" si="16"/>
        <v>0</v>
      </c>
      <c r="BE68" s="369"/>
      <c r="BF68" s="368">
        <f>IF($A68=0,0,'Unidad 1'!S68+'Unidad 2'!S68+'Unidad 3'!S68+'Unidad 4'!S68+'Unidad 5'!S68+'Unidad 6'!S68+'Unidad 7'!S68+'Unidad 8'!S68)</f>
        <v>0</v>
      </c>
      <c r="BG68" s="370"/>
      <c r="BH68" s="108"/>
      <c r="BK68" s="86">
        <f t="shared" si="12"/>
        <v>0</v>
      </c>
      <c r="BL68" s="85">
        <f t="shared" si="17"/>
        <v>0</v>
      </c>
    </row>
    <row r="69" spans="1:64" x14ac:dyDescent="0.35">
      <c r="A69" s="106">
        <f t="shared" si="13"/>
        <v>0</v>
      </c>
      <c r="B69" s="106" t="str">
        <f>IF('Unidad 1'!B69="","",'Unidad 1'!B69)</f>
        <v/>
      </c>
      <c r="C69" s="394" t="str">
        <f>IF('Unidad 1'!C69="","",'Unidad 1'!C69)</f>
        <v/>
      </c>
      <c r="D69" s="394"/>
      <c r="E69" s="394"/>
      <c r="F69" s="394"/>
      <c r="G69" s="394"/>
      <c r="H69" s="394"/>
      <c r="I69" s="359">
        <f>IF($A69=0,0,IF(K69&gt;0,0,IF('Unidad 1'!Q69="NA","NA",ROUND('Unidad 1'!Q69,0))))</f>
        <v>0</v>
      </c>
      <c r="J69" s="360"/>
      <c r="K69" s="357"/>
      <c r="L69" s="358"/>
      <c r="M69" s="359">
        <f>IF($A69=0,0,IF(O69&gt;0,0,IF('Unidad 2'!Q69="NA","NA",ROUND('Unidad 2'!Q69,0))))</f>
        <v>0</v>
      </c>
      <c r="N69" s="360"/>
      <c r="O69" s="357"/>
      <c r="P69" s="358"/>
      <c r="Q69" s="359">
        <f>IF($A69=0,0,IF(S69&gt;0,0,IF('Unidad 3'!Q69="NA","NA",ROUND('Unidad 3'!Q69,0))))</f>
        <v>0</v>
      </c>
      <c r="R69" s="360"/>
      <c r="S69" s="357"/>
      <c r="T69" s="358"/>
      <c r="U69" s="359">
        <f>IF($A69=0,0,IF(W69&gt;0,0,IF('Unidad 4'!Q69="NA","NA",ROUND('Unidad 4'!Q69,0))))</f>
        <v>0</v>
      </c>
      <c r="V69" s="360"/>
      <c r="W69" s="357"/>
      <c r="X69" s="358"/>
      <c r="Y69" s="359">
        <f>IF($A69=0,0,IF(AA69&gt;0,0,IF('Unidad 5'!Q69="NA","NA",ROUND('Unidad 5'!Q69,0))))</f>
        <v>0</v>
      </c>
      <c r="Z69" s="360"/>
      <c r="AA69" s="357"/>
      <c r="AB69" s="358"/>
      <c r="AC69" s="359">
        <f>IF($A69=0,0,IF(AE69&gt;0,0,IF('Unidad 6'!Q69="NA","NA",ROUND('Unidad 6'!Q69,0))))</f>
        <v>0</v>
      </c>
      <c r="AD69" s="360"/>
      <c r="AE69" s="357"/>
      <c r="AF69" s="358"/>
      <c r="AG69" s="359">
        <f>IF($A69=0,0,IF(AI69&gt;0,0,IF('Unidad 7'!Q69="NA","NA",ROUND('Unidad 7'!Q69,0))))</f>
        <v>0</v>
      </c>
      <c r="AH69" s="360"/>
      <c r="AI69" s="357"/>
      <c r="AJ69" s="358"/>
      <c r="AK69" s="359">
        <f>IF($A69=0,0,IF(AM69&gt;0,0,IF('Unidad 8'!Q69="NA","NA",ROUND('Unidad 8'!Q69,0))))</f>
        <v>0</v>
      </c>
      <c r="AL69" s="360"/>
      <c r="AM69" s="357"/>
      <c r="AN69" s="358"/>
      <c r="AO69" s="107" t="b">
        <f t="shared" si="3"/>
        <v>0</v>
      </c>
      <c r="AP69" s="107" t="b">
        <f t="shared" si="4"/>
        <v>0</v>
      </c>
      <c r="AQ69" s="107" t="b">
        <f t="shared" si="5"/>
        <v>0</v>
      </c>
      <c r="AR69" s="107" t="b">
        <f t="shared" si="6"/>
        <v>0</v>
      </c>
      <c r="AS69" s="107" t="b">
        <f t="shared" si="7"/>
        <v>0</v>
      </c>
      <c r="AT69" s="107" t="b">
        <f t="shared" si="8"/>
        <v>0</v>
      </c>
      <c r="AU69" s="107" t="b">
        <f t="shared" si="9"/>
        <v>0</v>
      </c>
      <c r="AV69" s="107" t="b">
        <f t="shared" si="10"/>
        <v>0</v>
      </c>
      <c r="AW69" s="107">
        <f t="shared" si="14"/>
        <v>0</v>
      </c>
      <c r="AX69" s="359">
        <f t="shared" si="11"/>
        <v>0</v>
      </c>
      <c r="AY69" s="360"/>
      <c r="AZ69" s="395">
        <f>'Proyecto Integrador'!AB79</f>
        <v>0</v>
      </c>
      <c r="BA69" s="396"/>
      <c r="BB69" s="366">
        <f t="shared" si="15"/>
        <v>0</v>
      </c>
      <c r="BC69" s="367"/>
      <c r="BD69" s="368">
        <f t="shared" si="16"/>
        <v>0</v>
      </c>
      <c r="BE69" s="369"/>
      <c r="BF69" s="368">
        <f>IF($A69=0,0,'Unidad 1'!S69+'Unidad 2'!S69+'Unidad 3'!S69+'Unidad 4'!S69+'Unidad 5'!S69+'Unidad 6'!S69+'Unidad 7'!S69+'Unidad 8'!S69)</f>
        <v>0</v>
      </c>
      <c r="BG69" s="370"/>
      <c r="BH69" s="108"/>
      <c r="BK69" s="86">
        <f t="shared" si="12"/>
        <v>0</v>
      </c>
      <c r="BL69" s="85">
        <f t="shared" si="17"/>
        <v>0</v>
      </c>
    </row>
    <row r="70" spans="1:64" x14ac:dyDescent="0.35">
      <c r="A70" s="106">
        <f t="shared" si="13"/>
        <v>0</v>
      </c>
      <c r="B70" s="106" t="str">
        <f>IF('Unidad 1'!B70="","",'Unidad 1'!B70)</f>
        <v/>
      </c>
      <c r="C70" s="394" t="str">
        <f>IF('Unidad 1'!C70="","",'Unidad 1'!C70)</f>
        <v/>
      </c>
      <c r="D70" s="394"/>
      <c r="E70" s="394"/>
      <c r="F70" s="394"/>
      <c r="G70" s="394"/>
      <c r="H70" s="394"/>
      <c r="I70" s="359">
        <f>IF($A70=0,0,IF(K70&gt;0,0,IF('Unidad 1'!Q70="NA","NA",ROUND('Unidad 1'!Q70,0))))</f>
        <v>0</v>
      </c>
      <c r="J70" s="360"/>
      <c r="K70" s="357"/>
      <c r="L70" s="358"/>
      <c r="M70" s="359">
        <f>IF($A70=0,0,IF(O70&gt;0,0,IF('Unidad 2'!Q70="NA","NA",ROUND('Unidad 2'!Q70,0))))</f>
        <v>0</v>
      </c>
      <c r="N70" s="360"/>
      <c r="O70" s="357"/>
      <c r="P70" s="358"/>
      <c r="Q70" s="359">
        <f>IF($A70=0,0,IF(S70&gt;0,0,IF('Unidad 3'!Q70="NA","NA",ROUND('Unidad 3'!Q70,0))))</f>
        <v>0</v>
      </c>
      <c r="R70" s="360"/>
      <c r="S70" s="357"/>
      <c r="T70" s="358"/>
      <c r="U70" s="359">
        <f>IF($A70=0,0,IF(W70&gt;0,0,IF('Unidad 4'!Q70="NA","NA",ROUND('Unidad 4'!Q70,0))))</f>
        <v>0</v>
      </c>
      <c r="V70" s="360"/>
      <c r="W70" s="357"/>
      <c r="X70" s="358"/>
      <c r="Y70" s="359">
        <f>IF($A70=0,0,IF(AA70&gt;0,0,IF('Unidad 5'!Q70="NA","NA",ROUND('Unidad 5'!Q70,0))))</f>
        <v>0</v>
      </c>
      <c r="Z70" s="360"/>
      <c r="AA70" s="357"/>
      <c r="AB70" s="358"/>
      <c r="AC70" s="359">
        <f>IF($A70=0,0,IF(AE70&gt;0,0,IF('Unidad 6'!Q70="NA","NA",ROUND('Unidad 6'!Q70,0))))</f>
        <v>0</v>
      </c>
      <c r="AD70" s="360"/>
      <c r="AE70" s="357"/>
      <c r="AF70" s="358"/>
      <c r="AG70" s="359">
        <f>IF($A70=0,0,IF(AI70&gt;0,0,IF('Unidad 7'!Q70="NA","NA",ROUND('Unidad 7'!Q70,0))))</f>
        <v>0</v>
      </c>
      <c r="AH70" s="360"/>
      <c r="AI70" s="357"/>
      <c r="AJ70" s="358"/>
      <c r="AK70" s="359">
        <f>IF($A70=0,0,IF(AM70&gt;0,0,IF('Unidad 8'!Q70="NA","NA",ROUND('Unidad 8'!Q70,0))))</f>
        <v>0</v>
      </c>
      <c r="AL70" s="360"/>
      <c r="AM70" s="357"/>
      <c r="AN70" s="358"/>
      <c r="AO70" s="107" t="b">
        <f t="shared" si="3"/>
        <v>0</v>
      </c>
      <c r="AP70" s="107" t="b">
        <f t="shared" si="4"/>
        <v>0</v>
      </c>
      <c r="AQ70" s="107" t="b">
        <f t="shared" si="5"/>
        <v>0</v>
      </c>
      <c r="AR70" s="107" t="b">
        <f t="shared" si="6"/>
        <v>0</v>
      </c>
      <c r="AS70" s="107" t="b">
        <f t="shared" si="7"/>
        <v>0</v>
      </c>
      <c r="AT70" s="107" t="b">
        <f t="shared" si="8"/>
        <v>0</v>
      </c>
      <c r="AU70" s="107" t="b">
        <f t="shared" si="9"/>
        <v>0</v>
      </c>
      <c r="AV70" s="107" t="b">
        <f t="shared" si="10"/>
        <v>0</v>
      </c>
      <c r="AW70" s="107">
        <f t="shared" si="14"/>
        <v>0</v>
      </c>
      <c r="AX70" s="359">
        <f t="shared" si="11"/>
        <v>0</v>
      </c>
      <c r="AY70" s="360"/>
      <c r="AZ70" s="395">
        <f>'Proyecto Integrador'!AB80</f>
        <v>0</v>
      </c>
      <c r="BA70" s="396"/>
      <c r="BB70" s="366">
        <f t="shared" si="15"/>
        <v>0</v>
      </c>
      <c r="BC70" s="367"/>
      <c r="BD70" s="368">
        <f t="shared" si="16"/>
        <v>0</v>
      </c>
      <c r="BE70" s="369"/>
      <c r="BF70" s="368">
        <f>IF($A70=0,0,'Unidad 1'!S70+'Unidad 2'!S70+'Unidad 3'!S70+'Unidad 4'!S70+'Unidad 5'!S70+'Unidad 6'!S70+'Unidad 7'!S70+'Unidad 8'!S70)</f>
        <v>0</v>
      </c>
      <c r="BG70" s="370"/>
      <c r="BH70" s="108"/>
      <c r="BK70" s="86">
        <f t="shared" si="12"/>
        <v>0</v>
      </c>
      <c r="BL70" s="85">
        <f t="shared" si="17"/>
        <v>0</v>
      </c>
    </row>
    <row r="71" spans="1:64" x14ac:dyDescent="0.35">
      <c r="A71" s="106">
        <f t="shared" si="13"/>
        <v>0</v>
      </c>
      <c r="B71" s="106" t="str">
        <f>IF('Unidad 1'!B71="","",'Unidad 1'!B71)</f>
        <v/>
      </c>
      <c r="C71" s="394" t="str">
        <f>IF('Unidad 1'!C71="","",'Unidad 1'!C71)</f>
        <v/>
      </c>
      <c r="D71" s="394"/>
      <c r="E71" s="394"/>
      <c r="F71" s="394"/>
      <c r="G71" s="394"/>
      <c r="H71" s="394"/>
      <c r="I71" s="359">
        <f>IF($A71=0,0,IF(K71&gt;0,0,IF('Unidad 1'!Q71="NA","NA",ROUND('Unidad 1'!Q71,0))))</f>
        <v>0</v>
      </c>
      <c r="J71" s="360"/>
      <c r="K71" s="357"/>
      <c r="L71" s="358"/>
      <c r="M71" s="359">
        <f>IF($A71=0,0,IF(O71&gt;0,0,IF('Unidad 2'!Q71="NA","NA",ROUND('Unidad 2'!Q71,0))))</f>
        <v>0</v>
      </c>
      <c r="N71" s="360"/>
      <c r="O71" s="357"/>
      <c r="P71" s="358"/>
      <c r="Q71" s="359">
        <f>IF($A71=0,0,IF(S71&gt;0,0,IF('Unidad 3'!Q71="NA","NA",ROUND('Unidad 3'!Q71,0))))</f>
        <v>0</v>
      </c>
      <c r="R71" s="360"/>
      <c r="S71" s="357"/>
      <c r="T71" s="358"/>
      <c r="U71" s="359">
        <f>IF($A71=0,0,IF(W71&gt;0,0,IF('Unidad 4'!Q71="NA","NA",ROUND('Unidad 4'!Q71,0))))</f>
        <v>0</v>
      </c>
      <c r="V71" s="360"/>
      <c r="W71" s="357"/>
      <c r="X71" s="358"/>
      <c r="Y71" s="359">
        <f>IF($A71=0,0,IF(AA71&gt;0,0,IF('Unidad 5'!Q71="NA","NA",ROUND('Unidad 5'!Q71,0))))</f>
        <v>0</v>
      </c>
      <c r="Z71" s="360"/>
      <c r="AA71" s="357"/>
      <c r="AB71" s="358"/>
      <c r="AC71" s="359">
        <f>IF($A71=0,0,IF(AE71&gt;0,0,IF('Unidad 6'!Q71="NA","NA",ROUND('Unidad 6'!Q71,0))))</f>
        <v>0</v>
      </c>
      <c r="AD71" s="360"/>
      <c r="AE71" s="357"/>
      <c r="AF71" s="358"/>
      <c r="AG71" s="359">
        <f>IF($A71=0,0,IF(AI71&gt;0,0,IF('Unidad 7'!Q71="NA","NA",ROUND('Unidad 7'!Q71,0))))</f>
        <v>0</v>
      </c>
      <c r="AH71" s="360"/>
      <c r="AI71" s="357"/>
      <c r="AJ71" s="358"/>
      <c r="AK71" s="359">
        <f>IF($A71=0,0,IF(AM71&gt;0,0,IF('Unidad 8'!Q71="NA","NA",ROUND('Unidad 8'!Q71,0))))</f>
        <v>0</v>
      </c>
      <c r="AL71" s="360"/>
      <c r="AM71" s="357"/>
      <c r="AN71" s="358"/>
      <c r="AO71" s="107" t="b">
        <f t="shared" si="3"/>
        <v>0</v>
      </c>
      <c r="AP71" s="107" t="b">
        <f t="shared" si="4"/>
        <v>0</v>
      </c>
      <c r="AQ71" s="107" t="b">
        <f t="shared" si="5"/>
        <v>0</v>
      </c>
      <c r="AR71" s="107" t="b">
        <f t="shared" si="6"/>
        <v>0</v>
      </c>
      <c r="AS71" s="107" t="b">
        <f t="shared" si="7"/>
        <v>0</v>
      </c>
      <c r="AT71" s="107" t="b">
        <f t="shared" si="8"/>
        <v>0</v>
      </c>
      <c r="AU71" s="107" t="b">
        <f t="shared" si="9"/>
        <v>0</v>
      </c>
      <c r="AV71" s="107" t="b">
        <f t="shared" si="10"/>
        <v>0</v>
      </c>
      <c r="AW71" s="107">
        <f t="shared" si="14"/>
        <v>0</v>
      </c>
      <c r="AX71" s="359">
        <f t="shared" si="11"/>
        <v>0</v>
      </c>
      <c r="AY71" s="360"/>
      <c r="AZ71" s="395">
        <f>'Proyecto Integrador'!AB81</f>
        <v>0</v>
      </c>
      <c r="BA71" s="396"/>
      <c r="BB71" s="366">
        <f t="shared" si="15"/>
        <v>0</v>
      </c>
      <c r="BC71" s="367"/>
      <c r="BD71" s="368">
        <f t="shared" si="16"/>
        <v>0</v>
      </c>
      <c r="BE71" s="369"/>
      <c r="BF71" s="368">
        <f>IF($A71=0,0,'Unidad 1'!S71+'Unidad 2'!S71+'Unidad 3'!S71+'Unidad 4'!S71+'Unidad 5'!S71+'Unidad 6'!S71+'Unidad 7'!S71+'Unidad 8'!S71)</f>
        <v>0</v>
      </c>
      <c r="BG71" s="370"/>
      <c r="BH71" s="108"/>
      <c r="BK71" s="86">
        <f t="shared" si="12"/>
        <v>0</v>
      </c>
      <c r="BL71" s="85">
        <f t="shared" si="17"/>
        <v>0</v>
      </c>
    </row>
    <row r="72" spans="1:64" x14ac:dyDescent="0.35">
      <c r="A72" s="106">
        <f t="shared" si="13"/>
        <v>0</v>
      </c>
      <c r="B72" s="106" t="str">
        <f>IF('Unidad 1'!B72="","",'Unidad 1'!B72)</f>
        <v/>
      </c>
      <c r="C72" s="394" t="str">
        <f>IF('Unidad 1'!C72="","",'Unidad 1'!C72)</f>
        <v/>
      </c>
      <c r="D72" s="394"/>
      <c r="E72" s="394"/>
      <c r="F72" s="394"/>
      <c r="G72" s="394"/>
      <c r="H72" s="394"/>
      <c r="I72" s="359">
        <f>IF($A72=0,0,IF(K72&gt;0,0,IF('Unidad 1'!Q72="NA","NA",ROUND('Unidad 1'!Q72,0))))</f>
        <v>0</v>
      </c>
      <c r="J72" s="360"/>
      <c r="K72" s="357"/>
      <c r="L72" s="358"/>
      <c r="M72" s="359">
        <f>IF($A72=0,0,IF(O72&gt;0,0,IF('Unidad 2'!Q72="NA","NA",ROUND('Unidad 2'!Q72,0))))</f>
        <v>0</v>
      </c>
      <c r="N72" s="360"/>
      <c r="O72" s="357"/>
      <c r="P72" s="358"/>
      <c r="Q72" s="359">
        <f>IF($A72=0,0,IF(S72&gt;0,0,IF('Unidad 3'!Q72="NA","NA",ROUND('Unidad 3'!Q72,0))))</f>
        <v>0</v>
      </c>
      <c r="R72" s="360"/>
      <c r="S72" s="357"/>
      <c r="T72" s="358"/>
      <c r="U72" s="359">
        <f>IF($A72=0,0,IF(W72&gt;0,0,IF('Unidad 4'!Q72="NA","NA",ROUND('Unidad 4'!Q72,0))))</f>
        <v>0</v>
      </c>
      <c r="V72" s="360"/>
      <c r="W72" s="357"/>
      <c r="X72" s="358"/>
      <c r="Y72" s="359">
        <f>IF($A72=0,0,IF(AA72&gt;0,0,IF('Unidad 5'!Q72="NA","NA",ROUND('Unidad 5'!Q72,0))))</f>
        <v>0</v>
      </c>
      <c r="Z72" s="360"/>
      <c r="AA72" s="357"/>
      <c r="AB72" s="358"/>
      <c r="AC72" s="359">
        <f>IF($A72=0,0,IF(AE72&gt;0,0,IF('Unidad 6'!Q72="NA","NA",ROUND('Unidad 6'!Q72,0))))</f>
        <v>0</v>
      </c>
      <c r="AD72" s="360"/>
      <c r="AE72" s="357"/>
      <c r="AF72" s="358"/>
      <c r="AG72" s="359">
        <f>IF($A72=0,0,IF(AI72&gt;0,0,IF('Unidad 7'!Q72="NA","NA",ROUND('Unidad 7'!Q72,0))))</f>
        <v>0</v>
      </c>
      <c r="AH72" s="360"/>
      <c r="AI72" s="357"/>
      <c r="AJ72" s="358"/>
      <c r="AK72" s="359">
        <f>IF($A72=0,0,IF(AM72&gt;0,0,IF('Unidad 8'!Q72="NA","NA",ROUND('Unidad 8'!Q72,0))))</f>
        <v>0</v>
      </c>
      <c r="AL72" s="360"/>
      <c r="AM72" s="357"/>
      <c r="AN72" s="358"/>
      <c r="AO72" s="107" t="b">
        <f t="shared" si="3"/>
        <v>0</v>
      </c>
      <c r="AP72" s="107" t="b">
        <f t="shared" si="4"/>
        <v>0</v>
      </c>
      <c r="AQ72" s="107" t="b">
        <f t="shared" si="5"/>
        <v>0</v>
      </c>
      <c r="AR72" s="107" t="b">
        <f t="shared" si="6"/>
        <v>0</v>
      </c>
      <c r="AS72" s="107" t="b">
        <f t="shared" si="7"/>
        <v>0</v>
      </c>
      <c r="AT72" s="107" t="b">
        <f t="shared" si="8"/>
        <v>0</v>
      </c>
      <c r="AU72" s="107" t="b">
        <f t="shared" si="9"/>
        <v>0</v>
      </c>
      <c r="AV72" s="107" t="b">
        <f t="shared" si="10"/>
        <v>0</v>
      </c>
      <c r="AW72" s="107">
        <f t="shared" si="14"/>
        <v>0</v>
      </c>
      <c r="AX72" s="359">
        <f t="shared" si="11"/>
        <v>0</v>
      </c>
      <c r="AY72" s="360"/>
      <c r="AZ72" s="395">
        <f>'Proyecto Integrador'!AB82</f>
        <v>0</v>
      </c>
      <c r="BA72" s="396"/>
      <c r="BB72" s="366">
        <f t="shared" si="15"/>
        <v>0</v>
      </c>
      <c r="BC72" s="367"/>
      <c r="BD72" s="368">
        <f t="shared" si="16"/>
        <v>0</v>
      </c>
      <c r="BE72" s="369"/>
      <c r="BF72" s="368">
        <f>IF($A72=0,0,'Unidad 1'!S72+'Unidad 2'!S72+'Unidad 3'!S72+'Unidad 4'!S72+'Unidad 5'!S72+'Unidad 6'!S72+'Unidad 7'!S72+'Unidad 8'!S72)</f>
        <v>0</v>
      </c>
      <c r="BG72" s="370"/>
      <c r="BH72" s="108"/>
      <c r="BK72" s="86">
        <f t="shared" si="12"/>
        <v>0</v>
      </c>
      <c r="BL72" s="85">
        <f t="shared" si="17"/>
        <v>0</v>
      </c>
    </row>
    <row r="74" spans="1:64" x14ac:dyDescent="0.35">
      <c r="L74" s="453"/>
      <c r="M74" s="453"/>
      <c r="N74" s="453"/>
      <c r="O74" s="453"/>
      <c r="P74" s="453"/>
      <c r="Q74" s="453"/>
      <c r="R74" s="453"/>
      <c r="S74" s="453"/>
      <c r="T74" s="453"/>
      <c r="U74" s="453"/>
      <c r="V74" s="453"/>
      <c r="W74" s="453"/>
      <c r="X74" s="453"/>
      <c r="Y74" s="453"/>
      <c r="Z74" s="453"/>
      <c r="AA74" s="453"/>
      <c r="AB74" s="453"/>
      <c r="AC74" s="453"/>
      <c r="AD74" s="453"/>
      <c r="AE74" s="453"/>
      <c r="AF74" s="453"/>
      <c r="AG74" s="453"/>
      <c r="AH74" s="453"/>
      <c r="AI74" s="453"/>
      <c r="AJ74" s="453"/>
      <c r="AK74" s="453"/>
      <c r="AL74" s="453"/>
      <c r="AM74" s="453"/>
      <c r="AN74" s="453"/>
      <c r="AO74" s="109"/>
      <c r="AP74" s="109"/>
      <c r="AQ74" s="109"/>
      <c r="AR74" s="109"/>
      <c r="AS74" s="109"/>
      <c r="AT74" s="109"/>
      <c r="AU74" s="109"/>
      <c r="AV74" s="109"/>
      <c r="AW74" s="109"/>
    </row>
    <row r="75" spans="1:64" x14ac:dyDescent="0.35">
      <c r="L75" s="453"/>
      <c r="M75" s="453"/>
      <c r="N75" s="453"/>
      <c r="O75" s="453"/>
      <c r="P75" s="453"/>
      <c r="Q75" s="453"/>
      <c r="R75" s="453"/>
      <c r="S75" s="453"/>
      <c r="T75" s="453"/>
      <c r="U75" s="453"/>
      <c r="V75" s="453"/>
      <c r="W75" s="453"/>
      <c r="X75" s="453"/>
      <c r="Y75" s="453"/>
      <c r="Z75" s="453"/>
      <c r="AA75" s="453"/>
      <c r="AB75" s="453"/>
      <c r="AC75" s="453"/>
      <c r="AD75" s="453"/>
      <c r="AE75" s="453"/>
      <c r="AF75" s="453"/>
      <c r="AG75" s="453"/>
      <c r="AH75" s="453"/>
      <c r="AI75" s="453"/>
      <c r="AJ75" s="453"/>
      <c r="AK75" s="453"/>
      <c r="AL75" s="453"/>
      <c r="AM75" s="453"/>
      <c r="AN75" s="453"/>
      <c r="AO75" s="109"/>
      <c r="AP75" s="109"/>
      <c r="AQ75" s="109"/>
      <c r="AR75" s="109"/>
      <c r="AS75" s="109"/>
      <c r="AT75" s="109"/>
      <c r="AU75" s="109"/>
      <c r="AV75" s="109"/>
      <c r="AW75" s="109"/>
    </row>
    <row r="76" spans="1:64" x14ac:dyDescent="0.35">
      <c r="L76" s="453"/>
      <c r="M76" s="453"/>
      <c r="N76" s="453"/>
      <c r="O76" s="453"/>
      <c r="P76" s="453"/>
      <c r="Q76" s="453"/>
      <c r="R76" s="453"/>
      <c r="S76" s="453"/>
      <c r="T76" s="453"/>
      <c r="U76" s="453"/>
      <c r="V76" s="453"/>
      <c r="W76" s="453"/>
      <c r="X76" s="453"/>
      <c r="Y76" s="453"/>
      <c r="Z76" s="453"/>
      <c r="AA76" s="453"/>
      <c r="AB76" s="453"/>
      <c r="AC76" s="453"/>
      <c r="AD76" s="453"/>
      <c r="AE76" s="453"/>
      <c r="AF76" s="453"/>
      <c r="AG76" s="453"/>
      <c r="AH76" s="453"/>
      <c r="AI76" s="453"/>
      <c r="AJ76" s="453"/>
      <c r="AK76" s="453"/>
      <c r="AL76" s="453"/>
      <c r="AM76" s="453"/>
      <c r="AN76" s="453"/>
      <c r="AO76" s="109"/>
      <c r="AP76" s="109"/>
      <c r="AQ76" s="109"/>
      <c r="AR76" s="109"/>
      <c r="AS76" s="109"/>
      <c r="AT76" s="109"/>
      <c r="AU76" s="109"/>
      <c r="AV76" s="109"/>
      <c r="AW76" s="109"/>
    </row>
    <row r="77" spans="1:64" x14ac:dyDescent="0.35">
      <c r="L77" s="454"/>
      <c r="M77" s="454"/>
      <c r="N77" s="454"/>
      <c r="O77" s="454"/>
      <c r="P77" s="454"/>
      <c r="Q77" s="454"/>
      <c r="R77" s="454"/>
      <c r="S77" s="454"/>
      <c r="T77" s="454"/>
      <c r="U77" s="454"/>
      <c r="V77" s="454"/>
      <c r="W77" s="454"/>
      <c r="X77" s="454"/>
      <c r="Y77" s="454"/>
      <c r="Z77" s="454"/>
      <c r="AA77" s="454"/>
      <c r="AB77" s="454"/>
      <c r="AC77" s="454"/>
      <c r="AD77" s="454"/>
      <c r="AE77" s="454"/>
      <c r="AF77" s="454"/>
      <c r="AG77" s="454"/>
      <c r="AH77" s="454"/>
      <c r="AI77" s="454"/>
      <c r="AJ77" s="454"/>
      <c r="AK77" s="454"/>
      <c r="AL77" s="454"/>
      <c r="AM77" s="454"/>
      <c r="AN77" s="454"/>
      <c r="AO77" s="109"/>
      <c r="AP77" s="109"/>
      <c r="AQ77" s="109"/>
      <c r="AR77" s="109"/>
      <c r="AS77" s="109"/>
      <c r="AT77" s="109"/>
      <c r="AU77" s="109"/>
      <c r="AV77" s="109"/>
      <c r="AW77" s="109"/>
    </row>
    <row r="78" spans="1:64" x14ac:dyDescent="0.35">
      <c r="A78" s="452" t="s">
        <v>85</v>
      </c>
      <c r="B78" s="452"/>
      <c r="C78" s="452"/>
      <c r="D78" s="452"/>
      <c r="E78" s="452"/>
      <c r="F78" s="452"/>
      <c r="G78" s="452"/>
      <c r="H78" s="452"/>
      <c r="I78" s="452"/>
      <c r="J78" s="452"/>
      <c r="K78" s="452"/>
      <c r="L78" s="452"/>
      <c r="M78" s="452"/>
      <c r="N78" s="452"/>
      <c r="O78" s="452"/>
      <c r="P78" s="452"/>
      <c r="Q78" s="452"/>
      <c r="R78" s="452"/>
      <c r="S78" s="452"/>
      <c r="T78" s="452"/>
      <c r="U78" s="452"/>
      <c r="V78" s="452"/>
      <c r="W78" s="452"/>
      <c r="X78" s="452"/>
      <c r="Y78" s="452"/>
      <c r="Z78" s="452"/>
      <c r="AA78" s="452"/>
      <c r="AB78" s="452"/>
      <c r="AC78" s="452"/>
      <c r="AD78" s="452"/>
      <c r="AE78" s="452"/>
      <c r="AF78" s="452"/>
      <c r="AG78" s="452"/>
      <c r="AH78" s="452"/>
      <c r="AI78" s="452"/>
      <c r="AJ78" s="452"/>
      <c r="AK78" s="452"/>
      <c r="AL78" s="452"/>
      <c r="AM78" s="452"/>
      <c r="AN78" s="452"/>
      <c r="AO78" s="452"/>
      <c r="AP78" s="452"/>
      <c r="AQ78" s="452"/>
      <c r="AR78" s="452"/>
      <c r="AS78" s="452"/>
      <c r="AT78" s="452"/>
      <c r="AU78" s="452"/>
      <c r="AV78" s="452"/>
      <c r="AW78" s="452"/>
      <c r="AX78" s="452"/>
      <c r="AY78" s="452"/>
      <c r="AZ78" s="452"/>
      <c r="BA78" s="452"/>
      <c r="BB78" s="452"/>
      <c r="BC78" s="452"/>
      <c r="BD78" s="452"/>
      <c r="BE78" s="452"/>
      <c r="BF78" s="452"/>
      <c r="BG78" s="452"/>
      <c r="BH78" s="452"/>
    </row>
  </sheetData>
  <sortState ref="C12:E17">
    <sortCondition ref="C12"/>
  </sortState>
  <mergeCells count="1197">
    <mergeCell ref="AK43:AL43"/>
    <mergeCell ref="C42:H42"/>
    <mergeCell ref="I44:J44"/>
    <mergeCell ref="K44:L44"/>
    <mergeCell ref="AG44:AH44"/>
    <mergeCell ref="AG40:AH40"/>
    <mergeCell ref="AI40:AJ40"/>
    <mergeCell ref="AK40:AL40"/>
    <mergeCell ref="I42:J42"/>
    <mergeCell ref="K42:L42"/>
    <mergeCell ref="AG42:AH42"/>
    <mergeCell ref="AI42:AJ42"/>
    <mergeCell ref="AK42:AL42"/>
    <mergeCell ref="M23:N23"/>
    <mergeCell ref="M24:N24"/>
    <mergeCell ref="M25:N25"/>
    <mergeCell ref="M26:N26"/>
    <mergeCell ref="O23:P23"/>
    <mergeCell ref="C24:H24"/>
    <mergeCell ref="O29:P29"/>
    <mergeCell ref="O30:P30"/>
    <mergeCell ref="O31:P31"/>
    <mergeCell ref="Y26:Z26"/>
    <mergeCell ref="AA26:AB26"/>
    <mergeCell ref="AC26:AD26"/>
    <mergeCell ref="AE26:AF26"/>
    <mergeCell ref="Q31:R31"/>
    <mergeCell ref="S31:T31"/>
    <mergeCell ref="U31:V31"/>
    <mergeCell ref="W31:X31"/>
    <mergeCell ref="Y31:Z31"/>
    <mergeCell ref="AA31:AB31"/>
    <mergeCell ref="AZ15:BF15"/>
    <mergeCell ref="BG15:BH15"/>
    <mergeCell ref="A15:B15"/>
    <mergeCell ref="A78:BH78"/>
    <mergeCell ref="L74:AN77"/>
    <mergeCell ref="C16:I16"/>
    <mergeCell ref="AZ18:BB18"/>
    <mergeCell ref="BC18:BF18"/>
    <mergeCell ref="BG18:BH18"/>
    <mergeCell ref="A19:C19"/>
    <mergeCell ref="E19:I19"/>
    <mergeCell ref="A17:BH17"/>
    <mergeCell ref="A18:D18"/>
    <mergeCell ref="N18:P18"/>
    <mergeCell ref="AX18:AY18"/>
    <mergeCell ref="C35:H35"/>
    <mergeCell ref="C38:H38"/>
    <mergeCell ref="C41:H41"/>
    <mergeCell ref="C44:H44"/>
    <mergeCell ref="C43:H43"/>
    <mergeCell ref="U42:V42"/>
    <mergeCell ref="W42:X42"/>
    <mergeCell ref="Y42:Z42"/>
    <mergeCell ref="AA42:AB42"/>
    <mergeCell ref="AC42:AD42"/>
    <mergeCell ref="AE42:AF42"/>
    <mergeCell ref="Q43:R43"/>
    <mergeCell ref="S43:T43"/>
    <mergeCell ref="U43:V43"/>
    <mergeCell ref="W43:X43"/>
    <mergeCell ref="Y43:Z43"/>
    <mergeCell ref="AA22:AB22"/>
    <mergeCell ref="AC22:AD22"/>
    <mergeCell ref="AE22:AF22"/>
    <mergeCell ref="I40:J40"/>
    <mergeCell ref="K40:L40"/>
    <mergeCell ref="K43:L43"/>
    <mergeCell ref="A11:BH11"/>
    <mergeCell ref="A12:B12"/>
    <mergeCell ref="C12:D12"/>
    <mergeCell ref="E12:F12"/>
    <mergeCell ref="G12:K12"/>
    <mergeCell ref="AN12:AX12"/>
    <mergeCell ref="L12:Q12"/>
    <mergeCell ref="AD12:AG12"/>
    <mergeCell ref="AZ12:BH12"/>
    <mergeCell ref="BA1:BH3"/>
    <mergeCell ref="BA4:BH4"/>
    <mergeCell ref="E5:AZ7"/>
    <mergeCell ref="BA5:BD7"/>
    <mergeCell ref="BE5:BH7"/>
    <mergeCell ref="A9:BH9"/>
    <mergeCell ref="A10:BH10"/>
    <mergeCell ref="A1:D7"/>
    <mergeCell ref="E1:AZ4"/>
    <mergeCell ref="A13:BH13"/>
    <mergeCell ref="A14:B14"/>
    <mergeCell ref="C14:K14"/>
    <mergeCell ref="AM14:AY14"/>
    <mergeCell ref="AZ14:BH14"/>
    <mergeCell ref="BD28:BE28"/>
    <mergeCell ref="BF28:BG28"/>
    <mergeCell ref="AX23:AY23"/>
    <mergeCell ref="AZ23:BA23"/>
    <mergeCell ref="AX24:AY24"/>
    <mergeCell ref="AZ24:BA24"/>
    <mergeCell ref="C25:H25"/>
    <mergeCell ref="AX25:AY25"/>
    <mergeCell ref="AZ25:BA25"/>
    <mergeCell ref="I23:J23"/>
    <mergeCell ref="K23:L23"/>
    <mergeCell ref="I24:J24"/>
    <mergeCell ref="K24:L24"/>
    <mergeCell ref="AG24:AH24"/>
    <mergeCell ref="AI24:AJ24"/>
    <mergeCell ref="AK24:AL24"/>
    <mergeCell ref="AM24:AN24"/>
    <mergeCell ref="I25:J25"/>
    <mergeCell ref="K25:L25"/>
    <mergeCell ref="C23:H23"/>
    <mergeCell ref="C26:H26"/>
    <mergeCell ref="AG25:AH25"/>
    <mergeCell ref="O25:P25"/>
    <mergeCell ref="O26:P26"/>
    <mergeCell ref="Q25:R25"/>
    <mergeCell ref="S25:T25"/>
    <mergeCell ref="U25:V25"/>
    <mergeCell ref="W25:X25"/>
    <mergeCell ref="Y25:Z25"/>
    <mergeCell ref="AA25:AB25"/>
    <mergeCell ref="AC25:AD25"/>
    <mergeCell ref="AE25:AF25"/>
    <mergeCell ref="Q26:R26"/>
    <mergeCell ref="S26:T26"/>
    <mergeCell ref="U26:V26"/>
    <mergeCell ref="W26:X26"/>
    <mergeCell ref="BD27:BE27"/>
    <mergeCell ref="BB28:BC28"/>
    <mergeCell ref="C27:H27"/>
    <mergeCell ref="AX27:AY27"/>
    <mergeCell ref="AZ27:BA27"/>
    <mergeCell ref="C28:H28"/>
    <mergeCell ref="AX28:AY28"/>
    <mergeCell ref="AZ28:BA28"/>
    <mergeCell ref="I28:J28"/>
    <mergeCell ref="K28:L28"/>
    <mergeCell ref="AG28:AH28"/>
    <mergeCell ref="AI28:AJ28"/>
    <mergeCell ref="AK28:AL28"/>
    <mergeCell ref="AM28:AN28"/>
    <mergeCell ref="Q27:R27"/>
    <mergeCell ref="S27:T27"/>
    <mergeCell ref="U27:V27"/>
    <mergeCell ref="W27:X27"/>
    <mergeCell ref="Y27:Z27"/>
    <mergeCell ref="AA27:AB27"/>
    <mergeCell ref="AC27:AD27"/>
    <mergeCell ref="AE27:AF27"/>
    <mergeCell ref="M27:N27"/>
    <mergeCell ref="M28:N28"/>
    <mergeCell ref="O27:P27"/>
    <mergeCell ref="O28:P28"/>
    <mergeCell ref="AC28:AD28"/>
    <mergeCell ref="AE28:AF28"/>
    <mergeCell ref="AX29:AY29"/>
    <mergeCell ref="AZ29:BA29"/>
    <mergeCell ref="C30:H30"/>
    <mergeCell ref="AX30:AY30"/>
    <mergeCell ref="AZ30:BA30"/>
    <mergeCell ref="C31:H31"/>
    <mergeCell ref="AX31:AY31"/>
    <mergeCell ref="AZ31:BA31"/>
    <mergeCell ref="I29:J29"/>
    <mergeCell ref="K29:L29"/>
    <mergeCell ref="AG29:AH29"/>
    <mergeCell ref="AI29:AJ29"/>
    <mergeCell ref="AK29:AL29"/>
    <mergeCell ref="AM29:AN29"/>
    <mergeCell ref="I30:J30"/>
    <mergeCell ref="K30:L30"/>
    <mergeCell ref="AG30:AH30"/>
    <mergeCell ref="AI30:AJ30"/>
    <mergeCell ref="AK30:AL30"/>
    <mergeCell ref="C29:H29"/>
    <mergeCell ref="K31:L31"/>
    <mergeCell ref="AG31:AH31"/>
    <mergeCell ref="AI31:AJ31"/>
    <mergeCell ref="AK31:AL31"/>
    <mergeCell ref="AM30:AN30"/>
    <mergeCell ref="I31:J31"/>
    <mergeCell ref="M29:N29"/>
    <mergeCell ref="M30:N30"/>
    <mergeCell ref="Q29:R29"/>
    <mergeCell ref="S29:T29"/>
    <mergeCell ref="U29:V29"/>
    <mergeCell ref="W29:X29"/>
    <mergeCell ref="AX32:AY32"/>
    <mergeCell ref="AZ32:BA32"/>
    <mergeCell ref="C33:H33"/>
    <mergeCell ref="AX33:AY33"/>
    <mergeCell ref="AZ33:BA33"/>
    <mergeCell ref="C34:H34"/>
    <mergeCell ref="AX34:AY34"/>
    <mergeCell ref="AZ34:BA34"/>
    <mergeCell ref="I34:J34"/>
    <mergeCell ref="K34:L34"/>
    <mergeCell ref="AG34:AH34"/>
    <mergeCell ref="AI34:AJ34"/>
    <mergeCell ref="AK34:AL34"/>
    <mergeCell ref="AM34:AN34"/>
    <mergeCell ref="C32:H32"/>
    <mergeCell ref="I33:J33"/>
    <mergeCell ref="K33:L33"/>
    <mergeCell ref="AG33:AH33"/>
    <mergeCell ref="AI33:AJ33"/>
    <mergeCell ref="AK33:AL33"/>
    <mergeCell ref="AM33:AN33"/>
    <mergeCell ref="I32:J32"/>
    <mergeCell ref="K32:L32"/>
    <mergeCell ref="AG32:AH32"/>
    <mergeCell ref="AI32:AJ32"/>
    <mergeCell ref="AK32:AL32"/>
    <mergeCell ref="AM32:AN32"/>
    <mergeCell ref="BB40:BC40"/>
    <mergeCell ref="BD40:BE40"/>
    <mergeCell ref="BF40:BG40"/>
    <mergeCell ref="AX35:AY35"/>
    <mergeCell ref="AZ35:BA35"/>
    <mergeCell ref="C36:H36"/>
    <mergeCell ref="AX36:AY36"/>
    <mergeCell ref="AZ36:BA36"/>
    <mergeCell ref="C37:H37"/>
    <mergeCell ref="AX37:AY37"/>
    <mergeCell ref="AZ37:BA37"/>
    <mergeCell ref="I35:J35"/>
    <mergeCell ref="K35:L35"/>
    <mergeCell ref="AG35:AH35"/>
    <mergeCell ref="AI35:AJ35"/>
    <mergeCell ref="AK35:AL35"/>
    <mergeCell ref="AM35:AN35"/>
    <mergeCell ref="I36:J36"/>
    <mergeCell ref="K36:L36"/>
    <mergeCell ref="AG36:AH36"/>
    <mergeCell ref="AI36:AJ36"/>
    <mergeCell ref="AK36:AL36"/>
    <mergeCell ref="AM36:AN36"/>
    <mergeCell ref="I37:J37"/>
    <mergeCell ref="AX38:AY38"/>
    <mergeCell ref="AZ38:BA38"/>
    <mergeCell ref="C39:H39"/>
    <mergeCell ref="AX39:AY39"/>
    <mergeCell ref="AZ39:BA39"/>
    <mergeCell ref="C40:H40"/>
    <mergeCell ref="AX40:AY40"/>
    <mergeCell ref="AZ40:BA40"/>
    <mergeCell ref="AM40:AN40"/>
    <mergeCell ref="I39:J39"/>
    <mergeCell ref="K39:L39"/>
    <mergeCell ref="AG39:AH39"/>
    <mergeCell ref="AI39:AJ39"/>
    <mergeCell ref="AK39:AL39"/>
    <mergeCell ref="AM39:AN39"/>
    <mergeCell ref="M39:N39"/>
    <mergeCell ref="M40:N40"/>
    <mergeCell ref="Q38:R38"/>
    <mergeCell ref="S38:T38"/>
    <mergeCell ref="I41:J41"/>
    <mergeCell ref="K41:L41"/>
    <mergeCell ref="AG41:AH41"/>
    <mergeCell ref="AI41:AJ41"/>
    <mergeCell ref="AK41:AL41"/>
    <mergeCell ref="AM41:AN41"/>
    <mergeCell ref="O39:P39"/>
    <mergeCell ref="O40:P40"/>
    <mergeCell ref="W38:X38"/>
    <mergeCell ref="Y38:Z38"/>
    <mergeCell ref="AA38:AB38"/>
    <mergeCell ref="AC38:AD38"/>
    <mergeCell ref="AE38:AF38"/>
    <mergeCell ref="Q39:R39"/>
    <mergeCell ref="S39:T39"/>
    <mergeCell ref="U39:V39"/>
    <mergeCell ref="W39:X39"/>
    <mergeCell ref="Y39:Z39"/>
    <mergeCell ref="AA39:AB39"/>
    <mergeCell ref="AC39:AD39"/>
    <mergeCell ref="AE39:AF39"/>
    <mergeCell ref="AM42:AN42"/>
    <mergeCell ref="I43:J43"/>
    <mergeCell ref="AM43:AN43"/>
    <mergeCell ref="M41:N41"/>
    <mergeCell ref="M42:N42"/>
    <mergeCell ref="M43:N43"/>
    <mergeCell ref="O41:P41"/>
    <mergeCell ref="O42:P42"/>
    <mergeCell ref="O43:P43"/>
    <mergeCell ref="Q42:R42"/>
    <mergeCell ref="S42:T42"/>
    <mergeCell ref="BB44:BC44"/>
    <mergeCell ref="BD44:BE44"/>
    <mergeCell ref="BF44:BG44"/>
    <mergeCell ref="BB45:BC45"/>
    <mergeCell ref="BD45:BE45"/>
    <mergeCell ref="BF45:BG45"/>
    <mergeCell ref="AM44:AN44"/>
    <mergeCell ref="M44:N44"/>
    <mergeCell ref="O44:P44"/>
    <mergeCell ref="O45:P45"/>
    <mergeCell ref="S41:T41"/>
    <mergeCell ref="U41:V41"/>
    <mergeCell ref="W41:X41"/>
    <mergeCell ref="Y41:Z41"/>
    <mergeCell ref="AA41:AB41"/>
    <mergeCell ref="AC41:AD41"/>
    <mergeCell ref="AE41:AF41"/>
    <mergeCell ref="AI44:AJ44"/>
    <mergeCell ref="AK44:AL44"/>
    <mergeCell ref="AG43:AH43"/>
    <mergeCell ref="AI43:AJ43"/>
    <mergeCell ref="BB46:BC46"/>
    <mergeCell ref="AX41:AY41"/>
    <mergeCell ref="AZ41:BA41"/>
    <mergeCell ref="AX44:AY44"/>
    <mergeCell ref="AZ44:BA44"/>
    <mergeCell ref="BB41:BC41"/>
    <mergeCell ref="BD41:BE41"/>
    <mergeCell ref="BF41:BG41"/>
    <mergeCell ref="BB42:BC42"/>
    <mergeCell ref="BD42:BE42"/>
    <mergeCell ref="BF42:BG42"/>
    <mergeCell ref="BB43:BC43"/>
    <mergeCell ref="BD43:BE43"/>
    <mergeCell ref="BF43:BG43"/>
    <mergeCell ref="BD46:BE46"/>
    <mergeCell ref="BF46:BG46"/>
    <mergeCell ref="AX42:AY42"/>
    <mergeCell ref="AZ42:BA42"/>
    <mergeCell ref="AX43:AY43"/>
    <mergeCell ref="AZ43:BA43"/>
    <mergeCell ref="C45:H45"/>
    <mergeCell ref="AX45:AY45"/>
    <mergeCell ref="AZ45:BA45"/>
    <mergeCell ref="C46:H46"/>
    <mergeCell ref="AX46:AY46"/>
    <mergeCell ref="AZ46:BA46"/>
    <mergeCell ref="I46:J46"/>
    <mergeCell ref="K46:L46"/>
    <mergeCell ref="AG46:AH46"/>
    <mergeCell ref="AI46:AJ46"/>
    <mergeCell ref="AK46:AL46"/>
    <mergeCell ref="AM46:AN46"/>
    <mergeCell ref="Q45:R45"/>
    <mergeCell ref="S45:T45"/>
    <mergeCell ref="U45:V45"/>
    <mergeCell ref="W45:X45"/>
    <mergeCell ref="Y45:Z45"/>
    <mergeCell ref="AA45:AB45"/>
    <mergeCell ref="AC45:AD45"/>
    <mergeCell ref="AE45:AF45"/>
    <mergeCell ref="Q46:R46"/>
    <mergeCell ref="S46:T46"/>
    <mergeCell ref="U46:V46"/>
    <mergeCell ref="W46:X46"/>
    <mergeCell ref="I45:J45"/>
    <mergeCell ref="K45:L45"/>
    <mergeCell ref="AG45:AH45"/>
    <mergeCell ref="AI45:AJ45"/>
    <mergeCell ref="AK45:AL45"/>
    <mergeCell ref="AM45:AN45"/>
    <mergeCell ref="M45:N45"/>
    <mergeCell ref="M46:N46"/>
    <mergeCell ref="AX47:AY47"/>
    <mergeCell ref="AZ47:BA47"/>
    <mergeCell ref="C48:H48"/>
    <mergeCell ref="AX48:AY48"/>
    <mergeCell ref="AZ48:BA48"/>
    <mergeCell ref="C49:H49"/>
    <mergeCell ref="AX49:AY49"/>
    <mergeCell ref="AZ49:BA49"/>
    <mergeCell ref="I47:J47"/>
    <mergeCell ref="K47:L47"/>
    <mergeCell ref="AG47:AH47"/>
    <mergeCell ref="AI47:AJ47"/>
    <mergeCell ref="AK47:AL47"/>
    <mergeCell ref="AM47:AN47"/>
    <mergeCell ref="I48:J48"/>
    <mergeCell ref="K48:L48"/>
    <mergeCell ref="AG48:AH48"/>
    <mergeCell ref="AI48:AJ48"/>
    <mergeCell ref="AK48:AL48"/>
    <mergeCell ref="AM48:AN48"/>
    <mergeCell ref="I49:J49"/>
    <mergeCell ref="C47:H47"/>
    <mergeCell ref="Q48:R48"/>
    <mergeCell ref="S48:T48"/>
    <mergeCell ref="K49:L49"/>
    <mergeCell ref="AG49:AH49"/>
    <mergeCell ref="AI49:AJ49"/>
    <mergeCell ref="AK49:AL49"/>
    <mergeCell ref="AM49:AN49"/>
    <mergeCell ref="M47:N47"/>
    <mergeCell ref="M48:N48"/>
    <mergeCell ref="M49:N49"/>
    <mergeCell ref="C50:H50"/>
    <mergeCell ref="AX50:AY50"/>
    <mergeCell ref="AZ50:BA50"/>
    <mergeCell ref="C51:H51"/>
    <mergeCell ref="AX51:AY51"/>
    <mergeCell ref="AZ51:BA51"/>
    <mergeCell ref="C52:H52"/>
    <mergeCell ref="AX52:AY52"/>
    <mergeCell ref="AZ52:BA52"/>
    <mergeCell ref="I51:J51"/>
    <mergeCell ref="K51:L51"/>
    <mergeCell ref="AG51:AH51"/>
    <mergeCell ref="AI51:AJ51"/>
    <mergeCell ref="AK51:AL51"/>
    <mergeCell ref="AM51:AN51"/>
    <mergeCell ref="I52:J52"/>
    <mergeCell ref="K52:L52"/>
    <mergeCell ref="AG52:AH52"/>
    <mergeCell ref="AI52:AJ52"/>
    <mergeCell ref="AK52:AL52"/>
    <mergeCell ref="AM52:AN52"/>
    <mergeCell ref="I50:J50"/>
    <mergeCell ref="K50:L50"/>
    <mergeCell ref="AG50:AH50"/>
    <mergeCell ref="AE52:AF52"/>
    <mergeCell ref="C53:H53"/>
    <mergeCell ref="AX53:AY53"/>
    <mergeCell ref="AZ53:BA53"/>
    <mergeCell ref="C54:H54"/>
    <mergeCell ref="AX54:AY54"/>
    <mergeCell ref="AZ54:BA54"/>
    <mergeCell ref="C55:H55"/>
    <mergeCell ref="AX55:AY55"/>
    <mergeCell ref="AZ55:BA55"/>
    <mergeCell ref="I53:J53"/>
    <mergeCell ref="K53:L53"/>
    <mergeCell ref="AG53:AH53"/>
    <mergeCell ref="AI53:AJ53"/>
    <mergeCell ref="AK53:AL53"/>
    <mergeCell ref="AM53:AN53"/>
    <mergeCell ref="I54:J54"/>
    <mergeCell ref="K54:L54"/>
    <mergeCell ref="AG54:AH54"/>
    <mergeCell ref="AI54:AJ54"/>
    <mergeCell ref="AK54:AL54"/>
    <mergeCell ref="AM54:AN54"/>
    <mergeCell ref="M54:N54"/>
    <mergeCell ref="O54:P54"/>
    <mergeCell ref="Q54:R54"/>
    <mergeCell ref="M53:N53"/>
    <mergeCell ref="O53:P53"/>
    <mergeCell ref="Q53:R53"/>
    <mergeCell ref="S53:T53"/>
    <mergeCell ref="U53:V53"/>
    <mergeCell ref="W53:X53"/>
    <mergeCell ref="Y53:Z53"/>
    <mergeCell ref="AA53:AB53"/>
    <mergeCell ref="C56:H56"/>
    <mergeCell ref="AX56:AY56"/>
    <mergeCell ref="AZ56:BA56"/>
    <mergeCell ref="C57:H57"/>
    <mergeCell ref="AX57:AY57"/>
    <mergeCell ref="AZ57:BA57"/>
    <mergeCell ref="C58:H58"/>
    <mergeCell ref="AX58:AY58"/>
    <mergeCell ref="AZ58:BA58"/>
    <mergeCell ref="I57:J57"/>
    <mergeCell ref="K57:L57"/>
    <mergeCell ref="AG57:AH57"/>
    <mergeCell ref="AI57:AJ57"/>
    <mergeCell ref="AK57:AL57"/>
    <mergeCell ref="AM57:AN57"/>
    <mergeCell ref="I58:J58"/>
    <mergeCell ref="K58:L58"/>
    <mergeCell ref="AG58:AH58"/>
    <mergeCell ref="AI58:AJ58"/>
    <mergeCell ref="AK58:AL58"/>
    <mergeCell ref="AM58:AN58"/>
    <mergeCell ref="I56:J56"/>
    <mergeCell ref="K56:L56"/>
    <mergeCell ref="AG56:AH56"/>
    <mergeCell ref="M56:N56"/>
    <mergeCell ref="O56:P56"/>
    <mergeCell ref="Q56:R56"/>
    <mergeCell ref="S56:T56"/>
    <mergeCell ref="U56:V56"/>
    <mergeCell ref="W56:X56"/>
    <mergeCell ref="Y56:Z56"/>
    <mergeCell ref="AA56:AB56"/>
    <mergeCell ref="C59:H59"/>
    <mergeCell ref="AX59:AY59"/>
    <mergeCell ref="AZ59:BA59"/>
    <mergeCell ref="C60:H60"/>
    <mergeCell ref="AX60:AY60"/>
    <mergeCell ref="AZ60:BA60"/>
    <mergeCell ref="C61:H61"/>
    <mergeCell ref="AX61:AY61"/>
    <mergeCell ref="AZ61:BA61"/>
    <mergeCell ref="I59:J59"/>
    <mergeCell ref="K59:L59"/>
    <mergeCell ref="AG59:AH59"/>
    <mergeCell ref="AI59:AJ59"/>
    <mergeCell ref="AK59:AL59"/>
    <mergeCell ref="AM59:AN59"/>
    <mergeCell ref="I60:J60"/>
    <mergeCell ref="K60:L60"/>
    <mergeCell ref="AG60:AH60"/>
    <mergeCell ref="AI60:AJ60"/>
    <mergeCell ref="AK60:AL60"/>
    <mergeCell ref="AM60:AN60"/>
    <mergeCell ref="M59:N59"/>
    <mergeCell ref="O59:P59"/>
    <mergeCell ref="Q59:R59"/>
    <mergeCell ref="I61:J61"/>
    <mergeCell ref="K61:L61"/>
    <mergeCell ref="AG61:AH61"/>
    <mergeCell ref="AI61:AJ61"/>
    <mergeCell ref="AK61:AL61"/>
    <mergeCell ref="AM61:AN61"/>
    <mergeCell ref="Y61:Z61"/>
    <mergeCell ref="AA61:AB61"/>
    <mergeCell ref="C62:H62"/>
    <mergeCell ref="AX62:AY62"/>
    <mergeCell ref="AZ62:BA62"/>
    <mergeCell ref="C63:H63"/>
    <mergeCell ref="AX63:AY63"/>
    <mergeCell ref="AZ63:BA63"/>
    <mergeCell ref="C64:H64"/>
    <mergeCell ref="AX64:AY64"/>
    <mergeCell ref="AZ64:BA64"/>
    <mergeCell ref="I63:J63"/>
    <mergeCell ref="K63:L63"/>
    <mergeCell ref="AG63:AH63"/>
    <mergeCell ref="AI63:AJ63"/>
    <mergeCell ref="AK63:AL63"/>
    <mergeCell ref="AM63:AN63"/>
    <mergeCell ref="I64:J64"/>
    <mergeCell ref="K64:L64"/>
    <mergeCell ref="AG64:AH64"/>
    <mergeCell ref="AI64:AJ64"/>
    <mergeCell ref="AK64:AL64"/>
    <mergeCell ref="AM64:AN64"/>
    <mergeCell ref="I62:J62"/>
    <mergeCell ref="K62:L62"/>
    <mergeCell ref="AG62:AH62"/>
    <mergeCell ref="M63:N63"/>
    <mergeCell ref="O63:P63"/>
    <mergeCell ref="Q63:R63"/>
    <mergeCell ref="S63:T63"/>
    <mergeCell ref="U63:V63"/>
    <mergeCell ref="W63:X63"/>
    <mergeCell ref="Y63:Z63"/>
    <mergeCell ref="W64:X64"/>
    <mergeCell ref="C72:H72"/>
    <mergeCell ref="AX72:AY72"/>
    <mergeCell ref="AZ72:BA72"/>
    <mergeCell ref="I22:J22"/>
    <mergeCell ref="K22:L22"/>
    <mergeCell ref="C68:H68"/>
    <mergeCell ref="AX68:AY68"/>
    <mergeCell ref="AZ68:BA68"/>
    <mergeCell ref="C69:H69"/>
    <mergeCell ref="AX69:AY69"/>
    <mergeCell ref="AZ69:BA69"/>
    <mergeCell ref="C70:H70"/>
    <mergeCell ref="AX70:AY70"/>
    <mergeCell ref="AZ70:BA70"/>
    <mergeCell ref="I69:J69"/>
    <mergeCell ref="K69:L69"/>
    <mergeCell ref="AG69:AH69"/>
    <mergeCell ref="AI69:AJ69"/>
    <mergeCell ref="AK69:AL69"/>
    <mergeCell ref="AM22:AN22"/>
    <mergeCell ref="AG23:AH23"/>
    <mergeCell ref="AM69:AN69"/>
    <mergeCell ref="I70:J70"/>
    <mergeCell ref="K70:L70"/>
    <mergeCell ref="AZ66:BA66"/>
    <mergeCell ref="C67:H67"/>
    <mergeCell ref="AX67:AY67"/>
    <mergeCell ref="AZ67:BA67"/>
    <mergeCell ref="I65:J65"/>
    <mergeCell ref="K65:L65"/>
    <mergeCell ref="AG65:AH65"/>
    <mergeCell ref="AI65:AJ65"/>
    <mergeCell ref="C71:H71"/>
    <mergeCell ref="AX71:AY71"/>
    <mergeCell ref="AZ71:BA71"/>
    <mergeCell ref="AG70:AH70"/>
    <mergeCell ref="AI70:AJ70"/>
    <mergeCell ref="AK70:AL70"/>
    <mergeCell ref="AM70:AN70"/>
    <mergeCell ref="C65:H65"/>
    <mergeCell ref="AX65:AY65"/>
    <mergeCell ref="I68:J68"/>
    <mergeCell ref="K68:L68"/>
    <mergeCell ref="AG68:AH68"/>
    <mergeCell ref="AI68:AJ68"/>
    <mergeCell ref="AK68:AL68"/>
    <mergeCell ref="AM68:AN68"/>
    <mergeCell ref="AZ65:BA65"/>
    <mergeCell ref="C66:H66"/>
    <mergeCell ref="AX66:AY66"/>
    <mergeCell ref="AK65:AL65"/>
    <mergeCell ref="AM65:AN65"/>
    <mergeCell ref="I66:J66"/>
    <mergeCell ref="K66:L66"/>
    <mergeCell ref="AG66:AH66"/>
    <mergeCell ref="AI66:AJ66"/>
    <mergeCell ref="AK66:AL66"/>
    <mergeCell ref="AM66:AN66"/>
    <mergeCell ref="M66:N66"/>
    <mergeCell ref="O66:P66"/>
    <mergeCell ref="Q66:R66"/>
    <mergeCell ref="S66:T66"/>
    <mergeCell ref="U66:V66"/>
    <mergeCell ref="W66:X66"/>
    <mergeCell ref="BF27:BG27"/>
    <mergeCell ref="BB21:BE21"/>
    <mergeCell ref="BB22:BC22"/>
    <mergeCell ref="BD22:BE22"/>
    <mergeCell ref="BF21:BG22"/>
    <mergeCell ref="AI23:AJ23"/>
    <mergeCell ref="AK23:AL23"/>
    <mergeCell ref="AM23:AN23"/>
    <mergeCell ref="AX26:AY26"/>
    <mergeCell ref="AZ26:BA26"/>
    <mergeCell ref="AI27:AJ27"/>
    <mergeCell ref="AK27:AL27"/>
    <mergeCell ref="AM27:AN27"/>
    <mergeCell ref="A16:B16"/>
    <mergeCell ref="BB25:BC25"/>
    <mergeCell ref="BD25:BE25"/>
    <mergeCell ref="BF25:BG25"/>
    <mergeCell ref="BB27:BC27"/>
    <mergeCell ref="I27:J27"/>
    <mergeCell ref="K27:L27"/>
    <mergeCell ref="AG27:AH27"/>
    <mergeCell ref="A21:A22"/>
    <mergeCell ref="B21:B22"/>
    <mergeCell ref="C21:H22"/>
    <mergeCell ref="AX21:AY22"/>
    <mergeCell ref="AZ21:BA22"/>
    <mergeCell ref="I21:L21"/>
    <mergeCell ref="AG21:AJ21"/>
    <mergeCell ref="AG22:AH22"/>
    <mergeCell ref="AI22:AJ22"/>
    <mergeCell ref="AK21:AN21"/>
    <mergeCell ref="O24:P24"/>
    <mergeCell ref="BH21:BH22"/>
    <mergeCell ref="BF23:BG23"/>
    <mergeCell ref="BB23:BC23"/>
    <mergeCell ref="BD23:BE23"/>
    <mergeCell ref="BB24:BC24"/>
    <mergeCell ref="BD24:BE24"/>
    <mergeCell ref="BF24:BG24"/>
    <mergeCell ref="AM25:AN25"/>
    <mergeCell ref="I26:J26"/>
    <mergeCell ref="K26:L26"/>
    <mergeCell ref="AG26:AH26"/>
    <mergeCell ref="AI26:AJ26"/>
    <mergeCell ref="AK26:AL26"/>
    <mergeCell ref="AM26:AN26"/>
    <mergeCell ref="BB26:BC26"/>
    <mergeCell ref="BD26:BE26"/>
    <mergeCell ref="BF26:BG26"/>
    <mergeCell ref="AI25:AJ25"/>
    <mergeCell ref="AK25:AL25"/>
    <mergeCell ref="M21:P21"/>
    <mergeCell ref="Q21:T21"/>
    <mergeCell ref="U21:X21"/>
    <mergeCell ref="AC21:AF21"/>
    <mergeCell ref="Y21:AB21"/>
    <mergeCell ref="AK22:AL22"/>
    <mergeCell ref="M22:N22"/>
    <mergeCell ref="O22:P22"/>
    <mergeCell ref="Q22:R22"/>
    <mergeCell ref="S22:T22"/>
    <mergeCell ref="U22:V22"/>
    <mergeCell ref="W22:X22"/>
    <mergeCell ref="Y22:Z22"/>
    <mergeCell ref="AM37:AN37"/>
    <mergeCell ref="I38:J38"/>
    <mergeCell ref="K38:L38"/>
    <mergeCell ref="AG38:AH38"/>
    <mergeCell ref="AI38:AJ38"/>
    <mergeCell ref="AK38:AL38"/>
    <mergeCell ref="AM38:AN38"/>
    <mergeCell ref="AM31:AN31"/>
    <mergeCell ref="K37:L37"/>
    <mergeCell ref="AG37:AH37"/>
    <mergeCell ref="AI37:AJ37"/>
    <mergeCell ref="AK37:AL37"/>
    <mergeCell ref="M32:N32"/>
    <mergeCell ref="M33:N33"/>
    <mergeCell ref="M34:N34"/>
    <mergeCell ref="M35:N35"/>
    <mergeCell ref="M36:N36"/>
    <mergeCell ref="M37:N37"/>
    <mergeCell ref="M38:N38"/>
    <mergeCell ref="M31:N31"/>
    <mergeCell ref="O32:P32"/>
    <mergeCell ref="O33:P33"/>
    <mergeCell ref="O34:P34"/>
    <mergeCell ref="O35:P35"/>
    <mergeCell ref="O36:P36"/>
    <mergeCell ref="O37:P37"/>
    <mergeCell ref="O38:P38"/>
    <mergeCell ref="Y33:Z33"/>
    <mergeCell ref="AA33:AB33"/>
    <mergeCell ref="AC33:AD33"/>
    <mergeCell ref="AE33:AF33"/>
    <mergeCell ref="U38:V38"/>
    <mergeCell ref="O46:P46"/>
    <mergeCell ref="O47:P47"/>
    <mergeCell ref="O48:P48"/>
    <mergeCell ref="O49:P49"/>
    <mergeCell ref="AI50:AJ50"/>
    <mergeCell ref="AK50:AL50"/>
    <mergeCell ref="AM50:AN50"/>
    <mergeCell ref="I55:J55"/>
    <mergeCell ref="K55:L55"/>
    <mergeCell ref="AG55:AH55"/>
    <mergeCell ref="AI55:AJ55"/>
    <mergeCell ref="AK55:AL55"/>
    <mergeCell ref="AM55:AN55"/>
    <mergeCell ref="M51:N51"/>
    <mergeCell ref="O51:P51"/>
    <mergeCell ref="Q51:R51"/>
    <mergeCell ref="S51:T51"/>
    <mergeCell ref="U51:V51"/>
    <mergeCell ref="W51:X51"/>
    <mergeCell ref="Y51:Z51"/>
    <mergeCell ref="AA51:AB51"/>
    <mergeCell ref="AC51:AD51"/>
    <mergeCell ref="AE51:AF51"/>
    <mergeCell ref="M52:N52"/>
    <mergeCell ref="O52:P52"/>
    <mergeCell ref="Q52:R52"/>
    <mergeCell ref="S52:T52"/>
    <mergeCell ref="U52:V52"/>
    <mergeCell ref="W52:X52"/>
    <mergeCell ref="Y52:Z52"/>
    <mergeCell ref="AA52:AB52"/>
    <mergeCell ref="AC52:AD52"/>
    <mergeCell ref="AC56:AD56"/>
    <mergeCell ref="AE56:AF56"/>
    <mergeCell ref="M57:N57"/>
    <mergeCell ref="O57:P57"/>
    <mergeCell ref="Q57:R57"/>
    <mergeCell ref="S57:T57"/>
    <mergeCell ref="U57:V57"/>
    <mergeCell ref="I72:J72"/>
    <mergeCell ref="K72:L72"/>
    <mergeCell ref="AG72:AH72"/>
    <mergeCell ref="AI72:AJ72"/>
    <mergeCell ref="AK72:AL72"/>
    <mergeCell ref="AM72:AN72"/>
    <mergeCell ref="M72:N72"/>
    <mergeCell ref="O72:P72"/>
    <mergeCell ref="Q72:R72"/>
    <mergeCell ref="S72:T72"/>
    <mergeCell ref="U72:V72"/>
    <mergeCell ref="W72:X72"/>
    <mergeCell ref="Y72:Z72"/>
    <mergeCell ref="AA72:AB72"/>
    <mergeCell ref="AC72:AD72"/>
    <mergeCell ref="AE72:AF72"/>
    <mergeCell ref="AI62:AJ62"/>
    <mergeCell ref="AK62:AL62"/>
    <mergeCell ref="AM62:AN62"/>
    <mergeCell ref="I67:J67"/>
    <mergeCell ref="K67:L67"/>
    <mergeCell ref="AG67:AH67"/>
    <mergeCell ref="AI67:AJ67"/>
    <mergeCell ref="AK67:AL67"/>
    <mergeCell ref="AM67:AN67"/>
    <mergeCell ref="BD29:BE29"/>
    <mergeCell ref="BF29:BG29"/>
    <mergeCell ref="BB30:BC30"/>
    <mergeCell ref="BD30:BE30"/>
    <mergeCell ref="BF30:BG30"/>
    <mergeCell ref="BB31:BC31"/>
    <mergeCell ref="BD31:BE31"/>
    <mergeCell ref="BF31:BG31"/>
    <mergeCell ref="BF33:BG33"/>
    <mergeCell ref="BB32:BC32"/>
    <mergeCell ref="BD32:BE32"/>
    <mergeCell ref="BF32:BG32"/>
    <mergeCell ref="BB33:BC33"/>
    <mergeCell ref="BD33:BE33"/>
    <mergeCell ref="BB29:BC29"/>
    <mergeCell ref="I71:J71"/>
    <mergeCell ref="K71:L71"/>
    <mergeCell ref="AG71:AH71"/>
    <mergeCell ref="AI71:AJ71"/>
    <mergeCell ref="AK71:AL71"/>
    <mergeCell ref="AM71:AN71"/>
    <mergeCell ref="AA63:AB63"/>
    <mergeCell ref="AC63:AD63"/>
    <mergeCell ref="AE63:AF63"/>
    <mergeCell ref="M64:N64"/>
    <mergeCell ref="O64:P64"/>
    <mergeCell ref="Q64:R64"/>
    <mergeCell ref="S64:T64"/>
    <mergeCell ref="U64:V64"/>
    <mergeCell ref="AI56:AJ56"/>
    <mergeCell ref="AK56:AL56"/>
    <mergeCell ref="AM56:AN56"/>
    <mergeCell ref="BB37:BC37"/>
    <mergeCell ref="BD37:BE37"/>
    <mergeCell ref="BF37:BG37"/>
    <mergeCell ref="BB38:BC38"/>
    <mergeCell ref="BD38:BE38"/>
    <mergeCell ref="BF38:BG38"/>
    <mergeCell ref="BB39:BC39"/>
    <mergeCell ref="BD39:BE39"/>
    <mergeCell ref="BF39:BG39"/>
    <mergeCell ref="BB34:BC34"/>
    <mergeCell ref="BD34:BE34"/>
    <mergeCell ref="BF34:BG34"/>
    <mergeCell ref="BB35:BC35"/>
    <mergeCell ref="BD35:BE35"/>
    <mergeCell ref="BF35:BG35"/>
    <mergeCell ref="BB36:BC36"/>
    <mergeCell ref="BD36:BE36"/>
    <mergeCell ref="BF36:BG36"/>
    <mergeCell ref="BB50:BC50"/>
    <mergeCell ref="BD50:BE50"/>
    <mergeCell ref="BF50:BG50"/>
    <mergeCell ref="BB51:BC51"/>
    <mergeCell ref="BD51:BE51"/>
    <mergeCell ref="BF51:BG51"/>
    <mergeCell ref="BB52:BC52"/>
    <mergeCell ref="BD52:BE52"/>
    <mergeCell ref="BF52:BG52"/>
    <mergeCell ref="BB47:BC47"/>
    <mergeCell ref="BD47:BE47"/>
    <mergeCell ref="BF47:BG47"/>
    <mergeCell ref="BB48:BC48"/>
    <mergeCell ref="BD48:BE48"/>
    <mergeCell ref="BF48:BG48"/>
    <mergeCell ref="BB49:BC49"/>
    <mergeCell ref="BD49:BE49"/>
    <mergeCell ref="BF49:BG49"/>
    <mergeCell ref="BB56:BC56"/>
    <mergeCell ref="BD56:BE56"/>
    <mergeCell ref="BF56:BG56"/>
    <mergeCell ref="BB57:BC57"/>
    <mergeCell ref="BD57:BE57"/>
    <mergeCell ref="BF57:BG57"/>
    <mergeCell ref="BB58:BC58"/>
    <mergeCell ref="BD58:BE58"/>
    <mergeCell ref="BF58:BG58"/>
    <mergeCell ref="BB53:BC53"/>
    <mergeCell ref="BD53:BE53"/>
    <mergeCell ref="BF53:BG53"/>
    <mergeCell ref="BB54:BC54"/>
    <mergeCell ref="BD54:BE54"/>
    <mergeCell ref="BF54:BG54"/>
    <mergeCell ref="BB55:BC55"/>
    <mergeCell ref="BD55:BE55"/>
    <mergeCell ref="BF55:BG55"/>
    <mergeCell ref="BB62:BC62"/>
    <mergeCell ref="BD62:BE62"/>
    <mergeCell ref="BF62:BG62"/>
    <mergeCell ref="BB63:BC63"/>
    <mergeCell ref="BD63:BE63"/>
    <mergeCell ref="BF63:BG63"/>
    <mergeCell ref="BB64:BC64"/>
    <mergeCell ref="BD64:BE64"/>
    <mergeCell ref="BF64:BG64"/>
    <mergeCell ref="BB59:BC59"/>
    <mergeCell ref="BD59:BE59"/>
    <mergeCell ref="BF59:BG59"/>
    <mergeCell ref="BB60:BC60"/>
    <mergeCell ref="BD60:BE60"/>
    <mergeCell ref="BF60:BG60"/>
    <mergeCell ref="BB61:BC61"/>
    <mergeCell ref="BD61:BE61"/>
    <mergeCell ref="BF61:BG61"/>
    <mergeCell ref="BB71:BC71"/>
    <mergeCell ref="BD71:BE71"/>
    <mergeCell ref="BF71:BG71"/>
    <mergeCell ref="BB72:BC72"/>
    <mergeCell ref="BD72:BE72"/>
    <mergeCell ref="BF72:BG72"/>
    <mergeCell ref="BB68:BC68"/>
    <mergeCell ref="BD68:BE68"/>
    <mergeCell ref="BF68:BG68"/>
    <mergeCell ref="BB69:BC69"/>
    <mergeCell ref="BD69:BE69"/>
    <mergeCell ref="BF69:BG69"/>
    <mergeCell ref="BB70:BC70"/>
    <mergeCell ref="BD70:BE70"/>
    <mergeCell ref="BF70:BG70"/>
    <mergeCell ref="BB65:BC65"/>
    <mergeCell ref="BD65:BE65"/>
    <mergeCell ref="BF65:BG65"/>
    <mergeCell ref="BB66:BC66"/>
    <mergeCell ref="BD66:BE66"/>
    <mergeCell ref="BF66:BG66"/>
    <mergeCell ref="BB67:BC67"/>
    <mergeCell ref="BD67:BE67"/>
    <mergeCell ref="BF67:BG67"/>
    <mergeCell ref="AC31:AD31"/>
    <mergeCell ref="AE31:AF31"/>
    <mergeCell ref="Q23:R23"/>
    <mergeCell ref="S23:T23"/>
    <mergeCell ref="U23:V23"/>
    <mergeCell ref="W23:X23"/>
    <mergeCell ref="Y23:Z23"/>
    <mergeCell ref="AA23:AB23"/>
    <mergeCell ref="AC23:AD23"/>
    <mergeCell ref="AE23:AF23"/>
    <mergeCell ref="Q24:R24"/>
    <mergeCell ref="S24:T24"/>
    <mergeCell ref="U24:V24"/>
    <mergeCell ref="W24:X24"/>
    <mergeCell ref="Y24:Z24"/>
    <mergeCell ref="AA24:AB24"/>
    <mergeCell ref="AC24:AD24"/>
    <mergeCell ref="AE24:AF24"/>
    <mergeCell ref="Q30:R30"/>
    <mergeCell ref="S30:T30"/>
    <mergeCell ref="U30:V30"/>
    <mergeCell ref="W30:X30"/>
    <mergeCell ref="Y30:Z30"/>
    <mergeCell ref="AA30:AB30"/>
    <mergeCell ref="AC30:AD30"/>
    <mergeCell ref="AE30:AF30"/>
    <mergeCell ref="Q28:R28"/>
    <mergeCell ref="S28:T28"/>
    <mergeCell ref="U28:V28"/>
    <mergeCell ref="W28:X28"/>
    <mergeCell ref="Y28:Z28"/>
    <mergeCell ref="AA28:AB28"/>
    <mergeCell ref="Y29:Z29"/>
    <mergeCell ref="AA29:AB29"/>
    <mergeCell ref="AC29:AD29"/>
    <mergeCell ref="AE29:AF29"/>
    <mergeCell ref="Q34:R34"/>
    <mergeCell ref="S34:T34"/>
    <mergeCell ref="U34:V34"/>
    <mergeCell ref="W34:X34"/>
    <mergeCell ref="Y34:Z34"/>
    <mergeCell ref="AA34:AB34"/>
    <mergeCell ref="AC34:AD34"/>
    <mergeCell ref="AE34:AF34"/>
    <mergeCell ref="Q35:R35"/>
    <mergeCell ref="S35:T35"/>
    <mergeCell ref="U35:V35"/>
    <mergeCell ref="W35:X35"/>
    <mergeCell ref="Y35:Z35"/>
    <mergeCell ref="AA35:AB35"/>
    <mergeCell ref="AC35:AD35"/>
    <mergeCell ref="AE35:AF35"/>
    <mergeCell ref="Q32:R32"/>
    <mergeCell ref="S32:T32"/>
    <mergeCell ref="U32:V32"/>
    <mergeCell ref="W32:X32"/>
    <mergeCell ref="Y32:Z32"/>
    <mergeCell ref="AA32:AB32"/>
    <mergeCell ref="AC32:AD32"/>
    <mergeCell ref="AE32:AF32"/>
    <mergeCell ref="Q33:R33"/>
    <mergeCell ref="S33:T33"/>
    <mergeCell ref="U33:V33"/>
    <mergeCell ref="W33:X33"/>
    <mergeCell ref="Q36:R36"/>
    <mergeCell ref="S36:T36"/>
    <mergeCell ref="U36:V36"/>
    <mergeCell ref="W36:X36"/>
    <mergeCell ref="Y36:Z36"/>
    <mergeCell ref="AA36:AB36"/>
    <mergeCell ref="AC36:AD36"/>
    <mergeCell ref="AE36:AF36"/>
    <mergeCell ref="Q37:R37"/>
    <mergeCell ref="S37:T37"/>
    <mergeCell ref="U37:V37"/>
    <mergeCell ref="W37:X37"/>
    <mergeCell ref="Y37:Z37"/>
    <mergeCell ref="AA37:AB37"/>
    <mergeCell ref="AC37:AD37"/>
    <mergeCell ref="AE37:AF37"/>
    <mergeCell ref="S44:T44"/>
    <mergeCell ref="U44:V44"/>
    <mergeCell ref="W44:X44"/>
    <mergeCell ref="Y44:Z44"/>
    <mergeCell ref="AA44:AB44"/>
    <mergeCell ref="AC44:AD44"/>
    <mergeCell ref="AE44:AF44"/>
    <mergeCell ref="Q40:R40"/>
    <mergeCell ref="S40:T40"/>
    <mergeCell ref="U40:V40"/>
    <mergeCell ref="W40:X40"/>
    <mergeCell ref="Y40:Z40"/>
    <mergeCell ref="AA40:AB40"/>
    <mergeCell ref="AC40:AD40"/>
    <mergeCell ref="AE40:AF40"/>
    <mergeCell ref="Q41:R41"/>
    <mergeCell ref="AA49:AB49"/>
    <mergeCell ref="AC49:AD49"/>
    <mergeCell ref="AE49:AF49"/>
    <mergeCell ref="Y46:Z46"/>
    <mergeCell ref="AA46:AB46"/>
    <mergeCell ref="AC46:AD46"/>
    <mergeCell ref="AE46:AF46"/>
    <mergeCell ref="Q47:R47"/>
    <mergeCell ref="S47:T47"/>
    <mergeCell ref="U47:V47"/>
    <mergeCell ref="W47:X47"/>
    <mergeCell ref="Y47:Z47"/>
    <mergeCell ref="AA47:AB47"/>
    <mergeCell ref="AC47:AD47"/>
    <mergeCell ref="AE47:AF47"/>
    <mergeCell ref="AA43:AB43"/>
    <mergeCell ref="AC43:AD43"/>
    <mergeCell ref="AE43:AF43"/>
    <mergeCell ref="Q44:R44"/>
    <mergeCell ref="AC53:AD53"/>
    <mergeCell ref="AE53:AF53"/>
    <mergeCell ref="BF19:BH19"/>
    <mergeCell ref="AF19:AI19"/>
    <mergeCell ref="BA19:BE19"/>
    <mergeCell ref="K19:S19"/>
    <mergeCell ref="X19:AE19"/>
    <mergeCell ref="T19:W19"/>
    <mergeCell ref="AW21:AW22"/>
    <mergeCell ref="M50:N50"/>
    <mergeCell ref="O50:P50"/>
    <mergeCell ref="Q50:R50"/>
    <mergeCell ref="S50:T50"/>
    <mergeCell ref="U50:V50"/>
    <mergeCell ref="W50:X50"/>
    <mergeCell ref="Y50:Z50"/>
    <mergeCell ref="AA50:AB50"/>
    <mergeCell ref="AC50:AD50"/>
    <mergeCell ref="AE50:AF50"/>
    <mergeCell ref="AJ19:AX19"/>
    <mergeCell ref="AY19:AZ19"/>
    <mergeCell ref="U48:V48"/>
    <mergeCell ref="W48:X48"/>
    <mergeCell ref="Y48:Z48"/>
    <mergeCell ref="AA48:AB48"/>
    <mergeCell ref="AC48:AD48"/>
    <mergeCell ref="AE48:AF48"/>
    <mergeCell ref="Q49:R49"/>
    <mergeCell ref="S49:T49"/>
    <mergeCell ref="U49:V49"/>
    <mergeCell ref="W49:X49"/>
    <mergeCell ref="Y49:Z49"/>
    <mergeCell ref="W57:X57"/>
    <mergeCell ref="Y57:Z57"/>
    <mergeCell ref="AA57:AB57"/>
    <mergeCell ref="AC57:AD57"/>
    <mergeCell ref="AE57:AF57"/>
    <mergeCell ref="M58:N58"/>
    <mergeCell ref="O58:P58"/>
    <mergeCell ref="Q58:R58"/>
    <mergeCell ref="S58:T58"/>
    <mergeCell ref="U58:V58"/>
    <mergeCell ref="W58:X58"/>
    <mergeCell ref="Y58:Z58"/>
    <mergeCell ref="AA58:AB58"/>
    <mergeCell ref="AC58:AD58"/>
    <mergeCell ref="AE58:AF58"/>
    <mergeCell ref="S54:T54"/>
    <mergeCell ref="U54:V54"/>
    <mergeCell ref="W54:X54"/>
    <mergeCell ref="Y54:Z54"/>
    <mergeCell ref="AA54:AB54"/>
    <mergeCell ref="AC54:AD54"/>
    <mergeCell ref="AE54:AF54"/>
    <mergeCell ref="M55:N55"/>
    <mergeCell ref="O55:P55"/>
    <mergeCell ref="Q55:R55"/>
    <mergeCell ref="S55:T55"/>
    <mergeCell ref="U55:V55"/>
    <mergeCell ref="W55:X55"/>
    <mergeCell ref="Y55:Z55"/>
    <mergeCell ref="AA55:AB55"/>
    <mergeCell ref="AC55:AD55"/>
    <mergeCell ref="AE55:AF55"/>
    <mergeCell ref="S59:T59"/>
    <mergeCell ref="U59:V59"/>
    <mergeCell ref="W59:X59"/>
    <mergeCell ref="Y59:Z59"/>
    <mergeCell ref="AA59:AB59"/>
    <mergeCell ref="AC59:AD59"/>
    <mergeCell ref="AE59:AF59"/>
    <mergeCell ref="M60:N60"/>
    <mergeCell ref="O60:P60"/>
    <mergeCell ref="Q60:R60"/>
    <mergeCell ref="S60:T60"/>
    <mergeCell ref="U60:V60"/>
    <mergeCell ref="W60:X60"/>
    <mergeCell ref="Y60:Z60"/>
    <mergeCell ref="AA60:AB60"/>
    <mergeCell ref="AC60:AD60"/>
    <mergeCell ref="AE60:AF60"/>
    <mergeCell ref="AE61:AF61"/>
    <mergeCell ref="M62:N62"/>
    <mergeCell ref="O62:P62"/>
    <mergeCell ref="Q62:R62"/>
    <mergeCell ref="S62:T62"/>
    <mergeCell ref="U62:V62"/>
    <mergeCell ref="W62:X62"/>
    <mergeCell ref="Y62:Z62"/>
    <mergeCell ref="AA62:AB62"/>
    <mergeCell ref="AC62:AD62"/>
    <mergeCell ref="AE62:AF62"/>
    <mergeCell ref="M61:N61"/>
    <mergeCell ref="O61:P61"/>
    <mergeCell ref="Q61:R61"/>
    <mergeCell ref="S61:T61"/>
    <mergeCell ref="U61:V61"/>
    <mergeCell ref="W61:X61"/>
    <mergeCell ref="AC61:AD61"/>
    <mergeCell ref="AC66:AD66"/>
    <mergeCell ref="AE66:AF66"/>
    <mergeCell ref="M67:N67"/>
    <mergeCell ref="O67:P67"/>
    <mergeCell ref="Q67:R67"/>
    <mergeCell ref="S67:T67"/>
    <mergeCell ref="U67:V67"/>
    <mergeCell ref="W67:X67"/>
    <mergeCell ref="Y67:Z67"/>
    <mergeCell ref="AA67:AB67"/>
    <mergeCell ref="AC67:AD67"/>
    <mergeCell ref="AE67:AF67"/>
    <mergeCell ref="Y66:Z66"/>
    <mergeCell ref="AA66:AB66"/>
    <mergeCell ref="Y64:Z64"/>
    <mergeCell ref="AA64:AB64"/>
    <mergeCell ref="AC64:AD64"/>
    <mergeCell ref="AE64:AF64"/>
    <mergeCell ref="M65:N65"/>
    <mergeCell ref="O65:P65"/>
    <mergeCell ref="Q65:R65"/>
    <mergeCell ref="S65:T65"/>
    <mergeCell ref="U65:V65"/>
    <mergeCell ref="W65:X65"/>
    <mergeCell ref="Y65:Z65"/>
    <mergeCell ref="AA65:AB65"/>
    <mergeCell ref="AC65:AD65"/>
    <mergeCell ref="AE65:AF65"/>
    <mergeCell ref="Y70:Z70"/>
    <mergeCell ref="AA70:AB70"/>
    <mergeCell ref="AC70:AD70"/>
    <mergeCell ref="AE68:AF68"/>
    <mergeCell ref="M69:N69"/>
    <mergeCell ref="O69:P69"/>
    <mergeCell ref="Q69:R69"/>
    <mergeCell ref="S69:T69"/>
    <mergeCell ref="U69:V69"/>
    <mergeCell ref="W69:X69"/>
    <mergeCell ref="Y69:Z69"/>
    <mergeCell ref="AA69:AB69"/>
    <mergeCell ref="AC69:AD69"/>
    <mergeCell ref="AE69:AF69"/>
    <mergeCell ref="M68:N68"/>
    <mergeCell ref="O68:P68"/>
    <mergeCell ref="Q68:R68"/>
    <mergeCell ref="S68:T68"/>
    <mergeCell ref="U68:V68"/>
    <mergeCell ref="W68:X68"/>
    <mergeCell ref="Y68:Z68"/>
    <mergeCell ref="AA68:AB68"/>
    <mergeCell ref="AC68:AD68"/>
    <mergeCell ref="L14:V14"/>
    <mergeCell ref="W14:AL14"/>
    <mergeCell ref="J16:AB16"/>
    <mergeCell ref="AC16:AJ16"/>
    <mergeCell ref="AK16:BD16"/>
    <mergeCell ref="BE16:BH16"/>
    <mergeCell ref="R12:V12"/>
    <mergeCell ref="Y12:AC12"/>
    <mergeCell ref="C15:K15"/>
    <mergeCell ref="L15:Y15"/>
    <mergeCell ref="Z15:AY15"/>
    <mergeCell ref="AH12:AM12"/>
    <mergeCell ref="G18:J18"/>
    <mergeCell ref="X18:AB18"/>
    <mergeCell ref="AH18:AM18"/>
    <mergeCell ref="AE70:AF70"/>
    <mergeCell ref="M71:N71"/>
    <mergeCell ref="O71:P71"/>
    <mergeCell ref="Q71:R71"/>
    <mergeCell ref="S71:T71"/>
    <mergeCell ref="U71:V71"/>
    <mergeCell ref="W71:X71"/>
    <mergeCell ref="Y71:Z71"/>
    <mergeCell ref="AA71:AB71"/>
    <mergeCell ref="AC71:AD71"/>
    <mergeCell ref="AE71:AF71"/>
    <mergeCell ref="M70:N70"/>
    <mergeCell ref="O70:P70"/>
    <mergeCell ref="Q70:R70"/>
    <mergeCell ref="S70:T70"/>
    <mergeCell ref="U70:V70"/>
    <mergeCell ref="W70:X70"/>
  </mergeCells>
  <conditionalFormatting sqref="A23">
    <cfRule type="cellIs" dxfId="40" priority="139" operator="equal">
      <formula>0</formula>
    </cfRule>
  </conditionalFormatting>
  <conditionalFormatting sqref="A24">
    <cfRule type="cellIs" dxfId="39" priority="138" operator="equal">
      <formula>0</formula>
    </cfRule>
  </conditionalFormatting>
  <conditionalFormatting sqref="A25:A72">
    <cfRule type="cellIs" dxfId="38" priority="131" operator="equal">
      <formula>0</formula>
    </cfRule>
  </conditionalFormatting>
  <conditionalFormatting sqref="K23:K72">
    <cfRule type="cellIs" dxfId="37" priority="130" operator="equal">
      <formula>0</formula>
    </cfRule>
  </conditionalFormatting>
  <conditionalFormatting sqref="AI23:AI72">
    <cfRule type="cellIs" dxfId="36" priority="126" operator="equal">
      <formula>0</formula>
    </cfRule>
  </conditionalFormatting>
  <conditionalFormatting sqref="AM23:AM72">
    <cfRule type="cellIs" dxfId="35" priority="124" operator="equal">
      <formula>0</formula>
    </cfRule>
  </conditionalFormatting>
  <conditionalFormatting sqref="AZ23:AZ33">
    <cfRule type="cellIs" dxfId="34" priority="122" operator="equal">
      <formula>0</formula>
    </cfRule>
  </conditionalFormatting>
  <conditionalFormatting sqref="BF23:BG72">
    <cfRule type="cellIs" dxfId="33" priority="95" operator="equal">
      <formula>0</formula>
    </cfRule>
  </conditionalFormatting>
  <conditionalFormatting sqref="D19 BG18">
    <cfRule type="cellIs" dxfId="32" priority="94" operator="equal">
      <formula>0</formula>
    </cfRule>
  </conditionalFormatting>
  <conditionalFormatting sqref="J19">
    <cfRule type="cellIs" dxfId="31" priority="93" operator="equal">
      <formula>0</formula>
    </cfRule>
  </conditionalFormatting>
  <conditionalFormatting sqref="T19">
    <cfRule type="cellIs" dxfId="30" priority="92" operator="equal">
      <formula>0</formula>
    </cfRule>
  </conditionalFormatting>
  <conditionalFormatting sqref="AY19">
    <cfRule type="cellIs" dxfId="29" priority="90" operator="equal">
      <formula>0</formula>
    </cfRule>
  </conditionalFormatting>
  <conditionalFormatting sqref="I23:I72">
    <cfRule type="cellIs" dxfId="28" priority="88" operator="equal">
      <formula>0</formula>
    </cfRule>
  </conditionalFormatting>
  <conditionalFormatting sqref="BD23:BE72">
    <cfRule type="cellIs" dxfId="27" priority="41" operator="equal">
      <formula>0</formula>
    </cfRule>
  </conditionalFormatting>
  <conditionalFormatting sqref="BB23:BC72">
    <cfRule type="cellIs" dxfId="26" priority="34" operator="equal">
      <formula>0</formula>
    </cfRule>
  </conditionalFormatting>
  <conditionalFormatting sqref="AG23:AG72">
    <cfRule type="cellIs" dxfId="25" priority="19" operator="equal">
      <formula>0</formula>
    </cfRule>
  </conditionalFormatting>
  <conditionalFormatting sqref="AZ34:AZ72">
    <cfRule type="cellIs" dxfId="24" priority="35" operator="equal">
      <formula>0</formula>
    </cfRule>
  </conditionalFormatting>
  <conditionalFormatting sqref="M23:M72">
    <cfRule type="cellIs" dxfId="23" priority="16" operator="equal">
      <formula>0</formula>
    </cfRule>
  </conditionalFormatting>
  <conditionalFormatting sqref="AK23:AK72">
    <cfRule type="cellIs" dxfId="22" priority="18" operator="equal">
      <formula>0</formula>
    </cfRule>
  </conditionalFormatting>
  <conditionalFormatting sqref="S23:S72 W23:W72 AA23:AA72 AE23:AE72">
    <cfRule type="cellIs" dxfId="21" priority="25" operator="equal">
      <formula>0</formula>
    </cfRule>
  </conditionalFormatting>
  <conditionalFormatting sqref="Q23:Q72">
    <cfRule type="cellIs" dxfId="20" priority="15" operator="equal">
      <formula>0</formula>
    </cfRule>
  </conditionalFormatting>
  <conditionalFormatting sqref="O23:O72">
    <cfRule type="cellIs" dxfId="19" priority="27" operator="equal">
      <formula>0</formula>
    </cfRule>
  </conditionalFormatting>
  <conditionalFormatting sqref="Y23:Y72">
    <cfRule type="cellIs" dxfId="18" priority="21" operator="equal">
      <formula>0</formula>
    </cfRule>
  </conditionalFormatting>
  <conditionalFormatting sqref="U23:U72">
    <cfRule type="cellIs" dxfId="17" priority="22" operator="equal">
      <formula>0</formula>
    </cfRule>
  </conditionalFormatting>
  <conditionalFormatting sqref="AC23:AC72">
    <cfRule type="cellIs" dxfId="16" priority="20" operator="equal">
      <formula>0</formula>
    </cfRule>
  </conditionalFormatting>
  <conditionalFormatting sqref="AX23:AX72">
    <cfRule type="cellIs" dxfId="15" priority="14" operator="equal">
      <formula>0</formula>
    </cfRule>
  </conditionalFormatting>
  <printOptions horizontalCentered="1"/>
  <pageMargins left="0.39370078740157483" right="0.39370078740157483" top="0.74803149606299213" bottom="0.74803149606299213" header="1.4960629921259843" footer="0.31496062992125984"/>
  <pageSetup scale="66" orientation="landscape" horizontalDpi="4294967292" r:id="rId1"/>
  <headerFooter alignWithMargins="0">
    <oddHeader>&amp;R&amp;"Arial,Negrita"Página &amp;P de &amp;N</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BJ77"/>
  <sheetViews>
    <sheetView showGridLines="0" zoomScale="70" zoomScaleNormal="70" workbookViewId="0">
      <selection sqref="A1:D7"/>
    </sheetView>
  </sheetViews>
  <sheetFormatPr baseColWidth="10" defaultColWidth="11.453125" defaultRowHeight="14.5" x14ac:dyDescent="0.35"/>
  <cols>
    <col min="1" max="1" width="5.26953125" customWidth="1"/>
    <col min="2" max="2" width="14.453125" customWidth="1"/>
    <col min="3" max="3" width="5.26953125" style="1" customWidth="1"/>
    <col min="4" max="8" width="5.26953125" customWidth="1"/>
    <col min="9" max="9" width="7.81640625" customWidth="1"/>
    <col min="10" max="19" width="3" style="1" customWidth="1"/>
    <col min="20" max="20" width="4.1796875" style="1" customWidth="1"/>
    <col min="21" max="44" width="3" style="1" customWidth="1"/>
    <col min="45" max="60" width="3.7265625" style="1" customWidth="1"/>
    <col min="61" max="61" width="3.26953125" style="1" customWidth="1"/>
    <col min="62" max="62" width="3.26953125" customWidth="1"/>
  </cols>
  <sheetData>
    <row r="1" spans="1:62" ht="14.15" customHeight="1" thickBot="1" x14ac:dyDescent="0.4">
      <c r="A1" s="229"/>
      <c r="B1" s="229"/>
      <c r="C1" s="229"/>
      <c r="D1" s="229"/>
      <c r="E1" s="486" t="s">
        <v>86</v>
      </c>
      <c r="F1" s="486"/>
      <c r="G1" s="486"/>
      <c r="H1" s="486"/>
      <c r="I1" s="486"/>
      <c r="J1" s="486"/>
      <c r="K1" s="486"/>
      <c r="L1" s="486"/>
      <c r="M1" s="486"/>
      <c r="N1" s="486"/>
      <c r="O1" s="486"/>
      <c r="P1" s="486"/>
      <c r="Q1" s="486"/>
      <c r="R1" s="486"/>
      <c r="S1" s="486"/>
      <c r="T1" s="486"/>
      <c r="U1" s="486"/>
      <c r="V1" s="486"/>
      <c r="W1" s="486"/>
      <c r="X1" s="486"/>
      <c r="Y1" s="486"/>
      <c r="Z1" s="486"/>
      <c r="AA1" s="486"/>
      <c r="AB1" s="486"/>
      <c r="AC1" s="486"/>
      <c r="AD1" s="486"/>
      <c r="AE1" s="486"/>
      <c r="AF1" s="486"/>
      <c r="AG1" s="486"/>
      <c r="AH1" s="486"/>
      <c r="AI1" s="486"/>
      <c r="AJ1" s="486"/>
      <c r="AK1" s="486"/>
      <c r="AL1" s="486"/>
      <c r="AM1" s="499" t="s">
        <v>34</v>
      </c>
      <c r="AN1" s="499"/>
      <c r="AO1" s="499"/>
      <c r="AP1" s="499"/>
      <c r="AQ1" s="499"/>
      <c r="AR1" s="499"/>
      <c r="AS1" s="499"/>
      <c r="AT1" s="499"/>
      <c r="AU1" s="499"/>
      <c r="AV1" s="499"/>
      <c r="AW1" s="499"/>
      <c r="AX1" s="499"/>
      <c r="AY1" s="499"/>
      <c r="AZ1" s="499"/>
      <c r="BA1" s="499"/>
      <c r="BB1" s="499"/>
      <c r="BC1" s="499"/>
      <c r="BD1" s="499"/>
      <c r="BE1" s="499"/>
      <c r="BF1" s="499"/>
      <c r="BG1" s="499"/>
      <c r="BH1" s="499"/>
      <c r="BI1" s="499"/>
      <c r="BJ1" s="499"/>
    </row>
    <row r="2" spans="1:62" ht="14.15" customHeight="1" thickBot="1" x14ac:dyDescent="0.4">
      <c r="A2" s="229"/>
      <c r="B2" s="229"/>
      <c r="C2" s="229"/>
      <c r="D2" s="229"/>
      <c r="E2" s="486"/>
      <c r="F2" s="486"/>
      <c r="G2" s="486"/>
      <c r="H2" s="486"/>
      <c r="I2" s="486"/>
      <c r="J2" s="486"/>
      <c r="K2" s="486"/>
      <c r="L2" s="486"/>
      <c r="M2" s="486"/>
      <c r="N2" s="486"/>
      <c r="O2" s="486"/>
      <c r="P2" s="486"/>
      <c r="Q2" s="486"/>
      <c r="R2" s="486"/>
      <c r="S2" s="486"/>
      <c r="T2" s="486"/>
      <c r="U2" s="486"/>
      <c r="V2" s="486"/>
      <c r="W2" s="486"/>
      <c r="X2" s="486"/>
      <c r="Y2" s="486"/>
      <c r="Z2" s="486"/>
      <c r="AA2" s="486"/>
      <c r="AB2" s="486"/>
      <c r="AC2" s="486"/>
      <c r="AD2" s="486"/>
      <c r="AE2" s="486"/>
      <c r="AF2" s="486"/>
      <c r="AG2" s="486"/>
      <c r="AH2" s="486"/>
      <c r="AI2" s="486"/>
      <c r="AJ2" s="486"/>
      <c r="AK2" s="486"/>
      <c r="AL2" s="486"/>
      <c r="AM2" s="499"/>
      <c r="AN2" s="499"/>
      <c r="AO2" s="499"/>
      <c r="AP2" s="499"/>
      <c r="AQ2" s="499"/>
      <c r="AR2" s="499"/>
      <c r="AS2" s="499"/>
      <c r="AT2" s="499"/>
      <c r="AU2" s="499"/>
      <c r="AV2" s="499"/>
      <c r="AW2" s="499"/>
      <c r="AX2" s="499"/>
      <c r="AY2" s="499"/>
      <c r="AZ2" s="499"/>
      <c r="BA2" s="499"/>
      <c r="BB2" s="499"/>
      <c r="BC2" s="499"/>
      <c r="BD2" s="499"/>
      <c r="BE2" s="499"/>
      <c r="BF2" s="499"/>
      <c r="BG2" s="499"/>
      <c r="BH2" s="499"/>
      <c r="BI2" s="499"/>
      <c r="BJ2" s="499"/>
    </row>
    <row r="3" spans="1:62" ht="14.15" customHeight="1" thickBot="1" x14ac:dyDescent="0.4">
      <c r="A3" s="229"/>
      <c r="B3" s="229"/>
      <c r="C3" s="229"/>
      <c r="D3" s="229"/>
      <c r="E3" s="486"/>
      <c r="F3" s="486"/>
      <c r="G3" s="486"/>
      <c r="H3" s="486"/>
      <c r="I3" s="486"/>
      <c r="J3" s="486"/>
      <c r="K3" s="486"/>
      <c r="L3" s="486"/>
      <c r="M3" s="486"/>
      <c r="N3" s="486"/>
      <c r="O3" s="486"/>
      <c r="P3" s="486"/>
      <c r="Q3" s="486"/>
      <c r="R3" s="486"/>
      <c r="S3" s="486"/>
      <c r="T3" s="486"/>
      <c r="U3" s="486"/>
      <c r="V3" s="486"/>
      <c r="W3" s="486"/>
      <c r="X3" s="486"/>
      <c r="Y3" s="486"/>
      <c r="Z3" s="486"/>
      <c r="AA3" s="486"/>
      <c r="AB3" s="486"/>
      <c r="AC3" s="486"/>
      <c r="AD3" s="486"/>
      <c r="AE3" s="486"/>
      <c r="AF3" s="486"/>
      <c r="AG3" s="486"/>
      <c r="AH3" s="486"/>
      <c r="AI3" s="486"/>
      <c r="AJ3" s="486"/>
      <c r="AK3" s="486"/>
      <c r="AL3" s="486"/>
      <c r="AM3" s="499"/>
      <c r="AN3" s="499"/>
      <c r="AO3" s="499"/>
      <c r="AP3" s="499"/>
      <c r="AQ3" s="499"/>
      <c r="AR3" s="499"/>
      <c r="AS3" s="499"/>
      <c r="AT3" s="499"/>
      <c r="AU3" s="499"/>
      <c r="AV3" s="499"/>
      <c r="AW3" s="499"/>
      <c r="AX3" s="499"/>
      <c r="AY3" s="499"/>
      <c r="AZ3" s="499"/>
      <c r="BA3" s="499"/>
      <c r="BB3" s="499"/>
      <c r="BC3" s="499"/>
      <c r="BD3" s="499"/>
      <c r="BE3" s="499"/>
      <c r="BF3" s="499"/>
      <c r="BG3" s="499"/>
      <c r="BH3" s="499"/>
      <c r="BI3" s="499"/>
      <c r="BJ3" s="499"/>
    </row>
    <row r="4" spans="1:62" ht="24" customHeight="1" thickBot="1" x14ac:dyDescent="0.4">
      <c r="A4" s="229"/>
      <c r="B4" s="229"/>
      <c r="C4" s="229"/>
      <c r="D4" s="229"/>
      <c r="E4" s="486"/>
      <c r="F4" s="486"/>
      <c r="G4" s="486"/>
      <c r="H4" s="486"/>
      <c r="I4" s="486"/>
      <c r="J4" s="486"/>
      <c r="K4" s="486"/>
      <c r="L4" s="486"/>
      <c r="M4" s="486"/>
      <c r="N4" s="486"/>
      <c r="O4" s="486"/>
      <c r="P4" s="486"/>
      <c r="Q4" s="486"/>
      <c r="R4" s="486"/>
      <c r="S4" s="486"/>
      <c r="T4" s="486"/>
      <c r="U4" s="486"/>
      <c r="V4" s="486"/>
      <c r="W4" s="486"/>
      <c r="X4" s="486"/>
      <c r="Y4" s="486"/>
      <c r="Z4" s="486"/>
      <c r="AA4" s="486"/>
      <c r="AB4" s="486"/>
      <c r="AC4" s="486"/>
      <c r="AD4" s="486"/>
      <c r="AE4" s="486"/>
      <c r="AF4" s="486"/>
      <c r="AG4" s="486"/>
      <c r="AH4" s="486"/>
      <c r="AI4" s="486"/>
      <c r="AJ4" s="486"/>
      <c r="AK4" s="486"/>
      <c r="AL4" s="486"/>
      <c r="AM4" s="500" t="s">
        <v>35</v>
      </c>
      <c r="AN4" s="500"/>
      <c r="AO4" s="500"/>
      <c r="AP4" s="500"/>
      <c r="AQ4" s="500"/>
      <c r="AR4" s="500"/>
      <c r="AS4" s="500"/>
      <c r="AT4" s="500"/>
      <c r="AU4" s="500"/>
      <c r="AV4" s="500"/>
      <c r="AW4" s="500"/>
      <c r="AX4" s="500"/>
      <c r="AY4" s="500"/>
      <c r="AZ4" s="500"/>
      <c r="BA4" s="500"/>
      <c r="BB4" s="500"/>
      <c r="BC4" s="500"/>
      <c r="BD4" s="500"/>
      <c r="BE4" s="500"/>
      <c r="BF4" s="500"/>
      <c r="BG4" s="500"/>
      <c r="BH4" s="500"/>
      <c r="BI4" s="500"/>
      <c r="BJ4" s="500"/>
    </row>
    <row r="5" spans="1:62" ht="14.15" customHeight="1" thickBot="1" x14ac:dyDescent="0.4">
      <c r="A5" s="229"/>
      <c r="B5" s="229"/>
      <c r="C5" s="229"/>
      <c r="D5" s="229"/>
      <c r="E5" s="487" t="s">
        <v>36</v>
      </c>
      <c r="F5" s="487"/>
      <c r="G5" s="487"/>
      <c r="H5" s="487"/>
      <c r="I5" s="487"/>
      <c r="J5" s="487"/>
      <c r="K5" s="487"/>
      <c r="L5" s="487"/>
      <c r="M5" s="487"/>
      <c r="N5" s="487"/>
      <c r="O5" s="487"/>
      <c r="P5" s="487"/>
      <c r="Q5" s="487"/>
      <c r="R5" s="487"/>
      <c r="S5" s="487"/>
      <c r="T5" s="487"/>
      <c r="U5" s="487"/>
      <c r="V5" s="487"/>
      <c r="W5" s="487"/>
      <c r="X5" s="487"/>
      <c r="Y5" s="487"/>
      <c r="Z5" s="487"/>
      <c r="AA5" s="487"/>
      <c r="AB5" s="487"/>
      <c r="AC5" s="487"/>
      <c r="AD5" s="487"/>
      <c r="AE5" s="487"/>
      <c r="AF5" s="487"/>
      <c r="AG5" s="487"/>
      <c r="AH5" s="487"/>
      <c r="AI5" s="487"/>
      <c r="AJ5" s="487"/>
      <c r="AK5" s="487"/>
      <c r="AL5" s="487"/>
      <c r="AM5" s="333" t="s">
        <v>37</v>
      </c>
      <c r="AN5" s="334"/>
      <c r="AO5" s="334"/>
      <c r="AP5" s="334"/>
      <c r="AQ5" s="334"/>
      <c r="AR5" s="334"/>
      <c r="AS5" s="488"/>
      <c r="AT5" s="491"/>
      <c r="AU5" s="492"/>
      <c r="AV5" s="492"/>
      <c r="AW5" s="492"/>
      <c r="AX5" s="492"/>
      <c r="AY5" s="492"/>
      <c r="AZ5" s="492"/>
      <c r="BA5" s="492"/>
      <c r="BB5" s="492"/>
      <c r="BC5" s="492"/>
      <c r="BD5" s="492"/>
      <c r="BE5" s="492"/>
      <c r="BF5" s="492"/>
      <c r="BG5" s="492"/>
      <c r="BH5" s="492"/>
      <c r="BI5" s="492"/>
      <c r="BJ5" s="493"/>
    </row>
    <row r="6" spans="1:62" ht="14.15" customHeight="1" thickBot="1" x14ac:dyDescent="0.4">
      <c r="A6" s="229"/>
      <c r="B6" s="229"/>
      <c r="C6" s="229"/>
      <c r="D6" s="229"/>
      <c r="E6" s="487"/>
      <c r="F6" s="487"/>
      <c r="G6" s="487"/>
      <c r="H6" s="487"/>
      <c r="I6" s="487"/>
      <c r="J6" s="487"/>
      <c r="K6" s="487"/>
      <c r="L6" s="487"/>
      <c r="M6" s="487"/>
      <c r="N6" s="487"/>
      <c r="O6" s="487"/>
      <c r="P6" s="487"/>
      <c r="Q6" s="487"/>
      <c r="R6" s="487"/>
      <c r="S6" s="487"/>
      <c r="T6" s="487"/>
      <c r="U6" s="487"/>
      <c r="V6" s="487"/>
      <c r="W6" s="487"/>
      <c r="X6" s="487"/>
      <c r="Y6" s="487"/>
      <c r="Z6" s="487"/>
      <c r="AA6" s="487"/>
      <c r="AB6" s="487"/>
      <c r="AC6" s="487"/>
      <c r="AD6" s="487"/>
      <c r="AE6" s="487"/>
      <c r="AF6" s="487"/>
      <c r="AG6" s="487"/>
      <c r="AH6" s="487"/>
      <c r="AI6" s="487"/>
      <c r="AJ6" s="487"/>
      <c r="AK6" s="487"/>
      <c r="AL6" s="487"/>
      <c r="AM6" s="335"/>
      <c r="AN6" s="336"/>
      <c r="AO6" s="336"/>
      <c r="AP6" s="336"/>
      <c r="AQ6" s="336"/>
      <c r="AR6" s="336"/>
      <c r="AS6" s="489"/>
      <c r="AT6" s="494"/>
      <c r="AU6" s="316"/>
      <c r="AV6" s="316"/>
      <c r="AW6" s="316"/>
      <c r="AX6" s="316"/>
      <c r="AY6" s="316"/>
      <c r="AZ6" s="316"/>
      <c r="BA6" s="316"/>
      <c r="BB6" s="316"/>
      <c r="BC6" s="316"/>
      <c r="BD6" s="316"/>
      <c r="BE6" s="316"/>
      <c r="BF6" s="316"/>
      <c r="BG6" s="316"/>
      <c r="BH6" s="316"/>
      <c r="BI6" s="316"/>
      <c r="BJ6" s="495"/>
    </row>
    <row r="7" spans="1:62" ht="14.15" customHeight="1" thickBot="1" x14ac:dyDescent="0.4">
      <c r="A7" s="229"/>
      <c r="B7" s="229"/>
      <c r="C7" s="229"/>
      <c r="D7" s="229"/>
      <c r="E7" s="487"/>
      <c r="F7" s="487"/>
      <c r="G7" s="487"/>
      <c r="H7" s="487"/>
      <c r="I7" s="487"/>
      <c r="J7" s="487"/>
      <c r="K7" s="487"/>
      <c r="L7" s="487"/>
      <c r="M7" s="487"/>
      <c r="N7" s="487"/>
      <c r="O7" s="487"/>
      <c r="P7" s="487"/>
      <c r="Q7" s="487"/>
      <c r="R7" s="487"/>
      <c r="S7" s="487"/>
      <c r="T7" s="487"/>
      <c r="U7" s="487"/>
      <c r="V7" s="487"/>
      <c r="W7" s="487"/>
      <c r="X7" s="487"/>
      <c r="Y7" s="487"/>
      <c r="Z7" s="487"/>
      <c r="AA7" s="487"/>
      <c r="AB7" s="487"/>
      <c r="AC7" s="487"/>
      <c r="AD7" s="487"/>
      <c r="AE7" s="487"/>
      <c r="AF7" s="487"/>
      <c r="AG7" s="487"/>
      <c r="AH7" s="487"/>
      <c r="AI7" s="487"/>
      <c r="AJ7" s="487"/>
      <c r="AK7" s="487"/>
      <c r="AL7" s="487"/>
      <c r="AM7" s="337"/>
      <c r="AN7" s="338"/>
      <c r="AO7" s="338"/>
      <c r="AP7" s="338"/>
      <c r="AQ7" s="338"/>
      <c r="AR7" s="338"/>
      <c r="AS7" s="490"/>
      <c r="AT7" s="496"/>
      <c r="AU7" s="497"/>
      <c r="AV7" s="497"/>
      <c r="AW7" s="497"/>
      <c r="AX7" s="497"/>
      <c r="AY7" s="497"/>
      <c r="AZ7" s="497"/>
      <c r="BA7" s="497"/>
      <c r="BB7" s="497"/>
      <c r="BC7" s="497"/>
      <c r="BD7" s="497"/>
      <c r="BE7" s="497"/>
      <c r="BF7" s="497"/>
      <c r="BG7" s="497"/>
      <c r="BH7" s="497"/>
      <c r="BI7" s="497"/>
      <c r="BJ7" s="498"/>
    </row>
    <row r="9" spans="1:62"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c r="AF9" s="261"/>
      <c r="AG9" s="261"/>
      <c r="AH9" s="261"/>
      <c r="AI9" s="261"/>
      <c r="AJ9" s="261"/>
      <c r="AK9" s="261"/>
      <c r="AL9" s="261"/>
      <c r="AM9" s="261"/>
      <c r="AN9" s="261"/>
      <c r="AO9" s="261"/>
      <c r="AP9" s="261"/>
      <c r="AQ9" s="261"/>
      <c r="AR9" s="261"/>
      <c r="AS9" s="261"/>
      <c r="AT9" s="261"/>
      <c r="AU9" s="261"/>
      <c r="AV9" s="261"/>
      <c r="AW9" s="261"/>
      <c r="AX9" s="261"/>
      <c r="AY9" s="261"/>
      <c r="AZ9" s="261"/>
      <c r="BA9" s="261"/>
      <c r="BB9" s="261"/>
      <c r="BC9" s="261"/>
      <c r="BD9" s="261"/>
      <c r="BE9" s="261"/>
      <c r="BF9" s="261"/>
      <c r="BG9" s="261"/>
      <c r="BH9" s="261"/>
      <c r="BI9" s="261"/>
      <c r="BJ9" s="261"/>
    </row>
    <row r="10" spans="1:62"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c r="AF10" s="261"/>
      <c r="AG10" s="261"/>
      <c r="AH10" s="261"/>
      <c r="AI10" s="261"/>
      <c r="AJ10" s="261"/>
      <c r="AK10" s="261"/>
      <c r="AL10" s="261"/>
      <c r="AM10" s="261"/>
      <c r="AN10" s="261"/>
      <c r="AO10" s="261"/>
      <c r="AP10" s="261"/>
      <c r="AQ10" s="261"/>
      <c r="AR10" s="261"/>
      <c r="AS10" s="261"/>
      <c r="AT10" s="261"/>
      <c r="AU10" s="261"/>
      <c r="AV10" s="261"/>
      <c r="AW10" s="261"/>
      <c r="AX10" s="261"/>
      <c r="AY10" s="261"/>
      <c r="AZ10" s="261"/>
      <c r="BA10" s="261"/>
      <c r="BB10" s="261"/>
      <c r="BC10" s="261"/>
      <c r="BD10" s="261"/>
      <c r="BE10" s="261"/>
      <c r="BF10" s="261"/>
      <c r="BG10" s="261"/>
      <c r="BH10" s="261"/>
      <c r="BI10" s="261"/>
      <c r="BJ10" s="261"/>
    </row>
    <row r="11" spans="1:62" ht="24" customHeight="1" x14ac:dyDescent="0.35">
      <c r="A11" s="214" t="s">
        <v>87</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215"/>
      <c r="BH11" s="215"/>
      <c r="BI11" s="215"/>
      <c r="BJ11" s="306"/>
    </row>
    <row r="12" spans="1:62" s="6" customFormat="1" ht="30" customHeight="1" x14ac:dyDescent="0.25">
      <c r="A12" s="203" t="s">
        <v>47</v>
      </c>
      <c r="B12" s="204"/>
      <c r="C12" s="221" t="str">
        <f>'Información Materia'!C7</f>
        <v>Ingeniería en Gestión Empresarial</v>
      </c>
      <c r="D12" s="201"/>
      <c r="E12" s="201"/>
      <c r="F12" s="201"/>
      <c r="G12" s="201"/>
      <c r="H12" s="201"/>
      <c r="I12" s="201"/>
      <c r="J12" s="201"/>
      <c r="K12" s="201"/>
      <c r="L12" s="200" t="s">
        <v>41</v>
      </c>
      <c r="M12" s="200"/>
      <c r="N12" s="200"/>
      <c r="O12" s="200"/>
      <c r="P12" s="200"/>
      <c r="Q12" s="200"/>
      <c r="R12" s="200"/>
      <c r="S12" s="200"/>
      <c r="T12" s="200"/>
      <c r="U12" s="501" t="str">
        <f>'Información Materia'!C4</f>
        <v>Febrero - junio 2019</v>
      </c>
      <c r="V12" s="501"/>
      <c r="W12" s="501"/>
      <c r="X12" s="501"/>
      <c r="Y12" s="501"/>
      <c r="Z12" s="501"/>
      <c r="AA12" s="501"/>
      <c r="AB12" s="501"/>
      <c r="AC12" s="502"/>
      <c r="AD12" s="199" t="s">
        <v>88</v>
      </c>
      <c r="AE12" s="200"/>
      <c r="AF12" s="200"/>
      <c r="AG12" s="200"/>
      <c r="AH12" s="200"/>
      <c r="AI12" s="200"/>
      <c r="AJ12" s="200"/>
      <c r="AK12" s="200"/>
      <c r="AL12" s="200"/>
      <c r="AM12" s="200"/>
      <c r="AN12" s="200"/>
      <c r="AO12" s="200"/>
      <c r="AP12" s="200"/>
      <c r="AQ12" s="480">
        <f>'Información Materia'!C18</f>
        <v>43507</v>
      </c>
      <c r="AR12" s="481"/>
      <c r="AS12" s="481"/>
      <c r="AT12" s="481"/>
      <c r="AU12" s="481"/>
      <c r="AV12" s="481"/>
      <c r="AW12" s="481"/>
      <c r="AX12" s="485" t="s">
        <v>43</v>
      </c>
      <c r="AY12" s="485"/>
      <c r="AZ12" s="485"/>
      <c r="BA12" s="485"/>
      <c r="BB12" s="485"/>
      <c r="BC12" s="485"/>
      <c r="BD12" s="482">
        <f>'Información Materia'!D22</f>
        <v>0</v>
      </c>
      <c r="BE12" s="483"/>
      <c r="BF12" s="483"/>
      <c r="BG12" s="483"/>
      <c r="BH12" s="483"/>
      <c r="BI12" s="483"/>
      <c r="BJ12" s="484"/>
    </row>
    <row r="13" spans="1:62" s="6" customFormat="1" ht="30" customHeight="1" x14ac:dyDescent="0.35">
      <c r="A13" s="203" t="s">
        <v>50</v>
      </c>
      <c r="B13" s="204"/>
      <c r="C13" s="218" t="str">
        <f>'Información Materia'!C6</f>
        <v>Ingenieria de Software</v>
      </c>
      <c r="D13" s="218"/>
      <c r="E13" s="218"/>
      <c r="F13" s="218"/>
      <c r="G13" s="218"/>
      <c r="H13" s="218"/>
      <c r="I13" s="218"/>
      <c r="J13" s="218"/>
      <c r="K13" s="218"/>
      <c r="L13" s="218"/>
      <c r="M13" s="218"/>
      <c r="N13" s="218"/>
      <c r="O13" s="218"/>
      <c r="P13" s="218"/>
      <c r="Q13" s="218"/>
      <c r="R13" s="299"/>
      <c r="S13" s="199" t="s">
        <v>51</v>
      </c>
      <c r="T13" s="200"/>
      <c r="U13" s="200"/>
      <c r="V13" s="200"/>
      <c r="W13" s="200"/>
      <c r="X13" s="200"/>
      <c r="Y13" s="200"/>
      <c r="Z13" s="221" t="str">
        <f>'Información Materia'!C8</f>
        <v>SCD-1011</v>
      </c>
      <c r="AA13" s="221"/>
      <c r="AB13" s="221"/>
      <c r="AC13" s="221"/>
      <c r="AD13" s="221"/>
      <c r="AE13" s="221"/>
      <c r="AF13" s="221"/>
      <c r="AG13" s="221"/>
      <c r="AH13" s="328"/>
      <c r="AI13" s="199" t="s">
        <v>52</v>
      </c>
      <c r="AJ13" s="200"/>
      <c r="AK13" s="200"/>
      <c r="AL13" s="200"/>
      <c r="AM13" s="200"/>
      <c r="AN13" s="200"/>
      <c r="AO13" s="200"/>
      <c r="AP13" s="200"/>
      <c r="AQ13" s="200"/>
      <c r="AR13" s="200"/>
      <c r="AS13" s="200"/>
      <c r="AT13" s="200"/>
      <c r="AU13" s="49"/>
      <c r="AV13" s="218" t="str">
        <f>'Información Materia'!C9</f>
        <v>2 - 3 - 5</v>
      </c>
      <c r="AW13" s="218"/>
      <c r="AX13" s="218"/>
      <c r="AY13" s="218"/>
      <c r="AZ13" s="218"/>
      <c r="BA13" s="218"/>
      <c r="BB13" s="218"/>
      <c r="BC13" s="218"/>
      <c r="BD13" s="218"/>
      <c r="BE13" s="218"/>
      <c r="BF13" s="218"/>
      <c r="BG13" s="218"/>
      <c r="BH13" s="218"/>
      <c r="BI13" s="218"/>
      <c r="BJ13" s="299"/>
    </row>
    <row r="14" spans="1:62" s="6" customFormat="1" ht="30" customHeight="1" x14ac:dyDescent="0.25">
      <c r="A14" s="203" t="s">
        <v>55</v>
      </c>
      <c r="B14" s="204"/>
      <c r="C14" s="218">
        <f>'Información Materia'!C13</f>
        <v>0</v>
      </c>
      <c r="D14" s="220"/>
      <c r="E14" s="203" t="s">
        <v>44</v>
      </c>
      <c r="F14" s="204"/>
      <c r="G14" s="204"/>
      <c r="H14" s="218" t="str">
        <f>'Información Materia'!C14</f>
        <v>Escolarizado</v>
      </c>
      <c r="I14" s="218"/>
      <c r="J14" s="299"/>
      <c r="K14" s="199" t="s">
        <v>45</v>
      </c>
      <c r="L14" s="200"/>
      <c r="M14" s="200"/>
      <c r="N14" s="200"/>
      <c r="O14" s="221" t="str">
        <f>'Información Materia'!C12</f>
        <v>Nogales</v>
      </c>
      <c r="P14" s="221"/>
      <c r="Q14" s="221"/>
      <c r="R14" s="221"/>
      <c r="S14" s="221"/>
      <c r="T14" s="221"/>
      <c r="U14" s="221"/>
      <c r="V14" s="328"/>
      <c r="W14" s="199" t="s">
        <v>49</v>
      </c>
      <c r="X14" s="200"/>
      <c r="Y14" s="200"/>
      <c r="Z14" s="200"/>
      <c r="AA14" s="200"/>
      <c r="AB14" s="200"/>
      <c r="AC14" s="200"/>
      <c r="AD14" s="219">
        <f>'Información Materia'!C11</f>
        <v>0</v>
      </c>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19"/>
      <c r="BD14" s="219"/>
      <c r="BE14" s="219"/>
      <c r="BF14" s="219"/>
      <c r="BG14" s="219"/>
      <c r="BH14" s="219"/>
      <c r="BI14" s="219"/>
      <c r="BJ14" s="220"/>
    </row>
    <row r="15" spans="1:62" s="6" customFormat="1" ht="30" customHeight="1" x14ac:dyDescent="0.35">
      <c r="A15" s="203" t="s">
        <v>54</v>
      </c>
      <c r="B15" s="204"/>
      <c r="C15" s="204"/>
      <c r="D15" s="204"/>
      <c r="E15" s="48" t="s">
        <v>20</v>
      </c>
      <c r="F15" s="300" t="s">
        <v>89</v>
      </c>
      <c r="G15" s="300"/>
      <c r="H15" s="300"/>
      <c r="I15" s="48" t="s">
        <v>90</v>
      </c>
      <c r="J15" s="470" t="s">
        <v>91</v>
      </c>
      <c r="K15" s="470"/>
      <c r="L15" s="470"/>
      <c r="M15" s="470"/>
      <c r="N15" s="49" t="s">
        <v>92</v>
      </c>
      <c r="O15" s="470" t="s">
        <v>93</v>
      </c>
      <c r="P15" s="470"/>
      <c r="Q15" s="470"/>
      <c r="R15" s="470"/>
      <c r="S15" s="470"/>
      <c r="T15" s="49" t="s">
        <v>94</v>
      </c>
      <c r="U15" s="470" t="s">
        <v>95</v>
      </c>
      <c r="V15" s="470"/>
      <c r="W15" s="470"/>
      <c r="X15" s="470"/>
      <c r="Y15" s="470"/>
      <c r="Z15" s="49" t="s">
        <v>96</v>
      </c>
      <c r="AA15" s="470" t="s">
        <v>97</v>
      </c>
      <c r="AB15" s="470"/>
      <c r="AC15" s="470"/>
      <c r="AD15" s="470"/>
      <c r="AE15" s="470"/>
      <c r="AF15" s="470"/>
      <c r="AG15" s="470"/>
      <c r="AH15" s="470"/>
      <c r="AI15" s="49" t="s">
        <v>98</v>
      </c>
      <c r="AJ15" s="470" t="s">
        <v>99</v>
      </c>
      <c r="AK15" s="470"/>
      <c r="AL15" s="470"/>
      <c r="AM15" s="470"/>
      <c r="AN15" s="470"/>
      <c r="AO15" s="470"/>
      <c r="AP15" s="470"/>
      <c r="AQ15" s="477"/>
      <c r="AR15" s="33"/>
      <c r="AS15" s="33"/>
      <c r="AT15" s="33"/>
      <c r="AU15" s="33"/>
      <c r="AV15" s="33"/>
      <c r="AW15" s="33"/>
      <c r="AX15" s="33"/>
      <c r="AY15" s="33"/>
      <c r="AZ15" s="33"/>
      <c r="BA15" s="33"/>
      <c r="BB15" s="33"/>
      <c r="BC15" s="33"/>
      <c r="BD15" s="33"/>
      <c r="BE15" s="33"/>
      <c r="BF15" s="33"/>
      <c r="BG15" s="33"/>
      <c r="BH15" s="33"/>
      <c r="BI15" s="33"/>
    </row>
    <row r="16" spans="1:62" s="3" customFormat="1" ht="25" customHeight="1" x14ac:dyDescent="0.25">
      <c r="J16" s="1"/>
      <c r="K16" s="1"/>
      <c r="L16" s="2"/>
      <c r="M16" s="1"/>
      <c r="N16" s="1"/>
      <c r="O16" s="1"/>
      <c r="P16" s="1"/>
      <c r="Q16" s="1"/>
      <c r="R16" s="1"/>
      <c r="S16" s="1"/>
      <c r="T16" s="1"/>
      <c r="U16" s="2"/>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row>
    <row r="17" spans="1:62" ht="54.75" customHeight="1" x14ac:dyDescent="0.35">
      <c r="A17" s="185" t="s">
        <v>61</v>
      </c>
      <c r="B17" s="185" t="s">
        <v>62</v>
      </c>
      <c r="C17" s="185" t="s">
        <v>63</v>
      </c>
      <c r="D17" s="185"/>
      <c r="E17" s="185"/>
      <c r="F17" s="185"/>
      <c r="G17" s="185"/>
      <c r="H17" s="185"/>
      <c r="I17" s="23" t="s">
        <v>100</v>
      </c>
      <c r="J17" s="32">
        <v>42763</v>
      </c>
      <c r="K17" s="32">
        <v>42770</v>
      </c>
      <c r="L17" s="32">
        <v>42777</v>
      </c>
      <c r="M17" s="32">
        <v>42784</v>
      </c>
      <c r="N17" s="32">
        <v>42791</v>
      </c>
      <c r="O17" s="32">
        <v>42798</v>
      </c>
      <c r="P17" s="32">
        <v>42805</v>
      </c>
      <c r="Q17" s="32">
        <v>42812</v>
      </c>
      <c r="R17" s="32">
        <v>42819</v>
      </c>
      <c r="S17" s="32">
        <v>42826</v>
      </c>
      <c r="T17" s="32">
        <v>42833</v>
      </c>
      <c r="U17" s="32">
        <v>42854</v>
      </c>
      <c r="V17" s="32">
        <v>42861</v>
      </c>
      <c r="W17" s="32">
        <v>42868</v>
      </c>
      <c r="X17" s="32">
        <v>42875</v>
      </c>
      <c r="Y17" s="32">
        <v>42882</v>
      </c>
      <c r="Z17" s="32">
        <v>42889</v>
      </c>
      <c r="AA17" s="32">
        <v>42896</v>
      </c>
      <c r="AB17" s="32"/>
      <c r="AC17" s="32"/>
      <c r="AD17" s="32"/>
      <c r="AE17" s="32"/>
      <c r="AF17" s="32"/>
      <c r="AG17" s="32"/>
      <c r="AH17" s="32"/>
      <c r="AI17" s="32"/>
      <c r="AJ17" s="32"/>
      <c r="AK17" s="32"/>
      <c r="AL17" s="32"/>
      <c r="AM17" s="32"/>
      <c r="AN17" s="32"/>
      <c r="AO17" s="32"/>
      <c r="AP17" s="32"/>
      <c r="AQ17" s="32"/>
      <c r="AR17" s="32"/>
      <c r="AS17" s="478" t="s">
        <v>101</v>
      </c>
      <c r="AT17" s="479"/>
      <c r="AU17" s="478" t="s">
        <v>101</v>
      </c>
      <c r="AV17" s="479"/>
      <c r="AW17" s="478" t="s">
        <v>101</v>
      </c>
      <c r="AX17" s="479"/>
      <c r="AY17" s="478" t="s">
        <v>101</v>
      </c>
      <c r="AZ17" s="479"/>
      <c r="BA17" s="478" t="s">
        <v>101</v>
      </c>
      <c r="BB17" s="479"/>
      <c r="BC17" s="478" t="s">
        <v>101</v>
      </c>
      <c r="BD17" s="479"/>
      <c r="BE17" s="478" t="s">
        <v>101</v>
      </c>
      <c r="BF17" s="479"/>
      <c r="BG17" s="478" t="s">
        <v>101</v>
      </c>
      <c r="BH17" s="479"/>
      <c r="BI17" s="478" t="s">
        <v>101</v>
      </c>
      <c r="BJ17" s="479"/>
    </row>
    <row r="18" spans="1:62" ht="15" customHeight="1" x14ac:dyDescent="0.35">
      <c r="A18" s="185"/>
      <c r="B18" s="185"/>
      <c r="C18" s="185"/>
      <c r="D18" s="185"/>
      <c r="E18" s="185"/>
      <c r="F18" s="185"/>
      <c r="G18" s="185"/>
      <c r="H18" s="185"/>
      <c r="I18" s="286" t="s">
        <v>155</v>
      </c>
      <c r="J18" s="475" t="s">
        <v>164</v>
      </c>
      <c r="K18" s="475" t="s">
        <v>164</v>
      </c>
      <c r="L18" s="475" t="s">
        <v>164</v>
      </c>
      <c r="M18" s="475" t="s">
        <v>164</v>
      </c>
      <c r="N18" s="475" t="s">
        <v>164</v>
      </c>
      <c r="O18" s="475" t="s">
        <v>165</v>
      </c>
      <c r="P18" s="475" t="s">
        <v>165</v>
      </c>
      <c r="Q18" s="475" t="s">
        <v>166</v>
      </c>
      <c r="R18" s="475" t="s">
        <v>166</v>
      </c>
      <c r="S18" s="475" t="s">
        <v>167</v>
      </c>
      <c r="T18" s="475" t="s">
        <v>167</v>
      </c>
      <c r="U18" s="475" t="s">
        <v>167</v>
      </c>
      <c r="V18" s="475" t="s">
        <v>168</v>
      </c>
      <c r="W18" s="475" t="s">
        <v>169</v>
      </c>
      <c r="X18" s="475" t="s">
        <v>170</v>
      </c>
      <c r="Y18" s="475" t="s">
        <v>171</v>
      </c>
      <c r="Z18" s="475" t="s">
        <v>171</v>
      </c>
      <c r="AA18" s="475" t="s">
        <v>171</v>
      </c>
      <c r="AB18" s="475"/>
      <c r="AC18" s="475"/>
      <c r="AD18" s="475"/>
      <c r="AE18" s="475"/>
      <c r="AF18" s="475"/>
      <c r="AG18" s="475"/>
      <c r="AH18" s="475"/>
      <c r="AI18" s="475"/>
      <c r="AJ18" s="475"/>
      <c r="AK18" s="475"/>
      <c r="AL18" s="475"/>
      <c r="AM18" s="475"/>
      <c r="AN18" s="475"/>
      <c r="AO18" s="475"/>
      <c r="AP18" s="475"/>
      <c r="AQ18" s="475"/>
      <c r="AR18" s="475"/>
      <c r="AS18" s="466" t="s">
        <v>156</v>
      </c>
      <c r="AT18" s="467"/>
      <c r="AU18" s="466" t="s">
        <v>157</v>
      </c>
      <c r="AV18" s="467"/>
      <c r="AW18" s="466" t="s">
        <v>158</v>
      </c>
      <c r="AX18" s="467"/>
      <c r="AY18" s="466" t="s">
        <v>159</v>
      </c>
      <c r="AZ18" s="467"/>
      <c r="BA18" s="466" t="s">
        <v>160</v>
      </c>
      <c r="BB18" s="467"/>
      <c r="BC18" s="466" t="s">
        <v>161</v>
      </c>
      <c r="BD18" s="467"/>
      <c r="BE18" s="466" t="s">
        <v>162</v>
      </c>
      <c r="BF18" s="467"/>
      <c r="BG18" s="466" t="s">
        <v>163</v>
      </c>
      <c r="BH18" s="467"/>
      <c r="BI18" s="471" t="s">
        <v>102</v>
      </c>
      <c r="BJ18" s="472"/>
    </row>
    <row r="19" spans="1:62" ht="18.75" customHeight="1" x14ac:dyDescent="0.35">
      <c r="A19" s="185"/>
      <c r="B19" s="185"/>
      <c r="C19" s="185"/>
      <c r="D19" s="185"/>
      <c r="E19" s="185"/>
      <c r="F19" s="185"/>
      <c r="G19" s="185"/>
      <c r="H19" s="185"/>
      <c r="I19" s="504"/>
      <c r="J19" s="476"/>
      <c r="K19" s="476"/>
      <c r="L19" s="476"/>
      <c r="M19" s="476"/>
      <c r="N19" s="476"/>
      <c r="O19" s="476"/>
      <c r="P19" s="476"/>
      <c r="Q19" s="476"/>
      <c r="R19" s="476"/>
      <c r="S19" s="476"/>
      <c r="T19" s="476"/>
      <c r="U19" s="476"/>
      <c r="V19" s="476"/>
      <c r="W19" s="476"/>
      <c r="X19" s="476"/>
      <c r="Y19" s="476"/>
      <c r="Z19" s="476"/>
      <c r="AA19" s="476"/>
      <c r="AB19" s="476"/>
      <c r="AC19" s="476"/>
      <c r="AD19" s="476"/>
      <c r="AE19" s="476"/>
      <c r="AF19" s="476"/>
      <c r="AG19" s="476"/>
      <c r="AH19" s="476"/>
      <c r="AI19" s="476"/>
      <c r="AJ19" s="476"/>
      <c r="AK19" s="476"/>
      <c r="AL19" s="476"/>
      <c r="AM19" s="476"/>
      <c r="AN19" s="476"/>
      <c r="AO19" s="476"/>
      <c r="AP19" s="476"/>
      <c r="AQ19" s="476"/>
      <c r="AR19" s="476"/>
      <c r="AS19" s="468"/>
      <c r="AT19" s="469"/>
      <c r="AU19" s="468"/>
      <c r="AV19" s="469"/>
      <c r="AW19" s="468"/>
      <c r="AX19" s="469"/>
      <c r="AY19" s="468"/>
      <c r="AZ19" s="469"/>
      <c r="BA19" s="468"/>
      <c r="BB19" s="469"/>
      <c r="BC19" s="468"/>
      <c r="BD19" s="469"/>
      <c r="BE19" s="468"/>
      <c r="BF19" s="469"/>
      <c r="BG19" s="468"/>
      <c r="BH19" s="469"/>
      <c r="BI19" s="473"/>
      <c r="BJ19" s="474"/>
    </row>
    <row r="20" spans="1:62" ht="15" x14ac:dyDescent="0.25">
      <c r="A20" s="4">
        <f>IF(OR(C20="",B20="")=TRUE,0,1)</f>
        <v>0</v>
      </c>
      <c r="B20" s="4" t="str">
        <f>IF('Unidad 1'!B23="","",'Unidad 1'!B23)</f>
        <v/>
      </c>
      <c r="C20" s="330" t="str">
        <f>IF('Unidad 1'!C23="","",'Unidad 1'!C23)</f>
        <v/>
      </c>
      <c r="D20" s="331"/>
      <c r="E20" s="331"/>
      <c r="F20" s="331"/>
      <c r="G20" s="331"/>
      <c r="H20" s="331"/>
      <c r="I20" s="332"/>
      <c r="J20" s="34" t="s">
        <v>20</v>
      </c>
      <c r="K20" s="34" t="s">
        <v>20</v>
      </c>
      <c r="L20" s="34" t="s">
        <v>90</v>
      </c>
      <c r="M20" s="34" t="s">
        <v>90</v>
      </c>
      <c r="N20" s="34" t="s">
        <v>20</v>
      </c>
      <c r="O20" s="34" t="s">
        <v>20</v>
      </c>
      <c r="P20" s="34" t="s">
        <v>90</v>
      </c>
      <c r="Q20" s="34" t="s">
        <v>90</v>
      </c>
      <c r="R20" s="34" t="s">
        <v>20</v>
      </c>
      <c r="S20" s="34" t="s">
        <v>20</v>
      </c>
      <c r="T20" s="34" t="s">
        <v>20</v>
      </c>
      <c r="U20" s="34" t="s">
        <v>90</v>
      </c>
      <c r="V20" s="34" t="s">
        <v>90</v>
      </c>
      <c r="W20" s="34"/>
      <c r="X20" s="34"/>
      <c r="Y20" s="34"/>
      <c r="Z20" s="34"/>
      <c r="AA20" s="34"/>
      <c r="AB20" s="34"/>
      <c r="AC20" s="34"/>
      <c r="AD20" s="34"/>
      <c r="AE20" s="34"/>
      <c r="AF20" s="34"/>
      <c r="AG20" s="34"/>
      <c r="AH20" s="34"/>
      <c r="AI20" s="34"/>
      <c r="AJ20" s="34"/>
      <c r="AK20" s="34"/>
      <c r="AL20" s="34"/>
      <c r="AM20" s="34"/>
      <c r="AN20" s="34"/>
      <c r="AO20" s="34"/>
      <c r="AP20" s="34"/>
      <c r="AQ20" s="34"/>
      <c r="AR20" s="34"/>
      <c r="AS20" s="341">
        <f>IF(J20=0,0,COUNTIFS(Asistencia!$J$18:$AR$18,"=U1",Asistencia!$J20:$AR20,"=F"))</f>
        <v>2</v>
      </c>
      <c r="AT20" s="343"/>
      <c r="AU20" s="341">
        <f>IF(J20=0,0,COUNTIFS(Asistencia!$J$18:$AR$18,"=U2",Asistencia!$J20:$AR20,"=F"))</f>
        <v>1</v>
      </c>
      <c r="AV20" s="343"/>
      <c r="AW20" s="341">
        <f>IF(J20=0,0,COUNTIFS(Asistencia!$J$18:$AR$18,"=U3",Asistencia!$J20:$AR20,"=F"))</f>
        <v>1</v>
      </c>
      <c r="AX20" s="343"/>
      <c r="AY20" s="341">
        <f>IF(J20=0,0,COUNTIFS(Asistencia!$J$18:$AR$18,"=U4",Asistencia!$J20:$AR20,"=F"))</f>
        <v>1</v>
      </c>
      <c r="AZ20" s="343"/>
      <c r="BA20" s="341">
        <f>IF(J20=0,0,COUNTIFS(Asistencia!$J$18:$AR$18,"=U5",Asistencia!$J20:$AR20,"=F"))</f>
        <v>1</v>
      </c>
      <c r="BB20" s="343"/>
      <c r="BC20" s="341">
        <f>IF(J20=0,0,COUNTIFS(Asistencia!$J$18:$AR$18,"=U6",Asistencia!$J20:$AR20,"=F"))</f>
        <v>0</v>
      </c>
      <c r="BD20" s="343"/>
      <c r="BE20" s="341">
        <f>IF(J20=0,0,COUNTIFS(Asistencia!$J$18:$AR$18,"=U7",Asistencia!$J20:$AR20,"=F"))</f>
        <v>0</v>
      </c>
      <c r="BF20" s="343"/>
      <c r="BG20" s="341">
        <f>IF(J20=0,0,COUNTIFS(Asistencia!$J$18:$AR$18,"=U8",Asistencia!$J20:$AR20,"=F"))</f>
        <v>0</v>
      </c>
      <c r="BH20" s="343"/>
      <c r="BI20" s="341">
        <f>SUM(AS20:BH20)</f>
        <v>6</v>
      </c>
      <c r="BJ20" s="343"/>
    </row>
    <row r="21" spans="1:62" ht="15" x14ac:dyDescent="0.25">
      <c r="A21" s="4">
        <f>IF(OR(C21="",B21="")=TRUE,0,A20+1)</f>
        <v>0</v>
      </c>
      <c r="B21" s="4" t="str">
        <f>IF('Unidad 1'!B24="","",'Unidad 1'!B24)</f>
        <v/>
      </c>
      <c r="C21" s="330" t="str">
        <f>IF('Unidad 1'!C24="","",'Unidad 1'!C24)</f>
        <v/>
      </c>
      <c r="D21" s="331"/>
      <c r="E21" s="331"/>
      <c r="F21" s="331"/>
      <c r="G21" s="331"/>
      <c r="H21" s="331"/>
      <c r="I21" s="332"/>
      <c r="J21" s="34" t="s">
        <v>90</v>
      </c>
      <c r="K21" s="34" t="s">
        <v>90</v>
      </c>
      <c r="L21" s="34" t="s">
        <v>90</v>
      </c>
      <c r="M21" s="34" t="s">
        <v>90</v>
      </c>
      <c r="N21" s="34" t="s">
        <v>90</v>
      </c>
      <c r="O21" s="34" t="s">
        <v>90</v>
      </c>
      <c r="P21" s="34" t="s">
        <v>90</v>
      </c>
      <c r="Q21" s="34" t="s">
        <v>90</v>
      </c>
      <c r="R21" s="34" t="s">
        <v>90</v>
      </c>
      <c r="S21" s="34" t="s">
        <v>90</v>
      </c>
      <c r="T21" s="34" t="s">
        <v>90</v>
      </c>
      <c r="U21" s="34" t="s">
        <v>90</v>
      </c>
      <c r="V21" s="34" t="s">
        <v>90</v>
      </c>
      <c r="W21" s="34"/>
      <c r="X21" s="34"/>
      <c r="Y21" s="34"/>
      <c r="Z21" s="34"/>
      <c r="AA21" s="34"/>
      <c r="AB21" s="34"/>
      <c r="AC21" s="34"/>
      <c r="AD21" s="34"/>
      <c r="AE21" s="34"/>
      <c r="AF21" s="34"/>
      <c r="AG21" s="34"/>
      <c r="AH21" s="34"/>
      <c r="AI21" s="34"/>
      <c r="AJ21" s="34"/>
      <c r="AK21" s="34"/>
      <c r="AL21" s="34"/>
      <c r="AM21" s="34"/>
      <c r="AN21" s="34"/>
      <c r="AO21" s="34"/>
      <c r="AP21" s="34"/>
      <c r="AQ21" s="34"/>
      <c r="AR21" s="34"/>
      <c r="AS21" s="341">
        <f>IF(J21=0,0,COUNTIFS(Asistencia!$J$18:$AR$18,"=U1",Asistencia!$J21:$AR21,"=F"))</f>
        <v>5</v>
      </c>
      <c r="AT21" s="343"/>
      <c r="AU21" s="341">
        <f>IF(J21=0,0,COUNTIFS(Asistencia!$J$18:$AR$18,"=U2",Asistencia!$J21:$AR21,"=F"))</f>
        <v>2</v>
      </c>
      <c r="AV21" s="343"/>
      <c r="AW21" s="341">
        <f>IF(J21=0,0,COUNTIFS(Asistencia!$J$18:$AR$18,"=U3",Asistencia!$J21:$AR21,"=F"))</f>
        <v>2</v>
      </c>
      <c r="AX21" s="343"/>
      <c r="AY21" s="341">
        <f>IF(J21=0,0,COUNTIFS(Asistencia!$J$18:$AR$18,"=U4",Asistencia!$J21:$AR21,"=F"))</f>
        <v>3</v>
      </c>
      <c r="AZ21" s="343"/>
      <c r="BA21" s="341">
        <f>IF(J21=0,0,COUNTIFS(Asistencia!$J$18:$AR$18,"=U5",Asistencia!$J21:$AR21,"=F"))</f>
        <v>1</v>
      </c>
      <c r="BB21" s="343"/>
      <c r="BC21" s="341">
        <f>IF(J21=0,0,COUNTIFS(Asistencia!$J$18:$AR$18,"=U6",Asistencia!$J21:$AR21,"=F"))</f>
        <v>0</v>
      </c>
      <c r="BD21" s="343"/>
      <c r="BE21" s="341">
        <f>IF(J21=0,0,COUNTIFS(Asistencia!$J$18:$AR$18,"=U7",Asistencia!$J21:$AR21,"=F"))</f>
        <v>0</v>
      </c>
      <c r="BF21" s="343"/>
      <c r="BG21" s="341">
        <f>IF(J21=0,0,COUNTIFS(Asistencia!$J$18:$AR$18,"=U8",Asistencia!$J21:$AR21,"=F"))</f>
        <v>0</v>
      </c>
      <c r="BH21" s="343"/>
      <c r="BI21" s="341">
        <f t="shared" ref="BI21:BI69" si="0">SUM(AS21:BH21)</f>
        <v>13</v>
      </c>
      <c r="BJ21" s="343"/>
    </row>
    <row r="22" spans="1:62" ht="15" x14ac:dyDescent="0.25">
      <c r="A22" s="4">
        <f t="shared" ref="A22:A69" si="1">IF(OR(C22="",B22="")=TRUE,0,A21+1)</f>
        <v>0</v>
      </c>
      <c r="B22" s="4" t="str">
        <f>IF('Unidad 1'!B25="","",'Unidad 1'!B25)</f>
        <v/>
      </c>
      <c r="C22" s="330" t="str">
        <f>IF('Unidad 1'!C25="","",'Unidad 1'!C25)</f>
        <v/>
      </c>
      <c r="D22" s="331"/>
      <c r="E22" s="331"/>
      <c r="F22" s="331"/>
      <c r="G22" s="331"/>
      <c r="H22" s="331"/>
      <c r="I22" s="332"/>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1">
        <f>IF(J22=0,0,COUNTIFS(Asistencia!$J$18:$AR$18,"=U1",Asistencia!$J22:$AR22,"=F"))</f>
        <v>0</v>
      </c>
      <c r="AT22" s="343"/>
      <c r="AU22" s="341">
        <f>IF(J22=0,0,COUNTIFS(Asistencia!$J$18:$AR$18,"=U2",Asistencia!$J22:$AR22,"=F"))</f>
        <v>0</v>
      </c>
      <c r="AV22" s="343"/>
      <c r="AW22" s="341">
        <f>IF(J22=0,0,COUNTIFS(Asistencia!$J$18:$AR$18,"=U3",Asistencia!$J22:$AR22,"=F"))</f>
        <v>0</v>
      </c>
      <c r="AX22" s="343"/>
      <c r="AY22" s="341">
        <f>IF(J22=0,0,COUNTIFS(Asistencia!$J$18:$AR$18,"=U4",Asistencia!$J22:$AR22,"=F"))</f>
        <v>0</v>
      </c>
      <c r="AZ22" s="343"/>
      <c r="BA22" s="341">
        <f>IF(J22=0,0,COUNTIFS(Asistencia!$J$18:$AR$18,"=U5",Asistencia!$J22:$AR22,"=F"))</f>
        <v>0</v>
      </c>
      <c r="BB22" s="343"/>
      <c r="BC22" s="341">
        <f>IF(J22=0,0,COUNTIFS(Asistencia!$J$18:$AR$18,"=U6",Asistencia!$J22:$AR22,"=F"))</f>
        <v>0</v>
      </c>
      <c r="BD22" s="343"/>
      <c r="BE22" s="341">
        <f>IF(J22=0,0,COUNTIFS(Asistencia!$J$18:$AR$18,"=U7",Asistencia!$J22:$AR22,"=F"))</f>
        <v>0</v>
      </c>
      <c r="BF22" s="343"/>
      <c r="BG22" s="341">
        <f>IF(J22=0,0,COUNTIFS(Asistencia!$J$18:$AR$18,"=U8",Asistencia!$J22:$AR22,"=F"))</f>
        <v>0</v>
      </c>
      <c r="BH22" s="343"/>
      <c r="BI22" s="341">
        <f t="shared" si="0"/>
        <v>0</v>
      </c>
      <c r="BJ22" s="343"/>
    </row>
    <row r="23" spans="1:62" x14ac:dyDescent="0.35">
      <c r="A23" s="4">
        <f t="shared" si="1"/>
        <v>0</v>
      </c>
      <c r="B23" s="4" t="str">
        <f>IF('Unidad 1'!B26="","",'Unidad 1'!B26)</f>
        <v/>
      </c>
      <c r="C23" s="330" t="str">
        <f>IF('Unidad 1'!C26="","",'Unidad 1'!C26)</f>
        <v/>
      </c>
      <c r="D23" s="331"/>
      <c r="E23" s="331"/>
      <c r="F23" s="331"/>
      <c r="G23" s="331"/>
      <c r="H23" s="331"/>
      <c r="I23" s="332"/>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1">
        <f>IF(J23=0,0,COUNTIFS(Asistencia!$J$18:$AR$18,"=U1",Asistencia!$J23:$AR23,"=F"))</f>
        <v>0</v>
      </c>
      <c r="AT23" s="343"/>
      <c r="AU23" s="341">
        <f>IF(J23=0,0,COUNTIFS(Asistencia!$J$18:$AR$18,"=U2",Asistencia!$J23:$AR23,"=F"))</f>
        <v>0</v>
      </c>
      <c r="AV23" s="343"/>
      <c r="AW23" s="341">
        <f>IF(J23=0,0,COUNTIFS(Asistencia!$J$18:$AR$18,"=U3",Asistencia!$J23:$AR23,"=F"))</f>
        <v>0</v>
      </c>
      <c r="AX23" s="343"/>
      <c r="AY23" s="341">
        <f>IF(J23=0,0,COUNTIFS(Asistencia!$J$18:$AR$18,"=U4",Asistencia!$J23:$AR23,"=F"))</f>
        <v>0</v>
      </c>
      <c r="AZ23" s="343"/>
      <c r="BA23" s="341">
        <f>IF(J23=0,0,COUNTIFS(Asistencia!$J$18:$AR$18,"=U5",Asistencia!$J23:$AR23,"=F"))</f>
        <v>0</v>
      </c>
      <c r="BB23" s="343"/>
      <c r="BC23" s="341">
        <f>IF(J23=0,0,COUNTIFS(Asistencia!$J$18:$AR$18,"=U6",Asistencia!$J23:$AR23,"=F"))</f>
        <v>0</v>
      </c>
      <c r="BD23" s="343"/>
      <c r="BE23" s="341">
        <f>IF(J23=0,0,COUNTIFS(Asistencia!$J$18:$AR$18,"=U7",Asistencia!$J23:$AR23,"=F"))</f>
        <v>0</v>
      </c>
      <c r="BF23" s="343"/>
      <c r="BG23" s="341">
        <f>IF(J23=0,0,COUNTIFS(Asistencia!$J$18:$AR$18,"=U8",Asistencia!$J23:$AR23,"=F"))</f>
        <v>0</v>
      </c>
      <c r="BH23" s="343"/>
      <c r="BI23" s="341">
        <f t="shared" si="0"/>
        <v>0</v>
      </c>
      <c r="BJ23" s="343"/>
    </row>
    <row r="24" spans="1:62" x14ac:dyDescent="0.35">
      <c r="A24" s="4">
        <f t="shared" si="1"/>
        <v>0</v>
      </c>
      <c r="B24" s="4" t="str">
        <f>IF('Unidad 1'!B27="","",'Unidad 1'!B27)</f>
        <v/>
      </c>
      <c r="C24" s="330" t="str">
        <f>IF('Unidad 1'!C27="","",'Unidad 1'!C27)</f>
        <v/>
      </c>
      <c r="D24" s="331"/>
      <c r="E24" s="331"/>
      <c r="F24" s="331"/>
      <c r="G24" s="331"/>
      <c r="H24" s="331"/>
      <c r="I24" s="332"/>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1">
        <f>IF(J24=0,0,COUNTIFS(Asistencia!$J$18:$AR$18,"=U1",Asistencia!$J24:$AR24,"=F"))</f>
        <v>0</v>
      </c>
      <c r="AT24" s="343"/>
      <c r="AU24" s="341">
        <f>IF(J24=0,0,COUNTIFS(Asistencia!$J$18:$AR$18,"=U2",Asistencia!$J24:$AR24,"=F"))</f>
        <v>0</v>
      </c>
      <c r="AV24" s="343"/>
      <c r="AW24" s="341">
        <f>IF(J24=0,0,COUNTIFS(Asistencia!$J$18:$AR$18,"=U3",Asistencia!$J24:$AR24,"=F"))</f>
        <v>0</v>
      </c>
      <c r="AX24" s="343"/>
      <c r="AY24" s="341">
        <f>IF(J24=0,0,COUNTIFS(Asistencia!$J$18:$AR$18,"=U4",Asistencia!$J24:$AR24,"=F"))</f>
        <v>0</v>
      </c>
      <c r="AZ24" s="343"/>
      <c r="BA24" s="341">
        <f>IF(J24=0,0,COUNTIFS(Asistencia!$J$18:$AR$18,"=U5",Asistencia!$J24:$AR24,"=F"))</f>
        <v>0</v>
      </c>
      <c r="BB24" s="343"/>
      <c r="BC24" s="341">
        <f>IF(J24=0,0,COUNTIFS(Asistencia!$J$18:$AR$18,"=U6",Asistencia!$J24:$AR24,"=F"))</f>
        <v>0</v>
      </c>
      <c r="BD24" s="343"/>
      <c r="BE24" s="341">
        <f>IF(J24=0,0,COUNTIFS(Asistencia!$J$18:$AR$18,"=U7",Asistencia!$J24:$AR24,"=F"))</f>
        <v>0</v>
      </c>
      <c r="BF24" s="343"/>
      <c r="BG24" s="341">
        <f>IF(J24=0,0,COUNTIFS(Asistencia!$J$18:$AR$18,"=U8",Asistencia!$J24:$AR24,"=F"))</f>
        <v>0</v>
      </c>
      <c r="BH24" s="343"/>
      <c r="BI24" s="341">
        <f t="shared" si="0"/>
        <v>0</v>
      </c>
      <c r="BJ24" s="343"/>
    </row>
    <row r="25" spans="1:62" x14ac:dyDescent="0.35">
      <c r="A25" s="4">
        <f t="shared" si="1"/>
        <v>0</v>
      </c>
      <c r="B25" s="4" t="str">
        <f>IF('Unidad 1'!B28="","",'Unidad 1'!B28)</f>
        <v/>
      </c>
      <c r="C25" s="330" t="str">
        <f>IF('Unidad 1'!C28="","",'Unidad 1'!C28)</f>
        <v/>
      </c>
      <c r="D25" s="331"/>
      <c r="E25" s="331"/>
      <c r="F25" s="331"/>
      <c r="G25" s="331"/>
      <c r="H25" s="331"/>
      <c r="I25" s="332"/>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1">
        <f>IF(J25=0,0,COUNTIFS(Asistencia!$J$18:$AR$18,"=U1",Asistencia!$J25:$AR25,"=F"))</f>
        <v>0</v>
      </c>
      <c r="AT25" s="343"/>
      <c r="AU25" s="341">
        <f>IF(J25=0,0,COUNTIFS(Asistencia!$J$18:$AR$18,"=U2",Asistencia!$J25:$AR25,"=F"))</f>
        <v>0</v>
      </c>
      <c r="AV25" s="343"/>
      <c r="AW25" s="341">
        <f>IF(J25=0,0,COUNTIFS(Asistencia!$J$18:$AR$18,"=U3",Asistencia!$J25:$AR25,"=F"))</f>
        <v>0</v>
      </c>
      <c r="AX25" s="343"/>
      <c r="AY25" s="341">
        <f>IF(J25=0,0,COUNTIFS(Asistencia!$J$18:$AR$18,"=U4",Asistencia!$J25:$AR25,"=F"))</f>
        <v>0</v>
      </c>
      <c r="AZ25" s="343"/>
      <c r="BA25" s="341">
        <f>IF(J25=0,0,COUNTIFS(Asistencia!$J$18:$AR$18,"=U5",Asistencia!$J25:$AR25,"=F"))</f>
        <v>0</v>
      </c>
      <c r="BB25" s="343"/>
      <c r="BC25" s="341">
        <f>IF(J25=0,0,COUNTIFS(Asistencia!$J$18:$AR$18,"=U6",Asistencia!$J25:$AR25,"=F"))</f>
        <v>0</v>
      </c>
      <c r="BD25" s="343"/>
      <c r="BE25" s="341">
        <f>IF(J25=0,0,COUNTIFS(Asistencia!$J$18:$AR$18,"=U7",Asistencia!$J25:$AR25,"=F"))</f>
        <v>0</v>
      </c>
      <c r="BF25" s="343"/>
      <c r="BG25" s="341">
        <f>IF(J25=0,0,COUNTIFS(Asistencia!$J$18:$AR$18,"=U8",Asistencia!$J25:$AR25,"=F"))</f>
        <v>0</v>
      </c>
      <c r="BH25" s="343"/>
      <c r="BI25" s="341">
        <f t="shared" si="0"/>
        <v>0</v>
      </c>
      <c r="BJ25" s="343"/>
    </row>
    <row r="26" spans="1:62" x14ac:dyDescent="0.35">
      <c r="A26" s="4">
        <f t="shared" si="1"/>
        <v>0</v>
      </c>
      <c r="B26" s="4" t="str">
        <f>IF('Unidad 1'!B29="","",'Unidad 1'!B29)</f>
        <v/>
      </c>
      <c r="C26" s="330" t="str">
        <f>IF('Unidad 1'!C29="","",'Unidad 1'!C29)</f>
        <v/>
      </c>
      <c r="D26" s="331"/>
      <c r="E26" s="331"/>
      <c r="F26" s="331"/>
      <c r="G26" s="331"/>
      <c r="H26" s="331"/>
      <c r="I26" s="332"/>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1">
        <f>IF(J26=0,0,COUNTIFS(Asistencia!$J$18:$AR$18,"=U1",Asistencia!$J26:$AR26,"=F"))</f>
        <v>0</v>
      </c>
      <c r="AT26" s="343"/>
      <c r="AU26" s="341">
        <f>IF(J26=0,0,COUNTIFS(Asistencia!$J$18:$AR$18,"=U2",Asistencia!$J26:$AR26,"=F"))</f>
        <v>0</v>
      </c>
      <c r="AV26" s="343"/>
      <c r="AW26" s="341">
        <f>IF(J26=0,0,COUNTIFS(Asistencia!$J$18:$AR$18,"=U3",Asistencia!$J26:$AR26,"=F"))</f>
        <v>0</v>
      </c>
      <c r="AX26" s="343"/>
      <c r="AY26" s="341">
        <f>IF(J26=0,0,COUNTIFS(Asistencia!$J$18:$AR$18,"=U4",Asistencia!$J26:$AR26,"=F"))</f>
        <v>0</v>
      </c>
      <c r="AZ26" s="343"/>
      <c r="BA26" s="341">
        <f>IF(J26=0,0,COUNTIFS(Asistencia!$J$18:$AR$18,"=U5",Asistencia!$J26:$AR26,"=F"))</f>
        <v>0</v>
      </c>
      <c r="BB26" s="343"/>
      <c r="BC26" s="341">
        <f>IF(J26=0,0,COUNTIFS(Asistencia!$J$18:$AR$18,"=U6",Asistencia!$J26:$AR26,"=F"))</f>
        <v>0</v>
      </c>
      <c r="BD26" s="343"/>
      <c r="BE26" s="341">
        <f>IF(J26=0,0,COUNTIFS(Asistencia!$J$18:$AR$18,"=U7",Asistencia!$J26:$AR26,"=F"))</f>
        <v>0</v>
      </c>
      <c r="BF26" s="343"/>
      <c r="BG26" s="341">
        <f>IF(J26=0,0,COUNTIFS(Asistencia!$J$18:$AR$18,"=U8",Asistencia!$J26:$AR26,"=F"))</f>
        <v>0</v>
      </c>
      <c r="BH26" s="343"/>
      <c r="BI26" s="341">
        <f t="shared" si="0"/>
        <v>0</v>
      </c>
      <c r="BJ26" s="343"/>
    </row>
    <row r="27" spans="1:62" x14ac:dyDescent="0.35">
      <c r="A27" s="4">
        <f t="shared" si="1"/>
        <v>0</v>
      </c>
      <c r="B27" s="4" t="str">
        <f>IF('Unidad 1'!B30="","",'Unidad 1'!B30)</f>
        <v/>
      </c>
      <c r="C27" s="330" t="str">
        <f>IF('Unidad 1'!C30="","",'Unidad 1'!C30)</f>
        <v/>
      </c>
      <c r="D27" s="331"/>
      <c r="E27" s="331"/>
      <c r="F27" s="331"/>
      <c r="G27" s="331"/>
      <c r="H27" s="331"/>
      <c r="I27" s="332"/>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1">
        <f>IF(J27=0,0,COUNTIFS(Asistencia!$J$18:$AR$18,"=U1",Asistencia!$J27:$AR27,"=F"))</f>
        <v>0</v>
      </c>
      <c r="AT27" s="343"/>
      <c r="AU27" s="341">
        <f>IF(J27=0,0,COUNTIFS(Asistencia!$J$18:$AR$18,"=U2",Asistencia!$J27:$AR27,"=F"))</f>
        <v>0</v>
      </c>
      <c r="AV27" s="343"/>
      <c r="AW27" s="341">
        <f>IF(J27=0,0,COUNTIFS(Asistencia!$J$18:$AR$18,"=U3",Asistencia!$J27:$AR27,"=F"))</f>
        <v>0</v>
      </c>
      <c r="AX27" s="343"/>
      <c r="AY27" s="341">
        <f>IF(J27=0,0,COUNTIFS(Asistencia!$J$18:$AR$18,"=U4",Asistencia!$J27:$AR27,"=F"))</f>
        <v>0</v>
      </c>
      <c r="AZ27" s="343"/>
      <c r="BA27" s="341">
        <f>IF(J27=0,0,COUNTIFS(Asistencia!$J$18:$AR$18,"=U5",Asistencia!$J27:$AR27,"=F"))</f>
        <v>0</v>
      </c>
      <c r="BB27" s="343"/>
      <c r="BC27" s="341">
        <f>IF(J27=0,0,COUNTIFS(Asistencia!$J$18:$AR$18,"=U6",Asistencia!$J27:$AR27,"=F"))</f>
        <v>0</v>
      </c>
      <c r="BD27" s="343"/>
      <c r="BE27" s="341">
        <f>IF(J27=0,0,COUNTIFS(Asistencia!$J$18:$AR$18,"=U7",Asistencia!$J27:$AR27,"=F"))</f>
        <v>0</v>
      </c>
      <c r="BF27" s="343"/>
      <c r="BG27" s="341">
        <f>IF(J27=0,0,COUNTIFS(Asistencia!$J$18:$AR$18,"=U8",Asistencia!$J27:$AR27,"=F"))</f>
        <v>0</v>
      </c>
      <c r="BH27" s="343"/>
      <c r="BI27" s="341">
        <f t="shared" si="0"/>
        <v>0</v>
      </c>
      <c r="BJ27" s="343"/>
    </row>
    <row r="28" spans="1:62" x14ac:dyDescent="0.35">
      <c r="A28" s="4">
        <f t="shared" si="1"/>
        <v>0</v>
      </c>
      <c r="B28" s="4" t="str">
        <f>IF('Unidad 1'!B31="","",'Unidad 1'!B31)</f>
        <v/>
      </c>
      <c r="C28" s="330" t="str">
        <f>IF('Unidad 1'!C31="","",'Unidad 1'!C31)</f>
        <v/>
      </c>
      <c r="D28" s="331"/>
      <c r="E28" s="331"/>
      <c r="F28" s="331"/>
      <c r="G28" s="331"/>
      <c r="H28" s="331"/>
      <c r="I28" s="332"/>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1">
        <f>IF(J28=0,0,COUNTIFS(Asistencia!$J$18:$AR$18,"=U1",Asistencia!$J28:$AR28,"=F"))</f>
        <v>0</v>
      </c>
      <c r="AT28" s="343"/>
      <c r="AU28" s="341">
        <f>IF(J28=0,0,COUNTIFS(Asistencia!$J$18:$AR$18,"=U2",Asistencia!$J28:$AR28,"=F"))</f>
        <v>0</v>
      </c>
      <c r="AV28" s="343"/>
      <c r="AW28" s="341">
        <f>IF(J28=0,0,COUNTIFS(Asistencia!$J$18:$AR$18,"=U3",Asistencia!$J28:$AR28,"=F"))</f>
        <v>0</v>
      </c>
      <c r="AX28" s="343"/>
      <c r="AY28" s="341">
        <f>IF(J28=0,0,COUNTIFS(Asistencia!$J$18:$AR$18,"=U4",Asistencia!$J28:$AR28,"=F"))</f>
        <v>0</v>
      </c>
      <c r="AZ28" s="343"/>
      <c r="BA28" s="341">
        <f>IF(J28=0,0,COUNTIFS(Asistencia!$J$18:$AR$18,"=U5",Asistencia!$J28:$AR28,"=F"))</f>
        <v>0</v>
      </c>
      <c r="BB28" s="343"/>
      <c r="BC28" s="341">
        <f>IF(J28=0,0,COUNTIFS(Asistencia!$J$18:$AR$18,"=U6",Asistencia!$J28:$AR28,"=F"))</f>
        <v>0</v>
      </c>
      <c r="BD28" s="343"/>
      <c r="BE28" s="341">
        <f>IF(J28=0,0,COUNTIFS(Asistencia!$J$18:$AR$18,"=U7",Asistencia!$J28:$AR28,"=F"))</f>
        <v>0</v>
      </c>
      <c r="BF28" s="343"/>
      <c r="BG28" s="341">
        <f>IF(J28=0,0,COUNTIFS(Asistencia!$J$18:$AR$18,"=U8",Asistencia!$J28:$AR28,"=F"))</f>
        <v>0</v>
      </c>
      <c r="BH28" s="343"/>
      <c r="BI28" s="341">
        <f t="shared" si="0"/>
        <v>0</v>
      </c>
      <c r="BJ28" s="343"/>
    </row>
    <row r="29" spans="1:62" x14ac:dyDescent="0.35">
      <c r="A29" s="4">
        <f t="shared" si="1"/>
        <v>0</v>
      </c>
      <c r="B29" s="4" t="str">
        <f>IF('Unidad 1'!B32="","",'Unidad 1'!B32)</f>
        <v/>
      </c>
      <c r="C29" s="330" t="str">
        <f>IF('Unidad 1'!C32="","",'Unidad 1'!C32)</f>
        <v/>
      </c>
      <c r="D29" s="331"/>
      <c r="E29" s="331"/>
      <c r="F29" s="331"/>
      <c r="G29" s="331"/>
      <c r="H29" s="331"/>
      <c r="I29" s="332"/>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1">
        <f>IF(J29=0,0,COUNTIFS(Asistencia!$J$18:$AR$18,"=U1",Asistencia!$J29:$AR29,"=F"))</f>
        <v>0</v>
      </c>
      <c r="AT29" s="343"/>
      <c r="AU29" s="341">
        <f>IF(J29=0,0,COUNTIFS(Asistencia!$J$18:$AR$18,"=U2",Asistencia!$J29:$AR29,"=F"))</f>
        <v>0</v>
      </c>
      <c r="AV29" s="343"/>
      <c r="AW29" s="341">
        <f>IF(J29=0,0,COUNTIFS(Asistencia!$J$18:$AR$18,"=U3",Asistencia!$J29:$AR29,"=F"))</f>
        <v>0</v>
      </c>
      <c r="AX29" s="343"/>
      <c r="AY29" s="341">
        <f>IF(J29=0,0,COUNTIFS(Asistencia!$J$18:$AR$18,"=U4",Asistencia!$J29:$AR29,"=F"))</f>
        <v>0</v>
      </c>
      <c r="AZ29" s="343"/>
      <c r="BA29" s="341">
        <f>IF(J29=0,0,COUNTIFS(Asistencia!$J$18:$AR$18,"=U5",Asistencia!$J29:$AR29,"=F"))</f>
        <v>0</v>
      </c>
      <c r="BB29" s="343"/>
      <c r="BC29" s="341">
        <f>IF(J29=0,0,COUNTIFS(Asistencia!$J$18:$AR$18,"=U6",Asistencia!$J29:$AR29,"=F"))</f>
        <v>0</v>
      </c>
      <c r="BD29" s="343"/>
      <c r="BE29" s="341">
        <f>IF(J29=0,0,COUNTIFS(Asistencia!$J$18:$AR$18,"=U7",Asistencia!$J29:$AR29,"=F"))</f>
        <v>0</v>
      </c>
      <c r="BF29" s="343"/>
      <c r="BG29" s="341">
        <f>IF(J29=0,0,COUNTIFS(Asistencia!$J$18:$AR$18,"=U8",Asistencia!$J29:$AR29,"=F"))</f>
        <v>0</v>
      </c>
      <c r="BH29" s="343"/>
      <c r="BI29" s="341">
        <f t="shared" si="0"/>
        <v>0</v>
      </c>
      <c r="BJ29" s="343"/>
    </row>
    <row r="30" spans="1:62" x14ac:dyDescent="0.35">
      <c r="A30" s="4">
        <f t="shared" si="1"/>
        <v>0</v>
      </c>
      <c r="B30" s="4" t="str">
        <f>IF('Unidad 1'!B33="","",'Unidad 1'!B33)</f>
        <v/>
      </c>
      <c r="C30" s="330" t="str">
        <f>IF('Unidad 1'!C33="","",'Unidad 1'!C33)</f>
        <v/>
      </c>
      <c r="D30" s="331"/>
      <c r="E30" s="331"/>
      <c r="F30" s="331"/>
      <c r="G30" s="331"/>
      <c r="H30" s="331"/>
      <c r="I30" s="332"/>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1">
        <f>IF(J30=0,0,COUNTIFS(Asistencia!$J$18:$AR$18,"=U1",Asistencia!$J30:$AR30,"=F"))</f>
        <v>0</v>
      </c>
      <c r="AT30" s="343"/>
      <c r="AU30" s="341">
        <f>IF(J30=0,0,COUNTIFS(Asistencia!$J$18:$AR$18,"=U2",Asistencia!$J30:$AR30,"=F"))</f>
        <v>0</v>
      </c>
      <c r="AV30" s="343"/>
      <c r="AW30" s="341">
        <f>IF(J30=0,0,COUNTIFS(Asistencia!$J$18:$AR$18,"=U3",Asistencia!$J30:$AR30,"=F"))</f>
        <v>0</v>
      </c>
      <c r="AX30" s="343"/>
      <c r="AY30" s="341">
        <f>IF(J30=0,0,COUNTIFS(Asistencia!$J$18:$AR$18,"=U4",Asistencia!$J30:$AR30,"=F"))</f>
        <v>0</v>
      </c>
      <c r="AZ30" s="343"/>
      <c r="BA30" s="341">
        <f>IF(J30=0,0,COUNTIFS(Asistencia!$J$18:$AR$18,"=U5",Asistencia!$J30:$AR30,"=F"))</f>
        <v>0</v>
      </c>
      <c r="BB30" s="343"/>
      <c r="BC30" s="341">
        <f>IF(J30=0,0,COUNTIFS(Asistencia!$J$18:$AR$18,"=U6",Asistencia!$J30:$AR30,"=F"))</f>
        <v>0</v>
      </c>
      <c r="BD30" s="343"/>
      <c r="BE30" s="341">
        <f>IF(J30=0,0,COUNTIFS(Asistencia!$J$18:$AR$18,"=U7",Asistencia!$J30:$AR30,"=F"))</f>
        <v>0</v>
      </c>
      <c r="BF30" s="343"/>
      <c r="BG30" s="341">
        <f>IF(J30=0,0,COUNTIFS(Asistencia!$J$18:$AR$18,"=U8",Asistencia!$J30:$AR30,"=F"))</f>
        <v>0</v>
      </c>
      <c r="BH30" s="343"/>
      <c r="BI30" s="341">
        <f t="shared" si="0"/>
        <v>0</v>
      </c>
      <c r="BJ30" s="343"/>
    </row>
    <row r="31" spans="1:62" x14ac:dyDescent="0.35">
      <c r="A31" s="4">
        <f t="shared" si="1"/>
        <v>0</v>
      </c>
      <c r="B31" s="4" t="str">
        <f>IF('Unidad 1'!B34="","",'Unidad 1'!B34)</f>
        <v/>
      </c>
      <c r="C31" s="330" t="str">
        <f>IF('Unidad 1'!C34="","",'Unidad 1'!C34)</f>
        <v/>
      </c>
      <c r="D31" s="331"/>
      <c r="E31" s="331"/>
      <c r="F31" s="331"/>
      <c r="G31" s="331"/>
      <c r="H31" s="331"/>
      <c r="I31" s="332"/>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1">
        <f>IF(J31=0,0,COUNTIFS(Asistencia!$J$18:$AR$18,"=U1",Asistencia!$J31:$AR31,"=F"))</f>
        <v>0</v>
      </c>
      <c r="AT31" s="343"/>
      <c r="AU31" s="341">
        <f>IF(J31=0,0,COUNTIFS(Asistencia!$J$18:$AR$18,"=U2",Asistencia!$J31:$AR31,"=F"))</f>
        <v>0</v>
      </c>
      <c r="AV31" s="343"/>
      <c r="AW31" s="341">
        <f>IF(J31=0,0,COUNTIFS(Asistencia!$J$18:$AR$18,"=U3",Asistencia!$J31:$AR31,"=F"))</f>
        <v>0</v>
      </c>
      <c r="AX31" s="343"/>
      <c r="AY31" s="341">
        <f>IF(J31=0,0,COUNTIFS(Asistencia!$J$18:$AR$18,"=U4",Asistencia!$J31:$AR31,"=F"))</f>
        <v>0</v>
      </c>
      <c r="AZ31" s="343"/>
      <c r="BA31" s="341">
        <f>IF(J31=0,0,COUNTIFS(Asistencia!$J$18:$AR$18,"=U5",Asistencia!$J31:$AR31,"=F"))</f>
        <v>0</v>
      </c>
      <c r="BB31" s="343"/>
      <c r="BC31" s="341">
        <f>IF(J31=0,0,COUNTIFS(Asistencia!$J$18:$AR$18,"=U6",Asistencia!$J31:$AR31,"=F"))</f>
        <v>0</v>
      </c>
      <c r="BD31" s="343"/>
      <c r="BE31" s="341">
        <f>IF(J31=0,0,COUNTIFS(Asistencia!$J$18:$AR$18,"=U7",Asistencia!$J31:$AR31,"=F"))</f>
        <v>0</v>
      </c>
      <c r="BF31" s="343"/>
      <c r="BG31" s="341">
        <f>IF(J31=0,0,COUNTIFS(Asistencia!$J$18:$AR$18,"=U8",Asistencia!$J31:$AR31,"=F"))</f>
        <v>0</v>
      </c>
      <c r="BH31" s="343"/>
      <c r="BI31" s="341">
        <f t="shared" si="0"/>
        <v>0</v>
      </c>
      <c r="BJ31" s="343"/>
    </row>
    <row r="32" spans="1:62" x14ac:dyDescent="0.35">
      <c r="A32" s="4">
        <f t="shared" si="1"/>
        <v>0</v>
      </c>
      <c r="B32" s="4" t="str">
        <f>IF('Unidad 1'!B35="","",'Unidad 1'!B35)</f>
        <v/>
      </c>
      <c r="C32" s="330" t="str">
        <f>IF('Unidad 1'!C35="","",'Unidad 1'!C35)</f>
        <v/>
      </c>
      <c r="D32" s="331"/>
      <c r="E32" s="331"/>
      <c r="F32" s="331"/>
      <c r="G32" s="331"/>
      <c r="H32" s="331"/>
      <c r="I32" s="332"/>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1">
        <f>IF(J32=0,0,COUNTIFS(Asistencia!$J$18:$AR$18,"=U1",Asistencia!$J32:$AR32,"=F"))</f>
        <v>0</v>
      </c>
      <c r="AT32" s="343"/>
      <c r="AU32" s="341">
        <f>IF(J32=0,0,COUNTIFS(Asistencia!$J$18:$AR$18,"=U2",Asistencia!$J32:$AR32,"=F"))</f>
        <v>0</v>
      </c>
      <c r="AV32" s="343"/>
      <c r="AW32" s="341">
        <f>IF(J32=0,0,COUNTIFS(Asistencia!$J$18:$AR$18,"=U3",Asistencia!$J32:$AR32,"=F"))</f>
        <v>0</v>
      </c>
      <c r="AX32" s="343"/>
      <c r="AY32" s="341">
        <f>IF(J32=0,0,COUNTIFS(Asistencia!$J$18:$AR$18,"=U4",Asistencia!$J32:$AR32,"=F"))</f>
        <v>0</v>
      </c>
      <c r="AZ32" s="343"/>
      <c r="BA32" s="341">
        <f>IF(J32=0,0,COUNTIFS(Asistencia!$J$18:$AR$18,"=U5",Asistencia!$J32:$AR32,"=F"))</f>
        <v>0</v>
      </c>
      <c r="BB32" s="343"/>
      <c r="BC32" s="341">
        <f>IF(J32=0,0,COUNTIFS(Asistencia!$J$18:$AR$18,"=U6",Asistencia!$J32:$AR32,"=F"))</f>
        <v>0</v>
      </c>
      <c r="BD32" s="343"/>
      <c r="BE32" s="341">
        <f>IF(J32=0,0,COUNTIFS(Asistencia!$J$18:$AR$18,"=U7",Asistencia!$J32:$AR32,"=F"))</f>
        <v>0</v>
      </c>
      <c r="BF32" s="343"/>
      <c r="BG32" s="341">
        <f>IF(J32=0,0,COUNTIFS(Asistencia!$J$18:$AR$18,"=U8",Asistencia!$J32:$AR32,"=F"))</f>
        <v>0</v>
      </c>
      <c r="BH32" s="343"/>
      <c r="BI32" s="341">
        <f t="shared" si="0"/>
        <v>0</v>
      </c>
      <c r="BJ32" s="343"/>
    </row>
    <row r="33" spans="1:62" x14ac:dyDescent="0.35">
      <c r="A33" s="4">
        <f t="shared" si="1"/>
        <v>0</v>
      </c>
      <c r="B33" s="4" t="str">
        <f>IF('Unidad 1'!B36="","",'Unidad 1'!B36)</f>
        <v/>
      </c>
      <c r="C33" s="330" t="str">
        <f>IF('Unidad 1'!C36="","",'Unidad 1'!C36)</f>
        <v/>
      </c>
      <c r="D33" s="331"/>
      <c r="E33" s="331"/>
      <c r="F33" s="331"/>
      <c r="G33" s="331"/>
      <c r="H33" s="331"/>
      <c r="I33" s="332"/>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1">
        <f>IF(J33=0,0,COUNTIFS(Asistencia!$J$18:$AR$18,"=U1",Asistencia!$J33:$AR33,"=F"))</f>
        <v>0</v>
      </c>
      <c r="AT33" s="343"/>
      <c r="AU33" s="341">
        <f>IF(J33=0,0,COUNTIFS(Asistencia!$J$18:$AR$18,"=U2",Asistencia!$J33:$AR33,"=F"))</f>
        <v>0</v>
      </c>
      <c r="AV33" s="343"/>
      <c r="AW33" s="341">
        <f>IF(J33=0,0,COUNTIFS(Asistencia!$J$18:$AR$18,"=U3",Asistencia!$J33:$AR33,"=F"))</f>
        <v>0</v>
      </c>
      <c r="AX33" s="343"/>
      <c r="AY33" s="341">
        <f>IF(J33=0,0,COUNTIFS(Asistencia!$J$18:$AR$18,"=U4",Asistencia!$J33:$AR33,"=F"))</f>
        <v>0</v>
      </c>
      <c r="AZ33" s="343"/>
      <c r="BA33" s="341">
        <f>IF(J33=0,0,COUNTIFS(Asistencia!$J$18:$AR$18,"=U5",Asistencia!$J33:$AR33,"=F"))</f>
        <v>0</v>
      </c>
      <c r="BB33" s="343"/>
      <c r="BC33" s="341">
        <f>IF(J33=0,0,COUNTIFS(Asistencia!$J$18:$AR$18,"=U6",Asistencia!$J33:$AR33,"=F"))</f>
        <v>0</v>
      </c>
      <c r="BD33" s="343"/>
      <c r="BE33" s="341">
        <f>IF(J33=0,0,COUNTIFS(Asistencia!$J$18:$AR$18,"=U7",Asistencia!$J33:$AR33,"=F"))</f>
        <v>0</v>
      </c>
      <c r="BF33" s="343"/>
      <c r="BG33" s="341">
        <f>IF(J33=0,0,COUNTIFS(Asistencia!$J$18:$AR$18,"=U8",Asistencia!$J33:$AR33,"=F"))</f>
        <v>0</v>
      </c>
      <c r="BH33" s="343"/>
      <c r="BI33" s="341">
        <f t="shared" si="0"/>
        <v>0</v>
      </c>
      <c r="BJ33" s="343"/>
    </row>
    <row r="34" spans="1:62" x14ac:dyDescent="0.35">
      <c r="A34" s="4">
        <f t="shared" si="1"/>
        <v>0</v>
      </c>
      <c r="B34" s="4" t="str">
        <f>IF('Unidad 1'!B37="","",'Unidad 1'!B37)</f>
        <v/>
      </c>
      <c r="C34" s="330" t="str">
        <f>IF('Unidad 1'!C37="","",'Unidad 1'!C37)</f>
        <v/>
      </c>
      <c r="D34" s="331"/>
      <c r="E34" s="331"/>
      <c r="F34" s="331"/>
      <c r="G34" s="331"/>
      <c r="H34" s="331"/>
      <c r="I34" s="332"/>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1">
        <f>IF(J34=0,0,COUNTIFS(Asistencia!$J$18:$AR$18,"=U1",Asistencia!$J34:$AR34,"=F"))</f>
        <v>0</v>
      </c>
      <c r="AT34" s="343"/>
      <c r="AU34" s="341">
        <f>IF(J34=0,0,COUNTIFS(Asistencia!$J$18:$AR$18,"=U2",Asistencia!$J34:$AR34,"=F"))</f>
        <v>0</v>
      </c>
      <c r="AV34" s="343"/>
      <c r="AW34" s="341">
        <f>IF(J34=0,0,COUNTIFS(Asistencia!$J$18:$AR$18,"=U3",Asistencia!$J34:$AR34,"=F"))</f>
        <v>0</v>
      </c>
      <c r="AX34" s="343"/>
      <c r="AY34" s="341">
        <f>IF(J34=0,0,COUNTIFS(Asistencia!$J$18:$AR$18,"=U4",Asistencia!$J34:$AR34,"=F"))</f>
        <v>0</v>
      </c>
      <c r="AZ34" s="343"/>
      <c r="BA34" s="341">
        <f>IF(J34=0,0,COUNTIFS(Asistencia!$J$18:$AR$18,"=U5",Asistencia!$J34:$AR34,"=F"))</f>
        <v>0</v>
      </c>
      <c r="BB34" s="343"/>
      <c r="BC34" s="341">
        <f>IF(J34=0,0,COUNTIFS(Asistencia!$J$18:$AR$18,"=U6",Asistencia!$J34:$AR34,"=F"))</f>
        <v>0</v>
      </c>
      <c r="BD34" s="343"/>
      <c r="BE34" s="341">
        <f>IF(J34=0,0,COUNTIFS(Asistencia!$J$18:$AR$18,"=U7",Asistencia!$J34:$AR34,"=F"))</f>
        <v>0</v>
      </c>
      <c r="BF34" s="343"/>
      <c r="BG34" s="341">
        <f>IF(J34=0,0,COUNTIFS(Asistencia!$J$18:$AR$18,"=U8",Asistencia!$J34:$AR34,"=F"))</f>
        <v>0</v>
      </c>
      <c r="BH34" s="343"/>
      <c r="BI34" s="341">
        <f t="shared" si="0"/>
        <v>0</v>
      </c>
      <c r="BJ34" s="343"/>
    </row>
    <row r="35" spans="1:62" x14ac:dyDescent="0.35">
      <c r="A35" s="4">
        <f t="shared" si="1"/>
        <v>0</v>
      </c>
      <c r="B35" s="4" t="str">
        <f>IF('Unidad 1'!B38="","",'Unidad 1'!B38)</f>
        <v/>
      </c>
      <c r="C35" s="330" t="str">
        <f>IF('Unidad 1'!C38="","",'Unidad 1'!C38)</f>
        <v/>
      </c>
      <c r="D35" s="331"/>
      <c r="E35" s="331"/>
      <c r="F35" s="331"/>
      <c r="G35" s="331"/>
      <c r="H35" s="331"/>
      <c r="I35" s="332"/>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1">
        <f>IF(J35=0,0,COUNTIFS(Asistencia!$J$18:$AR$18,"=U1",Asistencia!$J35:$AR35,"=F"))</f>
        <v>0</v>
      </c>
      <c r="AT35" s="343"/>
      <c r="AU35" s="341">
        <f>IF(J35=0,0,COUNTIFS(Asistencia!$J$18:$AR$18,"=U2",Asistencia!$J35:$AR35,"=F"))</f>
        <v>0</v>
      </c>
      <c r="AV35" s="343"/>
      <c r="AW35" s="341">
        <f>IF(J35=0,0,COUNTIFS(Asistencia!$J$18:$AR$18,"=U3",Asistencia!$J35:$AR35,"=F"))</f>
        <v>0</v>
      </c>
      <c r="AX35" s="343"/>
      <c r="AY35" s="341">
        <f>IF(J35=0,0,COUNTIFS(Asistencia!$J$18:$AR$18,"=U4",Asistencia!$J35:$AR35,"=F"))</f>
        <v>0</v>
      </c>
      <c r="AZ35" s="343"/>
      <c r="BA35" s="341">
        <f>IF(J35=0,0,COUNTIFS(Asistencia!$J$18:$AR$18,"=U5",Asistencia!$J35:$AR35,"=F"))</f>
        <v>0</v>
      </c>
      <c r="BB35" s="343"/>
      <c r="BC35" s="341">
        <f>IF(J35=0,0,COUNTIFS(Asistencia!$J$18:$AR$18,"=U6",Asistencia!$J35:$AR35,"=F"))</f>
        <v>0</v>
      </c>
      <c r="BD35" s="343"/>
      <c r="BE35" s="341">
        <f>IF(J35=0,0,COUNTIFS(Asistencia!$J$18:$AR$18,"=U7",Asistencia!$J35:$AR35,"=F"))</f>
        <v>0</v>
      </c>
      <c r="BF35" s="343"/>
      <c r="BG35" s="341">
        <f>IF(J35=0,0,COUNTIFS(Asistencia!$J$18:$AR$18,"=U8",Asistencia!$J35:$AR35,"=F"))</f>
        <v>0</v>
      </c>
      <c r="BH35" s="343"/>
      <c r="BI35" s="341">
        <f t="shared" si="0"/>
        <v>0</v>
      </c>
      <c r="BJ35" s="343"/>
    </row>
    <row r="36" spans="1:62" x14ac:dyDescent="0.35">
      <c r="A36" s="4">
        <f t="shared" si="1"/>
        <v>0</v>
      </c>
      <c r="B36" s="4" t="str">
        <f>IF('Unidad 1'!B39="","",'Unidad 1'!B39)</f>
        <v/>
      </c>
      <c r="C36" s="330" t="str">
        <f>IF('Unidad 1'!C39="","",'Unidad 1'!C39)</f>
        <v/>
      </c>
      <c r="D36" s="331"/>
      <c r="E36" s="331"/>
      <c r="F36" s="331"/>
      <c r="G36" s="331"/>
      <c r="H36" s="331"/>
      <c r="I36" s="332"/>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1">
        <f>IF(J36=0,0,COUNTIFS(Asistencia!$J$18:$AR$18,"=U1",Asistencia!$J36:$AR36,"=F"))</f>
        <v>0</v>
      </c>
      <c r="AT36" s="343"/>
      <c r="AU36" s="341">
        <f>IF(J36=0,0,COUNTIFS(Asistencia!$J$18:$AR$18,"=U2",Asistencia!$J36:$AR36,"=F"))</f>
        <v>0</v>
      </c>
      <c r="AV36" s="343"/>
      <c r="AW36" s="341">
        <f>IF(J36=0,0,COUNTIFS(Asistencia!$J$18:$AR$18,"=U3",Asistencia!$J36:$AR36,"=F"))</f>
        <v>0</v>
      </c>
      <c r="AX36" s="343"/>
      <c r="AY36" s="341">
        <f>IF(J36=0,0,COUNTIFS(Asistencia!$J$18:$AR$18,"=U4",Asistencia!$J36:$AR36,"=F"))</f>
        <v>0</v>
      </c>
      <c r="AZ36" s="343"/>
      <c r="BA36" s="341">
        <f>IF(J36=0,0,COUNTIFS(Asistencia!$J$18:$AR$18,"=U5",Asistencia!$J36:$AR36,"=F"))</f>
        <v>0</v>
      </c>
      <c r="BB36" s="343"/>
      <c r="BC36" s="341">
        <f>IF(J36=0,0,COUNTIFS(Asistencia!$J$18:$AR$18,"=U6",Asistencia!$J36:$AR36,"=F"))</f>
        <v>0</v>
      </c>
      <c r="BD36" s="343"/>
      <c r="BE36" s="341">
        <f>IF(J36=0,0,COUNTIFS(Asistencia!$J$18:$AR$18,"=U7",Asistencia!$J36:$AR36,"=F"))</f>
        <v>0</v>
      </c>
      <c r="BF36" s="343"/>
      <c r="BG36" s="341">
        <f>IF(J36=0,0,COUNTIFS(Asistencia!$J$18:$AR$18,"=U8",Asistencia!$J36:$AR36,"=F"))</f>
        <v>0</v>
      </c>
      <c r="BH36" s="343"/>
      <c r="BI36" s="341">
        <f t="shared" si="0"/>
        <v>0</v>
      </c>
      <c r="BJ36" s="343"/>
    </row>
    <row r="37" spans="1:62" x14ac:dyDescent="0.35">
      <c r="A37" s="4">
        <f t="shared" si="1"/>
        <v>0</v>
      </c>
      <c r="B37" s="4" t="str">
        <f>IF('Unidad 1'!B40="","",'Unidad 1'!B40)</f>
        <v/>
      </c>
      <c r="C37" s="330" t="str">
        <f>IF('Unidad 1'!C40="","",'Unidad 1'!C40)</f>
        <v/>
      </c>
      <c r="D37" s="331"/>
      <c r="E37" s="331"/>
      <c r="F37" s="331"/>
      <c r="G37" s="331"/>
      <c r="H37" s="331"/>
      <c r="I37" s="332"/>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1">
        <f>IF(J37=0,0,COUNTIFS(Asistencia!$J$18:$AR$18,"=U1",Asistencia!$J37:$AR37,"=F"))</f>
        <v>0</v>
      </c>
      <c r="AT37" s="343"/>
      <c r="AU37" s="341">
        <f>IF(J37=0,0,COUNTIFS(Asistencia!$J$18:$AR$18,"=U2",Asistencia!$J37:$AR37,"=F"))</f>
        <v>0</v>
      </c>
      <c r="AV37" s="343"/>
      <c r="AW37" s="341">
        <f>IF(J37=0,0,COUNTIFS(Asistencia!$J$18:$AR$18,"=U3",Asistencia!$J37:$AR37,"=F"))</f>
        <v>0</v>
      </c>
      <c r="AX37" s="343"/>
      <c r="AY37" s="341">
        <f>IF(J37=0,0,COUNTIFS(Asistencia!$J$18:$AR$18,"=U4",Asistencia!$J37:$AR37,"=F"))</f>
        <v>0</v>
      </c>
      <c r="AZ37" s="343"/>
      <c r="BA37" s="341">
        <f>IF(J37=0,0,COUNTIFS(Asistencia!$J$18:$AR$18,"=U5",Asistencia!$J37:$AR37,"=F"))</f>
        <v>0</v>
      </c>
      <c r="BB37" s="343"/>
      <c r="BC37" s="341">
        <f>IF(J37=0,0,COUNTIFS(Asistencia!$J$18:$AR$18,"=U6",Asistencia!$J37:$AR37,"=F"))</f>
        <v>0</v>
      </c>
      <c r="BD37" s="343"/>
      <c r="BE37" s="341">
        <f>IF(J37=0,0,COUNTIFS(Asistencia!$J$18:$AR$18,"=U7",Asistencia!$J37:$AR37,"=F"))</f>
        <v>0</v>
      </c>
      <c r="BF37" s="343"/>
      <c r="BG37" s="341">
        <f>IF(J37=0,0,COUNTIFS(Asistencia!$J$18:$AR$18,"=U8",Asistencia!$J37:$AR37,"=F"))</f>
        <v>0</v>
      </c>
      <c r="BH37" s="343"/>
      <c r="BI37" s="341">
        <f t="shared" si="0"/>
        <v>0</v>
      </c>
      <c r="BJ37" s="343"/>
    </row>
    <row r="38" spans="1:62" x14ac:dyDescent="0.35">
      <c r="A38" s="4">
        <f t="shared" si="1"/>
        <v>0</v>
      </c>
      <c r="B38" s="4" t="str">
        <f>IF('Unidad 1'!B41="","",'Unidad 1'!B41)</f>
        <v/>
      </c>
      <c r="C38" s="330" t="str">
        <f>IF('Unidad 1'!C41="","",'Unidad 1'!C41)</f>
        <v/>
      </c>
      <c r="D38" s="331"/>
      <c r="E38" s="331"/>
      <c r="F38" s="331"/>
      <c r="G38" s="331"/>
      <c r="H38" s="331"/>
      <c r="I38" s="332"/>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1">
        <f>IF(J38=0,0,COUNTIFS(Asistencia!$J$18:$AR$18,"=U1",Asistencia!$J38:$AR38,"=F"))</f>
        <v>0</v>
      </c>
      <c r="AT38" s="343"/>
      <c r="AU38" s="341">
        <f>IF(J38=0,0,COUNTIFS(Asistencia!$J$18:$AR$18,"=U2",Asistencia!$J38:$AR38,"=F"))</f>
        <v>0</v>
      </c>
      <c r="AV38" s="343"/>
      <c r="AW38" s="341">
        <f>IF(J38=0,0,COUNTIFS(Asistencia!$J$18:$AR$18,"=U3",Asistencia!$J38:$AR38,"=F"))</f>
        <v>0</v>
      </c>
      <c r="AX38" s="343"/>
      <c r="AY38" s="341">
        <f>IF(J38=0,0,COUNTIFS(Asistencia!$J$18:$AR$18,"=U4",Asistencia!$J38:$AR38,"=F"))</f>
        <v>0</v>
      </c>
      <c r="AZ38" s="343"/>
      <c r="BA38" s="341">
        <f>IF(J38=0,0,COUNTIFS(Asistencia!$J$18:$AR$18,"=U5",Asistencia!$J38:$AR38,"=F"))</f>
        <v>0</v>
      </c>
      <c r="BB38" s="343"/>
      <c r="BC38" s="341">
        <f>IF(J38=0,0,COUNTIFS(Asistencia!$J$18:$AR$18,"=U6",Asistencia!$J38:$AR38,"=F"))</f>
        <v>0</v>
      </c>
      <c r="BD38" s="343"/>
      <c r="BE38" s="341">
        <f>IF(J38=0,0,COUNTIFS(Asistencia!$J$18:$AR$18,"=U7",Asistencia!$J38:$AR38,"=F"))</f>
        <v>0</v>
      </c>
      <c r="BF38" s="343"/>
      <c r="BG38" s="341">
        <f>IF(J38=0,0,COUNTIFS(Asistencia!$J$18:$AR$18,"=U8",Asistencia!$J38:$AR38,"=F"))</f>
        <v>0</v>
      </c>
      <c r="BH38" s="343"/>
      <c r="BI38" s="341">
        <f t="shared" si="0"/>
        <v>0</v>
      </c>
      <c r="BJ38" s="343"/>
    </row>
    <row r="39" spans="1:62" x14ac:dyDescent="0.35">
      <c r="A39" s="4">
        <f t="shared" si="1"/>
        <v>0</v>
      </c>
      <c r="B39" s="4" t="str">
        <f>IF('Unidad 1'!B42="","",'Unidad 1'!B42)</f>
        <v/>
      </c>
      <c r="C39" s="330" t="str">
        <f>IF('Unidad 1'!C42="","",'Unidad 1'!C42)</f>
        <v/>
      </c>
      <c r="D39" s="331"/>
      <c r="E39" s="331"/>
      <c r="F39" s="331"/>
      <c r="G39" s="331"/>
      <c r="H39" s="331"/>
      <c r="I39" s="332"/>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1">
        <f>IF(J39=0,0,COUNTIFS(Asistencia!$J$18:$AR$18,"=U1",Asistencia!$J39:$AR39,"=F"))</f>
        <v>0</v>
      </c>
      <c r="AT39" s="343"/>
      <c r="AU39" s="341">
        <f>IF(J39=0,0,COUNTIFS(Asistencia!$J$18:$AR$18,"=U2",Asistencia!$J39:$AR39,"=F"))</f>
        <v>0</v>
      </c>
      <c r="AV39" s="343"/>
      <c r="AW39" s="341">
        <f>IF(J39=0,0,COUNTIFS(Asistencia!$J$18:$AR$18,"=U3",Asistencia!$J39:$AR39,"=F"))</f>
        <v>0</v>
      </c>
      <c r="AX39" s="343"/>
      <c r="AY39" s="341">
        <f>IF(J39=0,0,COUNTIFS(Asistencia!$J$18:$AR$18,"=U4",Asistencia!$J39:$AR39,"=F"))</f>
        <v>0</v>
      </c>
      <c r="AZ39" s="343"/>
      <c r="BA39" s="341">
        <f>IF(J39=0,0,COUNTIFS(Asistencia!$J$18:$AR$18,"=U5",Asistencia!$J39:$AR39,"=F"))</f>
        <v>0</v>
      </c>
      <c r="BB39" s="343"/>
      <c r="BC39" s="341">
        <f>IF(J39=0,0,COUNTIFS(Asistencia!$J$18:$AR$18,"=U6",Asistencia!$J39:$AR39,"=F"))</f>
        <v>0</v>
      </c>
      <c r="BD39" s="343"/>
      <c r="BE39" s="341">
        <f>IF(J39=0,0,COUNTIFS(Asistencia!$J$18:$AR$18,"=U7",Asistencia!$J39:$AR39,"=F"))</f>
        <v>0</v>
      </c>
      <c r="BF39" s="343"/>
      <c r="BG39" s="341">
        <f>IF(J39=0,0,COUNTIFS(Asistencia!$J$18:$AR$18,"=U8",Asistencia!$J39:$AR39,"=F"))</f>
        <v>0</v>
      </c>
      <c r="BH39" s="343"/>
      <c r="BI39" s="341">
        <f t="shared" si="0"/>
        <v>0</v>
      </c>
      <c r="BJ39" s="343"/>
    </row>
    <row r="40" spans="1:62" x14ac:dyDescent="0.35">
      <c r="A40" s="4">
        <f t="shared" si="1"/>
        <v>0</v>
      </c>
      <c r="B40" s="4" t="str">
        <f>IF('Unidad 1'!B43="","",'Unidad 1'!B43)</f>
        <v/>
      </c>
      <c r="C40" s="330" t="str">
        <f>IF('Unidad 1'!C43="","",'Unidad 1'!C43)</f>
        <v/>
      </c>
      <c r="D40" s="331"/>
      <c r="E40" s="331"/>
      <c r="F40" s="331"/>
      <c r="G40" s="331"/>
      <c r="H40" s="331"/>
      <c r="I40" s="332"/>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1">
        <f>IF(J40=0,0,COUNTIFS(Asistencia!$J$18:$AR$18,"=U1",Asistencia!$J40:$AR40,"=F"))</f>
        <v>0</v>
      </c>
      <c r="AT40" s="343"/>
      <c r="AU40" s="341">
        <f>IF(J40=0,0,COUNTIFS(Asistencia!$J$18:$AR$18,"=U2",Asistencia!$J40:$AR40,"=F"))</f>
        <v>0</v>
      </c>
      <c r="AV40" s="343"/>
      <c r="AW40" s="341">
        <f>IF(J40=0,0,COUNTIFS(Asistencia!$J$18:$AR$18,"=U3",Asistencia!$J40:$AR40,"=F"))</f>
        <v>0</v>
      </c>
      <c r="AX40" s="343"/>
      <c r="AY40" s="341">
        <f>IF(J40=0,0,COUNTIFS(Asistencia!$J$18:$AR$18,"=U4",Asistencia!$J40:$AR40,"=F"))</f>
        <v>0</v>
      </c>
      <c r="AZ40" s="343"/>
      <c r="BA40" s="341">
        <f>IF(J40=0,0,COUNTIFS(Asistencia!$J$18:$AR$18,"=U5",Asistencia!$J40:$AR40,"=F"))</f>
        <v>0</v>
      </c>
      <c r="BB40" s="343"/>
      <c r="BC40" s="341">
        <f>IF(J40=0,0,COUNTIFS(Asistencia!$J$18:$AR$18,"=U6",Asistencia!$J40:$AR40,"=F"))</f>
        <v>0</v>
      </c>
      <c r="BD40" s="343"/>
      <c r="BE40" s="341">
        <f>IF(J40=0,0,COUNTIFS(Asistencia!$J$18:$AR$18,"=U7",Asistencia!$J40:$AR40,"=F"))</f>
        <v>0</v>
      </c>
      <c r="BF40" s="343"/>
      <c r="BG40" s="341">
        <f>IF(J40=0,0,COUNTIFS(Asistencia!$J$18:$AR$18,"=U8",Asistencia!$J40:$AR40,"=F"))</f>
        <v>0</v>
      </c>
      <c r="BH40" s="343"/>
      <c r="BI40" s="341">
        <f t="shared" si="0"/>
        <v>0</v>
      </c>
      <c r="BJ40" s="343"/>
    </row>
    <row r="41" spans="1:62" x14ac:dyDescent="0.35">
      <c r="A41" s="4">
        <f t="shared" si="1"/>
        <v>0</v>
      </c>
      <c r="B41" s="4" t="str">
        <f>IF('Unidad 1'!B44="","",'Unidad 1'!B44)</f>
        <v/>
      </c>
      <c r="C41" s="330" t="str">
        <f>IF('Unidad 1'!C44="","",'Unidad 1'!C44)</f>
        <v/>
      </c>
      <c r="D41" s="331"/>
      <c r="E41" s="331"/>
      <c r="F41" s="331"/>
      <c r="G41" s="331"/>
      <c r="H41" s="331"/>
      <c r="I41" s="332"/>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1">
        <f>IF(J41=0,0,COUNTIFS(Asistencia!$J$18:$AR$18,"=U1",Asistencia!$J41:$AR41,"=F"))</f>
        <v>0</v>
      </c>
      <c r="AT41" s="343"/>
      <c r="AU41" s="341">
        <f>IF(J41=0,0,COUNTIFS(Asistencia!$J$18:$AR$18,"=U2",Asistencia!$J41:$AR41,"=F"))</f>
        <v>0</v>
      </c>
      <c r="AV41" s="343"/>
      <c r="AW41" s="341">
        <f>IF(J41=0,0,COUNTIFS(Asistencia!$J$18:$AR$18,"=U3",Asistencia!$J41:$AR41,"=F"))</f>
        <v>0</v>
      </c>
      <c r="AX41" s="343"/>
      <c r="AY41" s="341">
        <f>IF(J41=0,0,COUNTIFS(Asistencia!$J$18:$AR$18,"=U4",Asistencia!$J41:$AR41,"=F"))</f>
        <v>0</v>
      </c>
      <c r="AZ41" s="343"/>
      <c r="BA41" s="341">
        <f>IF(J41=0,0,COUNTIFS(Asistencia!$J$18:$AR$18,"=U5",Asistencia!$J41:$AR41,"=F"))</f>
        <v>0</v>
      </c>
      <c r="BB41" s="343"/>
      <c r="BC41" s="341">
        <f>IF(J41=0,0,COUNTIFS(Asistencia!$J$18:$AR$18,"=U6",Asistencia!$J41:$AR41,"=F"))</f>
        <v>0</v>
      </c>
      <c r="BD41" s="343"/>
      <c r="BE41" s="341">
        <f>IF(J41=0,0,COUNTIFS(Asistencia!$J$18:$AR$18,"=U7",Asistencia!$J41:$AR41,"=F"))</f>
        <v>0</v>
      </c>
      <c r="BF41" s="343"/>
      <c r="BG41" s="341">
        <f>IF(J41=0,0,COUNTIFS(Asistencia!$J$18:$AR$18,"=U8",Asistencia!$J41:$AR41,"=F"))</f>
        <v>0</v>
      </c>
      <c r="BH41" s="343"/>
      <c r="BI41" s="341">
        <f t="shared" si="0"/>
        <v>0</v>
      </c>
      <c r="BJ41" s="343"/>
    </row>
    <row r="42" spans="1:62" x14ac:dyDescent="0.35">
      <c r="A42" s="4">
        <f t="shared" si="1"/>
        <v>0</v>
      </c>
      <c r="B42" s="4" t="str">
        <f>IF('Unidad 1'!B45="","",'Unidad 1'!B45)</f>
        <v/>
      </c>
      <c r="C42" s="330" t="str">
        <f>IF('Unidad 1'!C45="","",'Unidad 1'!C45)</f>
        <v/>
      </c>
      <c r="D42" s="331"/>
      <c r="E42" s="331"/>
      <c r="F42" s="331"/>
      <c r="G42" s="331"/>
      <c r="H42" s="331"/>
      <c r="I42" s="332"/>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1">
        <f>IF(J42=0,0,COUNTIFS(Asistencia!$J$18:$AR$18,"=U1",Asistencia!$J42:$AR42,"=F"))</f>
        <v>0</v>
      </c>
      <c r="AT42" s="343"/>
      <c r="AU42" s="341">
        <f>IF(J42=0,0,COUNTIFS(Asistencia!$J$18:$AR$18,"=U2",Asistencia!$J42:$AR42,"=F"))</f>
        <v>0</v>
      </c>
      <c r="AV42" s="343"/>
      <c r="AW42" s="341">
        <f>IF(J42=0,0,COUNTIFS(Asistencia!$J$18:$AR$18,"=U3",Asistencia!$J42:$AR42,"=F"))</f>
        <v>0</v>
      </c>
      <c r="AX42" s="343"/>
      <c r="AY42" s="341">
        <f>IF(J42=0,0,COUNTIFS(Asistencia!$J$18:$AR$18,"=U4",Asistencia!$J42:$AR42,"=F"))</f>
        <v>0</v>
      </c>
      <c r="AZ42" s="343"/>
      <c r="BA42" s="341">
        <f>IF(J42=0,0,COUNTIFS(Asistencia!$J$18:$AR$18,"=U5",Asistencia!$J42:$AR42,"=F"))</f>
        <v>0</v>
      </c>
      <c r="BB42" s="343"/>
      <c r="BC42" s="341">
        <f>IF(J42=0,0,COUNTIFS(Asistencia!$J$18:$AR$18,"=U6",Asistencia!$J42:$AR42,"=F"))</f>
        <v>0</v>
      </c>
      <c r="BD42" s="343"/>
      <c r="BE42" s="341">
        <f>IF(J42=0,0,COUNTIFS(Asistencia!$J$18:$AR$18,"=U7",Asistencia!$J42:$AR42,"=F"))</f>
        <v>0</v>
      </c>
      <c r="BF42" s="343"/>
      <c r="BG42" s="341">
        <f>IF(J42=0,0,COUNTIFS(Asistencia!$J$18:$AR$18,"=U8",Asistencia!$J42:$AR42,"=F"))</f>
        <v>0</v>
      </c>
      <c r="BH42" s="343"/>
      <c r="BI42" s="341">
        <f t="shared" si="0"/>
        <v>0</v>
      </c>
      <c r="BJ42" s="343"/>
    </row>
    <row r="43" spans="1:62" x14ac:dyDescent="0.35">
      <c r="A43" s="4">
        <f t="shared" si="1"/>
        <v>0</v>
      </c>
      <c r="B43" s="4" t="str">
        <f>IF('Unidad 1'!B46="","",'Unidad 1'!B46)</f>
        <v/>
      </c>
      <c r="C43" s="330" t="str">
        <f>IF('Unidad 1'!C46="","",'Unidad 1'!C46)</f>
        <v/>
      </c>
      <c r="D43" s="331"/>
      <c r="E43" s="331"/>
      <c r="F43" s="331"/>
      <c r="G43" s="331"/>
      <c r="H43" s="331"/>
      <c r="I43" s="332"/>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1">
        <f>IF(J43=0,0,COUNTIFS(Asistencia!$J$18:$AR$18,"=U1",Asistencia!$J43:$AR43,"=F"))</f>
        <v>0</v>
      </c>
      <c r="AT43" s="343"/>
      <c r="AU43" s="341">
        <f>IF(J43=0,0,COUNTIFS(Asistencia!$J$18:$AR$18,"=U2",Asistencia!$J43:$AR43,"=F"))</f>
        <v>0</v>
      </c>
      <c r="AV43" s="343"/>
      <c r="AW43" s="341">
        <f>IF(J43=0,0,COUNTIFS(Asistencia!$J$18:$AR$18,"=U3",Asistencia!$J43:$AR43,"=F"))</f>
        <v>0</v>
      </c>
      <c r="AX43" s="343"/>
      <c r="AY43" s="341">
        <f>IF(J43=0,0,COUNTIFS(Asistencia!$J$18:$AR$18,"=U4",Asistencia!$J43:$AR43,"=F"))</f>
        <v>0</v>
      </c>
      <c r="AZ43" s="343"/>
      <c r="BA43" s="341">
        <f>IF(J43=0,0,COUNTIFS(Asistencia!$J$18:$AR$18,"=U5",Asistencia!$J43:$AR43,"=F"))</f>
        <v>0</v>
      </c>
      <c r="BB43" s="343"/>
      <c r="BC43" s="341">
        <f>IF(J43=0,0,COUNTIFS(Asistencia!$J$18:$AR$18,"=U6",Asistencia!$J43:$AR43,"=F"))</f>
        <v>0</v>
      </c>
      <c r="BD43" s="343"/>
      <c r="BE43" s="341">
        <f>IF(J43=0,0,COUNTIFS(Asistencia!$J$18:$AR$18,"=U7",Asistencia!$J43:$AR43,"=F"))</f>
        <v>0</v>
      </c>
      <c r="BF43" s="343"/>
      <c r="BG43" s="341">
        <f>IF(J43=0,0,COUNTIFS(Asistencia!$J$18:$AR$18,"=U8",Asistencia!$J43:$AR43,"=F"))</f>
        <v>0</v>
      </c>
      <c r="BH43" s="343"/>
      <c r="BI43" s="341">
        <f t="shared" si="0"/>
        <v>0</v>
      </c>
      <c r="BJ43" s="343"/>
    </row>
    <row r="44" spans="1:62" x14ac:dyDescent="0.35">
      <c r="A44" s="4">
        <f t="shared" si="1"/>
        <v>0</v>
      </c>
      <c r="B44" s="4" t="str">
        <f>IF('Unidad 1'!B47="","",'Unidad 1'!B47)</f>
        <v/>
      </c>
      <c r="C44" s="330" t="str">
        <f>IF('Unidad 1'!C47="","",'Unidad 1'!C47)</f>
        <v/>
      </c>
      <c r="D44" s="331"/>
      <c r="E44" s="331"/>
      <c r="F44" s="331"/>
      <c r="G44" s="331"/>
      <c r="H44" s="331"/>
      <c r="I44" s="332"/>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1">
        <f>IF(J44=0,0,COUNTIFS(Asistencia!$J$18:$AR$18,"=U1",Asistencia!$J44:$AR44,"=F"))</f>
        <v>0</v>
      </c>
      <c r="AT44" s="343"/>
      <c r="AU44" s="341">
        <f>IF(J44=0,0,COUNTIFS(Asistencia!$J$18:$AR$18,"=U2",Asistencia!$J44:$AR44,"=F"))</f>
        <v>0</v>
      </c>
      <c r="AV44" s="343"/>
      <c r="AW44" s="341">
        <f>IF(J44=0,0,COUNTIFS(Asistencia!$J$18:$AR$18,"=U3",Asistencia!$J44:$AR44,"=F"))</f>
        <v>0</v>
      </c>
      <c r="AX44" s="343"/>
      <c r="AY44" s="341">
        <f>IF(J44=0,0,COUNTIFS(Asistencia!$J$18:$AR$18,"=U4",Asistencia!$J44:$AR44,"=F"))</f>
        <v>0</v>
      </c>
      <c r="AZ44" s="343"/>
      <c r="BA44" s="341">
        <f>IF(J44=0,0,COUNTIFS(Asistencia!$J$18:$AR$18,"=U5",Asistencia!$J44:$AR44,"=F"))</f>
        <v>0</v>
      </c>
      <c r="BB44" s="343"/>
      <c r="BC44" s="341">
        <f>IF(J44=0,0,COUNTIFS(Asistencia!$J$18:$AR$18,"=U6",Asistencia!$J44:$AR44,"=F"))</f>
        <v>0</v>
      </c>
      <c r="BD44" s="343"/>
      <c r="BE44" s="341">
        <f>IF(J44=0,0,COUNTIFS(Asistencia!$J$18:$AR$18,"=U7",Asistencia!$J44:$AR44,"=F"))</f>
        <v>0</v>
      </c>
      <c r="BF44" s="343"/>
      <c r="BG44" s="341">
        <f>IF(J44=0,0,COUNTIFS(Asistencia!$J$18:$AR$18,"=U8",Asistencia!$J44:$AR44,"=F"))</f>
        <v>0</v>
      </c>
      <c r="BH44" s="343"/>
      <c r="BI44" s="341">
        <f t="shared" si="0"/>
        <v>0</v>
      </c>
      <c r="BJ44" s="343"/>
    </row>
    <row r="45" spans="1:62" x14ac:dyDescent="0.35">
      <c r="A45" s="4">
        <f t="shared" si="1"/>
        <v>0</v>
      </c>
      <c r="B45" s="4" t="str">
        <f>IF('Unidad 1'!B48="","",'Unidad 1'!B48)</f>
        <v/>
      </c>
      <c r="C45" s="330" t="str">
        <f>IF('Unidad 1'!C48="","",'Unidad 1'!C48)</f>
        <v/>
      </c>
      <c r="D45" s="331"/>
      <c r="E45" s="331"/>
      <c r="F45" s="331"/>
      <c r="G45" s="331"/>
      <c r="H45" s="331"/>
      <c r="I45" s="332"/>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1">
        <f>IF(J45=0,0,COUNTIFS(Asistencia!$J$18:$AR$18,"=U1",Asistencia!$J45:$AR45,"=F"))</f>
        <v>0</v>
      </c>
      <c r="AT45" s="343"/>
      <c r="AU45" s="341">
        <f>IF(J45=0,0,COUNTIFS(Asistencia!$J$18:$AR$18,"=U2",Asistencia!$J45:$AR45,"=F"))</f>
        <v>0</v>
      </c>
      <c r="AV45" s="343"/>
      <c r="AW45" s="341">
        <f>IF(J45=0,0,COUNTIFS(Asistencia!$J$18:$AR$18,"=U3",Asistencia!$J45:$AR45,"=F"))</f>
        <v>0</v>
      </c>
      <c r="AX45" s="343"/>
      <c r="AY45" s="341">
        <f>IF(J45=0,0,COUNTIFS(Asistencia!$J$18:$AR$18,"=U4",Asistencia!$J45:$AR45,"=F"))</f>
        <v>0</v>
      </c>
      <c r="AZ45" s="343"/>
      <c r="BA45" s="341">
        <f>IF(J45=0,0,COUNTIFS(Asistencia!$J$18:$AR$18,"=U5",Asistencia!$J45:$AR45,"=F"))</f>
        <v>0</v>
      </c>
      <c r="BB45" s="343"/>
      <c r="BC45" s="341">
        <f>IF(J45=0,0,COUNTIFS(Asistencia!$J$18:$AR$18,"=U6",Asistencia!$J45:$AR45,"=F"))</f>
        <v>0</v>
      </c>
      <c r="BD45" s="343"/>
      <c r="BE45" s="341">
        <f>IF(J45=0,0,COUNTIFS(Asistencia!$J$18:$AR$18,"=U7",Asistencia!$J45:$AR45,"=F"))</f>
        <v>0</v>
      </c>
      <c r="BF45" s="343"/>
      <c r="BG45" s="341">
        <f>IF(J45=0,0,COUNTIFS(Asistencia!$J$18:$AR$18,"=U8",Asistencia!$J45:$AR45,"=F"))</f>
        <v>0</v>
      </c>
      <c r="BH45" s="343"/>
      <c r="BI45" s="341">
        <f t="shared" si="0"/>
        <v>0</v>
      </c>
      <c r="BJ45" s="343"/>
    </row>
    <row r="46" spans="1:62" x14ac:dyDescent="0.35">
      <c r="A46" s="4">
        <f t="shared" si="1"/>
        <v>0</v>
      </c>
      <c r="B46" s="4" t="str">
        <f>IF('Unidad 1'!B49="","",'Unidad 1'!B49)</f>
        <v/>
      </c>
      <c r="C46" s="330" t="str">
        <f>IF('Unidad 1'!C49="","",'Unidad 1'!C49)</f>
        <v/>
      </c>
      <c r="D46" s="331"/>
      <c r="E46" s="331"/>
      <c r="F46" s="331"/>
      <c r="G46" s="331"/>
      <c r="H46" s="331"/>
      <c r="I46" s="332"/>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1">
        <f>IF(J46=0,0,COUNTIFS(Asistencia!$J$18:$AR$18,"=U1",Asistencia!$J46:$AR46,"=F"))</f>
        <v>0</v>
      </c>
      <c r="AT46" s="343"/>
      <c r="AU46" s="341">
        <f>IF(J46=0,0,COUNTIFS(Asistencia!$J$18:$AR$18,"=U2",Asistencia!$J46:$AR46,"=F"))</f>
        <v>0</v>
      </c>
      <c r="AV46" s="343"/>
      <c r="AW46" s="341">
        <f>IF(J46=0,0,COUNTIFS(Asistencia!$J$18:$AR$18,"=U3",Asistencia!$J46:$AR46,"=F"))</f>
        <v>0</v>
      </c>
      <c r="AX46" s="343"/>
      <c r="AY46" s="341">
        <f>IF(J46=0,0,COUNTIFS(Asistencia!$J$18:$AR$18,"=U4",Asistencia!$J46:$AR46,"=F"))</f>
        <v>0</v>
      </c>
      <c r="AZ46" s="343"/>
      <c r="BA46" s="341">
        <f>IF(J46=0,0,COUNTIFS(Asistencia!$J$18:$AR$18,"=U5",Asistencia!$J46:$AR46,"=F"))</f>
        <v>0</v>
      </c>
      <c r="BB46" s="343"/>
      <c r="BC46" s="341">
        <f>IF(J46=0,0,COUNTIFS(Asistencia!$J$18:$AR$18,"=U6",Asistencia!$J46:$AR46,"=F"))</f>
        <v>0</v>
      </c>
      <c r="BD46" s="343"/>
      <c r="BE46" s="341">
        <f>IF(J46=0,0,COUNTIFS(Asistencia!$J$18:$AR$18,"=U7",Asistencia!$J46:$AR46,"=F"))</f>
        <v>0</v>
      </c>
      <c r="BF46" s="343"/>
      <c r="BG46" s="341">
        <f>IF(J46=0,0,COUNTIFS(Asistencia!$J$18:$AR$18,"=U8",Asistencia!$J46:$AR46,"=F"))</f>
        <v>0</v>
      </c>
      <c r="BH46" s="343"/>
      <c r="BI46" s="341">
        <f t="shared" si="0"/>
        <v>0</v>
      </c>
      <c r="BJ46" s="343"/>
    </row>
    <row r="47" spans="1:62" x14ac:dyDescent="0.35">
      <c r="A47" s="4">
        <f t="shared" si="1"/>
        <v>0</v>
      </c>
      <c r="B47" s="4" t="str">
        <f>IF('Unidad 1'!B50="","",'Unidad 1'!B50)</f>
        <v/>
      </c>
      <c r="C47" s="330" t="str">
        <f>IF('Unidad 1'!C50="","",'Unidad 1'!C50)</f>
        <v/>
      </c>
      <c r="D47" s="331"/>
      <c r="E47" s="331"/>
      <c r="F47" s="331"/>
      <c r="G47" s="331"/>
      <c r="H47" s="331"/>
      <c r="I47" s="332"/>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1">
        <f>IF(J47=0,0,COUNTIFS(Asistencia!$J$18:$AR$18,"=U1",Asistencia!$J47:$AR47,"=F"))</f>
        <v>0</v>
      </c>
      <c r="AT47" s="343"/>
      <c r="AU47" s="341">
        <f>IF(J47=0,0,COUNTIFS(Asistencia!$J$18:$AR$18,"=U2",Asistencia!$J47:$AR47,"=F"))</f>
        <v>0</v>
      </c>
      <c r="AV47" s="343"/>
      <c r="AW47" s="341">
        <f>IF(J47=0,0,COUNTIFS(Asistencia!$J$18:$AR$18,"=U3",Asistencia!$J47:$AR47,"=F"))</f>
        <v>0</v>
      </c>
      <c r="AX47" s="343"/>
      <c r="AY47" s="341">
        <f>IF(J47=0,0,COUNTIFS(Asistencia!$J$18:$AR$18,"=U4",Asistencia!$J47:$AR47,"=F"))</f>
        <v>0</v>
      </c>
      <c r="AZ47" s="343"/>
      <c r="BA47" s="341">
        <f>IF(J47=0,0,COUNTIFS(Asistencia!$J$18:$AR$18,"=U5",Asistencia!$J47:$AR47,"=F"))</f>
        <v>0</v>
      </c>
      <c r="BB47" s="343"/>
      <c r="BC47" s="341">
        <f>IF(J47=0,0,COUNTIFS(Asistencia!$J$18:$AR$18,"=U6",Asistencia!$J47:$AR47,"=F"))</f>
        <v>0</v>
      </c>
      <c r="BD47" s="343"/>
      <c r="BE47" s="341">
        <f>IF(J47=0,0,COUNTIFS(Asistencia!$J$18:$AR$18,"=U7",Asistencia!$J47:$AR47,"=F"))</f>
        <v>0</v>
      </c>
      <c r="BF47" s="343"/>
      <c r="BG47" s="341">
        <f>IF(J47=0,0,COUNTIFS(Asistencia!$J$18:$AR$18,"=U8",Asistencia!$J47:$AR47,"=F"))</f>
        <v>0</v>
      </c>
      <c r="BH47" s="343"/>
      <c r="BI47" s="341">
        <f t="shared" si="0"/>
        <v>0</v>
      </c>
      <c r="BJ47" s="343"/>
    </row>
    <row r="48" spans="1:62" x14ac:dyDescent="0.35">
      <c r="A48" s="4">
        <f t="shared" si="1"/>
        <v>0</v>
      </c>
      <c r="B48" s="4" t="str">
        <f>IF('Unidad 1'!B51="","",'Unidad 1'!B51)</f>
        <v/>
      </c>
      <c r="C48" s="330" t="str">
        <f>IF('Unidad 1'!C51="","",'Unidad 1'!C51)</f>
        <v/>
      </c>
      <c r="D48" s="331"/>
      <c r="E48" s="331"/>
      <c r="F48" s="331"/>
      <c r="G48" s="331"/>
      <c r="H48" s="331"/>
      <c r="I48" s="332"/>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1">
        <f>IF(J48=0,0,COUNTIFS(Asistencia!$J$18:$AR$18,"=U1",Asistencia!$J48:$AR48,"=F"))</f>
        <v>0</v>
      </c>
      <c r="AT48" s="343"/>
      <c r="AU48" s="341">
        <f>IF(J48=0,0,COUNTIFS(Asistencia!$J$18:$AR$18,"=U2",Asistencia!$J48:$AR48,"=F"))</f>
        <v>0</v>
      </c>
      <c r="AV48" s="343"/>
      <c r="AW48" s="341">
        <f>IF(J48=0,0,COUNTIFS(Asistencia!$J$18:$AR$18,"=U3",Asistencia!$J48:$AR48,"=F"))</f>
        <v>0</v>
      </c>
      <c r="AX48" s="343"/>
      <c r="AY48" s="341">
        <f>IF(J48=0,0,COUNTIFS(Asistencia!$J$18:$AR$18,"=U4",Asistencia!$J48:$AR48,"=F"))</f>
        <v>0</v>
      </c>
      <c r="AZ48" s="343"/>
      <c r="BA48" s="341">
        <f>IF(J48=0,0,COUNTIFS(Asistencia!$J$18:$AR$18,"=U5",Asistencia!$J48:$AR48,"=F"))</f>
        <v>0</v>
      </c>
      <c r="BB48" s="343"/>
      <c r="BC48" s="341">
        <f>IF(J48=0,0,COUNTIFS(Asistencia!$J$18:$AR$18,"=U6",Asistencia!$J48:$AR48,"=F"))</f>
        <v>0</v>
      </c>
      <c r="BD48" s="343"/>
      <c r="BE48" s="341">
        <f>IF(J48=0,0,COUNTIFS(Asistencia!$J$18:$AR$18,"=U7",Asistencia!$J48:$AR48,"=F"))</f>
        <v>0</v>
      </c>
      <c r="BF48" s="343"/>
      <c r="BG48" s="341">
        <f>IF(J48=0,0,COUNTIFS(Asistencia!$J$18:$AR$18,"=U8",Asistencia!$J48:$AR48,"=F"))</f>
        <v>0</v>
      </c>
      <c r="BH48" s="343"/>
      <c r="BI48" s="341">
        <f t="shared" si="0"/>
        <v>0</v>
      </c>
      <c r="BJ48" s="343"/>
    </row>
    <row r="49" spans="1:62" x14ac:dyDescent="0.35">
      <c r="A49" s="4">
        <f t="shared" si="1"/>
        <v>0</v>
      </c>
      <c r="B49" s="4" t="str">
        <f>IF('Unidad 1'!B52="","",'Unidad 1'!B52)</f>
        <v/>
      </c>
      <c r="C49" s="330" t="str">
        <f>IF('Unidad 1'!C52="","",'Unidad 1'!C52)</f>
        <v/>
      </c>
      <c r="D49" s="331"/>
      <c r="E49" s="331"/>
      <c r="F49" s="331"/>
      <c r="G49" s="331"/>
      <c r="H49" s="331"/>
      <c r="I49" s="332"/>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1">
        <f>IF(J49=0,0,COUNTIFS(Asistencia!$J$18:$AR$18,"=U1",Asistencia!$J49:$AR49,"=F"))</f>
        <v>0</v>
      </c>
      <c r="AT49" s="343"/>
      <c r="AU49" s="341">
        <f>IF(J49=0,0,COUNTIFS(Asistencia!$J$18:$AR$18,"=U2",Asistencia!$J49:$AR49,"=F"))</f>
        <v>0</v>
      </c>
      <c r="AV49" s="343"/>
      <c r="AW49" s="341">
        <f>IF(J49=0,0,COUNTIFS(Asistencia!$J$18:$AR$18,"=U3",Asistencia!$J49:$AR49,"=F"))</f>
        <v>0</v>
      </c>
      <c r="AX49" s="343"/>
      <c r="AY49" s="341">
        <f>IF(J49=0,0,COUNTIFS(Asistencia!$J$18:$AR$18,"=U4",Asistencia!$J49:$AR49,"=F"))</f>
        <v>0</v>
      </c>
      <c r="AZ49" s="343"/>
      <c r="BA49" s="341">
        <f>IF(J49=0,0,COUNTIFS(Asistencia!$J$18:$AR$18,"=U5",Asistencia!$J49:$AR49,"=F"))</f>
        <v>0</v>
      </c>
      <c r="BB49" s="343"/>
      <c r="BC49" s="341">
        <f>IF(J49=0,0,COUNTIFS(Asistencia!$J$18:$AR$18,"=U6",Asistencia!$J49:$AR49,"=F"))</f>
        <v>0</v>
      </c>
      <c r="BD49" s="343"/>
      <c r="BE49" s="341">
        <f>IF(J49=0,0,COUNTIFS(Asistencia!$J$18:$AR$18,"=U7",Asistencia!$J49:$AR49,"=F"))</f>
        <v>0</v>
      </c>
      <c r="BF49" s="343"/>
      <c r="BG49" s="341">
        <f>IF(J49=0,0,COUNTIFS(Asistencia!$J$18:$AR$18,"=U8",Asistencia!$J49:$AR49,"=F"))</f>
        <v>0</v>
      </c>
      <c r="BH49" s="343"/>
      <c r="BI49" s="341">
        <f t="shared" si="0"/>
        <v>0</v>
      </c>
      <c r="BJ49" s="343"/>
    </row>
    <row r="50" spans="1:62" x14ac:dyDescent="0.35">
      <c r="A50" s="4">
        <f t="shared" si="1"/>
        <v>0</v>
      </c>
      <c r="B50" s="4" t="str">
        <f>IF('Unidad 1'!B53="","",'Unidad 1'!B53)</f>
        <v/>
      </c>
      <c r="C50" s="330" t="str">
        <f>IF('Unidad 1'!C53="","",'Unidad 1'!C53)</f>
        <v/>
      </c>
      <c r="D50" s="331"/>
      <c r="E50" s="331"/>
      <c r="F50" s="331"/>
      <c r="G50" s="331"/>
      <c r="H50" s="331"/>
      <c r="I50" s="332"/>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1">
        <f>IF(J50=0,0,COUNTIFS(Asistencia!$J$18:$AR$18,"=U1",Asistencia!$J50:$AR50,"=F"))</f>
        <v>0</v>
      </c>
      <c r="AT50" s="343"/>
      <c r="AU50" s="341">
        <f>IF(J50=0,0,COUNTIFS(Asistencia!$J$18:$AR$18,"=U2",Asistencia!$J50:$AR50,"=F"))</f>
        <v>0</v>
      </c>
      <c r="AV50" s="343"/>
      <c r="AW50" s="341">
        <f>IF(J50=0,0,COUNTIFS(Asistencia!$J$18:$AR$18,"=U3",Asistencia!$J50:$AR50,"=F"))</f>
        <v>0</v>
      </c>
      <c r="AX50" s="343"/>
      <c r="AY50" s="341">
        <f>IF(J50=0,0,COUNTIFS(Asistencia!$J$18:$AR$18,"=U4",Asistencia!$J50:$AR50,"=F"))</f>
        <v>0</v>
      </c>
      <c r="AZ50" s="343"/>
      <c r="BA50" s="341">
        <f>IF(J50=0,0,COUNTIFS(Asistencia!$J$18:$AR$18,"=U5",Asistencia!$J50:$AR50,"=F"))</f>
        <v>0</v>
      </c>
      <c r="BB50" s="343"/>
      <c r="BC50" s="341">
        <f>IF(J50=0,0,COUNTIFS(Asistencia!$J$18:$AR$18,"=U6",Asistencia!$J50:$AR50,"=F"))</f>
        <v>0</v>
      </c>
      <c r="BD50" s="343"/>
      <c r="BE50" s="341">
        <f>IF(J50=0,0,COUNTIFS(Asistencia!$J$18:$AR$18,"=U7",Asistencia!$J50:$AR50,"=F"))</f>
        <v>0</v>
      </c>
      <c r="BF50" s="343"/>
      <c r="BG50" s="341">
        <f>IF(J50=0,0,COUNTIFS(Asistencia!$J$18:$AR$18,"=U8",Asistencia!$J50:$AR50,"=F"))</f>
        <v>0</v>
      </c>
      <c r="BH50" s="343"/>
      <c r="BI50" s="341">
        <f t="shared" si="0"/>
        <v>0</v>
      </c>
      <c r="BJ50" s="343"/>
    </row>
    <row r="51" spans="1:62" x14ac:dyDescent="0.35">
      <c r="A51" s="4">
        <f t="shared" si="1"/>
        <v>0</v>
      </c>
      <c r="B51" s="4" t="str">
        <f>IF('Unidad 1'!B54="","",'Unidad 1'!B54)</f>
        <v/>
      </c>
      <c r="C51" s="330" t="str">
        <f>IF('Unidad 1'!C54="","",'Unidad 1'!C54)</f>
        <v/>
      </c>
      <c r="D51" s="331"/>
      <c r="E51" s="331"/>
      <c r="F51" s="331"/>
      <c r="G51" s="331"/>
      <c r="H51" s="331"/>
      <c r="I51" s="332"/>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1">
        <f>IF(J51=0,0,COUNTIFS(Asistencia!$J$18:$AR$18,"=U1",Asistencia!$J51:$AR51,"=F"))</f>
        <v>0</v>
      </c>
      <c r="AT51" s="343"/>
      <c r="AU51" s="341">
        <f>IF(J51=0,0,COUNTIFS(Asistencia!$J$18:$AR$18,"=U2",Asistencia!$J51:$AR51,"=F"))</f>
        <v>0</v>
      </c>
      <c r="AV51" s="343"/>
      <c r="AW51" s="341">
        <f>IF(J51=0,0,COUNTIFS(Asistencia!$J$18:$AR$18,"=U3",Asistencia!$J51:$AR51,"=F"))</f>
        <v>0</v>
      </c>
      <c r="AX51" s="343"/>
      <c r="AY51" s="341">
        <f>IF(J51=0,0,COUNTIFS(Asistencia!$J$18:$AR$18,"=U4",Asistencia!$J51:$AR51,"=F"))</f>
        <v>0</v>
      </c>
      <c r="AZ51" s="343"/>
      <c r="BA51" s="341">
        <f>IF(J51=0,0,COUNTIFS(Asistencia!$J$18:$AR$18,"=U5",Asistencia!$J51:$AR51,"=F"))</f>
        <v>0</v>
      </c>
      <c r="BB51" s="343"/>
      <c r="BC51" s="341">
        <f>IF(J51=0,0,COUNTIFS(Asistencia!$J$18:$AR$18,"=U6",Asistencia!$J51:$AR51,"=F"))</f>
        <v>0</v>
      </c>
      <c r="BD51" s="343"/>
      <c r="BE51" s="341">
        <f>IF(J51=0,0,COUNTIFS(Asistencia!$J$18:$AR$18,"=U7",Asistencia!$J51:$AR51,"=F"))</f>
        <v>0</v>
      </c>
      <c r="BF51" s="343"/>
      <c r="BG51" s="341">
        <f>IF(J51=0,0,COUNTIFS(Asistencia!$J$18:$AR$18,"=U8",Asistencia!$J51:$AR51,"=F"))</f>
        <v>0</v>
      </c>
      <c r="BH51" s="343"/>
      <c r="BI51" s="341">
        <f t="shared" si="0"/>
        <v>0</v>
      </c>
      <c r="BJ51" s="343"/>
    </row>
    <row r="52" spans="1:62" x14ac:dyDescent="0.35">
      <c r="A52" s="4">
        <f t="shared" si="1"/>
        <v>0</v>
      </c>
      <c r="B52" s="4" t="str">
        <f>IF('Unidad 1'!B55="","",'Unidad 1'!B55)</f>
        <v/>
      </c>
      <c r="C52" s="330" t="str">
        <f>IF('Unidad 1'!C55="","",'Unidad 1'!C55)</f>
        <v/>
      </c>
      <c r="D52" s="331"/>
      <c r="E52" s="331"/>
      <c r="F52" s="331"/>
      <c r="G52" s="331"/>
      <c r="H52" s="331"/>
      <c r="I52" s="332"/>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1">
        <f>IF(J52=0,0,COUNTIFS(Asistencia!$J$18:$AR$18,"=U1",Asistencia!$J52:$AR52,"=F"))</f>
        <v>0</v>
      </c>
      <c r="AT52" s="343"/>
      <c r="AU52" s="341">
        <f>IF(J52=0,0,COUNTIFS(Asistencia!$J$18:$AR$18,"=U2",Asistencia!$J52:$AR52,"=F"))</f>
        <v>0</v>
      </c>
      <c r="AV52" s="343"/>
      <c r="AW52" s="341">
        <f>IF(J52=0,0,COUNTIFS(Asistencia!$J$18:$AR$18,"=U3",Asistencia!$J52:$AR52,"=F"))</f>
        <v>0</v>
      </c>
      <c r="AX52" s="343"/>
      <c r="AY52" s="341">
        <f>IF(J52=0,0,COUNTIFS(Asistencia!$J$18:$AR$18,"=U4",Asistencia!$J52:$AR52,"=F"))</f>
        <v>0</v>
      </c>
      <c r="AZ52" s="343"/>
      <c r="BA52" s="341">
        <f>IF(J52=0,0,COUNTIFS(Asistencia!$J$18:$AR$18,"=U5",Asistencia!$J52:$AR52,"=F"))</f>
        <v>0</v>
      </c>
      <c r="BB52" s="343"/>
      <c r="BC52" s="341">
        <f>IF(J52=0,0,COUNTIFS(Asistencia!$J$18:$AR$18,"=U6",Asistencia!$J52:$AR52,"=F"))</f>
        <v>0</v>
      </c>
      <c r="BD52" s="343"/>
      <c r="BE52" s="341">
        <f>IF(J52=0,0,COUNTIFS(Asistencia!$J$18:$AR$18,"=U7",Asistencia!$J52:$AR52,"=F"))</f>
        <v>0</v>
      </c>
      <c r="BF52" s="343"/>
      <c r="BG52" s="341">
        <f>IF(J52=0,0,COUNTIFS(Asistencia!$J$18:$AR$18,"=U8",Asistencia!$J52:$AR52,"=F"))</f>
        <v>0</v>
      </c>
      <c r="BH52" s="343"/>
      <c r="BI52" s="341">
        <f t="shared" si="0"/>
        <v>0</v>
      </c>
      <c r="BJ52" s="343"/>
    </row>
    <row r="53" spans="1:62" x14ac:dyDescent="0.35">
      <c r="A53" s="4">
        <f t="shared" si="1"/>
        <v>0</v>
      </c>
      <c r="B53" s="4" t="str">
        <f>IF('Unidad 1'!B56="","",'Unidad 1'!B56)</f>
        <v/>
      </c>
      <c r="C53" s="330" t="str">
        <f>IF('Unidad 1'!C56="","",'Unidad 1'!C56)</f>
        <v/>
      </c>
      <c r="D53" s="331"/>
      <c r="E53" s="331"/>
      <c r="F53" s="331"/>
      <c r="G53" s="331"/>
      <c r="H53" s="331"/>
      <c r="I53" s="332"/>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1">
        <f>IF(J53=0,0,COUNTIFS(Asistencia!$J$18:$AR$18,"=U1",Asistencia!$J53:$AR53,"=F"))</f>
        <v>0</v>
      </c>
      <c r="AT53" s="343"/>
      <c r="AU53" s="341">
        <f>IF(J53=0,0,COUNTIFS(Asistencia!$J$18:$AR$18,"=U2",Asistencia!$J53:$AR53,"=F"))</f>
        <v>0</v>
      </c>
      <c r="AV53" s="343"/>
      <c r="AW53" s="341">
        <f>IF(J53=0,0,COUNTIFS(Asistencia!$J$18:$AR$18,"=U3",Asistencia!$J53:$AR53,"=F"))</f>
        <v>0</v>
      </c>
      <c r="AX53" s="343"/>
      <c r="AY53" s="341">
        <f>IF(J53=0,0,COUNTIFS(Asistencia!$J$18:$AR$18,"=U4",Asistencia!$J53:$AR53,"=F"))</f>
        <v>0</v>
      </c>
      <c r="AZ53" s="343"/>
      <c r="BA53" s="341">
        <f>IF(J53=0,0,COUNTIFS(Asistencia!$J$18:$AR$18,"=U5",Asistencia!$J53:$AR53,"=F"))</f>
        <v>0</v>
      </c>
      <c r="BB53" s="343"/>
      <c r="BC53" s="341">
        <f>IF(J53=0,0,COUNTIFS(Asistencia!$J$18:$AR$18,"=U6",Asistencia!$J53:$AR53,"=F"))</f>
        <v>0</v>
      </c>
      <c r="BD53" s="343"/>
      <c r="BE53" s="341">
        <f>IF(J53=0,0,COUNTIFS(Asistencia!$J$18:$AR$18,"=U7",Asistencia!$J53:$AR53,"=F"))</f>
        <v>0</v>
      </c>
      <c r="BF53" s="343"/>
      <c r="BG53" s="341">
        <f>IF(J53=0,0,COUNTIFS(Asistencia!$J$18:$AR$18,"=U8",Asistencia!$J53:$AR53,"=F"))</f>
        <v>0</v>
      </c>
      <c r="BH53" s="343"/>
      <c r="BI53" s="341">
        <f t="shared" si="0"/>
        <v>0</v>
      </c>
      <c r="BJ53" s="343"/>
    </row>
    <row r="54" spans="1:62" x14ac:dyDescent="0.35">
      <c r="A54" s="4">
        <f t="shared" si="1"/>
        <v>0</v>
      </c>
      <c r="B54" s="4" t="str">
        <f>IF('Unidad 1'!B57="","",'Unidad 1'!B57)</f>
        <v/>
      </c>
      <c r="C54" s="330" t="str">
        <f>IF('Unidad 1'!C57="","",'Unidad 1'!C57)</f>
        <v/>
      </c>
      <c r="D54" s="331"/>
      <c r="E54" s="331"/>
      <c r="F54" s="331"/>
      <c r="G54" s="331"/>
      <c r="H54" s="331"/>
      <c r="I54" s="332"/>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1">
        <f>IF(J54=0,0,COUNTIFS(Asistencia!$J$18:$AR$18,"=U1",Asistencia!$J54:$AR54,"=F"))</f>
        <v>0</v>
      </c>
      <c r="AT54" s="343"/>
      <c r="AU54" s="341">
        <f>IF(J54=0,0,COUNTIFS(Asistencia!$J$18:$AR$18,"=U2",Asistencia!$J54:$AR54,"=F"))</f>
        <v>0</v>
      </c>
      <c r="AV54" s="343"/>
      <c r="AW54" s="341">
        <f>IF(J54=0,0,COUNTIFS(Asistencia!$J$18:$AR$18,"=U3",Asistencia!$J54:$AR54,"=F"))</f>
        <v>0</v>
      </c>
      <c r="AX54" s="343"/>
      <c r="AY54" s="341">
        <f>IF(J54=0,0,COUNTIFS(Asistencia!$J$18:$AR$18,"=U4",Asistencia!$J54:$AR54,"=F"))</f>
        <v>0</v>
      </c>
      <c r="AZ54" s="343"/>
      <c r="BA54" s="341">
        <f>IF(J54=0,0,COUNTIFS(Asistencia!$J$18:$AR$18,"=U5",Asistencia!$J54:$AR54,"=F"))</f>
        <v>0</v>
      </c>
      <c r="BB54" s="343"/>
      <c r="BC54" s="341">
        <f>IF(J54=0,0,COUNTIFS(Asistencia!$J$18:$AR$18,"=U6",Asistencia!$J54:$AR54,"=F"))</f>
        <v>0</v>
      </c>
      <c r="BD54" s="343"/>
      <c r="BE54" s="341">
        <f>IF(J54=0,0,COUNTIFS(Asistencia!$J$18:$AR$18,"=U7",Asistencia!$J54:$AR54,"=F"))</f>
        <v>0</v>
      </c>
      <c r="BF54" s="343"/>
      <c r="BG54" s="341">
        <f>IF(J54=0,0,COUNTIFS(Asistencia!$J$18:$AR$18,"=U8",Asistencia!$J54:$AR54,"=F"))</f>
        <v>0</v>
      </c>
      <c r="BH54" s="343"/>
      <c r="BI54" s="341">
        <f t="shared" si="0"/>
        <v>0</v>
      </c>
      <c r="BJ54" s="343"/>
    </row>
    <row r="55" spans="1:62" x14ac:dyDescent="0.35">
      <c r="A55" s="4">
        <f t="shared" si="1"/>
        <v>0</v>
      </c>
      <c r="B55" s="4" t="str">
        <f>IF('Unidad 1'!B58="","",'Unidad 1'!B58)</f>
        <v/>
      </c>
      <c r="C55" s="330" t="str">
        <f>IF('Unidad 1'!C58="","",'Unidad 1'!C58)</f>
        <v/>
      </c>
      <c r="D55" s="331"/>
      <c r="E55" s="331"/>
      <c r="F55" s="331"/>
      <c r="G55" s="331"/>
      <c r="H55" s="331"/>
      <c r="I55" s="332"/>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1">
        <f>IF(J55=0,0,COUNTIFS(Asistencia!$J$18:$AR$18,"=U1",Asistencia!$J55:$AR55,"=F"))</f>
        <v>0</v>
      </c>
      <c r="AT55" s="343"/>
      <c r="AU55" s="341">
        <f>IF(J55=0,0,COUNTIFS(Asistencia!$J$18:$AR$18,"=U2",Asistencia!$J55:$AR55,"=F"))</f>
        <v>0</v>
      </c>
      <c r="AV55" s="343"/>
      <c r="AW55" s="341">
        <f>IF(J55=0,0,COUNTIFS(Asistencia!$J$18:$AR$18,"=U3",Asistencia!$J55:$AR55,"=F"))</f>
        <v>0</v>
      </c>
      <c r="AX55" s="343"/>
      <c r="AY55" s="341">
        <f>IF(J55=0,0,COUNTIFS(Asistencia!$J$18:$AR$18,"=U4",Asistencia!$J55:$AR55,"=F"))</f>
        <v>0</v>
      </c>
      <c r="AZ55" s="343"/>
      <c r="BA55" s="341">
        <f>IF(J55=0,0,COUNTIFS(Asistencia!$J$18:$AR$18,"=U5",Asistencia!$J55:$AR55,"=F"))</f>
        <v>0</v>
      </c>
      <c r="BB55" s="343"/>
      <c r="BC55" s="341">
        <f>IF(J55=0,0,COUNTIFS(Asistencia!$J$18:$AR$18,"=U6",Asistencia!$J55:$AR55,"=F"))</f>
        <v>0</v>
      </c>
      <c r="BD55" s="343"/>
      <c r="BE55" s="341">
        <f>IF(J55=0,0,COUNTIFS(Asistencia!$J$18:$AR$18,"=U7",Asistencia!$J55:$AR55,"=F"))</f>
        <v>0</v>
      </c>
      <c r="BF55" s="343"/>
      <c r="BG55" s="341">
        <f>IF(J55=0,0,COUNTIFS(Asistencia!$J$18:$AR$18,"=U8",Asistencia!$J55:$AR55,"=F"))</f>
        <v>0</v>
      </c>
      <c r="BH55" s="343"/>
      <c r="BI55" s="341">
        <f t="shared" si="0"/>
        <v>0</v>
      </c>
      <c r="BJ55" s="343"/>
    </row>
    <row r="56" spans="1:62" x14ac:dyDescent="0.35">
      <c r="A56" s="4">
        <f t="shared" si="1"/>
        <v>0</v>
      </c>
      <c r="B56" s="4" t="str">
        <f>IF('Unidad 1'!B59="","",'Unidad 1'!B59)</f>
        <v/>
      </c>
      <c r="C56" s="330" t="str">
        <f>IF('Unidad 1'!C59="","",'Unidad 1'!C59)</f>
        <v/>
      </c>
      <c r="D56" s="331"/>
      <c r="E56" s="331"/>
      <c r="F56" s="331"/>
      <c r="G56" s="331"/>
      <c r="H56" s="331"/>
      <c r="I56" s="332"/>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1">
        <f>IF(J56=0,0,COUNTIFS(Asistencia!$J$18:$AR$18,"=U1",Asistencia!$J56:$AR56,"=F"))</f>
        <v>0</v>
      </c>
      <c r="AT56" s="343"/>
      <c r="AU56" s="341">
        <f>IF(J56=0,0,COUNTIFS(Asistencia!$J$18:$AR$18,"=U2",Asistencia!$J56:$AR56,"=F"))</f>
        <v>0</v>
      </c>
      <c r="AV56" s="343"/>
      <c r="AW56" s="341">
        <f>IF(J56=0,0,COUNTIFS(Asistencia!$J$18:$AR$18,"=U3",Asistencia!$J56:$AR56,"=F"))</f>
        <v>0</v>
      </c>
      <c r="AX56" s="343"/>
      <c r="AY56" s="341">
        <f>IF(J56=0,0,COUNTIFS(Asistencia!$J$18:$AR$18,"=U4",Asistencia!$J56:$AR56,"=F"))</f>
        <v>0</v>
      </c>
      <c r="AZ56" s="343"/>
      <c r="BA56" s="341">
        <f>IF(J56=0,0,COUNTIFS(Asistencia!$J$18:$AR$18,"=U5",Asistencia!$J56:$AR56,"=F"))</f>
        <v>0</v>
      </c>
      <c r="BB56" s="343"/>
      <c r="BC56" s="341">
        <f>IF(J56=0,0,COUNTIFS(Asistencia!$J$18:$AR$18,"=U6",Asistencia!$J56:$AR56,"=F"))</f>
        <v>0</v>
      </c>
      <c r="BD56" s="343"/>
      <c r="BE56" s="341">
        <f>IF(J56=0,0,COUNTIFS(Asistencia!$J$18:$AR$18,"=U7",Asistencia!$J56:$AR56,"=F"))</f>
        <v>0</v>
      </c>
      <c r="BF56" s="343"/>
      <c r="BG56" s="341">
        <f>IF(J56=0,0,COUNTIFS(Asistencia!$J$18:$AR$18,"=U8",Asistencia!$J56:$AR56,"=F"))</f>
        <v>0</v>
      </c>
      <c r="BH56" s="343"/>
      <c r="BI56" s="341">
        <f t="shared" si="0"/>
        <v>0</v>
      </c>
      <c r="BJ56" s="343"/>
    </row>
    <row r="57" spans="1:62" x14ac:dyDescent="0.35">
      <c r="A57" s="4">
        <f t="shared" si="1"/>
        <v>0</v>
      </c>
      <c r="B57" s="4" t="str">
        <f>IF('Unidad 1'!B60="","",'Unidad 1'!B60)</f>
        <v/>
      </c>
      <c r="C57" s="330" t="str">
        <f>IF('Unidad 1'!C60="","",'Unidad 1'!C60)</f>
        <v/>
      </c>
      <c r="D57" s="331"/>
      <c r="E57" s="331"/>
      <c r="F57" s="331"/>
      <c r="G57" s="331"/>
      <c r="H57" s="331"/>
      <c r="I57" s="332"/>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1">
        <f>IF(J57=0,0,COUNTIFS(Asistencia!$J$18:$AR$18,"=U1",Asistencia!$J57:$AR57,"=F"))</f>
        <v>0</v>
      </c>
      <c r="AT57" s="343"/>
      <c r="AU57" s="341">
        <f>IF(J57=0,0,COUNTIFS(Asistencia!$J$18:$AR$18,"=U2",Asistencia!$J57:$AR57,"=F"))</f>
        <v>0</v>
      </c>
      <c r="AV57" s="343"/>
      <c r="AW57" s="341">
        <f>IF(J57=0,0,COUNTIFS(Asistencia!$J$18:$AR$18,"=U3",Asistencia!$J57:$AR57,"=F"))</f>
        <v>0</v>
      </c>
      <c r="AX57" s="343"/>
      <c r="AY57" s="341">
        <f>IF(J57=0,0,COUNTIFS(Asistencia!$J$18:$AR$18,"=U4",Asistencia!$J57:$AR57,"=F"))</f>
        <v>0</v>
      </c>
      <c r="AZ57" s="343"/>
      <c r="BA57" s="341">
        <f>IF(J57=0,0,COUNTIFS(Asistencia!$J$18:$AR$18,"=U5",Asistencia!$J57:$AR57,"=F"))</f>
        <v>0</v>
      </c>
      <c r="BB57" s="343"/>
      <c r="BC57" s="341">
        <f>IF(J57=0,0,COUNTIFS(Asistencia!$J$18:$AR$18,"=U6",Asistencia!$J57:$AR57,"=F"))</f>
        <v>0</v>
      </c>
      <c r="BD57" s="343"/>
      <c r="BE57" s="341">
        <f>IF(J57=0,0,COUNTIFS(Asistencia!$J$18:$AR$18,"=U7",Asistencia!$J57:$AR57,"=F"))</f>
        <v>0</v>
      </c>
      <c r="BF57" s="343"/>
      <c r="BG57" s="341">
        <f>IF(J57=0,0,COUNTIFS(Asistencia!$J$18:$AR$18,"=U8",Asistencia!$J57:$AR57,"=F"))</f>
        <v>0</v>
      </c>
      <c r="BH57" s="343"/>
      <c r="BI57" s="341">
        <f t="shared" si="0"/>
        <v>0</v>
      </c>
      <c r="BJ57" s="343"/>
    </row>
    <row r="58" spans="1:62" x14ac:dyDescent="0.35">
      <c r="A58" s="4">
        <f t="shared" si="1"/>
        <v>0</v>
      </c>
      <c r="B58" s="4" t="str">
        <f>IF('Unidad 1'!B61="","",'Unidad 1'!B61)</f>
        <v/>
      </c>
      <c r="C58" s="330" t="str">
        <f>IF('Unidad 1'!C61="","",'Unidad 1'!C61)</f>
        <v/>
      </c>
      <c r="D58" s="331"/>
      <c r="E58" s="331"/>
      <c r="F58" s="331"/>
      <c r="G58" s="331"/>
      <c r="H58" s="331"/>
      <c r="I58" s="332"/>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1">
        <f>IF(J58=0,0,COUNTIFS(Asistencia!$J$18:$AR$18,"=U1",Asistencia!$J58:$AR58,"=F"))</f>
        <v>0</v>
      </c>
      <c r="AT58" s="343"/>
      <c r="AU58" s="341">
        <f>IF(J58=0,0,COUNTIFS(Asistencia!$J$18:$AR$18,"=U2",Asistencia!$J58:$AR58,"=F"))</f>
        <v>0</v>
      </c>
      <c r="AV58" s="343"/>
      <c r="AW58" s="341">
        <f>IF(J58=0,0,COUNTIFS(Asistencia!$J$18:$AR$18,"=U3",Asistencia!$J58:$AR58,"=F"))</f>
        <v>0</v>
      </c>
      <c r="AX58" s="343"/>
      <c r="AY58" s="341">
        <f>IF(J58=0,0,COUNTIFS(Asistencia!$J$18:$AR$18,"=U4",Asistencia!$J58:$AR58,"=F"))</f>
        <v>0</v>
      </c>
      <c r="AZ58" s="343"/>
      <c r="BA58" s="341">
        <f>IF(J58=0,0,COUNTIFS(Asistencia!$J$18:$AR$18,"=U5",Asistencia!$J58:$AR58,"=F"))</f>
        <v>0</v>
      </c>
      <c r="BB58" s="343"/>
      <c r="BC58" s="341">
        <f>IF(J58=0,0,COUNTIFS(Asistencia!$J$18:$AR$18,"=U6",Asistencia!$J58:$AR58,"=F"))</f>
        <v>0</v>
      </c>
      <c r="BD58" s="343"/>
      <c r="BE58" s="341">
        <f>IF(J58=0,0,COUNTIFS(Asistencia!$J$18:$AR$18,"=U7",Asistencia!$J58:$AR58,"=F"))</f>
        <v>0</v>
      </c>
      <c r="BF58" s="343"/>
      <c r="BG58" s="341">
        <f>IF(J58=0,0,COUNTIFS(Asistencia!$J$18:$AR$18,"=U8",Asistencia!$J58:$AR58,"=F"))</f>
        <v>0</v>
      </c>
      <c r="BH58" s="343"/>
      <c r="BI58" s="341">
        <f t="shared" si="0"/>
        <v>0</v>
      </c>
      <c r="BJ58" s="343"/>
    </row>
    <row r="59" spans="1:62" x14ac:dyDescent="0.35">
      <c r="A59" s="4">
        <f t="shared" si="1"/>
        <v>0</v>
      </c>
      <c r="B59" s="4" t="str">
        <f>IF('Unidad 1'!B62="","",'Unidad 1'!B62)</f>
        <v/>
      </c>
      <c r="C59" s="330" t="str">
        <f>IF('Unidad 1'!C62="","",'Unidad 1'!C62)</f>
        <v/>
      </c>
      <c r="D59" s="331"/>
      <c r="E59" s="331"/>
      <c r="F59" s="331"/>
      <c r="G59" s="331"/>
      <c r="H59" s="331"/>
      <c r="I59" s="332"/>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1">
        <f>IF(J59=0,0,COUNTIFS(Asistencia!$J$18:$AR$18,"=U1",Asistencia!$J59:$AR59,"=F"))</f>
        <v>0</v>
      </c>
      <c r="AT59" s="343"/>
      <c r="AU59" s="341">
        <f>IF(J59=0,0,COUNTIFS(Asistencia!$J$18:$AR$18,"=U2",Asistencia!$J59:$AR59,"=F"))</f>
        <v>0</v>
      </c>
      <c r="AV59" s="343"/>
      <c r="AW59" s="341">
        <f>IF(J59=0,0,COUNTIFS(Asistencia!$J$18:$AR$18,"=U3",Asistencia!$J59:$AR59,"=F"))</f>
        <v>0</v>
      </c>
      <c r="AX59" s="343"/>
      <c r="AY59" s="341">
        <f>IF(J59=0,0,COUNTIFS(Asistencia!$J$18:$AR$18,"=U4",Asistencia!$J59:$AR59,"=F"))</f>
        <v>0</v>
      </c>
      <c r="AZ59" s="343"/>
      <c r="BA59" s="341">
        <f>IF(J59=0,0,COUNTIFS(Asistencia!$J$18:$AR$18,"=U5",Asistencia!$J59:$AR59,"=F"))</f>
        <v>0</v>
      </c>
      <c r="BB59" s="343"/>
      <c r="BC59" s="341">
        <f>IF(J59=0,0,COUNTIFS(Asistencia!$J$18:$AR$18,"=U6",Asistencia!$J59:$AR59,"=F"))</f>
        <v>0</v>
      </c>
      <c r="BD59" s="343"/>
      <c r="BE59" s="341">
        <f>IF(J59=0,0,COUNTIFS(Asistencia!$J$18:$AR$18,"=U7",Asistencia!$J59:$AR59,"=F"))</f>
        <v>0</v>
      </c>
      <c r="BF59" s="343"/>
      <c r="BG59" s="341">
        <f>IF(J59=0,0,COUNTIFS(Asistencia!$J$18:$AR$18,"=U8",Asistencia!$J59:$AR59,"=F"))</f>
        <v>0</v>
      </c>
      <c r="BH59" s="343"/>
      <c r="BI59" s="341">
        <f t="shared" si="0"/>
        <v>0</v>
      </c>
      <c r="BJ59" s="343"/>
    </row>
    <row r="60" spans="1:62" x14ac:dyDescent="0.35">
      <c r="A60" s="4">
        <f t="shared" si="1"/>
        <v>0</v>
      </c>
      <c r="B60" s="4" t="str">
        <f>IF('Unidad 1'!B63="","",'Unidad 1'!B63)</f>
        <v/>
      </c>
      <c r="C60" s="330" t="str">
        <f>IF('Unidad 1'!C63="","",'Unidad 1'!C63)</f>
        <v/>
      </c>
      <c r="D60" s="331"/>
      <c r="E60" s="331"/>
      <c r="F60" s="331"/>
      <c r="G60" s="331"/>
      <c r="H60" s="331"/>
      <c r="I60" s="332"/>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1">
        <f>IF(J60=0,0,COUNTIFS(Asistencia!$J$18:$AR$18,"=U1",Asistencia!$J60:$AR60,"=F"))</f>
        <v>0</v>
      </c>
      <c r="AT60" s="343"/>
      <c r="AU60" s="341">
        <f>IF(J60=0,0,COUNTIFS(Asistencia!$J$18:$AR$18,"=U2",Asistencia!$J60:$AR60,"=F"))</f>
        <v>0</v>
      </c>
      <c r="AV60" s="343"/>
      <c r="AW60" s="341">
        <f>IF(J60=0,0,COUNTIFS(Asistencia!$J$18:$AR$18,"=U3",Asistencia!$J60:$AR60,"=F"))</f>
        <v>0</v>
      </c>
      <c r="AX60" s="343"/>
      <c r="AY60" s="341">
        <f>IF(J60=0,0,COUNTIFS(Asistencia!$J$18:$AR$18,"=U4",Asistencia!$J60:$AR60,"=F"))</f>
        <v>0</v>
      </c>
      <c r="AZ60" s="343"/>
      <c r="BA60" s="341">
        <f>IF(J60=0,0,COUNTIFS(Asistencia!$J$18:$AR$18,"=U5",Asistencia!$J60:$AR60,"=F"))</f>
        <v>0</v>
      </c>
      <c r="BB60" s="343"/>
      <c r="BC60" s="341">
        <f>IF(J60=0,0,COUNTIFS(Asistencia!$J$18:$AR$18,"=U6",Asistencia!$J60:$AR60,"=F"))</f>
        <v>0</v>
      </c>
      <c r="BD60" s="343"/>
      <c r="BE60" s="341">
        <f>IF(J60=0,0,COUNTIFS(Asistencia!$J$18:$AR$18,"=U7",Asistencia!$J60:$AR60,"=F"))</f>
        <v>0</v>
      </c>
      <c r="BF60" s="343"/>
      <c r="BG60" s="341">
        <f>IF(J60=0,0,COUNTIFS(Asistencia!$J$18:$AR$18,"=U8",Asistencia!$J60:$AR60,"=F"))</f>
        <v>0</v>
      </c>
      <c r="BH60" s="343"/>
      <c r="BI60" s="341">
        <f t="shared" si="0"/>
        <v>0</v>
      </c>
      <c r="BJ60" s="343"/>
    </row>
    <row r="61" spans="1:62" x14ac:dyDescent="0.35">
      <c r="A61" s="4">
        <f t="shared" si="1"/>
        <v>0</v>
      </c>
      <c r="B61" s="4" t="str">
        <f>IF('Unidad 1'!B64="","",'Unidad 1'!B64)</f>
        <v/>
      </c>
      <c r="C61" s="330" t="str">
        <f>IF('Unidad 1'!C64="","",'Unidad 1'!C64)</f>
        <v/>
      </c>
      <c r="D61" s="331"/>
      <c r="E61" s="331"/>
      <c r="F61" s="331"/>
      <c r="G61" s="331"/>
      <c r="H61" s="331"/>
      <c r="I61" s="332"/>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1">
        <f>IF(J61=0,0,COUNTIFS(Asistencia!$J$18:$AR$18,"=U1",Asistencia!$J61:$AR61,"=F"))</f>
        <v>0</v>
      </c>
      <c r="AT61" s="343"/>
      <c r="AU61" s="341">
        <f>IF(J61=0,0,COUNTIFS(Asistencia!$J$18:$AR$18,"=U2",Asistencia!$J61:$AR61,"=F"))</f>
        <v>0</v>
      </c>
      <c r="AV61" s="343"/>
      <c r="AW61" s="341">
        <f>IF(J61=0,0,COUNTIFS(Asistencia!$J$18:$AR$18,"=U3",Asistencia!$J61:$AR61,"=F"))</f>
        <v>0</v>
      </c>
      <c r="AX61" s="343"/>
      <c r="AY61" s="341">
        <f>IF(J61=0,0,COUNTIFS(Asistencia!$J$18:$AR$18,"=U4",Asistencia!$J61:$AR61,"=F"))</f>
        <v>0</v>
      </c>
      <c r="AZ61" s="343"/>
      <c r="BA61" s="341">
        <f>IF(J61=0,0,COUNTIFS(Asistencia!$J$18:$AR$18,"=U5",Asistencia!$J61:$AR61,"=F"))</f>
        <v>0</v>
      </c>
      <c r="BB61" s="343"/>
      <c r="BC61" s="341">
        <f>IF(J61=0,0,COUNTIFS(Asistencia!$J$18:$AR$18,"=U6",Asistencia!$J61:$AR61,"=F"))</f>
        <v>0</v>
      </c>
      <c r="BD61" s="343"/>
      <c r="BE61" s="341">
        <f>IF(J61=0,0,COUNTIFS(Asistencia!$J$18:$AR$18,"=U7",Asistencia!$J61:$AR61,"=F"))</f>
        <v>0</v>
      </c>
      <c r="BF61" s="343"/>
      <c r="BG61" s="341">
        <f>IF(J61=0,0,COUNTIFS(Asistencia!$J$18:$AR$18,"=U8",Asistencia!$J61:$AR61,"=F"))</f>
        <v>0</v>
      </c>
      <c r="BH61" s="343"/>
      <c r="BI61" s="341">
        <f t="shared" si="0"/>
        <v>0</v>
      </c>
      <c r="BJ61" s="343"/>
    </row>
    <row r="62" spans="1:62" x14ac:dyDescent="0.35">
      <c r="A62" s="4">
        <f t="shared" si="1"/>
        <v>0</v>
      </c>
      <c r="B62" s="4" t="str">
        <f>IF('Unidad 1'!B65="","",'Unidad 1'!B65)</f>
        <v/>
      </c>
      <c r="C62" s="330" t="str">
        <f>IF('Unidad 1'!C65="","",'Unidad 1'!C65)</f>
        <v/>
      </c>
      <c r="D62" s="331"/>
      <c r="E62" s="331"/>
      <c r="F62" s="331"/>
      <c r="G62" s="331"/>
      <c r="H62" s="331"/>
      <c r="I62" s="332"/>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1">
        <f>IF(J62=0,0,COUNTIFS(Asistencia!$J$18:$AR$18,"=U1",Asistencia!$J62:$AR62,"=F"))</f>
        <v>0</v>
      </c>
      <c r="AT62" s="343"/>
      <c r="AU62" s="341">
        <f>IF(J62=0,0,COUNTIFS(Asistencia!$J$18:$AR$18,"=U2",Asistencia!$J62:$AR62,"=F"))</f>
        <v>0</v>
      </c>
      <c r="AV62" s="343"/>
      <c r="AW62" s="341">
        <f>IF(J62=0,0,COUNTIFS(Asistencia!$J$18:$AR$18,"=U3",Asistencia!$J62:$AR62,"=F"))</f>
        <v>0</v>
      </c>
      <c r="AX62" s="343"/>
      <c r="AY62" s="341">
        <f>IF(J62=0,0,COUNTIFS(Asistencia!$J$18:$AR$18,"=U4",Asistencia!$J62:$AR62,"=F"))</f>
        <v>0</v>
      </c>
      <c r="AZ62" s="343"/>
      <c r="BA62" s="341">
        <f>IF(J62=0,0,COUNTIFS(Asistencia!$J$18:$AR$18,"=U5",Asistencia!$J62:$AR62,"=F"))</f>
        <v>0</v>
      </c>
      <c r="BB62" s="343"/>
      <c r="BC62" s="341">
        <f>IF(J62=0,0,COUNTIFS(Asistencia!$J$18:$AR$18,"=U6",Asistencia!$J62:$AR62,"=F"))</f>
        <v>0</v>
      </c>
      <c r="BD62" s="343"/>
      <c r="BE62" s="341">
        <f>IF(J62=0,0,COUNTIFS(Asistencia!$J$18:$AR$18,"=U7",Asistencia!$J62:$AR62,"=F"))</f>
        <v>0</v>
      </c>
      <c r="BF62" s="343"/>
      <c r="BG62" s="341">
        <f>IF(J62=0,0,COUNTIFS(Asistencia!$J$18:$AR$18,"=U8",Asistencia!$J62:$AR62,"=F"))</f>
        <v>0</v>
      </c>
      <c r="BH62" s="343"/>
      <c r="BI62" s="341">
        <f t="shared" si="0"/>
        <v>0</v>
      </c>
      <c r="BJ62" s="343"/>
    </row>
    <row r="63" spans="1:62" x14ac:dyDescent="0.35">
      <c r="A63" s="4">
        <f t="shared" si="1"/>
        <v>0</v>
      </c>
      <c r="B63" s="4" t="str">
        <f>IF('Unidad 1'!B66="","",'Unidad 1'!B66)</f>
        <v/>
      </c>
      <c r="C63" s="330" t="str">
        <f>IF('Unidad 1'!C66="","",'Unidad 1'!C66)</f>
        <v/>
      </c>
      <c r="D63" s="331"/>
      <c r="E63" s="331"/>
      <c r="F63" s="331"/>
      <c r="G63" s="331"/>
      <c r="H63" s="331"/>
      <c r="I63" s="332"/>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1">
        <f>IF(J63=0,0,COUNTIFS(Asistencia!$J$18:$AR$18,"=U1",Asistencia!$J63:$AR63,"=F"))</f>
        <v>0</v>
      </c>
      <c r="AT63" s="343"/>
      <c r="AU63" s="341">
        <f>IF(J63=0,0,COUNTIFS(Asistencia!$J$18:$AR$18,"=U2",Asistencia!$J63:$AR63,"=F"))</f>
        <v>0</v>
      </c>
      <c r="AV63" s="343"/>
      <c r="AW63" s="341">
        <f>IF(J63=0,0,COUNTIFS(Asistencia!$J$18:$AR$18,"=U3",Asistencia!$J63:$AR63,"=F"))</f>
        <v>0</v>
      </c>
      <c r="AX63" s="343"/>
      <c r="AY63" s="341">
        <f>IF(J63=0,0,COUNTIFS(Asistencia!$J$18:$AR$18,"=U4",Asistencia!$J63:$AR63,"=F"))</f>
        <v>0</v>
      </c>
      <c r="AZ63" s="343"/>
      <c r="BA63" s="341">
        <f>IF(J63=0,0,COUNTIFS(Asistencia!$J$18:$AR$18,"=U5",Asistencia!$J63:$AR63,"=F"))</f>
        <v>0</v>
      </c>
      <c r="BB63" s="343"/>
      <c r="BC63" s="341">
        <f>IF(J63=0,0,COUNTIFS(Asistencia!$J$18:$AR$18,"=U6",Asistencia!$J63:$AR63,"=F"))</f>
        <v>0</v>
      </c>
      <c r="BD63" s="343"/>
      <c r="BE63" s="341">
        <f>IF(J63=0,0,COUNTIFS(Asistencia!$J$18:$AR$18,"=U7",Asistencia!$J63:$AR63,"=F"))</f>
        <v>0</v>
      </c>
      <c r="BF63" s="343"/>
      <c r="BG63" s="341">
        <f>IF(J63=0,0,COUNTIFS(Asistencia!$J$18:$AR$18,"=U8",Asistencia!$J63:$AR63,"=F"))</f>
        <v>0</v>
      </c>
      <c r="BH63" s="343"/>
      <c r="BI63" s="341">
        <f t="shared" si="0"/>
        <v>0</v>
      </c>
      <c r="BJ63" s="343"/>
    </row>
    <row r="64" spans="1:62" x14ac:dyDescent="0.35">
      <c r="A64" s="4">
        <f t="shared" si="1"/>
        <v>0</v>
      </c>
      <c r="B64" s="4" t="str">
        <f>IF('Unidad 1'!B67="","",'Unidad 1'!B67)</f>
        <v/>
      </c>
      <c r="C64" s="330" t="str">
        <f>IF('Unidad 1'!C67="","",'Unidad 1'!C67)</f>
        <v/>
      </c>
      <c r="D64" s="331"/>
      <c r="E64" s="331"/>
      <c r="F64" s="331"/>
      <c r="G64" s="331"/>
      <c r="H64" s="331"/>
      <c r="I64" s="332"/>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1">
        <f>IF(J64=0,0,COUNTIFS(Asistencia!$J$18:$AR$18,"=U1",Asistencia!$J64:$AR64,"=F"))</f>
        <v>0</v>
      </c>
      <c r="AT64" s="343"/>
      <c r="AU64" s="341">
        <f>IF(J64=0,0,COUNTIFS(Asistencia!$J$18:$AR$18,"=U2",Asistencia!$J64:$AR64,"=F"))</f>
        <v>0</v>
      </c>
      <c r="AV64" s="343"/>
      <c r="AW64" s="341">
        <f>IF(J64=0,0,COUNTIFS(Asistencia!$J$18:$AR$18,"=U3",Asistencia!$J64:$AR64,"=F"))</f>
        <v>0</v>
      </c>
      <c r="AX64" s="343"/>
      <c r="AY64" s="341">
        <f>IF(J64=0,0,COUNTIFS(Asistencia!$J$18:$AR$18,"=U4",Asistencia!$J64:$AR64,"=F"))</f>
        <v>0</v>
      </c>
      <c r="AZ64" s="343"/>
      <c r="BA64" s="341">
        <f>IF(J64=0,0,COUNTIFS(Asistencia!$J$18:$AR$18,"=U5",Asistencia!$J64:$AR64,"=F"))</f>
        <v>0</v>
      </c>
      <c r="BB64" s="343"/>
      <c r="BC64" s="341">
        <f>IF(J64=0,0,COUNTIFS(Asistencia!$J$18:$AR$18,"=U6",Asistencia!$J64:$AR64,"=F"))</f>
        <v>0</v>
      </c>
      <c r="BD64" s="343"/>
      <c r="BE64" s="341">
        <f>IF(J64=0,0,COUNTIFS(Asistencia!$J$18:$AR$18,"=U7",Asistencia!$J64:$AR64,"=F"))</f>
        <v>0</v>
      </c>
      <c r="BF64" s="343"/>
      <c r="BG64" s="341">
        <f>IF(J64=0,0,COUNTIFS(Asistencia!$J$18:$AR$18,"=U8",Asistencia!$J64:$AR64,"=F"))</f>
        <v>0</v>
      </c>
      <c r="BH64" s="343"/>
      <c r="BI64" s="341">
        <f t="shared" si="0"/>
        <v>0</v>
      </c>
      <c r="BJ64" s="343"/>
    </row>
    <row r="65" spans="1:62" x14ac:dyDescent="0.35">
      <c r="A65" s="4">
        <f t="shared" si="1"/>
        <v>0</v>
      </c>
      <c r="B65" s="4" t="str">
        <f>IF('Unidad 1'!B68="","",'Unidad 1'!B68)</f>
        <v/>
      </c>
      <c r="C65" s="330" t="str">
        <f>IF('Unidad 1'!C68="","",'Unidad 1'!C68)</f>
        <v/>
      </c>
      <c r="D65" s="331"/>
      <c r="E65" s="331"/>
      <c r="F65" s="331"/>
      <c r="G65" s="331"/>
      <c r="H65" s="331"/>
      <c r="I65" s="332"/>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1">
        <f>IF(J65=0,0,COUNTIFS(Asistencia!$J$18:$AR$18,"=U1",Asistencia!$J65:$AR65,"=F"))</f>
        <v>0</v>
      </c>
      <c r="AT65" s="343"/>
      <c r="AU65" s="341">
        <f>IF(J65=0,0,COUNTIFS(Asistencia!$J$18:$AR$18,"=U2",Asistencia!$J65:$AR65,"=F"))</f>
        <v>0</v>
      </c>
      <c r="AV65" s="343"/>
      <c r="AW65" s="341">
        <f>IF(J65=0,0,COUNTIFS(Asistencia!$J$18:$AR$18,"=U3",Asistencia!$J65:$AR65,"=F"))</f>
        <v>0</v>
      </c>
      <c r="AX65" s="343"/>
      <c r="AY65" s="341">
        <f>IF(J65=0,0,COUNTIFS(Asistencia!$J$18:$AR$18,"=U4",Asistencia!$J65:$AR65,"=F"))</f>
        <v>0</v>
      </c>
      <c r="AZ65" s="343"/>
      <c r="BA65" s="341">
        <f>IF(J65=0,0,COUNTIFS(Asistencia!$J$18:$AR$18,"=U5",Asistencia!$J65:$AR65,"=F"))</f>
        <v>0</v>
      </c>
      <c r="BB65" s="343"/>
      <c r="BC65" s="341">
        <f>IF(J65=0,0,COUNTIFS(Asistencia!$J$18:$AR$18,"=U6",Asistencia!$J65:$AR65,"=F"))</f>
        <v>0</v>
      </c>
      <c r="BD65" s="343"/>
      <c r="BE65" s="341">
        <f>IF(J65=0,0,COUNTIFS(Asistencia!$J$18:$AR$18,"=U7",Asistencia!$J65:$AR65,"=F"))</f>
        <v>0</v>
      </c>
      <c r="BF65" s="343"/>
      <c r="BG65" s="341">
        <f>IF(J65=0,0,COUNTIFS(Asistencia!$J$18:$AR$18,"=U8",Asistencia!$J65:$AR65,"=F"))</f>
        <v>0</v>
      </c>
      <c r="BH65" s="343"/>
      <c r="BI65" s="341">
        <f t="shared" si="0"/>
        <v>0</v>
      </c>
      <c r="BJ65" s="343"/>
    </row>
    <row r="66" spans="1:62" x14ac:dyDescent="0.35">
      <c r="A66" s="4">
        <f t="shared" si="1"/>
        <v>0</v>
      </c>
      <c r="B66" s="4" t="str">
        <f>IF('Unidad 1'!B69="","",'Unidad 1'!B69)</f>
        <v/>
      </c>
      <c r="C66" s="330" t="str">
        <f>IF('Unidad 1'!C69="","",'Unidad 1'!C69)</f>
        <v/>
      </c>
      <c r="D66" s="331"/>
      <c r="E66" s="331"/>
      <c r="F66" s="331"/>
      <c r="G66" s="331"/>
      <c r="H66" s="331"/>
      <c r="I66" s="332"/>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1">
        <f>IF(J66=0,0,COUNTIFS(Asistencia!$J$18:$AR$18,"=U1",Asistencia!$J66:$AR66,"=F"))</f>
        <v>0</v>
      </c>
      <c r="AT66" s="343"/>
      <c r="AU66" s="341">
        <f>IF(J66=0,0,COUNTIFS(Asistencia!$J$18:$AR$18,"=U2",Asistencia!$J66:$AR66,"=F"))</f>
        <v>0</v>
      </c>
      <c r="AV66" s="343"/>
      <c r="AW66" s="341">
        <f>IF(J66=0,0,COUNTIFS(Asistencia!$J$18:$AR$18,"=U3",Asistencia!$J66:$AR66,"=F"))</f>
        <v>0</v>
      </c>
      <c r="AX66" s="343"/>
      <c r="AY66" s="341">
        <f>IF(J66=0,0,COUNTIFS(Asistencia!$J$18:$AR$18,"=U4",Asistencia!$J66:$AR66,"=F"))</f>
        <v>0</v>
      </c>
      <c r="AZ66" s="343"/>
      <c r="BA66" s="341">
        <f>IF(J66=0,0,COUNTIFS(Asistencia!$J$18:$AR$18,"=U5",Asistencia!$J66:$AR66,"=F"))</f>
        <v>0</v>
      </c>
      <c r="BB66" s="343"/>
      <c r="BC66" s="341">
        <f>IF(J66=0,0,COUNTIFS(Asistencia!$J$18:$AR$18,"=U6",Asistencia!$J66:$AR66,"=F"))</f>
        <v>0</v>
      </c>
      <c r="BD66" s="343"/>
      <c r="BE66" s="341">
        <f>IF(J66=0,0,COUNTIFS(Asistencia!$J$18:$AR$18,"=U7",Asistencia!$J66:$AR66,"=F"))</f>
        <v>0</v>
      </c>
      <c r="BF66" s="343"/>
      <c r="BG66" s="341">
        <f>IF(J66=0,0,COUNTIFS(Asistencia!$J$18:$AR$18,"=U8",Asistencia!$J66:$AR66,"=F"))</f>
        <v>0</v>
      </c>
      <c r="BH66" s="343"/>
      <c r="BI66" s="341">
        <f t="shared" si="0"/>
        <v>0</v>
      </c>
      <c r="BJ66" s="343"/>
    </row>
    <row r="67" spans="1:62" x14ac:dyDescent="0.35">
      <c r="A67" s="4">
        <f t="shared" si="1"/>
        <v>0</v>
      </c>
      <c r="B67" s="4" t="str">
        <f>IF('Unidad 1'!B70="","",'Unidad 1'!B70)</f>
        <v/>
      </c>
      <c r="C67" s="330" t="str">
        <f>IF('Unidad 1'!C70="","",'Unidad 1'!C70)</f>
        <v/>
      </c>
      <c r="D67" s="331"/>
      <c r="E67" s="331"/>
      <c r="F67" s="331"/>
      <c r="G67" s="331"/>
      <c r="H67" s="331"/>
      <c r="I67" s="332"/>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1">
        <f>IF(J67=0,0,COUNTIFS(Asistencia!$J$18:$AR$18,"=U1",Asistencia!$J67:$AR67,"=F"))</f>
        <v>0</v>
      </c>
      <c r="AT67" s="343"/>
      <c r="AU67" s="341">
        <f>IF(J67=0,0,COUNTIFS(Asistencia!$J$18:$AR$18,"=U2",Asistencia!$J67:$AR67,"=F"))</f>
        <v>0</v>
      </c>
      <c r="AV67" s="343"/>
      <c r="AW67" s="341">
        <f>IF(J67=0,0,COUNTIFS(Asistencia!$J$18:$AR$18,"=U3",Asistencia!$J67:$AR67,"=F"))</f>
        <v>0</v>
      </c>
      <c r="AX67" s="343"/>
      <c r="AY67" s="341">
        <f>IF(J67=0,0,COUNTIFS(Asistencia!$J$18:$AR$18,"=U4",Asistencia!$J67:$AR67,"=F"))</f>
        <v>0</v>
      </c>
      <c r="AZ67" s="343"/>
      <c r="BA67" s="341">
        <f>IF(J67=0,0,COUNTIFS(Asistencia!$J$18:$AR$18,"=U5",Asistencia!$J67:$AR67,"=F"))</f>
        <v>0</v>
      </c>
      <c r="BB67" s="343"/>
      <c r="BC67" s="341">
        <f>IF(J67=0,0,COUNTIFS(Asistencia!$J$18:$AR$18,"=U6",Asistencia!$J67:$AR67,"=F"))</f>
        <v>0</v>
      </c>
      <c r="BD67" s="343"/>
      <c r="BE67" s="341">
        <f>IF(J67=0,0,COUNTIFS(Asistencia!$J$18:$AR$18,"=U7",Asistencia!$J67:$AR67,"=F"))</f>
        <v>0</v>
      </c>
      <c r="BF67" s="343"/>
      <c r="BG67" s="341">
        <f>IF(J67=0,0,COUNTIFS(Asistencia!$J$18:$AR$18,"=U8",Asistencia!$J67:$AR67,"=F"))</f>
        <v>0</v>
      </c>
      <c r="BH67" s="343"/>
      <c r="BI67" s="341">
        <f t="shared" si="0"/>
        <v>0</v>
      </c>
      <c r="BJ67" s="343"/>
    </row>
    <row r="68" spans="1:62" x14ac:dyDescent="0.35">
      <c r="A68" s="4">
        <f t="shared" si="1"/>
        <v>0</v>
      </c>
      <c r="B68" s="4" t="str">
        <f>IF('Unidad 1'!B71="","",'Unidad 1'!B71)</f>
        <v/>
      </c>
      <c r="C68" s="330" t="str">
        <f>IF('Unidad 1'!C71="","",'Unidad 1'!C71)</f>
        <v/>
      </c>
      <c r="D68" s="331"/>
      <c r="E68" s="331"/>
      <c r="F68" s="331"/>
      <c r="G68" s="331"/>
      <c r="H68" s="331"/>
      <c r="I68" s="332"/>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1">
        <f>IF(J68=0,0,COUNTIFS(Asistencia!$J$18:$AR$18,"=U1",Asistencia!$J68:$AR68,"=F"))</f>
        <v>0</v>
      </c>
      <c r="AT68" s="343"/>
      <c r="AU68" s="341">
        <f>IF(J68=0,0,COUNTIFS(Asistencia!$J$18:$AR$18,"=U2",Asistencia!$J68:$AR68,"=F"))</f>
        <v>0</v>
      </c>
      <c r="AV68" s="343"/>
      <c r="AW68" s="341">
        <f>IF(J68=0,0,COUNTIFS(Asistencia!$J$18:$AR$18,"=U3",Asistencia!$J68:$AR68,"=F"))</f>
        <v>0</v>
      </c>
      <c r="AX68" s="343"/>
      <c r="AY68" s="341">
        <f>IF(J68=0,0,COUNTIFS(Asistencia!$J$18:$AR$18,"=U4",Asistencia!$J68:$AR68,"=F"))</f>
        <v>0</v>
      </c>
      <c r="AZ68" s="343"/>
      <c r="BA68" s="341">
        <f>IF(J68=0,0,COUNTIFS(Asistencia!$J$18:$AR$18,"=U5",Asistencia!$J68:$AR68,"=F"))</f>
        <v>0</v>
      </c>
      <c r="BB68" s="343"/>
      <c r="BC68" s="341">
        <f>IF(J68=0,0,COUNTIFS(Asistencia!$J$18:$AR$18,"=U6",Asistencia!$J68:$AR68,"=F"))</f>
        <v>0</v>
      </c>
      <c r="BD68" s="343"/>
      <c r="BE68" s="341">
        <f>IF(J68=0,0,COUNTIFS(Asistencia!$J$18:$AR$18,"=U7",Asistencia!$J68:$AR68,"=F"))</f>
        <v>0</v>
      </c>
      <c r="BF68" s="343"/>
      <c r="BG68" s="341">
        <f>IF(J68=0,0,COUNTIFS(Asistencia!$J$18:$AR$18,"=U8",Asistencia!$J68:$AR68,"=F"))</f>
        <v>0</v>
      </c>
      <c r="BH68" s="343"/>
      <c r="BI68" s="341">
        <f t="shared" si="0"/>
        <v>0</v>
      </c>
      <c r="BJ68" s="343"/>
    </row>
    <row r="69" spans="1:62" x14ac:dyDescent="0.35">
      <c r="A69" s="4">
        <f t="shared" si="1"/>
        <v>0</v>
      </c>
      <c r="B69" s="4" t="str">
        <f>IF('Unidad 1'!B72="","",'Unidad 1'!B72)</f>
        <v/>
      </c>
      <c r="C69" s="330" t="str">
        <f>IF('Unidad 1'!C72="","",'Unidad 1'!C72)</f>
        <v/>
      </c>
      <c r="D69" s="331"/>
      <c r="E69" s="331"/>
      <c r="F69" s="331"/>
      <c r="G69" s="331"/>
      <c r="H69" s="331"/>
      <c r="I69" s="332"/>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1">
        <f>IF(J69=0,0,COUNTIFS(Asistencia!$J$18:$AR$18,"=U1",Asistencia!$J69:$AR69,"=F"))</f>
        <v>0</v>
      </c>
      <c r="AT69" s="343"/>
      <c r="AU69" s="341">
        <f>IF(J69=0,0,COUNTIFS(Asistencia!$J$18:$AR$18,"=U2",Asistencia!$J69:$AR69,"=F"))</f>
        <v>0</v>
      </c>
      <c r="AV69" s="343"/>
      <c r="AW69" s="341">
        <f>IF(J69=0,0,COUNTIFS(Asistencia!$J$18:$AR$18,"=U3",Asistencia!$J69:$AR69,"=F"))</f>
        <v>0</v>
      </c>
      <c r="AX69" s="343"/>
      <c r="AY69" s="341">
        <f>IF(J69=0,0,COUNTIFS(Asistencia!$J$18:$AR$18,"=U4",Asistencia!$J69:$AR69,"=F"))</f>
        <v>0</v>
      </c>
      <c r="AZ69" s="343"/>
      <c r="BA69" s="341">
        <f>IF(J69=0,0,COUNTIFS(Asistencia!$J$18:$AR$18,"=U5",Asistencia!$J69:$AR69,"=F"))</f>
        <v>0</v>
      </c>
      <c r="BB69" s="343"/>
      <c r="BC69" s="341">
        <f>IF(J69=0,0,COUNTIFS(Asistencia!$J$18:$AR$18,"=U6",Asistencia!$J69:$AR69,"=F"))</f>
        <v>0</v>
      </c>
      <c r="BD69" s="343"/>
      <c r="BE69" s="341">
        <f>IF(J69=0,0,COUNTIFS(Asistencia!$J$18:$AR$18,"=U7",Asistencia!$J69:$AR69,"=F"))</f>
        <v>0</v>
      </c>
      <c r="BF69" s="343"/>
      <c r="BG69" s="341">
        <f>IF(J69=0,0,COUNTIFS(Asistencia!$J$18:$AR$18,"=U8",Asistencia!$J69:$AR69,"=F"))</f>
        <v>0</v>
      </c>
      <c r="BH69" s="343"/>
      <c r="BI69" s="341">
        <f t="shared" si="0"/>
        <v>0</v>
      </c>
      <c r="BJ69" s="343"/>
    </row>
    <row r="72" spans="1:62" x14ac:dyDescent="0.35">
      <c r="R72" s="316"/>
      <c r="S72" s="316"/>
      <c r="T72" s="316"/>
      <c r="U72" s="316"/>
      <c r="V72" s="316"/>
      <c r="W72" s="316"/>
      <c r="X72" s="316"/>
      <c r="Y72" s="316"/>
      <c r="Z72" s="316"/>
    </row>
    <row r="73" spans="1:62" x14ac:dyDescent="0.35">
      <c r="R73" s="316"/>
      <c r="S73" s="316"/>
      <c r="T73" s="316"/>
      <c r="U73" s="316"/>
      <c r="V73" s="316"/>
      <c r="W73" s="316"/>
      <c r="X73" s="316"/>
      <c r="Y73" s="316"/>
      <c r="Z73" s="316"/>
    </row>
    <row r="74" spans="1:62" x14ac:dyDescent="0.35">
      <c r="R74" s="316"/>
      <c r="S74" s="316"/>
      <c r="T74" s="316"/>
      <c r="U74" s="316"/>
      <c r="V74" s="316"/>
      <c r="W74" s="316"/>
      <c r="X74" s="316"/>
      <c r="Y74" s="316"/>
      <c r="Z74" s="316"/>
    </row>
    <row r="75" spans="1:62" x14ac:dyDescent="0.35">
      <c r="R75" s="316"/>
      <c r="S75" s="316"/>
      <c r="T75" s="316"/>
      <c r="U75" s="316"/>
      <c r="V75" s="316"/>
      <c r="W75" s="316"/>
      <c r="X75" s="316"/>
      <c r="Y75" s="316"/>
      <c r="Z75" s="316"/>
    </row>
    <row r="76" spans="1:62" x14ac:dyDescent="0.35">
      <c r="R76" s="317"/>
      <c r="S76" s="317"/>
      <c r="T76" s="317"/>
      <c r="U76" s="317"/>
      <c r="V76" s="317"/>
      <c r="W76" s="317"/>
      <c r="X76" s="317"/>
      <c r="Y76" s="317"/>
      <c r="Z76" s="317"/>
    </row>
    <row r="77" spans="1:62" x14ac:dyDescent="0.35">
      <c r="A77" s="503" t="s">
        <v>68</v>
      </c>
      <c r="B77" s="503"/>
      <c r="C77" s="503"/>
      <c r="D77" s="503"/>
      <c r="E77" s="503"/>
      <c r="F77" s="503"/>
      <c r="G77" s="503"/>
      <c r="H77" s="503"/>
      <c r="I77" s="503"/>
      <c r="J77" s="503"/>
      <c r="K77" s="503"/>
      <c r="L77" s="503"/>
      <c r="M77" s="503"/>
      <c r="N77" s="503"/>
      <c r="O77" s="503"/>
      <c r="P77" s="503"/>
      <c r="Q77" s="503"/>
      <c r="R77" s="503"/>
      <c r="S77" s="503"/>
      <c r="T77" s="503"/>
      <c r="U77" s="503"/>
      <c r="V77" s="503"/>
      <c r="W77" s="503"/>
      <c r="X77" s="503"/>
      <c r="Y77" s="503"/>
      <c r="Z77" s="503"/>
      <c r="AA77" s="503"/>
      <c r="AB77" s="503"/>
      <c r="AC77" s="503"/>
      <c r="AD77" s="503"/>
      <c r="AE77" s="503"/>
      <c r="AF77" s="503"/>
      <c r="AG77" s="503"/>
      <c r="AH77" s="503"/>
      <c r="AI77" s="503"/>
      <c r="AJ77" s="503"/>
      <c r="AK77" s="503"/>
      <c r="AL77" s="503"/>
      <c r="AM77" s="503"/>
      <c r="AN77" s="503"/>
      <c r="AO77" s="503"/>
      <c r="AP77" s="503"/>
      <c r="AQ77" s="503"/>
      <c r="AR77" s="503"/>
      <c r="AS77" s="503"/>
      <c r="AT77" s="503"/>
      <c r="AU77" s="503"/>
      <c r="AV77" s="503"/>
      <c r="AW77" s="503"/>
      <c r="AX77" s="503"/>
      <c r="AY77" s="503"/>
      <c r="AZ77" s="503"/>
      <c r="BA77" s="503"/>
      <c r="BB77" s="503"/>
      <c r="BC77" s="503"/>
      <c r="BD77" s="503"/>
      <c r="BE77" s="503"/>
      <c r="BF77" s="503"/>
      <c r="BG77" s="503"/>
      <c r="BH77" s="503"/>
      <c r="BI77" s="503"/>
      <c r="BJ77" s="503"/>
    </row>
  </sheetData>
  <mergeCells count="598">
    <mergeCell ref="AG18:AG19"/>
    <mergeCell ref="AH18:AH19"/>
    <mergeCell ref="AI18:AI19"/>
    <mergeCell ref="AJ18:AJ19"/>
    <mergeCell ref="AK18:AK19"/>
    <mergeCell ref="AL18:AL19"/>
    <mergeCell ref="AM18:AM19"/>
    <mergeCell ref="AN18:AN19"/>
    <mergeCell ref="AO18:AO19"/>
    <mergeCell ref="A77:BJ77"/>
    <mergeCell ref="R72:Z76"/>
    <mergeCell ref="I18:I19"/>
    <mergeCell ref="J18:J19"/>
    <mergeCell ref="K18:K19"/>
    <mergeCell ref="L18:L19"/>
    <mergeCell ref="M18:M19"/>
    <mergeCell ref="N18:N19"/>
    <mergeCell ref="O18:O19"/>
    <mergeCell ref="P18:P19"/>
    <mergeCell ref="Q18:Q19"/>
    <mergeCell ref="R18:R19"/>
    <mergeCell ref="S18:S19"/>
    <mergeCell ref="T18:T19"/>
    <mergeCell ref="U18:U19"/>
    <mergeCell ref="V18:V19"/>
    <mergeCell ref="W18:W19"/>
    <mergeCell ref="X18:X19"/>
    <mergeCell ref="Y18:Y19"/>
    <mergeCell ref="Z18:Z19"/>
    <mergeCell ref="AA18:AA19"/>
    <mergeCell ref="AB18:AB19"/>
    <mergeCell ref="AC18:AC19"/>
    <mergeCell ref="AS69:AT69"/>
    <mergeCell ref="BE69:BF69"/>
    <mergeCell ref="BG69:BH69"/>
    <mergeCell ref="BI69:BJ69"/>
    <mergeCell ref="U12:AC12"/>
    <mergeCell ref="AS67:AT67"/>
    <mergeCell ref="BE67:BF67"/>
    <mergeCell ref="BG67:BH67"/>
    <mergeCell ref="BI67:BJ67"/>
    <mergeCell ref="AS68:AT68"/>
    <mergeCell ref="BE68:BF68"/>
    <mergeCell ref="BG68:BH68"/>
    <mergeCell ref="BI68:BJ68"/>
    <mergeCell ref="AS65:AT65"/>
    <mergeCell ref="BE65:BF65"/>
    <mergeCell ref="BG65:BH65"/>
    <mergeCell ref="BI65:BJ65"/>
    <mergeCell ref="AS66:AT66"/>
    <mergeCell ref="BE66:BF66"/>
    <mergeCell ref="BG66:BH66"/>
    <mergeCell ref="BI66:BJ66"/>
    <mergeCell ref="AS63:AT63"/>
    <mergeCell ref="BE63:BF63"/>
    <mergeCell ref="BG63:BH63"/>
    <mergeCell ref="AP18:AP19"/>
    <mergeCell ref="BI63:BJ63"/>
    <mergeCell ref="AS64:AT64"/>
    <mergeCell ref="BE64:BF64"/>
    <mergeCell ref="BG64:BH64"/>
    <mergeCell ref="BI64:BJ64"/>
    <mergeCell ref="AS61:AT61"/>
    <mergeCell ref="BE61:BF61"/>
    <mergeCell ref="BG61:BH61"/>
    <mergeCell ref="BI61:BJ61"/>
    <mergeCell ref="AS62:AT62"/>
    <mergeCell ref="BE62:BF62"/>
    <mergeCell ref="BG62:BH62"/>
    <mergeCell ref="BI62:BJ62"/>
    <mergeCell ref="AU61:AV61"/>
    <mergeCell ref="AW61:AX61"/>
    <mergeCell ref="AY61:AZ61"/>
    <mergeCell ref="BA61:BB61"/>
    <mergeCell ref="BC61:BD61"/>
    <mergeCell ref="AU62:AV62"/>
    <mergeCell ref="AW62:AX62"/>
    <mergeCell ref="AY62:AZ62"/>
    <mergeCell ref="BA62:BB62"/>
    <mergeCell ref="BC62:BD62"/>
    <mergeCell ref="AU63:AV63"/>
    <mergeCell ref="AS59:AT59"/>
    <mergeCell ref="BE59:BF59"/>
    <mergeCell ref="BG59:BH59"/>
    <mergeCell ref="BI59:BJ59"/>
    <mergeCell ref="AS60:AT60"/>
    <mergeCell ref="BE60:BF60"/>
    <mergeCell ref="BG60:BH60"/>
    <mergeCell ref="BI60:BJ60"/>
    <mergeCell ref="AS57:AT57"/>
    <mergeCell ref="BE57:BF57"/>
    <mergeCell ref="BG57:BH57"/>
    <mergeCell ref="BI57:BJ57"/>
    <mergeCell ref="AS58:AT58"/>
    <mergeCell ref="BE58:BF58"/>
    <mergeCell ref="BG58:BH58"/>
    <mergeCell ref="BI58:BJ58"/>
    <mergeCell ref="AU57:AV57"/>
    <mergeCell ref="AW57:AX57"/>
    <mergeCell ref="AY57:AZ57"/>
    <mergeCell ref="BA57:BB57"/>
    <mergeCell ref="BC57:BD57"/>
    <mergeCell ref="AU58:AV58"/>
    <mergeCell ref="AW58:AX58"/>
    <mergeCell ref="AY58:AZ58"/>
    <mergeCell ref="AS55:AT55"/>
    <mergeCell ref="BE55:BF55"/>
    <mergeCell ref="BG55:BH55"/>
    <mergeCell ref="BI55:BJ55"/>
    <mergeCell ref="AS56:AT56"/>
    <mergeCell ref="BE56:BF56"/>
    <mergeCell ref="BG56:BH56"/>
    <mergeCell ref="BI56:BJ56"/>
    <mergeCell ref="AS53:AT53"/>
    <mergeCell ref="BE53:BF53"/>
    <mergeCell ref="BG53:BH53"/>
    <mergeCell ref="BI53:BJ53"/>
    <mergeCell ref="AS54:AT54"/>
    <mergeCell ref="BE54:BF54"/>
    <mergeCell ref="BG54:BH54"/>
    <mergeCell ref="BI54:BJ54"/>
    <mergeCell ref="AU53:AV53"/>
    <mergeCell ref="AW53:AX53"/>
    <mergeCell ref="AY53:AZ53"/>
    <mergeCell ref="BA53:BB53"/>
    <mergeCell ref="BC53:BD53"/>
    <mergeCell ref="AU54:AV54"/>
    <mergeCell ref="AW54:AX54"/>
    <mergeCell ref="AY54:AZ54"/>
    <mergeCell ref="AS51:AT51"/>
    <mergeCell ref="BE51:BF51"/>
    <mergeCell ref="BG51:BH51"/>
    <mergeCell ref="BI51:BJ51"/>
    <mergeCell ref="AS52:AT52"/>
    <mergeCell ref="BE52:BF52"/>
    <mergeCell ref="BG52:BH52"/>
    <mergeCell ref="BI52:BJ52"/>
    <mergeCell ref="AS49:AT49"/>
    <mergeCell ref="BE49:BF49"/>
    <mergeCell ref="BG49:BH49"/>
    <mergeCell ref="BI49:BJ49"/>
    <mergeCell ref="AS50:AT50"/>
    <mergeCell ref="BE50:BF50"/>
    <mergeCell ref="BG50:BH50"/>
    <mergeCell ref="BI50:BJ50"/>
    <mergeCell ref="AU49:AV49"/>
    <mergeCell ref="AW49:AX49"/>
    <mergeCell ref="AY49:AZ49"/>
    <mergeCell ref="BA49:BB49"/>
    <mergeCell ref="BC49:BD49"/>
    <mergeCell ref="AU50:AV50"/>
    <mergeCell ref="AW50:AX50"/>
    <mergeCell ref="AY50:AZ50"/>
    <mergeCell ref="AS47:AT47"/>
    <mergeCell ref="BE47:BF47"/>
    <mergeCell ref="BG47:BH47"/>
    <mergeCell ref="BI47:BJ47"/>
    <mergeCell ref="AS48:AT48"/>
    <mergeCell ref="BE48:BF48"/>
    <mergeCell ref="BG48:BH48"/>
    <mergeCell ref="BI48:BJ48"/>
    <mergeCell ref="AS45:AT45"/>
    <mergeCell ref="BE45:BF45"/>
    <mergeCell ref="BG45:BH45"/>
    <mergeCell ref="BI45:BJ45"/>
    <mergeCell ref="AS46:AT46"/>
    <mergeCell ref="BE46:BF46"/>
    <mergeCell ref="BG46:BH46"/>
    <mergeCell ref="BI46:BJ46"/>
    <mergeCell ref="AU45:AV45"/>
    <mergeCell ref="AW45:AX45"/>
    <mergeCell ref="AY45:AZ45"/>
    <mergeCell ref="BA45:BB45"/>
    <mergeCell ref="BC45:BD45"/>
    <mergeCell ref="AU46:AV46"/>
    <mergeCell ref="AW46:AX46"/>
    <mergeCell ref="AY46:AZ46"/>
    <mergeCell ref="AS43:AT43"/>
    <mergeCell ref="BE43:BF43"/>
    <mergeCell ref="BG43:BH43"/>
    <mergeCell ref="BI43:BJ43"/>
    <mergeCell ref="AS44:AT44"/>
    <mergeCell ref="BE44:BF44"/>
    <mergeCell ref="BG44:BH44"/>
    <mergeCell ref="BI44:BJ44"/>
    <mergeCell ref="AS41:AT41"/>
    <mergeCell ref="BE41:BF41"/>
    <mergeCell ref="BG41:BH41"/>
    <mergeCell ref="BI41:BJ41"/>
    <mergeCell ref="AS42:AT42"/>
    <mergeCell ref="BE42:BF42"/>
    <mergeCell ref="BG42:BH42"/>
    <mergeCell ref="BI42:BJ42"/>
    <mergeCell ref="AU41:AV41"/>
    <mergeCell ref="AW41:AX41"/>
    <mergeCell ref="AY41:AZ41"/>
    <mergeCell ref="BA41:BB41"/>
    <mergeCell ref="BC41:BD41"/>
    <mergeCell ref="AU42:AV42"/>
    <mergeCell ref="AW42:AX42"/>
    <mergeCell ref="AY42:AZ42"/>
    <mergeCell ref="AS39:AT39"/>
    <mergeCell ref="BE39:BF39"/>
    <mergeCell ref="BG39:BH39"/>
    <mergeCell ref="BI39:BJ39"/>
    <mergeCell ref="AS40:AT40"/>
    <mergeCell ref="BE40:BF40"/>
    <mergeCell ref="BG40:BH40"/>
    <mergeCell ref="BI40:BJ40"/>
    <mergeCell ref="AS37:AT37"/>
    <mergeCell ref="BE37:BF37"/>
    <mergeCell ref="BG37:BH37"/>
    <mergeCell ref="BI37:BJ37"/>
    <mergeCell ref="AS38:AT38"/>
    <mergeCell ref="BE38:BF38"/>
    <mergeCell ref="BG38:BH38"/>
    <mergeCell ref="BI38:BJ38"/>
    <mergeCell ref="AU37:AV37"/>
    <mergeCell ref="AW37:AX37"/>
    <mergeCell ref="AY37:AZ37"/>
    <mergeCell ref="BA37:BB37"/>
    <mergeCell ref="BC37:BD37"/>
    <mergeCell ref="AU38:AV38"/>
    <mergeCell ref="AW38:AX38"/>
    <mergeCell ref="AY38:AZ38"/>
    <mergeCell ref="AS35:AT35"/>
    <mergeCell ref="BE35:BF35"/>
    <mergeCell ref="BG35:BH35"/>
    <mergeCell ref="BI35:BJ35"/>
    <mergeCell ref="AS36:AT36"/>
    <mergeCell ref="BE36:BF36"/>
    <mergeCell ref="BG36:BH36"/>
    <mergeCell ref="BI36:BJ36"/>
    <mergeCell ref="AS33:AT33"/>
    <mergeCell ref="BE33:BF33"/>
    <mergeCell ref="BG33:BH33"/>
    <mergeCell ref="BI33:BJ33"/>
    <mergeCell ref="AS34:AT34"/>
    <mergeCell ref="BE34:BF34"/>
    <mergeCell ref="BG34:BH34"/>
    <mergeCell ref="BI34:BJ34"/>
    <mergeCell ref="AU33:AV33"/>
    <mergeCell ref="AW33:AX33"/>
    <mergeCell ref="AY33:AZ33"/>
    <mergeCell ref="BA33:BB33"/>
    <mergeCell ref="BC33:BD33"/>
    <mergeCell ref="AU34:AV34"/>
    <mergeCell ref="AW34:AX34"/>
    <mergeCell ref="AY34:AZ34"/>
    <mergeCell ref="AS31:AT31"/>
    <mergeCell ref="BE31:BF31"/>
    <mergeCell ref="BG31:BH31"/>
    <mergeCell ref="BI31:BJ31"/>
    <mergeCell ref="AS32:AT32"/>
    <mergeCell ref="BE32:BF32"/>
    <mergeCell ref="BG32:BH32"/>
    <mergeCell ref="BI32:BJ32"/>
    <mergeCell ref="AS29:AT29"/>
    <mergeCell ref="BE29:BF29"/>
    <mergeCell ref="BG29:BH29"/>
    <mergeCell ref="BI29:BJ29"/>
    <mergeCell ref="AS30:AT30"/>
    <mergeCell ref="BE30:BF30"/>
    <mergeCell ref="BG30:BH30"/>
    <mergeCell ref="BI30:BJ30"/>
    <mergeCell ref="AU29:AV29"/>
    <mergeCell ref="AW29:AX29"/>
    <mergeCell ref="AY29:AZ29"/>
    <mergeCell ref="BA29:BB29"/>
    <mergeCell ref="BC29:BD29"/>
    <mergeCell ref="AU30:AV30"/>
    <mergeCell ref="AW30:AX30"/>
    <mergeCell ref="AY30:AZ30"/>
    <mergeCell ref="AS27:AT27"/>
    <mergeCell ref="BE27:BF27"/>
    <mergeCell ref="BG27:BH27"/>
    <mergeCell ref="BI27:BJ27"/>
    <mergeCell ref="AS28:AT28"/>
    <mergeCell ref="BE28:BF28"/>
    <mergeCell ref="BG28:BH28"/>
    <mergeCell ref="BI28:BJ28"/>
    <mergeCell ref="AS25:AT25"/>
    <mergeCell ref="BE25:BF25"/>
    <mergeCell ref="BG25:BH25"/>
    <mergeCell ref="BI25:BJ25"/>
    <mergeCell ref="AS26:AT26"/>
    <mergeCell ref="BE26:BF26"/>
    <mergeCell ref="BG26:BH26"/>
    <mergeCell ref="BI26:BJ26"/>
    <mergeCell ref="AU25:AV25"/>
    <mergeCell ref="AW25:AX25"/>
    <mergeCell ref="AY25:AZ25"/>
    <mergeCell ref="BA25:BB25"/>
    <mergeCell ref="BC25:BD25"/>
    <mergeCell ref="AU26:AV26"/>
    <mergeCell ref="AW26:AX26"/>
    <mergeCell ref="AY26:AZ26"/>
    <mergeCell ref="AS23:AT23"/>
    <mergeCell ref="BE23:BF23"/>
    <mergeCell ref="BG23:BH23"/>
    <mergeCell ref="BI23:BJ23"/>
    <mergeCell ref="AS24:AT24"/>
    <mergeCell ref="BE24:BF24"/>
    <mergeCell ref="BG24:BH24"/>
    <mergeCell ref="BI24:BJ24"/>
    <mergeCell ref="AS21:AT21"/>
    <mergeCell ref="BE21:BF21"/>
    <mergeCell ref="BG21:BH21"/>
    <mergeCell ref="BI21:BJ21"/>
    <mergeCell ref="AS22:AT22"/>
    <mergeCell ref="BE22:BF22"/>
    <mergeCell ref="BG22:BH22"/>
    <mergeCell ref="BI22:BJ22"/>
    <mergeCell ref="AU21:AV21"/>
    <mergeCell ref="AW21:AX21"/>
    <mergeCell ref="AY21:AZ21"/>
    <mergeCell ref="BA21:BB21"/>
    <mergeCell ref="BC21:BD21"/>
    <mergeCell ref="AU22:AV22"/>
    <mergeCell ref="AW22:AX22"/>
    <mergeCell ref="AY22:AZ22"/>
    <mergeCell ref="A1:D7"/>
    <mergeCell ref="E1:AL4"/>
    <mergeCell ref="E5:AL7"/>
    <mergeCell ref="AS17:AT17"/>
    <mergeCell ref="AM5:AS7"/>
    <mergeCell ref="AT5:BJ7"/>
    <mergeCell ref="A13:B13"/>
    <mergeCell ref="C13:R13"/>
    <mergeCell ref="A12:B12"/>
    <mergeCell ref="C14:D14"/>
    <mergeCell ref="A17:A19"/>
    <mergeCell ref="B17:B19"/>
    <mergeCell ref="C17:H19"/>
    <mergeCell ref="AM1:BJ3"/>
    <mergeCell ref="AM4:BJ4"/>
    <mergeCell ref="A9:BJ9"/>
    <mergeCell ref="BG17:BH17"/>
    <mergeCell ref="BG18:BH19"/>
    <mergeCell ref="A10:BJ10"/>
    <mergeCell ref="W14:AC14"/>
    <mergeCell ref="K14:N14"/>
    <mergeCell ref="Z13:AH13"/>
    <mergeCell ref="AQ18:AQ19"/>
    <mergeCell ref="AR18:AR19"/>
    <mergeCell ref="C26:I26"/>
    <mergeCell ref="C27:I27"/>
    <mergeCell ref="C24:I24"/>
    <mergeCell ref="C25:I25"/>
    <mergeCell ref="C23:I23"/>
    <mergeCell ref="C32:I32"/>
    <mergeCell ref="C33:I33"/>
    <mergeCell ref="C30:I30"/>
    <mergeCell ref="C31:I31"/>
    <mergeCell ref="C28:I28"/>
    <mergeCell ref="C29:I29"/>
    <mergeCell ref="C38:I38"/>
    <mergeCell ref="C39:I39"/>
    <mergeCell ref="C36:I36"/>
    <mergeCell ref="C37:I37"/>
    <mergeCell ref="C34:I34"/>
    <mergeCell ref="C35:I35"/>
    <mergeCell ref="C44:I44"/>
    <mergeCell ref="C45:I45"/>
    <mergeCell ref="C42:I42"/>
    <mergeCell ref="C43:I43"/>
    <mergeCell ref="C40:I40"/>
    <mergeCell ref="C41:I41"/>
    <mergeCell ref="C50:I50"/>
    <mergeCell ref="C51:I51"/>
    <mergeCell ref="C48:I48"/>
    <mergeCell ref="C49:I49"/>
    <mergeCell ref="C46:I46"/>
    <mergeCell ref="C47:I47"/>
    <mergeCell ref="C56:I56"/>
    <mergeCell ref="C57:I57"/>
    <mergeCell ref="C54:I54"/>
    <mergeCell ref="C55:I55"/>
    <mergeCell ref="C52:I52"/>
    <mergeCell ref="C53:I53"/>
    <mergeCell ref="C62:I62"/>
    <mergeCell ref="C63:I63"/>
    <mergeCell ref="C60:I60"/>
    <mergeCell ref="C61:I61"/>
    <mergeCell ref="C58:I58"/>
    <mergeCell ref="C59:I59"/>
    <mergeCell ref="C68:I68"/>
    <mergeCell ref="C69:I69"/>
    <mergeCell ref="C66:I66"/>
    <mergeCell ref="C67:I67"/>
    <mergeCell ref="C64:I64"/>
    <mergeCell ref="C65:I65"/>
    <mergeCell ref="U15:Y15"/>
    <mergeCell ref="AA15:AH15"/>
    <mergeCell ref="AJ15:AQ15"/>
    <mergeCell ref="A11:BJ11"/>
    <mergeCell ref="BE17:BF17"/>
    <mergeCell ref="BI17:BJ17"/>
    <mergeCell ref="AU17:AV17"/>
    <mergeCell ref="AW17:AX17"/>
    <mergeCell ref="AY17:AZ17"/>
    <mergeCell ref="BA17:BB17"/>
    <mergeCell ref="BC17:BD17"/>
    <mergeCell ref="AV13:BJ13"/>
    <mergeCell ref="AD12:AP12"/>
    <mergeCell ref="AQ12:AW12"/>
    <mergeCell ref="BD12:BJ12"/>
    <mergeCell ref="AX12:BC12"/>
    <mergeCell ref="L12:T12"/>
    <mergeCell ref="C12:K12"/>
    <mergeCell ref="C20:I20"/>
    <mergeCell ref="C21:I21"/>
    <mergeCell ref="C22:I22"/>
    <mergeCell ref="E14:G14"/>
    <mergeCell ref="H14:J14"/>
    <mergeCell ref="O14:V14"/>
    <mergeCell ref="A14:B14"/>
    <mergeCell ref="S13:Y13"/>
    <mergeCell ref="AI13:AT13"/>
    <mergeCell ref="AD14:BJ14"/>
    <mergeCell ref="A15:D15"/>
    <mergeCell ref="F15:H15"/>
    <mergeCell ref="J15:M15"/>
    <mergeCell ref="AS20:AT20"/>
    <mergeCell ref="BE20:BF20"/>
    <mergeCell ref="BI20:BJ20"/>
    <mergeCell ref="BG20:BH20"/>
    <mergeCell ref="AS18:AT19"/>
    <mergeCell ref="BE18:BF19"/>
    <mergeCell ref="BI18:BJ19"/>
    <mergeCell ref="AD18:AD19"/>
    <mergeCell ref="AE18:AE19"/>
    <mergeCell ref="AF18:AF19"/>
    <mergeCell ref="O15:S15"/>
    <mergeCell ref="AU18:AV19"/>
    <mergeCell ref="AW18:AX19"/>
    <mergeCell ref="AY18:AZ19"/>
    <mergeCell ref="BA18:BB19"/>
    <mergeCell ref="BC18:BD19"/>
    <mergeCell ref="AU20:AV20"/>
    <mergeCell ref="AW20:AX20"/>
    <mergeCell ref="AY20:AZ20"/>
    <mergeCell ref="BA20:BB20"/>
    <mergeCell ref="BC20:BD20"/>
    <mergeCell ref="BA22:BB22"/>
    <mergeCell ref="BC22:BD22"/>
    <mergeCell ref="AU23:AV23"/>
    <mergeCell ref="AW23:AX23"/>
    <mergeCell ref="AY23:AZ23"/>
    <mergeCell ref="BA23:BB23"/>
    <mergeCell ref="BC23:BD23"/>
    <mergeCell ref="AU24:AV24"/>
    <mergeCell ref="AW24:AX24"/>
    <mergeCell ref="AY24:AZ24"/>
    <mergeCell ref="BA24:BB24"/>
    <mergeCell ref="BC24:BD24"/>
    <mergeCell ref="BA26:BB26"/>
    <mergeCell ref="BC26:BD26"/>
    <mergeCell ref="AU27:AV27"/>
    <mergeCell ref="AW27:AX27"/>
    <mergeCell ref="AY27:AZ27"/>
    <mergeCell ref="BA27:BB27"/>
    <mergeCell ref="BC27:BD27"/>
    <mergeCell ref="AU28:AV28"/>
    <mergeCell ref="AW28:AX28"/>
    <mergeCell ref="AY28:AZ28"/>
    <mergeCell ref="BA28:BB28"/>
    <mergeCell ref="BC28:BD28"/>
    <mergeCell ref="BA30:BB30"/>
    <mergeCell ref="BC30:BD30"/>
    <mergeCell ref="AU31:AV31"/>
    <mergeCell ref="AW31:AX31"/>
    <mergeCell ref="AY31:AZ31"/>
    <mergeCell ref="BA31:BB31"/>
    <mergeCell ref="BC31:BD31"/>
    <mergeCell ref="AU32:AV32"/>
    <mergeCell ref="AW32:AX32"/>
    <mergeCell ref="AY32:AZ32"/>
    <mergeCell ref="BA32:BB32"/>
    <mergeCell ref="BC32:BD32"/>
    <mergeCell ref="BA34:BB34"/>
    <mergeCell ref="BC34:BD34"/>
    <mergeCell ref="AU35:AV35"/>
    <mergeCell ref="AW35:AX35"/>
    <mergeCell ref="AY35:AZ35"/>
    <mergeCell ref="BA35:BB35"/>
    <mergeCell ref="BC35:BD35"/>
    <mergeCell ref="AU36:AV36"/>
    <mergeCell ref="AW36:AX36"/>
    <mergeCell ref="AY36:AZ36"/>
    <mergeCell ref="BA36:BB36"/>
    <mergeCell ref="BC36:BD36"/>
    <mergeCell ref="BA38:BB38"/>
    <mergeCell ref="BC38:BD38"/>
    <mergeCell ref="AU39:AV39"/>
    <mergeCell ref="AW39:AX39"/>
    <mergeCell ref="AY39:AZ39"/>
    <mergeCell ref="BA39:BB39"/>
    <mergeCell ref="BC39:BD39"/>
    <mergeCell ref="AU40:AV40"/>
    <mergeCell ref="AW40:AX40"/>
    <mergeCell ref="AY40:AZ40"/>
    <mergeCell ref="BA40:BB40"/>
    <mergeCell ref="BC40:BD40"/>
    <mergeCell ref="BA42:BB42"/>
    <mergeCell ref="BC42:BD42"/>
    <mergeCell ref="AU43:AV43"/>
    <mergeCell ref="AW43:AX43"/>
    <mergeCell ref="AY43:AZ43"/>
    <mergeCell ref="BA43:BB43"/>
    <mergeCell ref="BC43:BD43"/>
    <mergeCell ref="AU44:AV44"/>
    <mergeCell ref="AW44:AX44"/>
    <mergeCell ref="AY44:AZ44"/>
    <mergeCell ref="BA44:BB44"/>
    <mergeCell ref="BC44:BD44"/>
    <mergeCell ref="BA46:BB46"/>
    <mergeCell ref="BC46:BD46"/>
    <mergeCell ref="AU47:AV47"/>
    <mergeCell ref="AW47:AX47"/>
    <mergeCell ref="AY47:AZ47"/>
    <mergeCell ref="BA47:BB47"/>
    <mergeCell ref="BC47:BD47"/>
    <mergeCell ref="AU48:AV48"/>
    <mergeCell ref="AW48:AX48"/>
    <mergeCell ref="AY48:AZ48"/>
    <mergeCell ref="BA48:BB48"/>
    <mergeCell ref="BC48:BD48"/>
    <mergeCell ref="BA50:BB50"/>
    <mergeCell ref="BC50:BD50"/>
    <mergeCell ref="AU51:AV51"/>
    <mergeCell ref="AW51:AX51"/>
    <mergeCell ref="AY51:AZ51"/>
    <mergeCell ref="BA51:BB51"/>
    <mergeCell ref="BC51:BD51"/>
    <mergeCell ref="AU52:AV52"/>
    <mergeCell ref="AW52:AX52"/>
    <mergeCell ref="AY52:AZ52"/>
    <mergeCell ref="BA52:BB52"/>
    <mergeCell ref="BC52:BD52"/>
    <mergeCell ref="BA54:BB54"/>
    <mergeCell ref="BC54:BD54"/>
    <mergeCell ref="AU55:AV55"/>
    <mergeCell ref="AW55:AX55"/>
    <mergeCell ref="AY55:AZ55"/>
    <mergeCell ref="BA55:BB55"/>
    <mergeCell ref="BC55:BD55"/>
    <mergeCell ref="AU56:AV56"/>
    <mergeCell ref="AW56:AX56"/>
    <mergeCell ref="AY56:AZ56"/>
    <mergeCell ref="BA56:BB56"/>
    <mergeCell ref="BC56:BD56"/>
    <mergeCell ref="BA58:BB58"/>
    <mergeCell ref="BC58:BD58"/>
    <mergeCell ref="AU59:AV59"/>
    <mergeCell ref="AW59:AX59"/>
    <mergeCell ref="AY59:AZ59"/>
    <mergeCell ref="BA59:BB59"/>
    <mergeCell ref="BC59:BD59"/>
    <mergeCell ref="AU60:AV60"/>
    <mergeCell ref="AW60:AX60"/>
    <mergeCell ref="AY60:AZ60"/>
    <mergeCell ref="BA60:BB60"/>
    <mergeCell ref="BC60:BD60"/>
    <mergeCell ref="AW63:AX63"/>
    <mergeCell ref="AY63:AZ63"/>
    <mergeCell ref="BA63:BB63"/>
    <mergeCell ref="BC63:BD63"/>
    <mergeCell ref="AU64:AV64"/>
    <mergeCell ref="AW64:AX64"/>
    <mergeCell ref="AY64:AZ64"/>
    <mergeCell ref="BA64:BB64"/>
    <mergeCell ref="BC64:BD64"/>
    <mergeCell ref="AU65:AV65"/>
    <mergeCell ref="AW65:AX65"/>
    <mergeCell ref="AY65:AZ65"/>
    <mergeCell ref="BA65:BB65"/>
    <mergeCell ref="BC65:BD65"/>
    <mergeCell ref="AU66:AV66"/>
    <mergeCell ref="AW66:AX66"/>
    <mergeCell ref="AY66:AZ66"/>
    <mergeCell ref="BA66:BB66"/>
    <mergeCell ref="BC66:BD66"/>
    <mergeCell ref="AU69:AV69"/>
    <mergeCell ref="AW69:AX69"/>
    <mergeCell ref="AY69:AZ69"/>
    <mergeCell ref="BA69:BB69"/>
    <mergeCell ref="BC69:BD69"/>
    <mergeCell ref="AU67:AV67"/>
    <mergeCell ref="AW67:AX67"/>
    <mergeCell ref="AY67:AZ67"/>
    <mergeCell ref="BA67:BB67"/>
    <mergeCell ref="BC67:BD67"/>
    <mergeCell ref="AU68:AV68"/>
    <mergeCell ref="AW68:AX68"/>
    <mergeCell ref="AY68:AZ68"/>
    <mergeCell ref="BA68:BB68"/>
    <mergeCell ref="BC68:BD68"/>
  </mergeCells>
  <conditionalFormatting sqref="A20">
    <cfRule type="cellIs" dxfId="14" priority="27" operator="equal">
      <formula>0</formula>
    </cfRule>
  </conditionalFormatting>
  <conditionalFormatting sqref="A21">
    <cfRule type="cellIs" dxfId="13" priority="26" operator="equal">
      <formula>0</formula>
    </cfRule>
  </conditionalFormatting>
  <conditionalFormatting sqref="A22:A69">
    <cfRule type="cellIs" dxfId="12" priority="19" operator="equal">
      <formula>0</formula>
    </cfRule>
  </conditionalFormatting>
  <conditionalFormatting sqref="AS20:BJ69">
    <cfRule type="cellIs" dxfId="11" priority="2" operator="equal">
      <formula>0</formula>
    </cfRule>
  </conditionalFormatting>
  <printOptions horizontalCentered="1"/>
  <pageMargins left="0.39370078740157483" right="0.39370078740157483" top="0.74803149606299213" bottom="0.74803149606299213" header="1.3779527559055118" footer="0.31496062992125984"/>
  <pageSetup scale="62" orientation="landscape" horizontalDpi="4294967292" verticalDpi="0" r:id="rId1"/>
  <headerFooter alignWithMargins="0">
    <oddHeader>&amp;R&amp;"Arial,Negrita"Página &amp;P de &amp;N</oddHead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AI98"/>
  <sheetViews>
    <sheetView showGridLines="0" zoomScale="80" zoomScaleNormal="8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8" width="5.7265625" customWidth="1"/>
    <col min="9" max="9" width="23.26953125" customWidth="1"/>
    <col min="10" max="19" width="5.7265625" customWidth="1"/>
    <col min="20" max="20" width="6.453125" customWidth="1"/>
    <col min="21" max="21" width="6.26953125" customWidth="1"/>
    <col min="22" max="23" width="5.7265625" customWidth="1"/>
    <col min="24" max="24" width="7.453125" customWidth="1"/>
    <col min="25" max="27" width="5.7265625" customWidth="1"/>
    <col min="28" max="30" width="4.81640625" customWidth="1"/>
    <col min="31" max="31" width="14" customWidth="1"/>
  </cols>
  <sheetData>
    <row r="1" spans="1:31" ht="14.15" customHeight="1" thickBot="1" x14ac:dyDescent="0.4">
      <c r="A1" s="229"/>
      <c r="B1" s="229"/>
      <c r="C1" s="229"/>
      <c r="D1" s="229"/>
      <c r="E1" s="230" t="s">
        <v>103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1"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1"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1"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1"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1"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1"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1"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1"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1"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1" s="6" customFormat="1" ht="30" customHeight="1" x14ac:dyDescent="0.25">
      <c r="A12" s="203" t="s">
        <v>70</v>
      </c>
      <c r="B12" s="204"/>
      <c r="C12" s="297" t="s">
        <v>71</v>
      </c>
      <c r="D12" s="298"/>
      <c r="E12" s="223" t="s">
        <v>41</v>
      </c>
      <c r="F12" s="224"/>
      <c r="G12" s="536" t="str">
        <f>'Información Materia'!C4</f>
        <v>Febrero - junio 2019</v>
      </c>
      <c r="H12" s="536"/>
      <c r="I12" s="536"/>
      <c r="J12" s="536"/>
      <c r="K12" s="537"/>
      <c r="L12" s="203" t="s">
        <v>42</v>
      </c>
      <c r="M12" s="204"/>
      <c r="N12" s="204"/>
      <c r="O12" s="204"/>
      <c r="P12" s="296">
        <f>'Información Materia'!C18</f>
        <v>43507</v>
      </c>
      <c r="Q12" s="201"/>
      <c r="R12" s="5" t="s">
        <v>43</v>
      </c>
      <c r="S12" s="296">
        <f>'Información Materia'!D22</f>
        <v>0</v>
      </c>
      <c r="T12" s="202"/>
      <c r="U12" s="203" t="s">
        <v>44</v>
      </c>
      <c r="V12" s="204"/>
      <c r="W12" s="218" t="str">
        <f>'Información Materia'!C14</f>
        <v>Escolarizado</v>
      </c>
      <c r="X12" s="299"/>
      <c r="Y12" s="203" t="s">
        <v>45</v>
      </c>
      <c r="Z12" s="204"/>
      <c r="AA12" s="218" t="str">
        <f>'Información Materia'!C12</f>
        <v>Nogales</v>
      </c>
      <c r="AB12" s="218"/>
      <c r="AC12" s="218"/>
      <c r="AD12" s="218"/>
      <c r="AE12" s="299"/>
    </row>
    <row r="13" spans="1:31"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1" s="6" customFormat="1" ht="30" customHeight="1" x14ac:dyDescent="0.25">
      <c r="A14" s="203" t="s">
        <v>47</v>
      </c>
      <c r="B14" s="204"/>
      <c r="C14" s="218" t="str">
        <f>'Información Materia'!C7</f>
        <v>Ingeniería en Gestión Empresarial</v>
      </c>
      <c r="D14" s="219"/>
      <c r="E14" s="219"/>
      <c r="F14" s="219"/>
      <c r="G14" s="219"/>
      <c r="H14" s="219"/>
      <c r="I14" s="220"/>
      <c r="J14" s="203" t="s">
        <v>48</v>
      </c>
      <c r="K14" s="204"/>
      <c r="L14" s="204"/>
      <c r="M14" s="204"/>
      <c r="N14" s="204"/>
      <c r="O14" s="535"/>
      <c r="P14" s="218"/>
      <c r="Q14" s="219"/>
      <c r="R14" s="220"/>
      <c r="S14" s="203" t="s">
        <v>49</v>
      </c>
      <c r="T14" s="204"/>
      <c r="U14" s="204"/>
      <c r="V14" s="204"/>
      <c r="W14" s="218">
        <f>'Información Materia'!C11</f>
        <v>0</v>
      </c>
      <c r="X14" s="218"/>
      <c r="Y14" s="218"/>
      <c r="Z14" s="218"/>
      <c r="AA14" s="218"/>
      <c r="AB14" s="218"/>
      <c r="AC14" s="218"/>
      <c r="AD14" s="218"/>
      <c r="AE14" s="299"/>
    </row>
    <row r="15" spans="1:31" s="6" customFormat="1" ht="30" customHeight="1" x14ac:dyDescent="0.35">
      <c r="A15" s="203" t="s">
        <v>50</v>
      </c>
      <c r="B15" s="204"/>
      <c r="C15" s="219" t="str">
        <f>'Información Materia'!C6</f>
        <v>Ingenieria de Software</v>
      </c>
      <c r="D15" s="219"/>
      <c r="E15" s="219"/>
      <c r="F15" s="219"/>
      <c r="G15" s="219"/>
      <c r="H15" s="219"/>
      <c r="I15" s="220"/>
      <c r="J15" s="203" t="s">
        <v>51</v>
      </c>
      <c r="K15" s="204"/>
      <c r="L15" s="204"/>
      <c r="M15" s="204"/>
      <c r="N15" s="204"/>
      <c r="O15" s="204"/>
      <c r="P15" s="218" t="str">
        <f>'Información Materia'!C8</f>
        <v>SCD-1011</v>
      </c>
      <c r="Q15" s="218"/>
      <c r="R15" s="218"/>
      <c r="S15" s="218"/>
      <c r="T15" s="218"/>
      <c r="U15" s="218"/>
      <c r="V15" s="299"/>
      <c r="W15" s="203" t="s">
        <v>52</v>
      </c>
      <c r="X15" s="204"/>
      <c r="Y15" s="204"/>
      <c r="Z15" s="204"/>
      <c r="AA15" s="204"/>
      <c r="AB15" s="204"/>
      <c r="AC15" s="204"/>
      <c r="AD15" s="218" t="str">
        <f>'Información Materia'!C9</f>
        <v>2 - 3 - 5</v>
      </c>
      <c r="AE15" s="299"/>
    </row>
    <row r="16" spans="1:31" s="6" customFormat="1" ht="30" customHeight="1" x14ac:dyDescent="0.25">
      <c r="A16" s="203" t="s">
        <v>72</v>
      </c>
      <c r="B16" s="204"/>
      <c r="C16" s="300" t="str">
        <f>'Información Materia'!F9</f>
        <v>Eje</v>
      </c>
      <c r="D16" s="300"/>
      <c r="E16" s="300"/>
      <c r="F16" s="300"/>
      <c r="G16" s="300"/>
      <c r="H16" s="300"/>
      <c r="I16" s="301"/>
      <c r="J16" s="532" t="s">
        <v>186</v>
      </c>
      <c r="K16" s="533"/>
      <c r="L16" s="533"/>
      <c r="M16" s="533"/>
      <c r="N16" s="533"/>
      <c r="O16" s="534"/>
      <c r="P16" s="225">
        <f>'Información Materia'!F10</f>
        <v>0</v>
      </c>
      <c r="Q16" s="225"/>
      <c r="R16" s="225"/>
      <c r="S16" s="225"/>
      <c r="T16" s="225"/>
      <c r="U16" s="225"/>
      <c r="V16" s="225"/>
      <c r="W16" s="225"/>
      <c r="X16" s="225"/>
      <c r="Y16" s="225"/>
      <c r="Z16" s="225"/>
      <c r="AA16" s="225"/>
      <c r="AB16" s="225"/>
      <c r="AC16" s="225"/>
      <c r="AD16" s="225"/>
      <c r="AE16" s="329"/>
    </row>
    <row r="17" spans="1:31" ht="20.149999999999999" customHeight="1" x14ac:dyDescent="0.35">
      <c r="A17" s="214" t="s">
        <v>104</v>
      </c>
      <c r="B17" s="215"/>
      <c r="C17" s="215"/>
      <c r="D17" s="215"/>
      <c r="E17" s="215"/>
      <c r="F17" s="215"/>
      <c r="G17" s="215"/>
      <c r="H17" s="215"/>
      <c r="I17" s="215"/>
      <c r="J17" s="215"/>
      <c r="K17" s="215"/>
      <c r="L17" s="215"/>
      <c r="M17" s="215"/>
      <c r="N17" s="215"/>
      <c r="O17" s="215"/>
      <c r="P17" s="215"/>
      <c r="Q17" s="215"/>
      <c r="R17" s="215"/>
      <c r="S17" s="215"/>
      <c r="T17" s="215"/>
      <c r="U17" s="215"/>
      <c r="V17" s="215"/>
      <c r="W17" s="215"/>
      <c r="X17" s="215"/>
      <c r="Y17" s="215"/>
      <c r="Z17" s="215"/>
      <c r="AA17" s="215"/>
      <c r="AB17" s="215"/>
      <c r="AC17" s="215"/>
      <c r="AD17" s="215"/>
      <c r="AE17" s="306"/>
    </row>
    <row r="18" spans="1:31" s="6" customFormat="1" ht="30" customHeight="1" x14ac:dyDescent="0.25">
      <c r="A18" s="203" t="s">
        <v>55</v>
      </c>
      <c r="B18" s="204"/>
      <c r="C18" s="218">
        <f>'Información Materia'!C13</f>
        <v>0</v>
      </c>
      <c r="D18" s="299"/>
      <c r="E18" s="203" t="s">
        <v>56</v>
      </c>
      <c r="F18" s="204"/>
      <c r="G18" s="204"/>
      <c r="H18" s="204"/>
      <c r="I18" s="25">
        <f>MAX(A34:A85)</f>
        <v>0</v>
      </c>
      <c r="J18" s="203" t="s">
        <v>57</v>
      </c>
      <c r="K18" s="204"/>
      <c r="L18" s="204"/>
      <c r="M18" s="204"/>
      <c r="N18" s="25">
        <f>IF(I18=0,0,COUNTIF(AB33:AD82,"&gt;70"))</f>
        <v>0</v>
      </c>
      <c r="O18" s="203" t="s">
        <v>75</v>
      </c>
      <c r="P18" s="204"/>
      <c r="Q18" s="204"/>
      <c r="R18" s="204"/>
      <c r="S18" s="204"/>
      <c r="T18" s="17">
        <f>IF(I18=0,0,ROUND(N18/I18,2))</f>
        <v>0</v>
      </c>
      <c r="U18" s="203" t="s">
        <v>59</v>
      </c>
      <c r="V18" s="204"/>
      <c r="W18" s="204"/>
      <c r="X18" s="204"/>
      <c r="Y18" s="25">
        <f>I18-N18</f>
        <v>0</v>
      </c>
      <c r="Z18" s="203" t="s">
        <v>76</v>
      </c>
      <c r="AA18" s="204"/>
      <c r="AB18" s="204"/>
      <c r="AC18" s="204"/>
      <c r="AD18" s="204"/>
      <c r="AE18" s="17">
        <f>IF(I18=0,0,ROUND(Y18/I18,2))</f>
        <v>0</v>
      </c>
    </row>
    <row r="19" spans="1:31" ht="20.149999999999999" customHeight="1" x14ac:dyDescent="0.25">
      <c r="A19" s="214" t="s">
        <v>105</v>
      </c>
      <c r="B19" s="215"/>
      <c r="C19" s="215"/>
      <c r="D19" s="215"/>
      <c r="E19" s="215"/>
      <c r="F19" s="215"/>
      <c r="G19" s="215"/>
      <c r="H19" s="215"/>
      <c r="I19" s="215"/>
      <c r="J19" s="215"/>
      <c r="K19" s="215"/>
      <c r="L19" s="215"/>
      <c r="M19" s="215"/>
      <c r="N19" s="215"/>
      <c r="O19" s="215"/>
      <c r="P19" s="215"/>
      <c r="Q19" s="215"/>
      <c r="R19" s="215"/>
      <c r="S19" s="215"/>
      <c r="T19" s="215"/>
      <c r="U19" s="215"/>
      <c r="V19" s="215"/>
      <c r="W19" s="215"/>
      <c r="X19" s="215"/>
      <c r="Y19" s="215"/>
      <c r="Z19" s="215"/>
      <c r="AA19" s="215"/>
      <c r="AB19" s="215"/>
      <c r="AC19" s="215"/>
      <c r="AD19" s="215"/>
      <c r="AE19" s="306"/>
    </row>
    <row r="20" spans="1:31" s="6" customFormat="1" ht="30" customHeight="1" x14ac:dyDescent="0.35">
      <c r="A20" s="517" t="s">
        <v>106</v>
      </c>
      <c r="B20" s="518"/>
      <c r="C20" s="518"/>
      <c r="D20" s="519"/>
      <c r="E20" s="529" t="s">
        <v>107</v>
      </c>
      <c r="F20" s="530"/>
      <c r="G20" s="530"/>
      <c r="H20" s="530"/>
      <c r="I20" s="530"/>
      <c r="J20" s="530"/>
      <c r="K20" s="530"/>
      <c r="L20" s="530"/>
      <c r="M20" s="531"/>
      <c r="N20" s="186" t="s">
        <v>108</v>
      </c>
      <c r="O20" s="186"/>
      <c r="P20" s="186"/>
      <c r="Q20" s="186"/>
      <c r="R20" s="186"/>
      <c r="S20" s="186"/>
      <c r="T20" s="186"/>
      <c r="U20" s="186"/>
      <c r="V20" s="186"/>
      <c r="W20" s="186"/>
      <c r="X20" s="186" t="s">
        <v>109</v>
      </c>
      <c r="Y20" s="186"/>
      <c r="Z20" s="186"/>
      <c r="AA20" s="186"/>
      <c r="AB20" s="186"/>
      <c r="AC20" s="186"/>
      <c r="AD20" s="186"/>
      <c r="AE20" s="26" t="s">
        <v>110</v>
      </c>
    </row>
    <row r="21" spans="1:31" s="6" customFormat="1" ht="30" customHeight="1" x14ac:dyDescent="0.35">
      <c r="A21" s="520" t="s">
        <v>211</v>
      </c>
      <c r="B21" s="521"/>
      <c r="C21" s="521"/>
      <c r="D21" s="522"/>
      <c r="E21" s="520" t="s">
        <v>212</v>
      </c>
      <c r="F21" s="521"/>
      <c r="G21" s="521"/>
      <c r="H21" s="521"/>
      <c r="I21" s="521"/>
      <c r="J21" s="521"/>
      <c r="K21" s="521"/>
      <c r="L21" s="521"/>
      <c r="M21" s="522"/>
      <c r="N21" s="515" t="s">
        <v>219</v>
      </c>
      <c r="O21" s="515"/>
      <c r="P21" s="515"/>
      <c r="Q21" s="515"/>
      <c r="R21" s="515"/>
      <c r="S21" s="515"/>
      <c r="T21" s="515"/>
      <c r="U21" s="515"/>
      <c r="V21" s="515"/>
      <c r="W21" s="515"/>
      <c r="X21" s="515" t="s">
        <v>213</v>
      </c>
      <c r="Y21" s="515"/>
      <c r="Z21" s="515"/>
      <c r="AA21" s="515"/>
      <c r="AB21" s="515"/>
      <c r="AC21" s="515"/>
      <c r="AD21" s="515"/>
      <c r="AE21" s="15">
        <v>0.4</v>
      </c>
    </row>
    <row r="22" spans="1:31" s="6" customFormat="1" ht="30" customHeight="1" x14ac:dyDescent="0.35">
      <c r="A22" s="523"/>
      <c r="B22" s="524"/>
      <c r="C22" s="524"/>
      <c r="D22" s="525"/>
      <c r="E22" s="523"/>
      <c r="F22" s="524"/>
      <c r="G22" s="524"/>
      <c r="H22" s="524"/>
      <c r="I22" s="524"/>
      <c r="J22" s="524"/>
      <c r="K22" s="524"/>
      <c r="L22" s="524"/>
      <c r="M22" s="525"/>
      <c r="N22" s="515" t="s">
        <v>218</v>
      </c>
      <c r="O22" s="515"/>
      <c r="P22" s="515"/>
      <c r="Q22" s="515"/>
      <c r="R22" s="515"/>
      <c r="S22" s="515"/>
      <c r="T22" s="515"/>
      <c r="U22" s="515"/>
      <c r="V22" s="515"/>
      <c r="W22" s="515"/>
      <c r="X22" s="515" t="s">
        <v>214</v>
      </c>
      <c r="Y22" s="515"/>
      <c r="Z22" s="515"/>
      <c r="AA22" s="515"/>
      <c r="AB22" s="515"/>
      <c r="AC22" s="515"/>
      <c r="AD22" s="515"/>
      <c r="AE22" s="15">
        <v>0.2</v>
      </c>
    </row>
    <row r="23" spans="1:31" s="6" customFormat="1" ht="30" customHeight="1" x14ac:dyDescent="0.35">
      <c r="A23" s="523"/>
      <c r="B23" s="524"/>
      <c r="C23" s="524"/>
      <c r="D23" s="525"/>
      <c r="E23" s="523"/>
      <c r="F23" s="524"/>
      <c r="G23" s="524"/>
      <c r="H23" s="524"/>
      <c r="I23" s="524"/>
      <c r="J23" s="524"/>
      <c r="K23" s="524"/>
      <c r="L23" s="524"/>
      <c r="M23" s="525"/>
      <c r="N23" s="515" t="s">
        <v>220</v>
      </c>
      <c r="O23" s="515"/>
      <c r="P23" s="515"/>
      <c r="Q23" s="515"/>
      <c r="R23" s="515"/>
      <c r="S23" s="515"/>
      <c r="T23" s="515"/>
      <c r="U23" s="515"/>
      <c r="V23" s="515"/>
      <c r="W23" s="515"/>
      <c r="X23" s="515" t="s">
        <v>215</v>
      </c>
      <c r="Y23" s="515"/>
      <c r="Z23" s="515"/>
      <c r="AA23" s="515"/>
      <c r="AB23" s="515"/>
      <c r="AC23" s="515"/>
      <c r="AD23" s="515"/>
      <c r="AE23" s="15">
        <v>0.2</v>
      </c>
    </row>
    <row r="24" spans="1:31" s="6" customFormat="1" ht="30" customHeight="1" x14ac:dyDescent="0.35">
      <c r="A24" s="523"/>
      <c r="B24" s="524"/>
      <c r="C24" s="524"/>
      <c r="D24" s="525"/>
      <c r="E24" s="523"/>
      <c r="F24" s="524"/>
      <c r="G24" s="524"/>
      <c r="H24" s="524"/>
      <c r="I24" s="524"/>
      <c r="J24" s="524"/>
      <c r="K24" s="524"/>
      <c r="L24" s="524"/>
      <c r="M24" s="525"/>
      <c r="N24" s="513" t="s">
        <v>217</v>
      </c>
      <c r="O24" s="513"/>
      <c r="P24" s="513"/>
      <c r="Q24" s="513"/>
      <c r="R24" s="513"/>
      <c r="S24" s="513"/>
      <c r="T24" s="513"/>
      <c r="U24" s="513"/>
      <c r="V24" s="513"/>
      <c r="W24" s="513"/>
      <c r="X24" s="513" t="s">
        <v>216</v>
      </c>
      <c r="Y24" s="513"/>
      <c r="Z24" s="513"/>
      <c r="AA24" s="513"/>
      <c r="AB24" s="513"/>
      <c r="AC24" s="513"/>
      <c r="AD24" s="513"/>
      <c r="AE24" s="15">
        <v>0.2</v>
      </c>
    </row>
    <row r="25" spans="1:31" s="6" customFormat="1" ht="30" customHeight="1" x14ac:dyDescent="0.35">
      <c r="A25" s="523"/>
      <c r="B25" s="524"/>
      <c r="C25" s="524"/>
      <c r="D25" s="525"/>
      <c r="E25" s="523"/>
      <c r="F25" s="524"/>
      <c r="G25" s="524"/>
      <c r="H25" s="524"/>
      <c r="I25" s="524"/>
      <c r="J25" s="524"/>
      <c r="K25" s="524"/>
      <c r="L25" s="524"/>
      <c r="M25" s="525"/>
      <c r="N25" s="513"/>
      <c r="O25" s="513"/>
      <c r="P25" s="513"/>
      <c r="Q25" s="513"/>
      <c r="R25" s="513"/>
      <c r="S25" s="513"/>
      <c r="T25" s="513"/>
      <c r="U25" s="513"/>
      <c r="V25" s="513"/>
      <c r="W25" s="513"/>
      <c r="X25" s="513"/>
      <c r="Y25" s="513"/>
      <c r="Z25" s="513"/>
      <c r="AA25" s="513"/>
      <c r="AB25" s="513"/>
      <c r="AC25" s="513"/>
      <c r="AD25" s="513"/>
      <c r="AE25" s="15"/>
    </row>
    <row r="26" spans="1:31" s="6" customFormat="1" ht="30" customHeight="1" x14ac:dyDescent="0.35">
      <c r="A26" s="526"/>
      <c r="B26" s="527"/>
      <c r="C26" s="527"/>
      <c r="D26" s="528"/>
      <c r="E26" s="526"/>
      <c r="F26" s="527"/>
      <c r="G26" s="527"/>
      <c r="H26" s="527"/>
      <c r="I26" s="527"/>
      <c r="J26" s="527"/>
      <c r="K26" s="527"/>
      <c r="L26" s="527"/>
      <c r="M26" s="528"/>
      <c r="N26" s="513"/>
      <c r="O26" s="513"/>
      <c r="P26" s="513"/>
      <c r="Q26" s="513"/>
      <c r="R26" s="513"/>
      <c r="S26" s="513"/>
      <c r="T26" s="513"/>
      <c r="U26" s="513"/>
      <c r="V26" s="513"/>
      <c r="W26" s="513"/>
      <c r="X26" s="513"/>
      <c r="Y26" s="513"/>
      <c r="Z26" s="513"/>
      <c r="AA26" s="513"/>
      <c r="AB26" s="513"/>
      <c r="AC26" s="513"/>
      <c r="AD26" s="513"/>
      <c r="AE26" s="15"/>
    </row>
    <row r="27" spans="1:31" s="6" customFormat="1" ht="30" customHeight="1" x14ac:dyDescent="0.35">
      <c r="A27" s="16"/>
      <c r="B27" s="16"/>
      <c r="C27" s="16"/>
      <c r="D27" s="16"/>
      <c r="E27" s="16"/>
      <c r="F27" s="16"/>
      <c r="G27" s="16"/>
      <c r="H27" s="16"/>
      <c r="I27" s="16"/>
      <c r="J27" s="16"/>
      <c r="K27" s="16"/>
      <c r="L27" s="16"/>
      <c r="M27" s="16"/>
      <c r="N27" s="16"/>
      <c r="O27" s="18"/>
      <c r="P27" s="18"/>
      <c r="Q27" s="18"/>
      <c r="R27" s="18"/>
      <c r="S27" s="18"/>
      <c r="T27" s="18"/>
      <c r="U27" s="18"/>
      <c r="V27" s="18"/>
      <c r="W27" s="18"/>
      <c r="X27" s="514" t="s">
        <v>102</v>
      </c>
      <c r="Y27" s="514"/>
      <c r="Z27" s="514"/>
      <c r="AA27" s="514"/>
      <c r="AB27" s="514"/>
      <c r="AC27" s="514"/>
      <c r="AD27" s="514"/>
      <c r="AE27" s="19">
        <f>SUM(AE21:AE26)</f>
        <v>1</v>
      </c>
    </row>
    <row r="28" spans="1:31" s="6" customFormat="1" ht="27" customHeight="1" x14ac:dyDescent="0.35">
      <c r="A28" s="16"/>
      <c r="B28" s="16"/>
      <c r="C28" s="16"/>
      <c r="D28" s="16"/>
      <c r="E28" s="16"/>
      <c r="F28" s="16"/>
      <c r="G28" s="16"/>
      <c r="H28" s="16"/>
      <c r="I28" s="16"/>
      <c r="J28" s="16"/>
      <c r="K28" s="16"/>
      <c r="L28" s="16"/>
      <c r="M28" s="16"/>
      <c r="N28" s="16"/>
      <c r="O28" s="18"/>
      <c r="P28" s="18"/>
      <c r="Q28" s="18"/>
      <c r="R28" s="18"/>
      <c r="S28" s="18"/>
      <c r="T28" s="18"/>
      <c r="U28" s="18"/>
      <c r="V28" s="18"/>
      <c r="W28" s="18"/>
      <c r="X28" s="46"/>
      <c r="Y28" s="46"/>
      <c r="Z28" s="46"/>
      <c r="AA28" s="46"/>
      <c r="AB28" s="46"/>
      <c r="AC28" s="46"/>
      <c r="AD28" s="46"/>
      <c r="AE28" s="47"/>
    </row>
    <row r="29" spans="1:31" s="6" customFormat="1" ht="21" customHeight="1" x14ac:dyDescent="0.35">
      <c r="A29" s="186" t="s">
        <v>61</v>
      </c>
      <c r="B29" s="186" t="s">
        <v>62</v>
      </c>
      <c r="C29" s="186" t="s">
        <v>63</v>
      </c>
      <c r="D29" s="186"/>
      <c r="E29" s="186"/>
      <c r="F29" s="186"/>
      <c r="G29" s="186"/>
      <c r="H29" s="186"/>
      <c r="I29" s="186" t="s">
        <v>187</v>
      </c>
      <c r="J29" s="186" t="s">
        <v>188</v>
      </c>
      <c r="K29" s="186"/>
      <c r="L29" s="186"/>
      <c r="M29" s="186"/>
      <c r="N29" s="186"/>
      <c r="O29" s="186"/>
      <c r="P29" s="186"/>
      <c r="Q29" s="186"/>
      <c r="R29" s="186"/>
      <c r="S29" s="186"/>
      <c r="T29" s="186"/>
      <c r="U29" s="186"/>
      <c r="V29" s="186"/>
      <c r="W29" s="186"/>
      <c r="X29" s="186"/>
      <c r="Y29" s="186"/>
      <c r="Z29" s="186"/>
      <c r="AA29" s="186"/>
      <c r="AB29" s="186" t="s">
        <v>111</v>
      </c>
      <c r="AC29" s="186"/>
      <c r="AD29" s="186"/>
      <c r="AE29" s="186" t="s">
        <v>112</v>
      </c>
    </row>
    <row r="30" spans="1:31" ht="21.75" customHeight="1" x14ac:dyDescent="0.35">
      <c r="A30" s="186"/>
      <c r="B30" s="186"/>
      <c r="C30" s="186"/>
      <c r="D30" s="186"/>
      <c r="E30" s="186"/>
      <c r="F30" s="186"/>
      <c r="G30" s="186"/>
      <c r="H30" s="186"/>
      <c r="I30" s="186"/>
      <c r="J30" s="512" t="str">
        <f>N21</f>
        <v>Recopila evidencia de ejercicios realizados en el semestre, integrándolos a un problemario.</v>
      </c>
      <c r="K30" s="512"/>
      <c r="L30" s="512"/>
      <c r="M30" s="512" t="str">
        <f>N22</f>
        <v>Participa y se integra al trabajo en equipo para la solución de necesidades en la toma de decisiones</v>
      </c>
      <c r="N30" s="512"/>
      <c r="O30" s="512"/>
      <c r="P30" s="512" t="str">
        <f>N23</f>
        <v>Participa de manera activa y acertada en exposiciones de resolución de sistemas de ecuaciones.</v>
      </c>
      <c r="Q30" s="512"/>
      <c r="R30" s="512"/>
      <c r="S30" s="512" t="str">
        <f>N24</f>
        <v>Entrega de manera puntual y correcta portafolio de evidencias.</v>
      </c>
      <c r="T30" s="512"/>
      <c r="U30" s="512"/>
      <c r="V30" s="512">
        <f>N25</f>
        <v>0</v>
      </c>
      <c r="W30" s="512"/>
      <c r="X30" s="512"/>
      <c r="Y30" s="512">
        <f>N26</f>
        <v>0</v>
      </c>
      <c r="Z30" s="512"/>
      <c r="AA30" s="512"/>
      <c r="AB30" s="186"/>
      <c r="AC30" s="186"/>
      <c r="AD30" s="186"/>
      <c r="AE30" s="186"/>
    </row>
    <row r="31" spans="1:31" ht="21.75" customHeight="1" x14ac:dyDescent="0.35">
      <c r="A31" s="186"/>
      <c r="B31" s="186"/>
      <c r="C31" s="186"/>
      <c r="D31" s="186"/>
      <c r="E31" s="186"/>
      <c r="F31" s="186"/>
      <c r="G31" s="186"/>
      <c r="H31" s="186"/>
      <c r="I31" s="186"/>
      <c r="J31" s="512"/>
      <c r="K31" s="512"/>
      <c r="L31" s="512"/>
      <c r="M31" s="512"/>
      <c r="N31" s="512"/>
      <c r="O31" s="512"/>
      <c r="P31" s="512"/>
      <c r="Q31" s="512"/>
      <c r="R31" s="512"/>
      <c r="S31" s="512"/>
      <c r="T31" s="512"/>
      <c r="U31" s="512"/>
      <c r="V31" s="512"/>
      <c r="W31" s="512"/>
      <c r="X31" s="512"/>
      <c r="Y31" s="512"/>
      <c r="Z31" s="512"/>
      <c r="AA31" s="512"/>
      <c r="AB31" s="186"/>
      <c r="AC31" s="186"/>
      <c r="AD31" s="186"/>
      <c r="AE31" s="186"/>
    </row>
    <row r="32" spans="1:31" ht="28.5" customHeight="1" x14ac:dyDescent="0.35">
      <c r="A32" s="186"/>
      <c r="B32" s="186"/>
      <c r="C32" s="186"/>
      <c r="D32" s="186"/>
      <c r="E32" s="186"/>
      <c r="F32" s="186"/>
      <c r="G32" s="186"/>
      <c r="H32" s="186"/>
      <c r="I32" s="186"/>
      <c r="J32" s="512"/>
      <c r="K32" s="512"/>
      <c r="L32" s="512"/>
      <c r="M32" s="512"/>
      <c r="N32" s="512"/>
      <c r="O32" s="512"/>
      <c r="P32" s="512"/>
      <c r="Q32" s="512"/>
      <c r="R32" s="512"/>
      <c r="S32" s="512"/>
      <c r="T32" s="512"/>
      <c r="U32" s="512"/>
      <c r="V32" s="512"/>
      <c r="W32" s="512"/>
      <c r="X32" s="512"/>
      <c r="Y32" s="512"/>
      <c r="Z32" s="512"/>
      <c r="AA32" s="512"/>
      <c r="AB32" s="186"/>
      <c r="AC32" s="186"/>
      <c r="AD32" s="186"/>
      <c r="AE32" s="186"/>
    </row>
    <row r="33" spans="1:31" x14ac:dyDescent="0.35">
      <c r="A33" s="4">
        <f>IF(OR(C33="",B33="")=TRUE,0,1)</f>
        <v>0</v>
      </c>
      <c r="B33" s="4" t="str">
        <f>IF('Unidad 1'!B23="","",'Unidad 1'!B23)</f>
        <v/>
      </c>
      <c r="C33" s="318" t="str">
        <f>IF('Unidad 1'!C23="","",'Unidad 1'!C23)</f>
        <v/>
      </c>
      <c r="D33" s="318"/>
      <c r="E33" s="318"/>
      <c r="F33" s="318"/>
      <c r="G33" s="318"/>
      <c r="H33" s="318"/>
      <c r="I33" s="41" t="s">
        <v>221</v>
      </c>
      <c r="J33" s="511">
        <v>85</v>
      </c>
      <c r="K33" s="511"/>
      <c r="L33" s="511"/>
      <c r="M33" s="511">
        <v>75</v>
      </c>
      <c r="N33" s="511"/>
      <c r="O33" s="511"/>
      <c r="P33" s="511">
        <v>75</v>
      </c>
      <c r="Q33" s="511"/>
      <c r="R33" s="511"/>
      <c r="S33" s="511">
        <v>85</v>
      </c>
      <c r="T33" s="511"/>
      <c r="U33" s="511"/>
      <c r="V33" s="511"/>
      <c r="W33" s="511"/>
      <c r="X33" s="511"/>
      <c r="Y33" s="511"/>
      <c r="Z33" s="511"/>
      <c r="AA33" s="511"/>
      <c r="AB33" s="516">
        <f>IF(A33=0,0,ROUND(J33*$AE$21+M33*$AE$22+P33*$AE$23+S33*$AE$24+V33*$AE$25+Y33*$AE$26,0))</f>
        <v>0</v>
      </c>
      <c r="AC33" s="516"/>
      <c r="AD33" s="516"/>
      <c r="AE33" s="43">
        <f>IF(AB33=0,0,IF(AND(AB33&gt;=$K$93)=TRUE,"EXCELENTE",IF(AND(AB33&gt;=$K$94,AB33&lt;=$O$94)=TRUE,"NOTABLE",IF(AND(AB33&gt;=$K$95,AB33&lt;=$O$95)=TRUE,"BUENO",IF(AND(AB33&gt;=$K$96,AB33&lt;=$O$96)=TRUE,"SUFICIENTE",IF(AND(AB33&gt;=$K$97,AB33&lt;=$O$97)=TRUE,"INSUFICIENTE"))))))</f>
        <v>0</v>
      </c>
    </row>
    <row r="34" spans="1:31" x14ac:dyDescent="0.35">
      <c r="A34" s="4">
        <f>IF(OR(C34="",B34="")=TRUE,0,A33+1)</f>
        <v>0</v>
      </c>
      <c r="B34" s="4" t="str">
        <f>IF('Unidad 1'!B24="","",'Unidad 1'!B24)</f>
        <v/>
      </c>
      <c r="C34" s="318" t="str">
        <f>IF('Unidad 1'!C24="","",'Unidad 1'!C24)</f>
        <v/>
      </c>
      <c r="D34" s="318"/>
      <c r="E34" s="318"/>
      <c r="F34" s="318"/>
      <c r="G34" s="318"/>
      <c r="H34" s="318"/>
      <c r="I34" s="41"/>
      <c r="J34" s="511"/>
      <c r="K34" s="511"/>
      <c r="L34" s="511"/>
      <c r="M34" s="511"/>
      <c r="N34" s="511"/>
      <c r="O34" s="511"/>
      <c r="P34" s="511"/>
      <c r="Q34" s="511"/>
      <c r="R34" s="511"/>
      <c r="S34" s="511"/>
      <c r="T34" s="511"/>
      <c r="U34" s="511"/>
      <c r="V34" s="511"/>
      <c r="W34" s="511"/>
      <c r="X34" s="511"/>
      <c r="Y34" s="511"/>
      <c r="Z34" s="511"/>
      <c r="AA34" s="511"/>
      <c r="AB34" s="516">
        <f t="shared" ref="AB34:AB82" si="0">IF(A34=0,0,ROUND(J34*$AE$21+M34*$AE$22+P34*$AE$23+S34*$AE$24+V34*$AE$25+Y34*$AE$26,0))</f>
        <v>0</v>
      </c>
      <c r="AC34" s="516"/>
      <c r="AD34" s="516"/>
      <c r="AE34" s="43">
        <f t="shared" ref="AE34:AE82" si="1">IF(AB34=0,0,IF(AND(AB34&gt;=$K$93)=TRUE,"EXCELENTE",IF(AND(AB34&gt;=$K$94,AB34&lt;=$O$94)=TRUE,"NOTABLE",IF(AND(AB34&gt;=$K$95,AB34&lt;=$O$95)=TRUE,"BUENO",IF(AND(AB34&gt;=$K$96,AB34&lt;=$O$96)=TRUE,"SUFICIENTE",IF(AND(AB34&gt;=$K$97,AB34&lt;=$O$97)=TRUE,"INSUFICIENTE"))))))</f>
        <v>0</v>
      </c>
    </row>
    <row r="35" spans="1:31" x14ac:dyDescent="0.35">
      <c r="A35" s="4">
        <f t="shared" ref="A35:A82" si="2">IF(OR(C35="",B35="")=TRUE,0,A34+1)</f>
        <v>0</v>
      </c>
      <c r="B35" s="4" t="str">
        <f>IF('Unidad 1'!B25="","",'Unidad 1'!B25)</f>
        <v/>
      </c>
      <c r="C35" s="318" t="str">
        <f>IF('Unidad 1'!C25="","",'Unidad 1'!C25)</f>
        <v/>
      </c>
      <c r="D35" s="318"/>
      <c r="E35" s="318"/>
      <c r="F35" s="318"/>
      <c r="G35" s="318"/>
      <c r="H35" s="318"/>
      <c r="I35" s="41"/>
      <c r="J35" s="511"/>
      <c r="K35" s="511"/>
      <c r="L35" s="511"/>
      <c r="M35" s="511"/>
      <c r="N35" s="511"/>
      <c r="O35" s="511"/>
      <c r="P35" s="511"/>
      <c r="Q35" s="511"/>
      <c r="R35" s="511"/>
      <c r="S35" s="511"/>
      <c r="T35" s="511"/>
      <c r="U35" s="511"/>
      <c r="V35" s="511"/>
      <c r="W35" s="511"/>
      <c r="X35" s="511"/>
      <c r="Y35" s="511"/>
      <c r="Z35" s="511"/>
      <c r="AA35" s="511"/>
      <c r="AB35" s="516">
        <f t="shared" si="0"/>
        <v>0</v>
      </c>
      <c r="AC35" s="516"/>
      <c r="AD35" s="516"/>
      <c r="AE35" s="43">
        <f t="shared" si="1"/>
        <v>0</v>
      </c>
    </row>
    <row r="36" spans="1:31" x14ac:dyDescent="0.35">
      <c r="A36" s="4">
        <f t="shared" si="2"/>
        <v>0</v>
      </c>
      <c r="B36" s="4" t="str">
        <f>IF('Unidad 1'!B26="","",'Unidad 1'!B26)</f>
        <v/>
      </c>
      <c r="C36" s="318" t="str">
        <f>IF('Unidad 1'!C26="","",'Unidad 1'!C26)</f>
        <v/>
      </c>
      <c r="D36" s="318"/>
      <c r="E36" s="318"/>
      <c r="F36" s="318"/>
      <c r="G36" s="318"/>
      <c r="H36" s="318"/>
      <c r="I36" s="41"/>
      <c r="J36" s="511"/>
      <c r="K36" s="511"/>
      <c r="L36" s="511"/>
      <c r="M36" s="511"/>
      <c r="N36" s="511"/>
      <c r="O36" s="511"/>
      <c r="P36" s="511"/>
      <c r="Q36" s="511"/>
      <c r="R36" s="511"/>
      <c r="S36" s="511"/>
      <c r="T36" s="511"/>
      <c r="U36" s="511"/>
      <c r="V36" s="511"/>
      <c r="W36" s="511"/>
      <c r="X36" s="511"/>
      <c r="Y36" s="511"/>
      <c r="Z36" s="511"/>
      <c r="AA36" s="511"/>
      <c r="AB36" s="516">
        <f t="shared" si="0"/>
        <v>0</v>
      </c>
      <c r="AC36" s="516"/>
      <c r="AD36" s="516"/>
      <c r="AE36" s="43">
        <f t="shared" si="1"/>
        <v>0</v>
      </c>
    </row>
    <row r="37" spans="1:31" x14ac:dyDescent="0.35">
      <c r="A37" s="4">
        <f t="shared" si="2"/>
        <v>0</v>
      </c>
      <c r="B37" s="4" t="str">
        <f>IF('Unidad 1'!B27="","",'Unidad 1'!B27)</f>
        <v/>
      </c>
      <c r="C37" s="318" t="str">
        <f>IF('Unidad 1'!C27="","",'Unidad 1'!C27)</f>
        <v/>
      </c>
      <c r="D37" s="318"/>
      <c r="E37" s="318"/>
      <c r="F37" s="318"/>
      <c r="G37" s="318"/>
      <c r="H37" s="318"/>
      <c r="I37" s="41"/>
      <c r="J37" s="511"/>
      <c r="K37" s="511"/>
      <c r="L37" s="511"/>
      <c r="M37" s="511"/>
      <c r="N37" s="511"/>
      <c r="O37" s="511"/>
      <c r="P37" s="511"/>
      <c r="Q37" s="511"/>
      <c r="R37" s="511"/>
      <c r="S37" s="511"/>
      <c r="T37" s="511"/>
      <c r="U37" s="511"/>
      <c r="V37" s="511"/>
      <c r="W37" s="511"/>
      <c r="X37" s="511"/>
      <c r="Y37" s="511"/>
      <c r="Z37" s="511"/>
      <c r="AA37" s="511"/>
      <c r="AB37" s="516">
        <f t="shared" si="0"/>
        <v>0</v>
      </c>
      <c r="AC37" s="516"/>
      <c r="AD37" s="516"/>
      <c r="AE37" s="43">
        <f t="shared" si="1"/>
        <v>0</v>
      </c>
    </row>
    <row r="38" spans="1:31" x14ac:dyDescent="0.35">
      <c r="A38" s="4">
        <f t="shared" si="2"/>
        <v>0</v>
      </c>
      <c r="B38" s="4" t="str">
        <f>IF('Unidad 1'!B28="","",'Unidad 1'!B28)</f>
        <v/>
      </c>
      <c r="C38" s="318" t="str">
        <f>IF('Unidad 1'!C28="","",'Unidad 1'!C28)</f>
        <v/>
      </c>
      <c r="D38" s="318"/>
      <c r="E38" s="318"/>
      <c r="F38" s="318"/>
      <c r="G38" s="318"/>
      <c r="H38" s="318"/>
      <c r="I38" s="41"/>
      <c r="J38" s="511"/>
      <c r="K38" s="511"/>
      <c r="L38" s="511"/>
      <c r="M38" s="511"/>
      <c r="N38" s="511"/>
      <c r="O38" s="511"/>
      <c r="P38" s="511"/>
      <c r="Q38" s="511"/>
      <c r="R38" s="511"/>
      <c r="S38" s="511"/>
      <c r="T38" s="511"/>
      <c r="U38" s="511"/>
      <c r="V38" s="511"/>
      <c r="W38" s="511"/>
      <c r="X38" s="511"/>
      <c r="Y38" s="511"/>
      <c r="Z38" s="511"/>
      <c r="AA38" s="511"/>
      <c r="AB38" s="516">
        <f t="shared" si="0"/>
        <v>0</v>
      </c>
      <c r="AC38" s="516"/>
      <c r="AD38" s="516"/>
      <c r="AE38" s="43">
        <f t="shared" si="1"/>
        <v>0</v>
      </c>
    </row>
    <row r="39" spans="1:31" x14ac:dyDescent="0.35">
      <c r="A39" s="4">
        <f t="shared" si="2"/>
        <v>0</v>
      </c>
      <c r="B39" s="4" t="str">
        <f>IF('Unidad 1'!B29="","",'Unidad 1'!B29)</f>
        <v/>
      </c>
      <c r="C39" s="318" t="str">
        <f>IF('Unidad 1'!C29="","",'Unidad 1'!C29)</f>
        <v/>
      </c>
      <c r="D39" s="318"/>
      <c r="E39" s="318"/>
      <c r="F39" s="318"/>
      <c r="G39" s="318"/>
      <c r="H39" s="318"/>
      <c r="I39" s="41"/>
      <c r="J39" s="511"/>
      <c r="K39" s="511"/>
      <c r="L39" s="511"/>
      <c r="M39" s="511"/>
      <c r="N39" s="511"/>
      <c r="O39" s="511"/>
      <c r="P39" s="511"/>
      <c r="Q39" s="511"/>
      <c r="R39" s="511"/>
      <c r="S39" s="511"/>
      <c r="T39" s="511"/>
      <c r="U39" s="511"/>
      <c r="V39" s="511"/>
      <c r="W39" s="511"/>
      <c r="X39" s="511"/>
      <c r="Y39" s="511"/>
      <c r="Z39" s="511"/>
      <c r="AA39" s="511"/>
      <c r="AB39" s="516">
        <f t="shared" si="0"/>
        <v>0</v>
      </c>
      <c r="AC39" s="516"/>
      <c r="AD39" s="516"/>
      <c r="AE39" s="43">
        <f t="shared" si="1"/>
        <v>0</v>
      </c>
    </row>
    <row r="40" spans="1:31" x14ac:dyDescent="0.35">
      <c r="A40" s="4">
        <f t="shared" si="2"/>
        <v>0</v>
      </c>
      <c r="B40" s="4" t="str">
        <f>IF('Unidad 1'!B30="","",'Unidad 1'!B30)</f>
        <v/>
      </c>
      <c r="C40" s="318" t="str">
        <f>IF('Unidad 1'!C30="","",'Unidad 1'!C30)</f>
        <v/>
      </c>
      <c r="D40" s="318"/>
      <c r="E40" s="318"/>
      <c r="F40" s="318"/>
      <c r="G40" s="318"/>
      <c r="H40" s="318"/>
      <c r="I40" s="41"/>
      <c r="J40" s="511"/>
      <c r="K40" s="511"/>
      <c r="L40" s="511"/>
      <c r="M40" s="511"/>
      <c r="N40" s="511"/>
      <c r="O40" s="511"/>
      <c r="P40" s="511"/>
      <c r="Q40" s="511"/>
      <c r="R40" s="511"/>
      <c r="S40" s="511"/>
      <c r="T40" s="511"/>
      <c r="U40" s="511"/>
      <c r="V40" s="511"/>
      <c r="W40" s="511"/>
      <c r="X40" s="511"/>
      <c r="Y40" s="511"/>
      <c r="Z40" s="511"/>
      <c r="AA40" s="511"/>
      <c r="AB40" s="516">
        <f t="shared" si="0"/>
        <v>0</v>
      </c>
      <c r="AC40" s="516"/>
      <c r="AD40" s="516"/>
      <c r="AE40" s="43">
        <f t="shared" si="1"/>
        <v>0</v>
      </c>
    </row>
    <row r="41" spans="1:31" x14ac:dyDescent="0.35">
      <c r="A41" s="4">
        <f t="shared" si="2"/>
        <v>0</v>
      </c>
      <c r="B41" s="4" t="str">
        <f>IF('Unidad 1'!B31="","",'Unidad 1'!B31)</f>
        <v/>
      </c>
      <c r="C41" s="318" t="str">
        <f>IF('Unidad 1'!C31="","",'Unidad 1'!C31)</f>
        <v/>
      </c>
      <c r="D41" s="318"/>
      <c r="E41" s="318"/>
      <c r="F41" s="318"/>
      <c r="G41" s="318"/>
      <c r="H41" s="318"/>
      <c r="I41" s="41"/>
      <c r="J41" s="511"/>
      <c r="K41" s="511"/>
      <c r="L41" s="511"/>
      <c r="M41" s="511"/>
      <c r="N41" s="511"/>
      <c r="O41" s="511"/>
      <c r="P41" s="511"/>
      <c r="Q41" s="511"/>
      <c r="R41" s="511"/>
      <c r="S41" s="511"/>
      <c r="T41" s="511"/>
      <c r="U41" s="511"/>
      <c r="V41" s="511"/>
      <c r="W41" s="511"/>
      <c r="X41" s="511"/>
      <c r="Y41" s="511"/>
      <c r="Z41" s="511"/>
      <c r="AA41" s="511"/>
      <c r="AB41" s="516">
        <f t="shared" si="0"/>
        <v>0</v>
      </c>
      <c r="AC41" s="516"/>
      <c r="AD41" s="516"/>
      <c r="AE41" s="43">
        <f t="shared" si="1"/>
        <v>0</v>
      </c>
    </row>
    <row r="42" spans="1:31" x14ac:dyDescent="0.35">
      <c r="A42" s="4">
        <f t="shared" si="2"/>
        <v>0</v>
      </c>
      <c r="B42" s="4" t="str">
        <f>IF('Unidad 1'!B32="","",'Unidad 1'!B32)</f>
        <v/>
      </c>
      <c r="C42" s="318" t="str">
        <f>IF('Unidad 1'!C32="","",'Unidad 1'!C32)</f>
        <v/>
      </c>
      <c r="D42" s="318"/>
      <c r="E42" s="318"/>
      <c r="F42" s="318"/>
      <c r="G42" s="318"/>
      <c r="H42" s="318"/>
      <c r="I42" s="41"/>
      <c r="J42" s="511"/>
      <c r="K42" s="511"/>
      <c r="L42" s="511"/>
      <c r="M42" s="511"/>
      <c r="N42" s="511"/>
      <c r="O42" s="511"/>
      <c r="P42" s="511"/>
      <c r="Q42" s="511"/>
      <c r="R42" s="511"/>
      <c r="S42" s="511"/>
      <c r="T42" s="511"/>
      <c r="U42" s="511"/>
      <c r="V42" s="511"/>
      <c r="W42" s="511"/>
      <c r="X42" s="511"/>
      <c r="Y42" s="511"/>
      <c r="Z42" s="511"/>
      <c r="AA42" s="511"/>
      <c r="AB42" s="516">
        <f t="shared" si="0"/>
        <v>0</v>
      </c>
      <c r="AC42" s="516"/>
      <c r="AD42" s="516"/>
      <c r="AE42" s="43">
        <f t="shared" si="1"/>
        <v>0</v>
      </c>
    </row>
    <row r="43" spans="1:31" x14ac:dyDescent="0.35">
      <c r="A43" s="4">
        <f t="shared" si="2"/>
        <v>0</v>
      </c>
      <c r="B43" s="4" t="str">
        <f>IF('Unidad 1'!B33="","",'Unidad 1'!B33)</f>
        <v/>
      </c>
      <c r="C43" s="318" t="str">
        <f>IF('Unidad 1'!C33="","",'Unidad 1'!C33)</f>
        <v/>
      </c>
      <c r="D43" s="318"/>
      <c r="E43" s="318"/>
      <c r="F43" s="318"/>
      <c r="G43" s="318"/>
      <c r="H43" s="318"/>
      <c r="I43" s="41"/>
      <c r="J43" s="511"/>
      <c r="K43" s="511"/>
      <c r="L43" s="511"/>
      <c r="M43" s="511"/>
      <c r="N43" s="511"/>
      <c r="O43" s="511"/>
      <c r="P43" s="511"/>
      <c r="Q43" s="511"/>
      <c r="R43" s="511"/>
      <c r="S43" s="511"/>
      <c r="T43" s="511"/>
      <c r="U43" s="511"/>
      <c r="V43" s="511"/>
      <c r="W43" s="511"/>
      <c r="X43" s="511"/>
      <c r="Y43" s="511"/>
      <c r="Z43" s="511"/>
      <c r="AA43" s="511"/>
      <c r="AB43" s="516">
        <f t="shared" si="0"/>
        <v>0</v>
      </c>
      <c r="AC43" s="516"/>
      <c r="AD43" s="516"/>
      <c r="AE43" s="43">
        <f t="shared" si="1"/>
        <v>0</v>
      </c>
    </row>
    <row r="44" spans="1:31" x14ac:dyDescent="0.35">
      <c r="A44" s="4">
        <f t="shared" si="2"/>
        <v>0</v>
      </c>
      <c r="B44" s="4" t="str">
        <f>IF('Unidad 1'!B34="","",'Unidad 1'!B34)</f>
        <v/>
      </c>
      <c r="C44" s="318" t="str">
        <f>IF('Unidad 1'!C34="","",'Unidad 1'!C34)</f>
        <v/>
      </c>
      <c r="D44" s="318"/>
      <c r="E44" s="318"/>
      <c r="F44" s="318"/>
      <c r="G44" s="318"/>
      <c r="H44" s="318"/>
      <c r="I44" s="41"/>
      <c r="J44" s="511"/>
      <c r="K44" s="511"/>
      <c r="L44" s="511"/>
      <c r="M44" s="511"/>
      <c r="N44" s="511"/>
      <c r="O44" s="511"/>
      <c r="P44" s="511"/>
      <c r="Q44" s="511"/>
      <c r="R44" s="511"/>
      <c r="S44" s="511"/>
      <c r="T44" s="511"/>
      <c r="U44" s="511"/>
      <c r="V44" s="511"/>
      <c r="W44" s="511"/>
      <c r="X44" s="511"/>
      <c r="Y44" s="511"/>
      <c r="Z44" s="511"/>
      <c r="AA44" s="511"/>
      <c r="AB44" s="516">
        <f t="shared" si="0"/>
        <v>0</v>
      </c>
      <c r="AC44" s="516"/>
      <c r="AD44" s="516"/>
      <c r="AE44" s="43">
        <f t="shared" si="1"/>
        <v>0</v>
      </c>
    </row>
    <row r="45" spans="1:31" x14ac:dyDescent="0.35">
      <c r="A45" s="4">
        <f t="shared" si="2"/>
        <v>0</v>
      </c>
      <c r="B45" s="4" t="str">
        <f>IF('Unidad 1'!B35="","",'Unidad 1'!B35)</f>
        <v/>
      </c>
      <c r="C45" s="318" t="str">
        <f>IF('Unidad 1'!C35="","",'Unidad 1'!C35)</f>
        <v/>
      </c>
      <c r="D45" s="318"/>
      <c r="E45" s="318"/>
      <c r="F45" s="318"/>
      <c r="G45" s="318"/>
      <c r="H45" s="318"/>
      <c r="I45" s="42"/>
      <c r="J45" s="319"/>
      <c r="K45" s="321"/>
      <c r="L45" s="321"/>
      <c r="M45" s="319"/>
      <c r="N45" s="321"/>
      <c r="O45" s="321"/>
      <c r="P45" s="319"/>
      <c r="Q45" s="321"/>
      <c r="R45" s="321"/>
      <c r="S45" s="319"/>
      <c r="T45" s="321"/>
      <c r="U45" s="321"/>
      <c r="V45" s="319"/>
      <c r="W45" s="321"/>
      <c r="X45" s="321"/>
      <c r="Y45" s="319"/>
      <c r="Z45" s="321"/>
      <c r="AA45" s="321"/>
      <c r="AB45" s="516">
        <f t="shared" si="0"/>
        <v>0</v>
      </c>
      <c r="AC45" s="516"/>
      <c r="AD45" s="516"/>
      <c r="AE45" s="43">
        <f t="shared" si="1"/>
        <v>0</v>
      </c>
    </row>
    <row r="46" spans="1:31" x14ac:dyDescent="0.35">
      <c r="A46" s="4">
        <f t="shared" si="2"/>
        <v>0</v>
      </c>
      <c r="B46" s="4" t="str">
        <f>IF('Unidad 1'!B36="","",'Unidad 1'!B36)</f>
        <v/>
      </c>
      <c r="C46" s="318" t="str">
        <f>IF('Unidad 1'!C36="","",'Unidad 1'!C36)</f>
        <v/>
      </c>
      <c r="D46" s="318"/>
      <c r="E46" s="318"/>
      <c r="F46" s="318"/>
      <c r="G46" s="318"/>
      <c r="H46" s="318"/>
      <c r="I46" s="42"/>
      <c r="J46" s="319"/>
      <c r="K46" s="321"/>
      <c r="L46" s="321"/>
      <c r="M46" s="319"/>
      <c r="N46" s="321"/>
      <c r="O46" s="321"/>
      <c r="P46" s="319"/>
      <c r="Q46" s="321"/>
      <c r="R46" s="321"/>
      <c r="S46" s="319"/>
      <c r="T46" s="321"/>
      <c r="U46" s="321"/>
      <c r="V46" s="319"/>
      <c r="W46" s="321"/>
      <c r="X46" s="321"/>
      <c r="Y46" s="319"/>
      <c r="Z46" s="321"/>
      <c r="AA46" s="321"/>
      <c r="AB46" s="516">
        <f t="shared" si="0"/>
        <v>0</v>
      </c>
      <c r="AC46" s="516"/>
      <c r="AD46" s="516"/>
      <c r="AE46" s="43">
        <f t="shared" si="1"/>
        <v>0</v>
      </c>
    </row>
    <row r="47" spans="1:31" x14ac:dyDescent="0.35">
      <c r="A47" s="4">
        <f t="shared" si="2"/>
        <v>0</v>
      </c>
      <c r="B47" s="4" t="str">
        <f>IF('Unidad 1'!B37="","",'Unidad 1'!B37)</f>
        <v/>
      </c>
      <c r="C47" s="318" t="str">
        <f>IF('Unidad 1'!C37="","",'Unidad 1'!C37)</f>
        <v/>
      </c>
      <c r="D47" s="318"/>
      <c r="E47" s="318"/>
      <c r="F47" s="318"/>
      <c r="G47" s="318"/>
      <c r="H47" s="318"/>
      <c r="I47" s="42"/>
      <c r="J47" s="319"/>
      <c r="K47" s="321"/>
      <c r="L47" s="321"/>
      <c r="M47" s="319"/>
      <c r="N47" s="321"/>
      <c r="O47" s="321"/>
      <c r="P47" s="319"/>
      <c r="Q47" s="321"/>
      <c r="R47" s="321"/>
      <c r="S47" s="319"/>
      <c r="T47" s="321"/>
      <c r="U47" s="321"/>
      <c r="V47" s="319"/>
      <c r="W47" s="321"/>
      <c r="X47" s="321"/>
      <c r="Y47" s="319"/>
      <c r="Z47" s="321"/>
      <c r="AA47" s="321"/>
      <c r="AB47" s="516">
        <f t="shared" si="0"/>
        <v>0</v>
      </c>
      <c r="AC47" s="516"/>
      <c r="AD47" s="516"/>
      <c r="AE47" s="43">
        <f t="shared" si="1"/>
        <v>0</v>
      </c>
    </row>
    <row r="48" spans="1:31" x14ac:dyDescent="0.35">
      <c r="A48" s="4">
        <f t="shared" si="2"/>
        <v>0</v>
      </c>
      <c r="B48" s="4" t="str">
        <f>IF('Unidad 1'!B38="","",'Unidad 1'!B38)</f>
        <v/>
      </c>
      <c r="C48" s="318" t="str">
        <f>IF('Unidad 1'!C38="","",'Unidad 1'!C38)</f>
        <v/>
      </c>
      <c r="D48" s="318"/>
      <c r="E48" s="318"/>
      <c r="F48" s="318"/>
      <c r="G48" s="318"/>
      <c r="H48" s="318"/>
      <c r="I48" s="42"/>
      <c r="J48" s="319"/>
      <c r="K48" s="321"/>
      <c r="L48" s="321"/>
      <c r="M48" s="319"/>
      <c r="N48" s="321"/>
      <c r="O48" s="321"/>
      <c r="P48" s="319"/>
      <c r="Q48" s="321"/>
      <c r="R48" s="321"/>
      <c r="S48" s="319"/>
      <c r="T48" s="321"/>
      <c r="U48" s="321"/>
      <c r="V48" s="319"/>
      <c r="W48" s="321"/>
      <c r="X48" s="321"/>
      <c r="Y48" s="319"/>
      <c r="Z48" s="321"/>
      <c r="AA48" s="321"/>
      <c r="AB48" s="516">
        <f t="shared" si="0"/>
        <v>0</v>
      </c>
      <c r="AC48" s="516"/>
      <c r="AD48" s="516"/>
      <c r="AE48" s="43">
        <f t="shared" si="1"/>
        <v>0</v>
      </c>
    </row>
    <row r="49" spans="1:31" x14ac:dyDescent="0.35">
      <c r="A49" s="4">
        <f t="shared" si="2"/>
        <v>0</v>
      </c>
      <c r="B49" s="4" t="str">
        <f>IF('Unidad 1'!B39="","",'Unidad 1'!B39)</f>
        <v/>
      </c>
      <c r="C49" s="318" t="str">
        <f>IF('Unidad 1'!C39="","",'Unidad 1'!C39)</f>
        <v/>
      </c>
      <c r="D49" s="318"/>
      <c r="E49" s="318"/>
      <c r="F49" s="318"/>
      <c r="G49" s="318"/>
      <c r="H49" s="318"/>
      <c r="I49" s="42"/>
      <c r="J49" s="319"/>
      <c r="K49" s="321"/>
      <c r="L49" s="321"/>
      <c r="M49" s="319"/>
      <c r="N49" s="321"/>
      <c r="O49" s="321"/>
      <c r="P49" s="319"/>
      <c r="Q49" s="321"/>
      <c r="R49" s="321"/>
      <c r="S49" s="319"/>
      <c r="T49" s="321"/>
      <c r="U49" s="321"/>
      <c r="V49" s="319"/>
      <c r="W49" s="321"/>
      <c r="X49" s="321"/>
      <c r="Y49" s="319"/>
      <c r="Z49" s="321"/>
      <c r="AA49" s="321"/>
      <c r="AB49" s="516">
        <f t="shared" si="0"/>
        <v>0</v>
      </c>
      <c r="AC49" s="516"/>
      <c r="AD49" s="516"/>
      <c r="AE49" s="43">
        <f t="shared" si="1"/>
        <v>0</v>
      </c>
    </row>
    <row r="50" spans="1:31" x14ac:dyDescent="0.35">
      <c r="A50" s="4">
        <f t="shared" si="2"/>
        <v>0</v>
      </c>
      <c r="B50" s="4" t="str">
        <f>IF('Unidad 1'!B40="","",'Unidad 1'!B40)</f>
        <v/>
      </c>
      <c r="C50" s="318" t="str">
        <f>IF('Unidad 1'!C40="","",'Unidad 1'!C40)</f>
        <v/>
      </c>
      <c r="D50" s="318"/>
      <c r="E50" s="318"/>
      <c r="F50" s="318"/>
      <c r="G50" s="318"/>
      <c r="H50" s="318"/>
      <c r="I50" s="42"/>
      <c r="J50" s="319"/>
      <c r="K50" s="321"/>
      <c r="L50" s="321"/>
      <c r="M50" s="319"/>
      <c r="N50" s="321"/>
      <c r="O50" s="321"/>
      <c r="P50" s="319"/>
      <c r="Q50" s="321"/>
      <c r="R50" s="321"/>
      <c r="S50" s="319"/>
      <c r="T50" s="321"/>
      <c r="U50" s="321"/>
      <c r="V50" s="319"/>
      <c r="W50" s="321"/>
      <c r="X50" s="321"/>
      <c r="Y50" s="319"/>
      <c r="Z50" s="321"/>
      <c r="AA50" s="321"/>
      <c r="AB50" s="516">
        <f t="shared" si="0"/>
        <v>0</v>
      </c>
      <c r="AC50" s="516"/>
      <c r="AD50" s="516"/>
      <c r="AE50" s="43">
        <f t="shared" si="1"/>
        <v>0</v>
      </c>
    </row>
    <row r="51" spans="1:31" x14ac:dyDescent="0.35">
      <c r="A51" s="4">
        <f t="shared" si="2"/>
        <v>0</v>
      </c>
      <c r="B51" s="4" t="str">
        <f>IF('Unidad 1'!B41="","",'Unidad 1'!B41)</f>
        <v/>
      </c>
      <c r="C51" s="318" t="str">
        <f>IF('Unidad 1'!C41="","",'Unidad 1'!C41)</f>
        <v/>
      </c>
      <c r="D51" s="318"/>
      <c r="E51" s="318"/>
      <c r="F51" s="318"/>
      <c r="G51" s="318"/>
      <c r="H51" s="318"/>
      <c r="I51" s="42"/>
      <c r="J51" s="319"/>
      <c r="K51" s="321"/>
      <c r="L51" s="321"/>
      <c r="M51" s="319"/>
      <c r="N51" s="321"/>
      <c r="O51" s="321"/>
      <c r="P51" s="319"/>
      <c r="Q51" s="321"/>
      <c r="R51" s="321"/>
      <c r="S51" s="319"/>
      <c r="T51" s="321"/>
      <c r="U51" s="321"/>
      <c r="V51" s="319"/>
      <c r="W51" s="321"/>
      <c r="X51" s="321"/>
      <c r="Y51" s="319"/>
      <c r="Z51" s="321"/>
      <c r="AA51" s="321"/>
      <c r="AB51" s="516">
        <f t="shared" si="0"/>
        <v>0</v>
      </c>
      <c r="AC51" s="516"/>
      <c r="AD51" s="516"/>
      <c r="AE51" s="43">
        <f t="shared" si="1"/>
        <v>0</v>
      </c>
    </row>
    <row r="52" spans="1:31" x14ac:dyDescent="0.35">
      <c r="A52" s="4">
        <f t="shared" si="2"/>
        <v>0</v>
      </c>
      <c r="B52" s="4" t="str">
        <f>IF('Unidad 1'!B42="","",'Unidad 1'!B42)</f>
        <v/>
      </c>
      <c r="C52" s="318" t="str">
        <f>IF('Unidad 1'!C42="","",'Unidad 1'!C42)</f>
        <v/>
      </c>
      <c r="D52" s="318"/>
      <c r="E52" s="318"/>
      <c r="F52" s="318"/>
      <c r="G52" s="318"/>
      <c r="H52" s="318"/>
      <c r="I52" s="42"/>
      <c r="J52" s="319"/>
      <c r="K52" s="321"/>
      <c r="L52" s="321"/>
      <c r="M52" s="319"/>
      <c r="N52" s="321"/>
      <c r="O52" s="321"/>
      <c r="P52" s="319"/>
      <c r="Q52" s="321"/>
      <c r="R52" s="321"/>
      <c r="S52" s="319"/>
      <c r="T52" s="321"/>
      <c r="U52" s="321"/>
      <c r="V52" s="319"/>
      <c r="W52" s="321"/>
      <c r="X52" s="321"/>
      <c r="Y52" s="319"/>
      <c r="Z52" s="321"/>
      <c r="AA52" s="321"/>
      <c r="AB52" s="516">
        <f t="shared" si="0"/>
        <v>0</v>
      </c>
      <c r="AC52" s="516"/>
      <c r="AD52" s="516"/>
      <c r="AE52" s="43">
        <f t="shared" si="1"/>
        <v>0</v>
      </c>
    </row>
    <row r="53" spans="1:31" x14ac:dyDescent="0.35">
      <c r="A53" s="4">
        <f t="shared" si="2"/>
        <v>0</v>
      </c>
      <c r="B53" s="4" t="str">
        <f>IF('Unidad 1'!B43="","",'Unidad 1'!B43)</f>
        <v/>
      </c>
      <c r="C53" s="318" t="str">
        <f>IF('Unidad 1'!C43="","",'Unidad 1'!C43)</f>
        <v/>
      </c>
      <c r="D53" s="318"/>
      <c r="E53" s="318"/>
      <c r="F53" s="318"/>
      <c r="G53" s="318"/>
      <c r="H53" s="318"/>
      <c r="I53" s="42"/>
      <c r="J53" s="319"/>
      <c r="K53" s="321"/>
      <c r="L53" s="321"/>
      <c r="M53" s="319"/>
      <c r="N53" s="321"/>
      <c r="O53" s="321"/>
      <c r="P53" s="319"/>
      <c r="Q53" s="321"/>
      <c r="R53" s="321"/>
      <c r="S53" s="319"/>
      <c r="T53" s="321"/>
      <c r="U53" s="321"/>
      <c r="V53" s="319"/>
      <c r="W53" s="321"/>
      <c r="X53" s="321"/>
      <c r="Y53" s="319"/>
      <c r="Z53" s="321"/>
      <c r="AA53" s="321"/>
      <c r="AB53" s="516">
        <f t="shared" si="0"/>
        <v>0</v>
      </c>
      <c r="AC53" s="516"/>
      <c r="AD53" s="516"/>
      <c r="AE53" s="43">
        <f t="shared" si="1"/>
        <v>0</v>
      </c>
    </row>
    <row r="54" spans="1:31" x14ac:dyDescent="0.35">
      <c r="A54" s="4">
        <f t="shared" si="2"/>
        <v>0</v>
      </c>
      <c r="B54" s="4" t="str">
        <f>IF('Unidad 1'!B44="","",'Unidad 1'!B44)</f>
        <v/>
      </c>
      <c r="C54" s="318" t="str">
        <f>IF('Unidad 1'!C44="","",'Unidad 1'!C44)</f>
        <v/>
      </c>
      <c r="D54" s="318"/>
      <c r="E54" s="318"/>
      <c r="F54" s="318"/>
      <c r="G54" s="318"/>
      <c r="H54" s="318"/>
      <c r="I54" s="42"/>
      <c r="J54" s="319"/>
      <c r="K54" s="321"/>
      <c r="L54" s="321"/>
      <c r="M54" s="319"/>
      <c r="N54" s="321"/>
      <c r="O54" s="321"/>
      <c r="P54" s="319"/>
      <c r="Q54" s="321"/>
      <c r="R54" s="321"/>
      <c r="S54" s="319"/>
      <c r="T54" s="321"/>
      <c r="U54" s="321"/>
      <c r="V54" s="319"/>
      <c r="W54" s="321"/>
      <c r="X54" s="321"/>
      <c r="Y54" s="319"/>
      <c r="Z54" s="321"/>
      <c r="AA54" s="321"/>
      <c r="AB54" s="516">
        <f t="shared" si="0"/>
        <v>0</v>
      </c>
      <c r="AC54" s="516"/>
      <c r="AD54" s="516"/>
      <c r="AE54" s="43">
        <f t="shared" si="1"/>
        <v>0</v>
      </c>
    </row>
    <row r="55" spans="1:31" x14ac:dyDescent="0.35">
      <c r="A55" s="4">
        <f t="shared" si="2"/>
        <v>0</v>
      </c>
      <c r="B55" s="4" t="str">
        <f>IF('Unidad 1'!B45="","",'Unidad 1'!B45)</f>
        <v/>
      </c>
      <c r="C55" s="318" t="str">
        <f>IF('Unidad 1'!C45="","",'Unidad 1'!C45)</f>
        <v/>
      </c>
      <c r="D55" s="318"/>
      <c r="E55" s="318"/>
      <c r="F55" s="318"/>
      <c r="G55" s="318"/>
      <c r="H55" s="318"/>
      <c r="I55" s="42"/>
      <c r="J55" s="319"/>
      <c r="K55" s="321"/>
      <c r="L55" s="321"/>
      <c r="M55" s="319"/>
      <c r="N55" s="321"/>
      <c r="O55" s="321"/>
      <c r="P55" s="319"/>
      <c r="Q55" s="321"/>
      <c r="R55" s="321"/>
      <c r="S55" s="319"/>
      <c r="T55" s="321"/>
      <c r="U55" s="321"/>
      <c r="V55" s="319"/>
      <c r="W55" s="321"/>
      <c r="X55" s="321"/>
      <c r="Y55" s="319"/>
      <c r="Z55" s="321"/>
      <c r="AA55" s="321"/>
      <c r="AB55" s="516">
        <f t="shared" si="0"/>
        <v>0</v>
      </c>
      <c r="AC55" s="516"/>
      <c r="AD55" s="516"/>
      <c r="AE55" s="43">
        <f t="shared" si="1"/>
        <v>0</v>
      </c>
    </row>
    <row r="56" spans="1:31" x14ac:dyDescent="0.35">
      <c r="A56" s="4">
        <f t="shared" si="2"/>
        <v>0</v>
      </c>
      <c r="B56" s="4" t="str">
        <f>IF('Unidad 1'!B46="","",'Unidad 1'!B46)</f>
        <v/>
      </c>
      <c r="C56" s="318" t="str">
        <f>IF('Unidad 1'!C46="","",'Unidad 1'!C46)</f>
        <v/>
      </c>
      <c r="D56" s="318"/>
      <c r="E56" s="318"/>
      <c r="F56" s="318"/>
      <c r="G56" s="318"/>
      <c r="H56" s="318"/>
      <c r="I56" s="42"/>
      <c r="J56" s="319"/>
      <c r="K56" s="321"/>
      <c r="L56" s="321"/>
      <c r="M56" s="319"/>
      <c r="N56" s="321"/>
      <c r="O56" s="321"/>
      <c r="P56" s="319"/>
      <c r="Q56" s="321"/>
      <c r="R56" s="321"/>
      <c r="S56" s="319"/>
      <c r="T56" s="321"/>
      <c r="U56" s="321"/>
      <c r="V56" s="319"/>
      <c r="W56" s="321"/>
      <c r="X56" s="321"/>
      <c r="Y56" s="319"/>
      <c r="Z56" s="321"/>
      <c r="AA56" s="321"/>
      <c r="AB56" s="516">
        <f t="shared" si="0"/>
        <v>0</v>
      </c>
      <c r="AC56" s="516"/>
      <c r="AD56" s="516"/>
      <c r="AE56" s="43">
        <f t="shared" si="1"/>
        <v>0</v>
      </c>
    </row>
    <row r="57" spans="1:31" x14ac:dyDescent="0.35">
      <c r="A57" s="4">
        <f t="shared" si="2"/>
        <v>0</v>
      </c>
      <c r="B57" s="4" t="str">
        <f>IF('Unidad 1'!B47="","",'Unidad 1'!B47)</f>
        <v/>
      </c>
      <c r="C57" s="318" t="str">
        <f>IF('Unidad 1'!C47="","",'Unidad 1'!C47)</f>
        <v/>
      </c>
      <c r="D57" s="318"/>
      <c r="E57" s="318"/>
      <c r="F57" s="318"/>
      <c r="G57" s="318"/>
      <c r="H57" s="318"/>
      <c r="I57" s="42"/>
      <c r="J57" s="319"/>
      <c r="K57" s="321"/>
      <c r="L57" s="321"/>
      <c r="M57" s="319"/>
      <c r="N57" s="321"/>
      <c r="O57" s="321"/>
      <c r="P57" s="319"/>
      <c r="Q57" s="321"/>
      <c r="R57" s="321"/>
      <c r="S57" s="319"/>
      <c r="T57" s="321"/>
      <c r="U57" s="321"/>
      <c r="V57" s="319"/>
      <c r="W57" s="321"/>
      <c r="X57" s="321"/>
      <c r="Y57" s="319"/>
      <c r="Z57" s="321"/>
      <c r="AA57" s="321"/>
      <c r="AB57" s="516">
        <f t="shared" si="0"/>
        <v>0</v>
      </c>
      <c r="AC57" s="516"/>
      <c r="AD57" s="516"/>
      <c r="AE57" s="43">
        <f t="shared" si="1"/>
        <v>0</v>
      </c>
    </row>
    <row r="58" spans="1:31" x14ac:dyDescent="0.35">
      <c r="A58" s="4">
        <f t="shared" si="2"/>
        <v>0</v>
      </c>
      <c r="B58" s="4" t="str">
        <f>IF('Unidad 1'!B48="","",'Unidad 1'!B48)</f>
        <v/>
      </c>
      <c r="C58" s="318" t="str">
        <f>IF('Unidad 1'!C48="","",'Unidad 1'!C48)</f>
        <v/>
      </c>
      <c r="D58" s="318"/>
      <c r="E58" s="318"/>
      <c r="F58" s="318"/>
      <c r="G58" s="318"/>
      <c r="H58" s="318"/>
      <c r="I58" s="42"/>
      <c r="J58" s="319"/>
      <c r="K58" s="321"/>
      <c r="L58" s="321"/>
      <c r="M58" s="319"/>
      <c r="N58" s="321"/>
      <c r="O58" s="321"/>
      <c r="P58" s="319"/>
      <c r="Q58" s="321"/>
      <c r="R58" s="321"/>
      <c r="S58" s="319"/>
      <c r="T58" s="321"/>
      <c r="U58" s="321"/>
      <c r="V58" s="319"/>
      <c r="W58" s="321"/>
      <c r="X58" s="321"/>
      <c r="Y58" s="319"/>
      <c r="Z58" s="321"/>
      <c r="AA58" s="321"/>
      <c r="AB58" s="516">
        <f t="shared" si="0"/>
        <v>0</v>
      </c>
      <c r="AC58" s="516"/>
      <c r="AD58" s="516"/>
      <c r="AE58" s="43">
        <f t="shared" si="1"/>
        <v>0</v>
      </c>
    </row>
    <row r="59" spans="1:31" x14ac:dyDescent="0.35">
      <c r="A59" s="4">
        <f t="shared" si="2"/>
        <v>0</v>
      </c>
      <c r="B59" s="4" t="str">
        <f>IF('Unidad 1'!B49="","",'Unidad 1'!B49)</f>
        <v/>
      </c>
      <c r="C59" s="318" t="str">
        <f>IF('Unidad 1'!C49="","",'Unidad 1'!C49)</f>
        <v/>
      </c>
      <c r="D59" s="318"/>
      <c r="E59" s="318"/>
      <c r="F59" s="318"/>
      <c r="G59" s="318"/>
      <c r="H59" s="318"/>
      <c r="I59" s="42"/>
      <c r="J59" s="319"/>
      <c r="K59" s="321"/>
      <c r="L59" s="321"/>
      <c r="M59" s="319"/>
      <c r="N59" s="321"/>
      <c r="O59" s="321"/>
      <c r="P59" s="319"/>
      <c r="Q59" s="321"/>
      <c r="R59" s="321"/>
      <c r="S59" s="319"/>
      <c r="T59" s="321"/>
      <c r="U59" s="321"/>
      <c r="V59" s="319"/>
      <c r="W59" s="321"/>
      <c r="X59" s="321"/>
      <c r="Y59" s="319"/>
      <c r="Z59" s="321"/>
      <c r="AA59" s="321"/>
      <c r="AB59" s="516">
        <f t="shared" si="0"/>
        <v>0</v>
      </c>
      <c r="AC59" s="516"/>
      <c r="AD59" s="516"/>
      <c r="AE59" s="43">
        <f t="shared" si="1"/>
        <v>0</v>
      </c>
    </row>
    <row r="60" spans="1:31" x14ac:dyDescent="0.35">
      <c r="A60" s="4">
        <f t="shared" si="2"/>
        <v>0</v>
      </c>
      <c r="B60" s="4" t="str">
        <f>IF('Unidad 1'!B50="","",'Unidad 1'!B50)</f>
        <v/>
      </c>
      <c r="C60" s="318" t="str">
        <f>IF('Unidad 1'!C50="","",'Unidad 1'!C50)</f>
        <v/>
      </c>
      <c r="D60" s="318"/>
      <c r="E60" s="318"/>
      <c r="F60" s="318"/>
      <c r="G60" s="318"/>
      <c r="H60" s="318"/>
      <c r="I60" s="42"/>
      <c r="J60" s="319"/>
      <c r="K60" s="321"/>
      <c r="L60" s="321"/>
      <c r="M60" s="319"/>
      <c r="N60" s="321"/>
      <c r="O60" s="321"/>
      <c r="P60" s="319"/>
      <c r="Q60" s="321"/>
      <c r="R60" s="321"/>
      <c r="S60" s="319"/>
      <c r="T60" s="321"/>
      <c r="U60" s="321"/>
      <c r="V60" s="319"/>
      <c r="W60" s="321"/>
      <c r="X60" s="321"/>
      <c r="Y60" s="319"/>
      <c r="Z60" s="321"/>
      <c r="AA60" s="321"/>
      <c r="AB60" s="516">
        <f t="shared" si="0"/>
        <v>0</v>
      </c>
      <c r="AC60" s="516"/>
      <c r="AD60" s="516"/>
      <c r="AE60" s="43">
        <f t="shared" si="1"/>
        <v>0</v>
      </c>
    </row>
    <row r="61" spans="1:31" x14ac:dyDescent="0.35">
      <c r="A61" s="4">
        <f t="shared" si="2"/>
        <v>0</v>
      </c>
      <c r="B61" s="4" t="str">
        <f>IF('Unidad 1'!B51="","",'Unidad 1'!B51)</f>
        <v/>
      </c>
      <c r="C61" s="318" t="str">
        <f>IF('Unidad 1'!C51="","",'Unidad 1'!C51)</f>
        <v/>
      </c>
      <c r="D61" s="318"/>
      <c r="E61" s="318"/>
      <c r="F61" s="318"/>
      <c r="G61" s="318"/>
      <c r="H61" s="318"/>
      <c r="I61" s="42"/>
      <c r="J61" s="319"/>
      <c r="K61" s="321"/>
      <c r="L61" s="321"/>
      <c r="M61" s="319"/>
      <c r="N61" s="321"/>
      <c r="O61" s="321"/>
      <c r="P61" s="319"/>
      <c r="Q61" s="321"/>
      <c r="R61" s="321"/>
      <c r="S61" s="319"/>
      <c r="T61" s="321"/>
      <c r="U61" s="321"/>
      <c r="V61" s="319"/>
      <c r="W61" s="321"/>
      <c r="X61" s="321"/>
      <c r="Y61" s="319"/>
      <c r="Z61" s="321"/>
      <c r="AA61" s="321"/>
      <c r="AB61" s="516">
        <f t="shared" si="0"/>
        <v>0</v>
      </c>
      <c r="AC61" s="516"/>
      <c r="AD61" s="516"/>
      <c r="AE61" s="43">
        <f t="shared" si="1"/>
        <v>0</v>
      </c>
    </row>
    <row r="62" spans="1:31" x14ac:dyDescent="0.35">
      <c r="A62" s="4">
        <f t="shared" si="2"/>
        <v>0</v>
      </c>
      <c r="B62" s="4" t="str">
        <f>IF('Unidad 1'!B52="","",'Unidad 1'!B52)</f>
        <v/>
      </c>
      <c r="C62" s="318" t="str">
        <f>IF('Unidad 1'!C52="","",'Unidad 1'!C52)</f>
        <v/>
      </c>
      <c r="D62" s="318"/>
      <c r="E62" s="318"/>
      <c r="F62" s="318"/>
      <c r="G62" s="318"/>
      <c r="H62" s="318"/>
      <c r="I62" s="42"/>
      <c r="J62" s="319"/>
      <c r="K62" s="321"/>
      <c r="L62" s="321"/>
      <c r="M62" s="319"/>
      <c r="N62" s="321"/>
      <c r="O62" s="321"/>
      <c r="P62" s="319"/>
      <c r="Q62" s="321"/>
      <c r="R62" s="321"/>
      <c r="S62" s="319"/>
      <c r="T62" s="321"/>
      <c r="U62" s="321"/>
      <c r="V62" s="319"/>
      <c r="W62" s="321"/>
      <c r="X62" s="321"/>
      <c r="Y62" s="319"/>
      <c r="Z62" s="321"/>
      <c r="AA62" s="321"/>
      <c r="AB62" s="516">
        <f t="shared" si="0"/>
        <v>0</v>
      </c>
      <c r="AC62" s="516"/>
      <c r="AD62" s="516"/>
      <c r="AE62" s="43">
        <f t="shared" si="1"/>
        <v>0</v>
      </c>
    </row>
    <row r="63" spans="1:31" x14ac:dyDescent="0.35">
      <c r="A63" s="4">
        <f t="shared" si="2"/>
        <v>0</v>
      </c>
      <c r="B63" s="4" t="str">
        <f>IF('Unidad 1'!B53="","",'Unidad 1'!B53)</f>
        <v/>
      </c>
      <c r="C63" s="318" t="str">
        <f>IF('Unidad 1'!C53="","",'Unidad 1'!C53)</f>
        <v/>
      </c>
      <c r="D63" s="318"/>
      <c r="E63" s="318"/>
      <c r="F63" s="318"/>
      <c r="G63" s="318"/>
      <c r="H63" s="318"/>
      <c r="I63" s="42"/>
      <c r="J63" s="319"/>
      <c r="K63" s="321"/>
      <c r="L63" s="321"/>
      <c r="M63" s="319"/>
      <c r="N63" s="321"/>
      <c r="O63" s="321"/>
      <c r="P63" s="319"/>
      <c r="Q63" s="321"/>
      <c r="R63" s="321"/>
      <c r="S63" s="319"/>
      <c r="T63" s="321"/>
      <c r="U63" s="321"/>
      <c r="V63" s="319"/>
      <c r="W63" s="321"/>
      <c r="X63" s="321"/>
      <c r="Y63" s="319"/>
      <c r="Z63" s="321"/>
      <c r="AA63" s="321"/>
      <c r="AB63" s="516">
        <f t="shared" si="0"/>
        <v>0</v>
      </c>
      <c r="AC63" s="516"/>
      <c r="AD63" s="516"/>
      <c r="AE63" s="43">
        <f t="shared" si="1"/>
        <v>0</v>
      </c>
    </row>
    <row r="64" spans="1:31" x14ac:dyDescent="0.35">
      <c r="A64" s="4">
        <f t="shared" si="2"/>
        <v>0</v>
      </c>
      <c r="B64" s="4" t="str">
        <f>IF('Unidad 1'!B54="","",'Unidad 1'!B54)</f>
        <v/>
      </c>
      <c r="C64" s="318" t="str">
        <f>IF('Unidad 1'!C54="","",'Unidad 1'!C54)</f>
        <v/>
      </c>
      <c r="D64" s="318"/>
      <c r="E64" s="318"/>
      <c r="F64" s="318"/>
      <c r="G64" s="318"/>
      <c r="H64" s="318"/>
      <c r="I64" s="42"/>
      <c r="J64" s="319"/>
      <c r="K64" s="321"/>
      <c r="L64" s="321"/>
      <c r="M64" s="319"/>
      <c r="N64" s="321"/>
      <c r="O64" s="321"/>
      <c r="P64" s="319"/>
      <c r="Q64" s="321"/>
      <c r="R64" s="321"/>
      <c r="S64" s="319"/>
      <c r="T64" s="321"/>
      <c r="U64" s="321"/>
      <c r="V64" s="319"/>
      <c r="W64" s="321"/>
      <c r="X64" s="321"/>
      <c r="Y64" s="319"/>
      <c r="Z64" s="321"/>
      <c r="AA64" s="321"/>
      <c r="AB64" s="516">
        <f t="shared" si="0"/>
        <v>0</v>
      </c>
      <c r="AC64" s="516"/>
      <c r="AD64" s="516"/>
      <c r="AE64" s="43">
        <f t="shared" si="1"/>
        <v>0</v>
      </c>
    </row>
    <row r="65" spans="1:31" x14ac:dyDescent="0.35">
      <c r="A65" s="4">
        <f t="shared" si="2"/>
        <v>0</v>
      </c>
      <c r="B65" s="4" t="str">
        <f>IF('Unidad 1'!B55="","",'Unidad 1'!B55)</f>
        <v/>
      </c>
      <c r="C65" s="318" t="str">
        <f>IF('Unidad 1'!C55="","",'Unidad 1'!C55)</f>
        <v/>
      </c>
      <c r="D65" s="318"/>
      <c r="E65" s="318"/>
      <c r="F65" s="318"/>
      <c r="G65" s="318"/>
      <c r="H65" s="318"/>
      <c r="I65" s="42"/>
      <c r="J65" s="319"/>
      <c r="K65" s="321"/>
      <c r="L65" s="321"/>
      <c r="M65" s="319"/>
      <c r="N65" s="321"/>
      <c r="O65" s="321"/>
      <c r="P65" s="319"/>
      <c r="Q65" s="321"/>
      <c r="R65" s="321"/>
      <c r="S65" s="319"/>
      <c r="T65" s="321"/>
      <c r="U65" s="321"/>
      <c r="V65" s="319"/>
      <c r="W65" s="321"/>
      <c r="X65" s="321"/>
      <c r="Y65" s="319"/>
      <c r="Z65" s="321"/>
      <c r="AA65" s="321"/>
      <c r="AB65" s="516">
        <f t="shared" si="0"/>
        <v>0</v>
      </c>
      <c r="AC65" s="516"/>
      <c r="AD65" s="516"/>
      <c r="AE65" s="43">
        <f t="shared" si="1"/>
        <v>0</v>
      </c>
    </row>
    <row r="66" spans="1:31" x14ac:dyDescent="0.35">
      <c r="A66" s="4">
        <f t="shared" si="2"/>
        <v>0</v>
      </c>
      <c r="B66" s="4" t="str">
        <f>IF('Unidad 1'!B56="","",'Unidad 1'!B56)</f>
        <v/>
      </c>
      <c r="C66" s="318" t="str">
        <f>IF('Unidad 1'!C56="","",'Unidad 1'!C56)</f>
        <v/>
      </c>
      <c r="D66" s="318"/>
      <c r="E66" s="318"/>
      <c r="F66" s="318"/>
      <c r="G66" s="318"/>
      <c r="H66" s="318"/>
      <c r="I66" s="42"/>
      <c r="J66" s="319"/>
      <c r="K66" s="321"/>
      <c r="L66" s="321"/>
      <c r="M66" s="319"/>
      <c r="N66" s="321"/>
      <c r="O66" s="321"/>
      <c r="P66" s="319"/>
      <c r="Q66" s="321"/>
      <c r="R66" s="321"/>
      <c r="S66" s="319"/>
      <c r="T66" s="321"/>
      <c r="U66" s="321"/>
      <c r="V66" s="319"/>
      <c r="W66" s="321"/>
      <c r="X66" s="321"/>
      <c r="Y66" s="319"/>
      <c r="Z66" s="321"/>
      <c r="AA66" s="321"/>
      <c r="AB66" s="516">
        <f t="shared" si="0"/>
        <v>0</v>
      </c>
      <c r="AC66" s="516"/>
      <c r="AD66" s="516"/>
      <c r="AE66" s="43">
        <f t="shared" si="1"/>
        <v>0</v>
      </c>
    </row>
    <row r="67" spans="1:31" x14ac:dyDescent="0.35">
      <c r="A67" s="4">
        <f t="shared" si="2"/>
        <v>0</v>
      </c>
      <c r="B67" s="4" t="str">
        <f>IF('Unidad 1'!B57="","",'Unidad 1'!B57)</f>
        <v/>
      </c>
      <c r="C67" s="318" t="str">
        <f>IF('Unidad 1'!C57="","",'Unidad 1'!C57)</f>
        <v/>
      </c>
      <c r="D67" s="318"/>
      <c r="E67" s="318"/>
      <c r="F67" s="318"/>
      <c r="G67" s="318"/>
      <c r="H67" s="318"/>
      <c r="I67" s="42"/>
      <c r="J67" s="319"/>
      <c r="K67" s="321"/>
      <c r="L67" s="321"/>
      <c r="M67" s="319"/>
      <c r="N67" s="321"/>
      <c r="O67" s="321"/>
      <c r="P67" s="319"/>
      <c r="Q67" s="321"/>
      <c r="R67" s="321"/>
      <c r="S67" s="319"/>
      <c r="T67" s="321"/>
      <c r="U67" s="321"/>
      <c r="V67" s="319"/>
      <c r="W67" s="321"/>
      <c r="X67" s="321"/>
      <c r="Y67" s="319"/>
      <c r="Z67" s="321"/>
      <c r="AA67" s="321"/>
      <c r="AB67" s="516">
        <f t="shared" si="0"/>
        <v>0</v>
      </c>
      <c r="AC67" s="516"/>
      <c r="AD67" s="516"/>
      <c r="AE67" s="43">
        <f t="shared" si="1"/>
        <v>0</v>
      </c>
    </row>
    <row r="68" spans="1:31" x14ac:dyDescent="0.35">
      <c r="A68" s="4">
        <f t="shared" si="2"/>
        <v>0</v>
      </c>
      <c r="B68" s="4" t="str">
        <f>IF('Unidad 1'!B58="","",'Unidad 1'!B58)</f>
        <v/>
      </c>
      <c r="C68" s="318" t="str">
        <f>IF('Unidad 1'!C58="","",'Unidad 1'!C58)</f>
        <v/>
      </c>
      <c r="D68" s="318"/>
      <c r="E68" s="318"/>
      <c r="F68" s="318"/>
      <c r="G68" s="318"/>
      <c r="H68" s="318"/>
      <c r="I68" s="42"/>
      <c r="J68" s="319"/>
      <c r="K68" s="321"/>
      <c r="L68" s="321"/>
      <c r="M68" s="319"/>
      <c r="N68" s="321"/>
      <c r="O68" s="321"/>
      <c r="P68" s="319"/>
      <c r="Q68" s="321"/>
      <c r="R68" s="321"/>
      <c r="S68" s="319"/>
      <c r="T68" s="321"/>
      <c r="U68" s="321"/>
      <c r="V68" s="319"/>
      <c r="W68" s="321"/>
      <c r="X68" s="321"/>
      <c r="Y68" s="319"/>
      <c r="Z68" s="321"/>
      <c r="AA68" s="321"/>
      <c r="AB68" s="516">
        <f t="shared" si="0"/>
        <v>0</v>
      </c>
      <c r="AC68" s="516"/>
      <c r="AD68" s="516"/>
      <c r="AE68" s="43">
        <f t="shared" si="1"/>
        <v>0</v>
      </c>
    </row>
    <row r="69" spans="1:31" x14ac:dyDescent="0.35">
      <c r="A69" s="4">
        <f t="shared" si="2"/>
        <v>0</v>
      </c>
      <c r="B69" s="4" t="str">
        <f>IF('Unidad 1'!B59="","",'Unidad 1'!B59)</f>
        <v/>
      </c>
      <c r="C69" s="318" t="str">
        <f>IF('Unidad 1'!C59="","",'Unidad 1'!C59)</f>
        <v/>
      </c>
      <c r="D69" s="318"/>
      <c r="E69" s="318"/>
      <c r="F69" s="318"/>
      <c r="G69" s="318"/>
      <c r="H69" s="318"/>
      <c r="I69" s="42"/>
      <c r="J69" s="319"/>
      <c r="K69" s="321"/>
      <c r="L69" s="321"/>
      <c r="M69" s="319"/>
      <c r="N69" s="321"/>
      <c r="O69" s="321"/>
      <c r="P69" s="319"/>
      <c r="Q69" s="321"/>
      <c r="R69" s="321"/>
      <c r="S69" s="319"/>
      <c r="T69" s="321"/>
      <c r="U69" s="321"/>
      <c r="V69" s="319"/>
      <c r="W69" s="321"/>
      <c r="X69" s="321"/>
      <c r="Y69" s="319"/>
      <c r="Z69" s="321"/>
      <c r="AA69" s="321"/>
      <c r="AB69" s="516">
        <f t="shared" si="0"/>
        <v>0</v>
      </c>
      <c r="AC69" s="516"/>
      <c r="AD69" s="516"/>
      <c r="AE69" s="43">
        <f t="shared" si="1"/>
        <v>0</v>
      </c>
    </row>
    <row r="70" spans="1:31" x14ac:dyDescent="0.35">
      <c r="A70" s="4">
        <f t="shared" si="2"/>
        <v>0</v>
      </c>
      <c r="B70" s="4" t="str">
        <f>IF('Unidad 1'!B60="","",'Unidad 1'!B60)</f>
        <v/>
      </c>
      <c r="C70" s="318" t="str">
        <f>IF('Unidad 1'!C60="","",'Unidad 1'!C60)</f>
        <v/>
      </c>
      <c r="D70" s="318"/>
      <c r="E70" s="318"/>
      <c r="F70" s="318"/>
      <c r="G70" s="318"/>
      <c r="H70" s="318"/>
      <c r="I70" s="42"/>
      <c r="J70" s="319"/>
      <c r="K70" s="321"/>
      <c r="L70" s="321"/>
      <c r="M70" s="319"/>
      <c r="N70" s="321"/>
      <c r="O70" s="321"/>
      <c r="P70" s="319"/>
      <c r="Q70" s="321"/>
      <c r="R70" s="321"/>
      <c r="S70" s="319"/>
      <c r="T70" s="321"/>
      <c r="U70" s="321"/>
      <c r="V70" s="319"/>
      <c r="W70" s="321"/>
      <c r="X70" s="321"/>
      <c r="Y70" s="319"/>
      <c r="Z70" s="321"/>
      <c r="AA70" s="321"/>
      <c r="AB70" s="516">
        <f t="shared" si="0"/>
        <v>0</v>
      </c>
      <c r="AC70" s="516"/>
      <c r="AD70" s="516"/>
      <c r="AE70" s="43">
        <f t="shared" si="1"/>
        <v>0</v>
      </c>
    </row>
    <row r="71" spans="1:31" x14ac:dyDescent="0.35">
      <c r="A71" s="4">
        <f t="shared" si="2"/>
        <v>0</v>
      </c>
      <c r="B71" s="4" t="str">
        <f>IF('Unidad 1'!B61="","",'Unidad 1'!B61)</f>
        <v/>
      </c>
      <c r="C71" s="318" t="str">
        <f>IF('Unidad 1'!C61="","",'Unidad 1'!C61)</f>
        <v/>
      </c>
      <c r="D71" s="318"/>
      <c r="E71" s="318"/>
      <c r="F71" s="318"/>
      <c r="G71" s="318"/>
      <c r="H71" s="318"/>
      <c r="I71" s="42"/>
      <c r="J71" s="319"/>
      <c r="K71" s="321"/>
      <c r="L71" s="321"/>
      <c r="M71" s="319"/>
      <c r="N71" s="321"/>
      <c r="O71" s="321"/>
      <c r="P71" s="319"/>
      <c r="Q71" s="321"/>
      <c r="R71" s="321"/>
      <c r="S71" s="319"/>
      <c r="T71" s="321"/>
      <c r="U71" s="321"/>
      <c r="V71" s="319"/>
      <c r="W71" s="321"/>
      <c r="X71" s="321"/>
      <c r="Y71" s="319"/>
      <c r="Z71" s="321"/>
      <c r="AA71" s="321"/>
      <c r="AB71" s="516">
        <f t="shared" si="0"/>
        <v>0</v>
      </c>
      <c r="AC71" s="516"/>
      <c r="AD71" s="516"/>
      <c r="AE71" s="43">
        <f t="shared" si="1"/>
        <v>0</v>
      </c>
    </row>
    <row r="72" spans="1:31" x14ac:dyDescent="0.35">
      <c r="A72" s="4">
        <f t="shared" si="2"/>
        <v>0</v>
      </c>
      <c r="B72" s="4" t="str">
        <f>IF('Unidad 1'!B62="","",'Unidad 1'!B62)</f>
        <v/>
      </c>
      <c r="C72" s="318" t="str">
        <f>IF('Unidad 1'!C62="","",'Unidad 1'!C62)</f>
        <v/>
      </c>
      <c r="D72" s="318"/>
      <c r="E72" s="318"/>
      <c r="F72" s="318"/>
      <c r="G72" s="318"/>
      <c r="H72" s="318"/>
      <c r="I72" s="42"/>
      <c r="J72" s="319"/>
      <c r="K72" s="321"/>
      <c r="L72" s="321"/>
      <c r="M72" s="319"/>
      <c r="N72" s="321"/>
      <c r="O72" s="321"/>
      <c r="P72" s="319"/>
      <c r="Q72" s="321"/>
      <c r="R72" s="321"/>
      <c r="S72" s="319"/>
      <c r="T72" s="321"/>
      <c r="U72" s="321"/>
      <c r="V72" s="319"/>
      <c r="W72" s="321"/>
      <c r="X72" s="321"/>
      <c r="Y72" s="319"/>
      <c r="Z72" s="321"/>
      <c r="AA72" s="321"/>
      <c r="AB72" s="516">
        <f t="shared" si="0"/>
        <v>0</v>
      </c>
      <c r="AC72" s="516"/>
      <c r="AD72" s="516"/>
      <c r="AE72" s="43">
        <f t="shared" si="1"/>
        <v>0</v>
      </c>
    </row>
    <row r="73" spans="1:31" x14ac:dyDescent="0.35">
      <c r="A73" s="4">
        <f t="shared" si="2"/>
        <v>0</v>
      </c>
      <c r="B73" s="4" t="str">
        <f>IF('Unidad 1'!B63="","",'Unidad 1'!B63)</f>
        <v/>
      </c>
      <c r="C73" s="318" t="str">
        <f>IF('Unidad 1'!C63="","",'Unidad 1'!C63)</f>
        <v/>
      </c>
      <c r="D73" s="318"/>
      <c r="E73" s="318"/>
      <c r="F73" s="318"/>
      <c r="G73" s="318"/>
      <c r="H73" s="318"/>
      <c r="I73" s="42"/>
      <c r="J73" s="319"/>
      <c r="K73" s="321"/>
      <c r="L73" s="321"/>
      <c r="M73" s="319"/>
      <c r="N73" s="321"/>
      <c r="O73" s="321"/>
      <c r="P73" s="319"/>
      <c r="Q73" s="321"/>
      <c r="R73" s="321"/>
      <c r="S73" s="319"/>
      <c r="T73" s="321"/>
      <c r="U73" s="321"/>
      <c r="V73" s="319"/>
      <c r="W73" s="321"/>
      <c r="X73" s="321"/>
      <c r="Y73" s="319"/>
      <c r="Z73" s="321"/>
      <c r="AA73" s="321"/>
      <c r="AB73" s="516">
        <f t="shared" si="0"/>
        <v>0</v>
      </c>
      <c r="AC73" s="516"/>
      <c r="AD73" s="516"/>
      <c r="AE73" s="43">
        <f t="shared" si="1"/>
        <v>0</v>
      </c>
    </row>
    <row r="74" spans="1:31" x14ac:dyDescent="0.35">
      <c r="A74" s="4">
        <f t="shared" si="2"/>
        <v>0</v>
      </c>
      <c r="B74" s="4" t="str">
        <f>IF('Unidad 1'!B64="","",'Unidad 1'!B64)</f>
        <v/>
      </c>
      <c r="C74" s="318" t="str">
        <f>IF('Unidad 1'!C64="","",'Unidad 1'!C64)</f>
        <v/>
      </c>
      <c r="D74" s="318"/>
      <c r="E74" s="318"/>
      <c r="F74" s="318"/>
      <c r="G74" s="318"/>
      <c r="H74" s="318"/>
      <c r="I74" s="42"/>
      <c r="J74" s="319"/>
      <c r="K74" s="321"/>
      <c r="L74" s="321"/>
      <c r="M74" s="319"/>
      <c r="N74" s="321"/>
      <c r="O74" s="321"/>
      <c r="P74" s="319"/>
      <c r="Q74" s="321"/>
      <c r="R74" s="321"/>
      <c r="S74" s="319"/>
      <c r="T74" s="321"/>
      <c r="U74" s="321"/>
      <c r="V74" s="319"/>
      <c r="W74" s="321"/>
      <c r="X74" s="321"/>
      <c r="Y74" s="319"/>
      <c r="Z74" s="321"/>
      <c r="AA74" s="321"/>
      <c r="AB74" s="516">
        <f t="shared" si="0"/>
        <v>0</v>
      </c>
      <c r="AC74" s="516"/>
      <c r="AD74" s="516"/>
      <c r="AE74" s="43">
        <f t="shared" si="1"/>
        <v>0</v>
      </c>
    </row>
    <row r="75" spans="1:31" x14ac:dyDescent="0.35">
      <c r="A75" s="4">
        <f t="shared" si="2"/>
        <v>0</v>
      </c>
      <c r="B75" s="4" t="str">
        <f>IF('Unidad 1'!B65="","",'Unidad 1'!B65)</f>
        <v/>
      </c>
      <c r="C75" s="318" t="str">
        <f>IF('Unidad 1'!C65="","",'Unidad 1'!C65)</f>
        <v/>
      </c>
      <c r="D75" s="318"/>
      <c r="E75" s="318"/>
      <c r="F75" s="318"/>
      <c r="G75" s="318"/>
      <c r="H75" s="318"/>
      <c r="I75" s="42"/>
      <c r="J75" s="319"/>
      <c r="K75" s="321"/>
      <c r="L75" s="321"/>
      <c r="M75" s="319"/>
      <c r="N75" s="321"/>
      <c r="O75" s="321"/>
      <c r="P75" s="319"/>
      <c r="Q75" s="321"/>
      <c r="R75" s="321"/>
      <c r="S75" s="319"/>
      <c r="T75" s="321"/>
      <c r="U75" s="321"/>
      <c r="V75" s="319"/>
      <c r="W75" s="321"/>
      <c r="X75" s="321"/>
      <c r="Y75" s="319"/>
      <c r="Z75" s="321"/>
      <c r="AA75" s="321"/>
      <c r="AB75" s="516">
        <f t="shared" si="0"/>
        <v>0</v>
      </c>
      <c r="AC75" s="516"/>
      <c r="AD75" s="516"/>
      <c r="AE75" s="43">
        <f t="shared" si="1"/>
        <v>0</v>
      </c>
    </row>
    <row r="76" spans="1:31" x14ac:dyDescent="0.35">
      <c r="A76" s="4">
        <f t="shared" si="2"/>
        <v>0</v>
      </c>
      <c r="B76" s="4" t="str">
        <f>IF('Unidad 1'!B66="","",'Unidad 1'!B66)</f>
        <v/>
      </c>
      <c r="C76" s="318" t="str">
        <f>IF('Unidad 1'!C66="","",'Unidad 1'!C66)</f>
        <v/>
      </c>
      <c r="D76" s="318"/>
      <c r="E76" s="318"/>
      <c r="F76" s="318"/>
      <c r="G76" s="318"/>
      <c r="H76" s="318"/>
      <c r="I76" s="42"/>
      <c r="J76" s="319"/>
      <c r="K76" s="321"/>
      <c r="L76" s="321"/>
      <c r="M76" s="319"/>
      <c r="N76" s="321"/>
      <c r="O76" s="321"/>
      <c r="P76" s="319"/>
      <c r="Q76" s="321"/>
      <c r="R76" s="321"/>
      <c r="S76" s="319"/>
      <c r="T76" s="321"/>
      <c r="U76" s="321"/>
      <c r="V76" s="319"/>
      <c r="W76" s="321"/>
      <c r="X76" s="321"/>
      <c r="Y76" s="319"/>
      <c r="Z76" s="321"/>
      <c r="AA76" s="321"/>
      <c r="AB76" s="516">
        <f t="shared" si="0"/>
        <v>0</v>
      </c>
      <c r="AC76" s="516"/>
      <c r="AD76" s="516"/>
      <c r="AE76" s="43">
        <f t="shared" si="1"/>
        <v>0</v>
      </c>
    </row>
    <row r="77" spans="1:31" x14ac:dyDescent="0.35">
      <c r="A77" s="4">
        <f t="shared" si="2"/>
        <v>0</v>
      </c>
      <c r="B77" s="4" t="str">
        <f>IF('Unidad 1'!B67="","",'Unidad 1'!B67)</f>
        <v/>
      </c>
      <c r="C77" s="318" t="str">
        <f>IF('Unidad 1'!C67="","",'Unidad 1'!C67)</f>
        <v/>
      </c>
      <c r="D77" s="318"/>
      <c r="E77" s="318"/>
      <c r="F77" s="318"/>
      <c r="G77" s="318"/>
      <c r="H77" s="318"/>
      <c r="I77" s="42"/>
      <c r="J77" s="319"/>
      <c r="K77" s="321"/>
      <c r="L77" s="321"/>
      <c r="M77" s="319"/>
      <c r="N77" s="321"/>
      <c r="O77" s="321"/>
      <c r="P77" s="319"/>
      <c r="Q77" s="321"/>
      <c r="R77" s="321"/>
      <c r="S77" s="319"/>
      <c r="T77" s="321"/>
      <c r="U77" s="321"/>
      <c r="V77" s="319"/>
      <c r="W77" s="321"/>
      <c r="X77" s="321"/>
      <c r="Y77" s="319"/>
      <c r="Z77" s="321"/>
      <c r="AA77" s="321"/>
      <c r="AB77" s="516">
        <f t="shared" si="0"/>
        <v>0</v>
      </c>
      <c r="AC77" s="516"/>
      <c r="AD77" s="516"/>
      <c r="AE77" s="43">
        <f t="shared" si="1"/>
        <v>0</v>
      </c>
    </row>
    <row r="78" spans="1:31" x14ac:dyDescent="0.35">
      <c r="A78" s="4">
        <f t="shared" si="2"/>
        <v>0</v>
      </c>
      <c r="B78" s="4" t="str">
        <f>IF('Unidad 1'!B68="","",'Unidad 1'!B68)</f>
        <v/>
      </c>
      <c r="C78" s="318" t="str">
        <f>IF('Unidad 1'!C68="","",'Unidad 1'!C68)</f>
        <v/>
      </c>
      <c r="D78" s="318"/>
      <c r="E78" s="318"/>
      <c r="F78" s="318"/>
      <c r="G78" s="318"/>
      <c r="H78" s="318"/>
      <c r="I78" s="42"/>
      <c r="J78" s="319"/>
      <c r="K78" s="321"/>
      <c r="L78" s="321"/>
      <c r="M78" s="319"/>
      <c r="N78" s="321"/>
      <c r="O78" s="321"/>
      <c r="P78" s="319"/>
      <c r="Q78" s="321"/>
      <c r="R78" s="321"/>
      <c r="S78" s="319"/>
      <c r="T78" s="321"/>
      <c r="U78" s="321"/>
      <c r="V78" s="319"/>
      <c r="W78" s="321"/>
      <c r="X78" s="321"/>
      <c r="Y78" s="319"/>
      <c r="Z78" s="321"/>
      <c r="AA78" s="321"/>
      <c r="AB78" s="516">
        <f t="shared" si="0"/>
        <v>0</v>
      </c>
      <c r="AC78" s="516"/>
      <c r="AD78" s="516"/>
      <c r="AE78" s="43">
        <f t="shared" si="1"/>
        <v>0</v>
      </c>
    </row>
    <row r="79" spans="1:31" x14ac:dyDescent="0.35">
      <c r="A79" s="4">
        <f t="shared" si="2"/>
        <v>0</v>
      </c>
      <c r="B79" s="4" t="str">
        <f>IF('Unidad 1'!B69="","",'Unidad 1'!B69)</f>
        <v/>
      </c>
      <c r="C79" s="318" t="str">
        <f>IF('Unidad 1'!C69="","",'Unidad 1'!C69)</f>
        <v/>
      </c>
      <c r="D79" s="318"/>
      <c r="E79" s="318"/>
      <c r="F79" s="318"/>
      <c r="G79" s="318"/>
      <c r="H79" s="318"/>
      <c r="I79" s="42"/>
      <c r="J79" s="319"/>
      <c r="K79" s="321"/>
      <c r="L79" s="321"/>
      <c r="M79" s="319"/>
      <c r="N79" s="321"/>
      <c r="O79" s="321"/>
      <c r="P79" s="319"/>
      <c r="Q79" s="321"/>
      <c r="R79" s="321"/>
      <c r="S79" s="319"/>
      <c r="T79" s="321"/>
      <c r="U79" s="321"/>
      <c r="V79" s="319"/>
      <c r="W79" s="321"/>
      <c r="X79" s="321"/>
      <c r="Y79" s="319"/>
      <c r="Z79" s="321"/>
      <c r="AA79" s="321"/>
      <c r="AB79" s="516">
        <f t="shared" si="0"/>
        <v>0</v>
      </c>
      <c r="AC79" s="516"/>
      <c r="AD79" s="516"/>
      <c r="AE79" s="43">
        <f t="shared" si="1"/>
        <v>0</v>
      </c>
    </row>
    <row r="80" spans="1:31" x14ac:dyDescent="0.35">
      <c r="A80" s="4">
        <f t="shared" si="2"/>
        <v>0</v>
      </c>
      <c r="B80" s="4" t="str">
        <f>IF('Unidad 1'!B70="","",'Unidad 1'!B70)</f>
        <v/>
      </c>
      <c r="C80" s="318" t="str">
        <f>IF('Unidad 1'!C70="","",'Unidad 1'!C70)</f>
        <v/>
      </c>
      <c r="D80" s="318"/>
      <c r="E80" s="318"/>
      <c r="F80" s="318"/>
      <c r="G80" s="318"/>
      <c r="H80" s="318"/>
      <c r="I80" s="42"/>
      <c r="J80" s="319"/>
      <c r="K80" s="321"/>
      <c r="L80" s="321"/>
      <c r="M80" s="319"/>
      <c r="N80" s="321"/>
      <c r="O80" s="321"/>
      <c r="P80" s="319"/>
      <c r="Q80" s="321"/>
      <c r="R80" s="321"/>
      <c r="S80" s="319"/>
      <c r="T80" s="321"/>
      <c r="U80" s="321"/>
      <c r="V80" s="319"/>
      <c r="W80" s="321"/>
      <c r="X80" s="321"/>
      <c r="Y80" s="319"/>
      <c r="Z80" s="321"/>
      <c r="AA80" s="321"/>
      <c r="AB80" s="516">
        <f t="shared" si="0"/>
        <v>0</v>
      </c>
      <c r="AC80" s="516"/>
      <c r="AD80" s="516"/>
      <c r="AE80" s="43">
        <f t="shared" si="1"/>
        <v>0</v>
      </c>
    </row>
    <row r="81" spans="1:35" x14ac:dyDescent="0.35">
      <c r="A81" s="4">
        <f t="shared" si="2"/>
        <v>0</v>
      </c>
      <c r="B81" s="4" t="str">
        <f>IF('Unidad 1'!B71="","",'Unidad 1'!B71)</f>
        <v/>
      </c>
      <c r="C81" s="318" t="str">
        <f>IF('Unidad 1'!C71="","",'Unidad 1'!C71)</f>
        <v/>
      </c>
      <c r="D81" s="318"/>
      <c r="E81" s="318"/>
      <c r="F81" s="318"/>
      <c r="G81" s="318"/>
      <c r="H81" s="318"/>
      <c r="I81" s="42"/>
      <c r="J81" s="319"/>
      <c r="K81" s="321"/>
      <c r="L81" s="321"/>
      <c r="M81" s="319"/>
      <c r="N81" s="321"/>
      <c r="O81" s="321"/>
      <c r="P81" s="319"/>
      <c r="Q81" s="321"/>
      <c r="R81" s="321"/>
      <c r="S81" s="319"/>
      <c r="T81" s="321"/>
      <c r="U81" s="321"/>
      <c r="V81" s="319"/>
      <c r="W81" s="321"/>
      <c r="X81" s="321"/>
      <c r="Y81" s="319"/>
      <c r="Z81" s="321"/>
      <c r="AA81" s="321"/>
      <c r="AB81" s="516">
        <f t="shared" si="0"/>
        <v>0</v>
      </c>
      <c r="AC81" s="516"/>
      <c r="AD81" s="516"/>
      <c r="AE81" s="43">
        <f t="shared" si="1"/>
        <v>0</v>
      </c>
    </row>
    <row r="82" spans="1:35" x14ac:dyDescent="0.35">
      <c r="A82" s="4">
        <f t="shared" si="2"/>
        <v>0</v>
      </c>
      <c r="B82" s="4" t="str">
        <f>IF('Unidad 1'!B72="","",'Unidad 1'!B72)</f>
        <v/>
      </c>
      <c r="C82" s="318" t="str">
        <f>IF('Unidad 1'!C72="","",'Unidad 1'!C72)</f>
        <v/>
      </c>
      <c r="D82" s="318"/>
      <c r="E82" s="318"/>
      <c r="F82" s="318"/>
      <c r="G82" s="318"/>
      <c r="H82" s="318"/>
      <c r="I82" s="42"/>
      <c r="J82" s="319"/>
      <c r="K82" s="321"/>
      <c r="L82" s="321"/>
      <c r="M82" s="319"/>
      <c r="N82" s="321"/>
      <c r="O82" s="321"/>
      <c r="P82" s="319"/>
      <c r="Q82" s="321"/>
      <c r="R82" s="321"/>
      <c r="S82" s="319"/>
      <c r="T82" s="321"/>
      <c r="U82" s="321"/>
      <c r="V82" s="319"/>
      <c r="W82" s="321"/>
      <c r="X82" s="321"/>
      <c r="Y82" s="319"/>
      <c r="Z82" s="321"/>
      <c r="AA82" s="321"/>
      <c r="AB82" s="516">
        <f t="shared" si="0"/>
        <v>0</v>
      </c>
      <c r="AC82" s="516"/>
      <c r="AD82" s="516"/>
      <c r="AE82" s="43">
        <f t="shared" si="1"/>
        <v>0</v>
      </c>
    </row>
    <row r="84" spans="1:35" x14ac:dyDescent="0.35">
      <c r="L84" s="316"/>
      <c r="M84" s="316"/>
      <c r="N84" s="316"/>
      <c r="O84" s="316"/>
      <c r="P84" s="316"/>
      <c r="Q84" s="316"/>
      <c r="R84" s="316"/>
      <c r="S84" s="316"/>
      <c r="T84" s="316"/>
    </row>
    <row r="85" spans="1:35" x14ac:dyDescent="0.35">
      <c r="L85" s="316"/>
      <c r="M85" s="316"/>
      <c r="N85" s="316"/>
      <c r="O85" s="316"/>
      <c r="P85" s="316"/>
      <c r="Q85" s="316"/>
      <c r="R85" s="316"/>
      <c r="S85" s="316"/>
      <c r="T85" s="316"/>
    </row>
    <row r="86" spans="1:35" x14ac:dyDescent="0.35">
      <c r="L86" s="316"/>
      <c r="M86" s="316"/>
      <c r="N86" s="316"/>
      <c r="O86" s="316"/>
      <c r="P86" s="316"/>
      <c r="Q86" s="316"/>
      <c r="R86" s="316"/>
      <c r="S86" s="316"/>
      <c r="T86" s="316"/>
    </row>
    <row r="87" spans="1:35" x14ac:dyDescent="0.35">
      <c r="L87" s="317"/>
      <c r="M87" s="317"/>
      <c r="N87" s="317"/>
      <c r="O87" s="317"/>
      <c r="P87" s="317"/>
      <c r="Q87" s="317"/>
      <c r="R87" s="317"/>
      <c r="S87" s="317"/>
      <c r="T87" s="317"/>
    </row>
    <row r="88" spans="1:35" x14ac:dyDescent="0.35">
      <c r="A88" s="171" t="s">
        <v>68</v>
      </c>
      <c r="B88" s="171"/>
      <c r="C88" s="171"/>
      <c r="D88" s="171"/>
      <c r="E88" s="171"/>
      <c r="F88" s="171"/>
      <c r="G88" s="171"/>
      <c r="H88" s="171"/>
      <c r="I88" s="171"/>
      <c r="J88" s="171"/>
      <c r="K88" s="171"/>
      <c r="L88" s="171"/>
      <c r="M88" s="171"/>
      <c r="N88" s="171"/>
      <c r="O88" s="171"/>
      <c r="P88" s="171"/>
      <c r="Q88" s="171"/>
      <c r="R88" s="171"/>
      <c r="S88" s="171"/>
      <c r="T88" s="171"/>
      <c r="U88" s="171"/>
      <c r="V88" s="171"/>
      <c r="W88" s="171"/>
      <c r="X88" s="171"/>
      <c r="Y88" s="171"/>
      <c r="Z88" s="171"/>
      <c r="AA88" s="171"/>
      <c r="AB88" s="171"/>
      <c r="AC88" s="171"/>
      <c r="AD88" s="171"/>
      <c r="AE88" s="171"/>
    </row>
    <row r="92" spans="1:35" ht="28.5" customHeight="1" x14ac:dyDescent="0.35">
      <c r="F92" s="172" t="s">
        <v>113</v>
      </c>
      <c r="G92" s="172"/>
      <c r="H92" s="172"/>
      <c r="I92" s="172"/>
      <c r="J92" s="172"/>
      <c r="K92" s="173" t="s">
        <v>114</v>
      </c>
      <c r="L92" s="174"/>
      <c r="M92" s="174"/>
      <c r="N92" s="175"/>
      <c r="O92" s="173" t="s">
        <v>115</v>
      </c>
      <c r="P92" s="174"/>
      <c r="Q92" s="174"/>
      <c r="R92" s="175"/>
      <c r="S92" s="173" t="s">
        <v>112</v>
      </c>
      <c r="T92" s="174"/>
      <c r="U92" s="174"/>
      <c r="V92" s="174"/>
      <c r="W92" s="174"/>
      <c r="X92" s="174"/>
      <c r="Y92" s="175"/>
      <c r="Z92" s="20"/>
      <c r="AA92" s="20"/>
      <c r="AB92" s="20"/>
      <c r="AC92" s="20"/>
      <c r="AD92" s="20"/>
      <c r="AE92" s="20"/>
      <c r="AF92" s="20"/>
      <c r="AG92" s="20"/>
      <c r="AH92" s="20"/>
      <c r="AI92" s="21"/>
    </row>
    <row r="93" spans="1:35" x14ac:dyDescent="0.35">
      <c r="F93" s="165" t="s">
        <v>116</v>
      </c>
      <c r="G93" s="165"/>
      <c r="H93" s="165"/>
      <c r="I93" s="165"/>
      <c r="J93" s="165"/>
      <c r="K93" s="508">
        <v>95</v>
      </c>
      <c r="L93" s="509"/>
      <c r="M93" s="509"/>
      <c r="N93" s="510"/>
      <c r="O93" s="505">
        <v>100</v>
      </c>
      <c r="P93" s="506"/>
      <c r="Q93" s="506"/>
      <c r="R93" s="507"/>
      <c r="S93" s="505" t="s">
        <v>117</v>
      </c>
      <c r="T93" s="506"/>
      <c r="U93" s="506"/>
      <c r="V93" s="506"/>
      <c r="W93" s="506"/>
      <c r="X93" s="506"/>
      <c r="Y93" s="507"/>
      <c r="Z93" s="22"/>
      <c r="AA93" s="22"/>
      <c r="AB93" s="22"/>
      <c r="AC93" s="22"/>
      <c r="AD93" s="22"/>
      <c r="AE93" s="22"/>
      <c r="AF93" s="22"/>
      <c r="AG93" s="22"/>
      <c r="AH93" s="22"/>
      <c r="AI93" s="21"/>
    </row>
    <row r="94" spans="1:35" x14ac:dyDescent="0.35">
      <c r="F94" s="165"/>
      <c r="G94" s="165"/>
      <c r="H94" s="165"/>
      <c r="I94" s="165"/>
      <c r="J94" s="165"/>
      <c r="K94" s="508">
        <v>85</v>
      </c>
      <c r="L94" s="509"/>
      <c r="M94" s="509"/>
      <c r="N94" s="510"/>
      <c r="O94" s="505">
        <v>94</v>
      </c>
      <c r="P94" s="506"/>
      <c r="Q94" s="506"/>
      <c r="R94" s="507"/>
      <c r="S94" s="505" t="s">
        <v>118</v>
      </c>
      <c r="T94" s="506"/>
      <c r="U94" s="506"/>
      <c r="V94" s="506"/>
      <c r="W94" s="506"/>
      <c r="X94" s="506"/>
      <c r="Y94" s="507"/>
      <c r="Z94" s="22"/>
      <c r="AA94" s="22"/>
      <c r="AB94" s="22"/>
      <c r="AC94" s="22"/>
      <c r="AD94" s="22"/>
      <c r="AE94" s="22"/>
      <c r="AF94" s="22"/>
      <c r="AG94" s="22"/>
      <c r="AH94" s="22"/>
      <c r="AI94" s="21"/>
    </row>
    <row r="95" spans="1:35" x14ac:dyDescent="0.35">
      <c r="F95" s="165"/>
      <c r="G95" s="165"/>
      <c r="H95" s="165"/>
      <c r="I95" s="165"/>
      <c r="J95" s="165"/>
      <c r="K95" s="508">
        <v>75</v>
      </c>
      <c r="L95" s="509"/>
      <c r="M95" s="509"/>
      <c r="N95" s="510"/>
      <c r="O95" s="505">
        <v>84</v>
      </c>
      <c r="P95" s="506"/>
      <c r="Q95" s="506"/>
      <c r="R95" s="507"/>
      <c r="S95" s="505" t="s">
        <v>119</v>
      </c>
      <c r="T95" s="506"/>
      <c r="U95" s="506"/>
      <c r="V95" s="506"/>
      <c r="W95" s="506"/>
      <c r="X95" s="506"/>
      <c r="Y95" s="507"/>
      <c r="Z95" s="22"/>
      <c r="AA95" s="22"/>
      <c r="AB95" s="22"/>
      <c r="AC95" s="22"/>
      <c r="AD95" s="22"/>
      <c r="AE95" s="22"/>
      <c r="AF95" s="22"/>
      <c r="AG95" s="22"/>
      <c r="AH95" s="22"/>
      <c r="AI95" s="21"/>
    </row>
    <row r="96" spans="1:35" x14ac:dyDescent="0.35">
      <c r="F96" s="165"/>
      <c r="G96" s="165"/>
      <c r="H96" s="165"/>
      <c r="I96" s="165"/>
      <c r="J96" s="165"/>
      <c r="K96" s="508">
        <v>70</v>
      </c>
      <c r="L96" s="509"/>
      <c r="M96" s="509"/>
      <c r="N96" s="510"/>
      <c r="O96" s="505">
        <v>74</v>
      </c>
      <c r="P96" s="506"/>
      <c r="Q96" s="506"/>
      <c r="R96" s="507"/>
      <c r="S96" s="505" t="s">
        <v>120</v>
      </c>
      <c r="T96" s="506"/>
      <c r="U96" s="506"/>
      <c r="V96" s="506"/>
      <c r="W96" s="506"/>
      <c r="X96" s="506"/>
      <c r="Y96" s="507"/>
      <c r="Z96" s="22"/>
      <c r="AA96" s="22"/>
      <c r="AB96" s="22"/>
      <c r="AC96" s="22"/>
      <c r="AD96" s="22"/>
      <c r="AE96" s="22"/>
      <c r="AF96" s="22"/>
      <c r="AG96" s="22"/>
      <c r="AH96" s="22"/>
      <c r="AI96" s="21"/>
    </row>
    <row r="97" spans="6:35" x14ac:dyDescent="0.35">
      <c r="F97" s="164" t="s">
        <v>121</v>
      </c>
      <c r="G97" s="164"/>
      <c r="H97" s="164"/>
      <c r="I97" s="164"/>
      <c r="J97" s="164"/>
      <c r="K97" s="508">
        <v>0</v>
      </c>
      <c r="L97" s="509"/>
      <c r="M97" s="509"/>
      <c r="N97" s="510"/>
      <c r="O97" s="505">
        <v>69</v>
      </c>
      <c r="P97" s="506"/>
      <c r="Q97" s="506"/>
      <c r="R97" s="507"/>
      <c r="S97" s="505" t="s">
        <v>122</v>
      </c>
      <c r="T97" s="506"/>
      <c r="U97" s="506"/>
      <c r="V97" s="506"/>
      <c r="W97" s="506"/>
      <c r="X97" s="506"/>
      <c r="Y97" s="507"/>
      <c r="Z97" s="22"/>
      <c r="AA97" s="22"/>
      <c r="AB97" s="22"/>
      <c r="AC97" s="22"/>
      <c r="AD97" s="22"/>
      <c r="AE97" s="22"/>
      <c r="AF97" s="22"/>
      <c r="AG97" s="22"/>
      <c r="AH97" s="22"/>
      <c r="AI97" s="21"/>
    </row>
    <row r="98" spans="6:35" x14ac:dyDescent="0.35">
      <c r="R98" s="21"/>
      <c r="S98" s="21"/>
      <c r="T98" s="21"/>
      <c r="U98" s="21"/>
      <c r="V98" s="21"/>
      <c r="W98" s="21"/>
      <c r="X98" s="21"/>
      <c r="Y98" s="21"/>
      <c r="Z98" s="21"/>
      <c r="AA98" s="21"/>
      <c r="AB98" s="21"/>
      <c r="AC98" s="21"/>
      <c r="AD98" s="21"/>
      <c r="AE98" s="21"/>
      <c r="AF98" s="21"/>
      <c r="AG98" s="21"/>
      <c r="AH98" s="21"/>
      <c r="AI98" s="21"/>
    </row>
  </sheetData>
  <mergeCells count="502">
    <mergeCell ref="A1:D7"/>
    <mergeCell ref="E1:W4"/>
    <mergeCell ref="X1:AE3"/>
    <mergeCell ref="X4:AE4"/>
    <mergeCell ref="E5:W7"/>
    <mergeCell ref="X5:AA7"/>
    <mergeCell ref="AB5:AE7"/>
    <mergeCell ref="A88:AE88"/>
    <mergeCell ref="L84:T87"/>
    <mergeCell ref="A9:AE9"/>
    <mergeCell ref="A10:AE10"/>
    <mergeCell ref="A11:AE11"/>
    <mergeCell ref="A12:B12"/>
    <mergeCell ref="C12:D12"/>
    <mergeCell ref="E12:F12"/>
    <mergeCell ref="G12:K12"/>
    <mergeCell ref="L12:O12"/>
    <mergeCell ref="P12:Q12"/>
    <mergeCell ref="S12:T12"/>
    <mergeCell ref="W14:AE14"/>
    <mergeCell ref="A15:B15"/>
    <mergeCell ref="W15:AC15"/>
    <mergeCell ref="AD15:AE15"/>
    <mergeCell ref="U12:V12"/>
    <mergeCell ref="W12:X12"/>
    <mergeCell ref="Y12:Z12"/>
    <mergeCell ref="AA12:AE12"/>
    <mergeCell ref="A13:AE13"/>
    <mergeCell ref="A14:B14"/>
    <mergeCell ref="P14:R14"/>
    <mergeCell ref="S14:V14"/>
    <mergeCell ref="J14:O14"/>
    <mergeCell ref="C14:I14"/>
    <mergeCell ref="C15:I15"/>
    <mergeCell ref="J15:O15"/>
    <mergeCell ref="X25:AD25"/>
    <mergeCell ref="J18:M18"/>
    <mergeCell ref="A18:B18"/>
    <mergeCell ref="C18:D18"/>
    <mergeCell ref="E18:H18"/>
    <mergeCell ref="J16:O16"/>
    <mergeCell ref="P16:AE16"/>
    <mergeCell ref="A19:AE19"/>
    <mergeCell ref="J30:L32"/>
    <mergeCell ref="M30:O32"/>
    <mergeCell ref="P30:R32"/>
    <mergeCell ref="S30:U32"/>
    <mergeCell ref="Z18:AD18"/>
    <mergeCell ref="U18:X18"/>
    <mergeCell ref="O18:S18"/>
    <mergeCell ref="A17:AE17"/>
    <mergeCell ref="A16:B16"/>
    <mergeCell ref="C16:I16"/>
    <mergeCell ref="X22:AD22"/>
    <mergeCell ref="X23:AD23"/>
    <mergeCell ref="X24:AD24"/>
    <mergeCell ref="N22:W22"/>
    <mergeCell ref="N23:W23"/>
    <mergeCell ref="N24:W24"/>
    <mergeCell ref="N25:W25"/>
    <mergeCell ref="N26:W26"/>
    <mergeCell ref="A20:D20"/>
    <mergeCell ref="A21:D26"/>
    <mergeCell ref="E20:M20"/>
    <mergeCell ref="E21:M26"/>
    <mergeCell ref="X20:AD20"/>
    <mergeCell ref="X21:AD21"/>
    <mergeCell ref="C37:H37"/>
    <mergeCell ref="AB35:AD35"/>
    <mergeCell ref="C36:H36"/>
    <mergeCell ref="AB34:AD34"/>
    <mergeCell ref="C35:H35"/>
    <mergeCell ref="AB33:AD33"/>
    <mergeCell ref="C34:H34"/>
    <mergeCell ref="C33:H33"/>
    <mergeCell ref="J36:L36"/>
    <mergeCell ref="M36:O36"/>
    <mergeCell ref="P36:R36"/>
    <mergeCell ref="S36:U36"/>
    <mergeCell ref="V36:X36"/>
    <mergeCell ref="Y36:AA36"/>
    <mergeCell ref="J35:L35"/>
    <mergeCell ref="M35:O35"/>
    <mergeCell ref="P35:R35"/>
    <mergeCell ref="S35:U35"/>
    <mergeCell ref="V35:X35"/>
    <mergeCell ref="Y35:AA35"/>
    <mergeCell ref="J34:L34"/>
    <mergeCell ref="M34:O34"/>
    <mergeCell ref="P34:R34"/>
    <mergeCell ref="J33:L33"/>
    <mergeCell ref="AB41:AD41"/>
    <mergeCell ref="C42:H42"/>
    <mergeCell ref="AB40:AD40"/>
    <mergeCell ref="C41:H41"/>
    <mergeCell ref="AB39:AD39"/>
    <mergeCell ref="C40:H40"/>
    <mergeCell ref="AB38:AD38"/>
    <mergeCell ref="C39:H39"/>
    <mergeCell ref="AB37:AD37"/>
    <mergeCell ref="C38:H38"/>
    <mergeCell ref="J38:L38"/>
    <mergeCell ref="M38:O38"/>
    <mergeCell ref="P38:R38"/>
    <mergeCell ref="S38:U38"/>
    <mergeCell ref="V38:X38"/>
    <mergeCell ref="Y38:AA38"/>
    <mergeCell ref="J37:L37"/>
    <mergeCell ref="M37:O37"/>
    <mergeCell ref="P37:R37"/>
    <mergeCell ref="S37:U37"/>
    <mergeCell ref="V37:X37"/>
    <mergeCell ref="Y37:AA37"/>
    <mergeCell ref="J40:L40"/>
    <mergeCell ref="M40:O40"/>
    <mergeCell ref="AB46:AD46"/>
    <mergeCell ref="C47:H47"/>
    <mergeCell ref="AB45:AD45"/>
    <mergeCell ref="C46:H46"/>
    <mergeCell ref="AB44:AD44"/>
    <mergeCell ref="C45:H45"/>
    <mergeCell ref="AB43:AD43"/>
    <mergeCell ref="C44:H44"/>
    <mergeCell ref="AB42:AD42"/>
    <mergeCell ref="C43:H43"/>
    <mergeCell ref="J42:L42"/>
    <mergeCell ref="M42:O42"/>
    <mergeCell ref="P42:R42"/>
    <mergeCell ref="S42:U42"/>
    <mergeCell ref="V42:X42"/>
    <mergeCell ref="Y42:AA42"/>
    <mergeCell ref="J46:L46"/>
    <mergeCell ref="M46:O46"/>
    <mergeCell ref="P46:R46"/>
    <mergeCell ref="S46:U46"/>
    <mergeCell ref="V46:X46"/>
    <mergeCell ref="Y46:AA46"/>
    <mergeCell ref="J45:L45"/>
    <mergeCell ref="M45:O45"/>
    <mergeCell ref="AB51:AD51"/>
    <mergeCell ref="C52:H52"/>
    <mergeCell ref="AB50:AD50"/>
    <mergeCell ref="C51:H51"/>
    <mergeCell ref="AB49:AD49"/>
    <mergeCell ref="C50:H50"/>
    <mergeCell ref="AB48:AD48"/>
    <mergeCell ref="C49:H49"/>
    <mergeCell ref="AB47:AD47"/>
    <mergeCell ref="C48:H48"/>
    <mergeCell ref="J50:L50"/>
    <mergeCell ref="M50:O50"/>
    <mergeCell ref="P50:R50"/>
    <mergeCell ref="S50:U50"/>
    <mergeCell ref="V50:X50"/>
    <mergeCell ref="Y50:AA50"/>
    <mergeCell ref="J49:L49"/>
    <mergeCell ref="M49:O49"/>
    <mergeCell ref="P49:R49"/>
    <mergeCell ref="S49:U49"/>
    <mergeCell ref="V49:X49"/>
    <mergeCell ref="Y49:AA49"/>
    <mergeCell ref="J51:L51"/>
    <mergeCell ref="M51:O51"/>
    <mergeCell ref="AB56:AD56"/>
    <mergeCell ref="C57:H57"/>
    <mergeCell ref="AB55:AD55"/>
    <mergeCell ref="C56:H56"/>
    <mergeCell ref="AB54:AD54"/>
    <mergeCell ref="C55:H55"/>
    <mergeCell ref="AB53:AD53"/>
    <mergeCell ref="C54:H54"/>
    <mergeCell ref="AB52:AD52"/>
    <mergeCell ref="C53:H53"/>
    <mergeCell ref="J52:L52"/>
    <mergeCell ref="M52:O52"/>
    <mergeCell ref="P52:R52"/>
    <mergeCell ref="S52:U52"/>
    <mergeCell ref="V52:X52"/>
    <mergeCell ref="Y52:AA52"/>
    <mergeCell ref="J56:L56"/>
    <mergeCell ref="M56:O56"/>
    <mergeCell ref="P56:R56"/>
    <mergeCell ref="S56:U56"/>
    <mergeCell ref="V56:X56"/>
    <mergeCell ref="Y56:AA56"/>
    <mergeCell ref="J55:L55"/>
    <mergeCell ref="M55:O55"/>
    <mergeCell ref="AB61:AD61"/>
    <mergeCell ref="C62:H62"/>
    <mergeCell ref="AB60:AD60"/>
    <mergeCell ref="C61:H61"/>
    <mergeCell ref="AB59:AD59"/>
    <mergeCell ref="C60:H60"/>
    <mergeCell ref="AB58:AD58"/>
    <mergeCell ref="C59:H59"/>
    <mergeCell ref="AB57:AD57"/>
    <mergeCell ref="C58:H58"/>
    <mergeCell ref="J60:L60"/>
    <mergeCell ref="M60:O60"/>
    <mergeCell ref="P60:R60"/>
    <mergeCell ref="S60:U60"/>
    <mergeCell ref="V60:X60"/>
    <mergeCell ref="Y60:AA60"/>
    <mergeCell ref="J59:L59"/>
    <mergeCell ref="M59:O59"/>
    <mergeCell ref="P59:R59"/>
    <mergeCell ref="S59:U59"/>
    <mergeCell ref="V59:X59"/>
    <mergeCell ref="Y59:AA59"/>
    <mergeCell ref="J61:L61"/>
    <mergeCell ref="M61:O61"/>
    <mergeCell ref="AB66:AD66"/>
    <mergeCell ref="C67:H67"/>
    <mergeCell ref="AB65:AD65"/>
    <mergeCell ref="C66:H66"/>
    <mergeCell ref="AB64:AD64"/>
    <mergeCell ref="C65:H65"/>
    <mergeCell ref="AB63:AD63"/>
    <mergeCell ref="C64:H64"/>
    <mergeCell ref="AB62:AD62"/>
    <mergeCell ref="C63:H63"/>
    <mergeCell ref="J62:L62"/>
    <mergeCell ref="M62:O62"/>
    <mergeCell ref="P62:R62"/>
    <mergeCell ref="S62:U62"/>
    <mergeCell ref="V62:X62"/>
    <mergeCell ref="Y62:AA62"/>
    <mergeCell ref="J66:L66"/>
    <mergeCell ref="M66:O66"/>
    <mergeCell ref="P66:R66"/>
    <mergeCell ref="S66:U66"/>
    <mergeCell ref="V66:X66"/>
    <mergeCell ref="Y66:AA66"/>
    <mergeCell ref="J65:L65"/>
    <mergeCell ref="M65:O65"/>
    <mergeCell ref="AB71:AD71"/>
    <mergeCell ref="C72:H72"/>
    <mergeCell ref="AB70:AD70"/>
    <mergeCell ref="C71:H71"/>
    <mergeCell ref="AB69:AD69"/>
    <mergeCell ref="C70:H70"/>
    <mergeCell ref="AB68:AD68"/>
    <mergeCell ref="C69:H69"/>
    <mergeCell ref="AB67:AD67"/>
    <mergeCell ref="C68:H68"/>
    <mergeCell ref="J70:L70"/>
    <mergeCell ref="M70:O70"/>
    <mergeCell ref="P70:R70"/>
    <mergeCell ref="S70:U70"/>
    <mergeCell ref="V70:X70"/>
    <mergeCell ref="Y70:AA70"/>
    <mergeCell ref="J69:L69"/>
    <mergeCell ref="M69:O69"/>
    <mergeCell ref="P69:R69"/>
    <mergeCell ref="S69:U69"/>
    <mergeCell ref="V69:X69"/>
    <mergeCell ref="Y69:AA69"/>
    <mergeCell ref="J71:L71"/>
    <mergeCell ref="M71:O71"/>
    <mergeCell ref="C81:H81"/>
    <mergeCell ref="AB79:AD79"/>
    <mergeCell ref="C80:H80"/>
    <mergeCell ref="AB78:AD78"/>
    <mergeCell ref="C79:H79"/>
    <mergeCell ref="C76:H76"/>
    <mergeCell ref="AB72:AD72"/>
    <mergeCell ref="C73:H73"/>
    <mergeCell ref="J72:L72"/>
    <mergeCell ref="M72:O72"/>
    <mergeCell ref="P72:R72"/>
    <mergeCell ref="S72:U72"/>
    <mergeCell ref="V72:X72"/>
    <mergeCell ref="Y72:AA72"/>
    <mergeCell ref="J76:L76"/>
    <mergeCell ref="M76:O76"/>
    <mergeCell ref="P76:R76"/>
    <mergeCell ref="S76:U76"/>
    <mergeCell ref="V76:X76"/>
    <mergeCell ref="Y76:AA76"/>
    <mergeCell ref="J75:L75"/>
    <mergeCell ref="M75:O75"/>
    <mergeCell ref="P75:R75"/>
    <mergeCell ref="S75:U75"/>
    <mergeCell ref="AB75:AD75"/>
    <mergeCell ref="AB74:AD74"/>
    <mergeCell ref="C75:H75"/>
    <mergeCell ref="AB73:AD73"/>
    <mergeCell ref="C74:H74"/>
    <mergeCell ref="J39:L39"/>
    <mergeCell ref="AB82:AD82"/>
    <mergeCell ref="J82:L82"/>
    <mergeCell ref="M82:O82"/>
    <mergeCell ref="AB76:AD76"/>
    <mergeCell ref="C77:H77"/>
    <mergeCell ref="V82:X82"/>
    <mergeCell ref="Y82:AA82"/>
    <mergeCell ref="J81:L81"/>
    <mergeCell ref="M81:O81"/>
    <mergeCell ref="P81:R81"/>
    <mergeCell ref="S81:U81"/>
    <mergeCell ref="V81:X81"/>
    <mergeCell ref="Y81:AA81"/>
    <mergeCell ref="AB81:AD81"/>
    <mergeCell ref="P82:R82"/>
    <mergeCell ref="S82:U82"/>
    <mergeCell ref="C82:H82"/>
    <mergeCell ref="AB80:AD80"/>
    <mergeCell ref="AB77:AD77"/>
    <mergeCell ref="C78:H78"/>
    <mergeCell ref="J80:L80"/>
    <mergeCell ref="M80:O80"/>
    <mergeCell ref="P80:R80"/>
    <mergeCell ref="S80:U80"/>
    <mergeCell ref="V80:X80"/>
    <mergeCell ref="Y80:AA80"/>
    <mergeCell ref="J79:L79"/>
    <mergeCell ref="M79:O79"/>
    <mergeCell ref="P79:R79"/>
    <mergeCell ref="S79:U79"/>
    <mergeCell ref="Y79:AA79"/>
    <mergeCell ref="V30:X32"/>
    <mergeCell ref="Y30:AA32"/>
    <mergeCell ref="X26:AD26"/>
    <mergeCell ref="X27:AD27"/>
    <mergeCell ref="N20:W20"/>
    <mergeCell ref="N21:W21"/>
    <mergeCell ref="P40:R40"/>
    <mergeCell ref="S40:U40"/>
    <mergeCell ref="V40:X40"/>
    <mergeCell ref="Y40:AA40"/>
    <mergeCell ref="S34:U34"/>
    <mergeCell ref="V34:X34"/>
    <mergeCell ref="Y34:AA34"/>
    <mergeCell ref="AB36:AD36"/>
    <mergeCell ref="M39:O39"/>
    <mergeCell ref="P39:R39"/>
    <mergeCell ref="S39:U39"/>
    <mergeCell ref="V39:X39"/>
    <mergeCell ref="Y39:AA39"/>
    <mergeCell ref="M33:O33"/>
    <mergeCell ref="P33:R33"/>
    <mergeCell ref="S33:U33"/>
    <mergeCell ref="V33:X33"/>
    <mergeCell ref="Y33:AA33"/>
    <mergeCell ref="J41:L41"/>
    <mergeCell ref="M41:O41"/>
    <mergeCell ref="P41:R41"/>
    <mergeCell ref="S41:U41"/>
    <mergeCell ref="V41:X41"/>
    <mergeCell ref="Y41:AA41"/>
    <mergeCell ref="J44:L44"/>
    <mergeCell ref="M44:O44"/>
    <mergeCell ref="P44:R44"/>
    <mergeCell ref="S44:U44"/>
    <mergeCell ref="V44:X44"/>
    <mergeCell ref="Y44:AA44"/>
    <mergeCell ref="J43:L43"/>
    <mergeCell ref="M43:O43"/>
    <mergeCell ref="P43:R43"/>
    <mergeCell ref="S43:U43"/>
    <mergeCell ref="V43:X43"/>
    <mergeCell ref="Y43:AA43"/>
    <mergeCell ref="P45:R45"/>
    <mergeCell ref="S45:U45"/>
    <mergeCell ref="V45:X45"/>
    <mergeCell ref="Y45:AA45"/>
    <mergeCell ref="J48:L48"/>
    <mergeCell ref="M48:O48"/>
    <mergeCell ref="P48:R48"/>
    <mergeCell ref="S48:U48"/>
    <mergeCell ref="V48:X48"/>
    <mergeCell ref="Y48:AA48"/>
    <mergeCell ref="J47:L47"/>
    <mergeCell ref="M47:O47"/>
    <mergeCell ref="P47:R47"/>
    <mergeCell ref="S47:U47"/>
    <mergeCell ref="V47:X47"/>
    <mergeCell ref="Y47:AA47"/>
    <mergeCell ref="P51:R51"/>
    <mergeCell ref="S51:U51"/>
    <mergeCell ref="V51:X51"/>
    <mergeCell ref="Y51:AA51"/>
    <mergeCell ref="J54:L54"/>
    <mergeCell ref="M54:O54"/>
    <mergeCell ref="P54:R54"/>
    <mergeCell ref="S54:U54"/>
    <mergeCell ref="V54:X54"/>
    <mergeCell ref="Y54:AA54"/>
    <mergeCell ref="J53:L53"/>
    <mergeCell ref="M53:O53"/>
    <mergeCell ref="P53:R53"/>
    <mergeCell ref="S53:U53"/>
    <mergeCell ref="V53:X53"/>
    <mergeCell ref="Y53:AA53"/>
    <mergeCell ref="P55:R55"/>
    <mergeCell ref="S55:U55"/>
    <mergeCell ref="V55:X55"/>
    <mergeCell ref="Y55:AA55"/>
    <mergeCell ref="J58:L58"/>
    <mergeCell ref="M58:O58"/>
    <mergeCell ref="P58:R58"/>
    <mergeCell ref="S58:U58"/>
    <mergeCell ref="V58:X58"/>
    <mergeCell ref="Y58:AA58"/>
    <mergeCell ref="J57:L57"/>
    <mergeCell ref="M57:O57"/>
    <mergeCell ref="P57:R57"/>
    <mergeCell ref="S57:U57"/>
    <mergeCell ref="V57:X57"/>
    <mergeCell ref="Y57:AA57"/>
    <mergeCell ref="P67:R67"/>
    <mergeCell ref="S67:U67"/>
    <mergeCell ref="V67:X67"/>
    <mergeCell ref="Y67:AA67"/>
    <mergeCell ref="P61:R61"/>
    <mergeCell ref="S61:U61"/>
    <mergeCell ref="V61:X61"/>
    <mergeCell ref="Y61:AA61"/>
    <mergeCell ref="J64:L64"/>
    <mergeCell ref="M64:O64"/>
    <mergeCell ref="P64:R64"/>
    <mergeCell ref="S64:U64"/>
    <mergeCell ref="V64:X64"/>
    <mergeCell ref="Y64:AA64"/>
    <mergeCell ref="J63:L63"/>
    <mergeCell ref="M63:O63"/>
    <mergeCell ref="P63:R63"/>
    <mergeCell ref="S63:U63"/>
    <mergeCell ref="V63:X63"/>
    <mergeCell ref="Y63:AA63"/>
    <mergeCell ref="K93:N93"/>
    <mergeCell ref="K94:N94"/>
    <mergeCell ref="K95:N95"/>
    <mergeCell ref="F92:J92"/>
    <mergeCell ref="F97:J97"/>
    <mergeCell ref="F93:J96"/>
    <mergeCell ref="K96:N96"/>
    <mergeCell ref="K97:N97"/>
    <mergeCell ref="V75:X75"/>
    <mergeCell ref="J78:L78"/>
    <mergeCell ref="M78:O78"/>
    <mergeCell ref="P78:R78"/>
    <mergeCell ref="S78:U78"/>
    <mergeCell ref="V78:X78"/>
    <mergeCell ref="J77:L77"/>
    <mergeCell ref="M77:O77"/>
    <mergeCell ref="P77:R77"/>
    <mergeCell ref="S77:U77"/>
    <mergeCell ref="V77:X77"/>
    <mergeCell ref="V79:X79"/>
    <mergeCell ref="S93:Y93"/>
    <mergeCell ref="S94:Y94"/>
    <mergeCell ref="S95:Y95"/>
    <mergeCell ref="S96:Y96"/>
    <mergeCell ref="S97:Y97"/>
    <mergeCell ref="O92:R92"/>
    <mergeCell ref="O93:R93"/>
    <mergeCell ref="O94:R94"/>
    <mergeCell ref="O95:R95"/>
    <mergeCell ref="O96:R96"/>
    <mergeCell ref="O97:R97"/>
    <mergeCell ref="AB29:AD32"/>
    <mergeCell ref="AE29:AE32"/>
    <mergeCell ref="M73:O73"/>
    <mergeCell ref="P73:R73"/>
    <mergeCell ref="S73:U73"/>
    <mergeCell ref="V73:X73"/>
    <mergeCell ref="Y73:AA73"/>
    <mergeCell ref="P65:R65"/>
    <mergeCell ref="S65:U65"/>
    <mergeCell ref="V65:X65"/>
    <mergeCell ref="Y65:AA65"/>
    <mergeCell ref="M68:O68"/>
    <mergeCell ref="P68:R68"/>
    <mergeCell ref="S68:U68"/>
    <mergeCell ref="V68:X68"/>
    <mergeCell ref="Y68:AA68"/>
    <mergeCell ref="M67:O67"/>
    <mergeCell ref="I29:I32"/>
    <mergeCell ref="C29:H32"/>
    <mergeCell ref="B29:B32"/>
    <mergeCell ref="A29:A32"/>
    <mergeCell ref="P15:V15"/>
    <mergeCell ref="J29:AA29"/>
    <mergeCell ref="S92:Y92"/>
    <mergeCell ref="K92:N92"/>
    <mergeCell ref="Y75:AA75"/>
    <mergeCell ref="Y78:AA78"/>
    <mergeCell ref="Y77:AA77"/>
    <mergeCell ref="P71:R71"/>
    <mergeCell ref="S71:U71"/>
    <mergeCell ref="V71:X71"/>
    <mergeCell ref="Y71:AA71"/>
    <mergeCell ref="J74:L74"/>
    <mergeCell ref="M74:O74"/>
    <mergeCell ref="P74:R74"/>
    <mergeCell ref="S74:U74"/>
    <mergeCell ref="V74:X74"/>
    <mergeCell ref="Y74:AA74"/>
    <mergeCell ref="J73:L73"/>
    <mergeCell ref="J68:L68"/>
    <mergeCell ref="J67:L67"/>
  </mergeCells>
  <conditionalFormatting sqref="A33">
    <cfRule type="cellIs" dxfId="10" priority="31" operator="equal">
      <formula>0</formula>
    </cfRule>
  </conditionalFormatting>
  <conditionalFormatting sqref="A34">
    <cfRule type="cellIs" dxfId="9" priority="30" operator="equal">
      <formula>0</formula>
    </cfRule>
  </conditionalFormatting>
  <conditionalFormatting sqref="A35:A82">
    <cfRule type="cellIs" dxfId="8" priority="29" operator="equal">
      <formula>0</formula>
    </cfRule>
  </conditionalFormatting>
  <conditionalFormatting sqref="AE33:AE82">
    <cfRule type="cellIs" dxfId="7" priority="21" operator="equal">
      <formula>0</formula>
    </cfRule>
  </conditionalFormatting>
  <conditionalFormatting sqref="N18 I18">
    <cfRule type="cellIs" dxfId="6" priority="20" operator="equal">
      <formula>0</formula>
    </cfRule>
  </conditionalFormatting>
  <conditionalFormatting sqref="T18">
    <cfRule type="cellIs" dxfId="5" priority="19" operator="equal">
      <formula>0</formula>
    </cfRule>
  </conditionalFormatting>
  <conditionalFormatting sqref="Y18">
    <cfRule type="cellIs" dxfId="4" priority="18" operator="equal">
      <formula>0</formula>
    </cfRule>
  </conditionalFormatting>
  <conditionalFormatting sqref="J33:J82">
    <cfRule type="cellIs" dxfId="3" priority="15" operator="equal">
      <formula>0</formula>
    </cfRule>
  </conditionalFormatting>
  <conditionalFormatting sqref="P16:AE16">
    <cfRule type="cellIs" dxfId="2" priority="7" operator="equal">
      <formula>0</formula>
    </cfRule>
  </conditionalFormatting>
  <conditionalFormatting sqref="M33:M82 P33:P82 S33:S82 V33:V82 Y33:Y82">
    <cfRule type="cellIs" dxfId="1" priority="6" operator="equal">
      <formula>0</formula>
    </cfRule>
  </conditionalFormatting>
  <conditionalFormatting sqref="AB33:AB82">
    <cfRule type="cellIs" dxfId="0" priority="5" operator="equal">
      <formula>0</formula>
    </cfRule>
  </conditionalFormatting>
  <printOptions horizontalCentered="1"/>
  <pageMargins left="0.39370078740157483" right="0.39370078740157483" top="0.74803149606299213" bottom="0.74803149606299213" header="1.4173228346456694" footer="0.31496062992125984"/>
  <pageSetup scale="65" orientation="landscape" horizontalDpi="4294967292" verticalDpi="0" r:id="rId1"/>
  <headerFooter alignWithMargins="0">
    <oddHeader>&amp;R&amp;"Arial,Negrita"Página &amp;P de &amp;N</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1:I59"/>
  <sheetViews>
    <sheetView showGridLines="0" tabSelected="1" topLeftCell="A4" zoomScale="80" zoomScaleNormal="80" workbookViewId="0">
      <selection activeCell="F18" sqref="F18"/>
    </sheetView>
  </sheetViews>
  <sheetFormatPr baseColWidth="10" defaultColWidth="35.453125" defaultRowHeight="14.5" x14ac:dyDescent="0.35"/>
  <cols>
    <col min="1" max="1" width="17.26953125" style="51" customWidth="1"/>
    <col min="2" max="2" width="44.453125" style="51" customWidth="1"/>
    <col min="3" max="3" width="28" style="52" customWidth="1"/>
    <col min="4" max="5" width="28" style="51" customWidth="1"/>
    <col min="6" max="6" width="17.7265625" style="51" customWidth="1"/>
    <col min="7" max="7" width="18.453125" style="51" customWidth="1"/>
    <col min="8" max="8" width="20" style="51" customWidth="1"/>
    <col min="9" max="9" width="21" style="51" customWidth="1"/>
    <col min="10" max="13" width="15.54296875" style="51" customWidth="1"/>
    <col min="14" max="16384" width="35.453125" style="51"/>
  </cols>
  <sheetData>
    <row r="1" spans="2:9" ht="15.75" thickBot="1" x14ac:dyDescent="0.3"/>
    <row r="2" spans="2:9" ht="37.5" customHeight="1" thickBot="1" x14ac:dyDescent="0.3">
      <c r="B2" s="145" t="s">
        <v>17</v>
      </c>
      <c r="C2" s="146"/>
      <c r="D2" s="146"/>
      <c r="E2" s="146"/>
      <c r="F2" s="146"/>
      <c r="G2" s="146"/>
      <c r="H2" s="146"/>
      <c r="I2" s="147"/>
    </row>
    <row r="3" spans="2:9" ht="15" x14ac:dyDescent="0.25">
      <c r="B3" s="53"/>
      <c r="C3" s="54"/>
      <c r="D3" s="55"/>
      <c r="E3" s="55"/>
      <c r="F3" s="55"/>
      <c r="G3" s="55"/>
      <c r="H3" s="55"/>
      <c r="I3" s="56"/>
    </row>
    <row r="4" spans="2:9" x14ac:dyDescent="0.35">
      <c r="B4" s="57" t="s">
        <v>128</v>
      </c>
      <c r="C4" s="116" t="s">
        <v>232</v>
      </c>
      <c r="D4" s="58"/>
      <c r="E4" s="58"/>
      <c r="F4" s="58"/>
      <c r="G4" s="58"/>
      <c r="H4" s="58"/>
      <c r="I4" s="59"/>
    </row>
    <row r="5" spans="2:9" ht="15" x14ac:dyDescent="0.25">
      <c r="B5" s="60"/>
      <c r="C5" s="61"/>
      <c r="D5" s="58"/>
      <c r="E5" s="58"/>
      <c r="F5" s="58"/>
      <c r="G5" s="58"/>
      <c r="H5" s="58"/>
      <c r="I5" s="59"/>
    </row>
    <row r="6" spans="2:9" ht="36" customHeight="1" x14ac:dyDescent="0.35">
      <c r="B6" s="57" t="s">
        <v>129</v>
      </c>
      <c r="C6" s="111" t="s">
        <v>223</v>
      </c>
      <c r="D6" s="58"/>
      <c r="E6" s="62" t="s">
        <v>131</v>
      </c>
      <c r="F6" s="63">
        <v>0.5</v>
      </c>
      <c r="G6" s="58"/>
      <c r="H6" s="58"/>
      <c r="I6" s="59"/>
    </row>
    <row r="7" spans="2:9" ht="45" customHeight="1" x14ac:dyDescent="0.35">
      <c r="B7" s="57" t="s">
        <v>47</v>
      </c>
      <c r="C7" s="110" t="s">
        <v>222</v>
      </c>
      <c r="D7" s="58"/>
      <c r="E7" s="62" t="s">
        <v>132</v>
      </c>
      <c r="F7" s="63">
        <v>0.5</v>
      </c>
      <c r="G7" s="58"/>
      <c r="H7" s="58"/>
      <c r="I7" s="59"/>
    </row>
    <row r="8" spans="2:9" x14ac:dyDescent="0.35">
      <c r="B8" s="57" t="s">
        <v>51</v>
      </c>
      <c r="C8" s="112" t="s">
        <v>224</v>
      </c>
      <c r="D8" s="58"/>
      <c r="E8" s="62" t="s">
        <v>18</v>
      </c>
      <c r="F8" s="64">
        <f>SUM(F6+F7)</f>
        <v>1</v>
      </c>
      <c r="G8" s="58"/>
      <c r="H8" s="58"/>
      <c r="I8" s="59"/>
    </row>
    <row r="9" spans="2:9" x14ac:dyDescent="0.35">
      <c r="B9" s="57" t="s">
        <v>52</v>
      </c>
      <c r="C9" s="112" t="s">
        <v>225</v>
      </c>
      <c r="D9" s="58"/>
      <c r="E9" s="115" t="s">
        <v>133</v>
      </c>
      <c r="F9" s="130" t="s">
        <v>227</v>
      </c>
      <c r="G9" s="131"/>
      <c r="H9" s="131"/>
      <c r="I9" s="132"/>
    </row>
    <row r="10" spans="2:9" ht="15" customHeight="1" x14ac:dyDescent="0.35">
      <c r="B10" s="65"/>
      <c r="C10" s="66"/>
      <c r="D10" s="58"/>
      <c r="E10" s="142" t="s">
        <v>152</v>
      </c>
      <c r="F10" s="133"/>
      <c r="G10" s="134"/>
      <c r="H10" s="134"/>
      <c r="I10" s="135"/>
    </row>
    <row r="11" spans="2:9" x14ac:dyDescent="0.35">
      <c r="B11" s="57" t="s">
        <v>130</v>
      </c>
      <c r="C11" s="111"/>
      <c r="D11" s="58"/>
      <c r="E11" s="143"/>
      <c r="F11" s="136"/>
      <c r="G11" s="137"/>
      <c r="H11" s="137"/>
      <c r="I11" s="138"/>
    </row>
    <row r="12" spans="2:9" x14ac:dyDescent="0.35">
      <c r="B12" s="57" t="s">
        <v>154</v>
      </c>
      <c r="C12" s="117" t="s">
        <v>233</v>
      </c>
      <c r="D12" s="58"/>
      <c r="E12" s="143"/>
      <c r="F12" s="136"/>
      <c r="G12" s="137"/>
      <c r="H12" s="137"/>
      <c r="I12" s="138"/>
    </row>
    <row r="13" spans="2:9" x14ac:dyDescent="0.35">
      <c r="B13" s="57" t="s">
        <v>55</v>
      </c>
      <c r="C13" s="111"/>
      <c r="D13" s="58"/>
      <c r="E13" s="144"/>
      <c r="F13" s="139"/>
      <c r="G13" s="140"/>
      <c r="H13" s="140"/>
      <c r="I13" s="141"/>
    </row>
    <row r="14" spans="2:9" x14ac:dyDescent="0.35">
      <c r="B14" s="57" t="s">
        <v>44</v>
      </c>
      <c r="C14" s="111" t="s">
        <v>226</v>
      </c>
      <c r="D14" s="58"/>
      <c r="E14" s="58"/>
      <c r="F14" s="58"/>
      <c r="G14" s="58"/>
      <c r="H14" s="58"/>
      <c r="I14" s="59"/>
    </row>
    <row r="15" spans="2:9" ht="22.5" customHeight="1" x14ac:dyDescent="0.25">
      <c r="B15" s="60"/>
      <c r="C15" s="67"/>
      <c r="D15" s="58"/>
      <c r="E15" s="58"/>
      <c r="F15" s="127" t="s">
        <v>19</v>
      </c>
      <c r="G15" s="128"/>
      <c r="H15" s="128"/>
      <c r="I15" s="129"/>
    </row>
    <row r="16" spans="2:9" ht="22.5" customHeight="1" x14ac:dyDescent="0.25">
      <c r="B16" s="60"/>
      <c r="C16" s="67"/>
      <c r="D16" s="58"/>
      <c r="E16" s="58"/>
      <c r="F16" s="68" t="s">
        <v>20</v>
      </c>
      <c r="G16" s="68" t="s">
        <v>21</v>
      </c>
      <c r="H16" s="68" t="s">
        <v>22</v>
      </c>
      <c r="I16" s="69" t="s">
        <v>23</v>
      </c>
    </row>
    <row r="17" spans="2:9" ht="21" customHeight="1" x14ac:dyDescent="0.35">
      <c r="B17" s="70"/>
      <c r="C17" s="68" t="s">
        <v>123</v>
      </c>
      <c r="D17" s="68" t="s">
        <v>124</v>
      </c>
      <c r="E17" s="68" t="s">
        <v>150</v>
      </c>
      <c r="F17" s="68" t="s">
        <v>113</v>
      </c>
      <c r="G17" s="68" t="s">
        <v>125</v>
      </c>
      <c r="H17" s="68" t="s">
        <v>126</v>
      </c>
      <c r="I17" s="69" t="s">
        <v>127</v>
      </c>
    </row>
    <row r="18" spans="2:9" ht="29.25" customHeight="1" x14ac:dyDescent="0.35">
      <c r="B18" s="71" t="s">
        <v>142</v>
      </c>
      <c r="C18" s="118">
        <v>43507</v>
      </c>
      <c r="D18" s="119">
        <v>43533</v>
      </c>
      <c r="E18" s="120" t="s">
        <v>228</v>
      </c>
      <c r="F18" s="73">
        <v>0.2</v>
      </c>
      <c r="G18" s="73">
        <v>0.2</v>
      </c>
      <c r="H18" s="73">
        <v>0.3</v>
      </c>
      <c r="I18" s="74">
        <v>0.3</v>
      </c>
    </row>
    <row r="19" spans="2:9" ht="29.25" customHeight="1" x14ac:dyDescent="0.35">
      <c r="B19" s="71" t="s">
        <v>143</v>
      </c>
      <c r="C19" s="118">
        <v>43536</v>
      </c>
      <c r="D19" s="119">
        <v>43561</v>
      </c>
      <c r="E19" s="120" t="s">
        <v>229</v>
      </c>
      <c r="F19" s="73">
        <v>0.2</v>
      </c>
      <c r="G19" s="73">
        <v>0.2</v>
      </c>
      <c r="H19" s="73">
        <v>0.4</v>
      </c>
      <c r="I19" s="74">
        <v>0.2</v>
      </c>
    </row>
    <row r="20" spans="2:9" ht="29.25" customHeight="1" x14ac:dyDescent="0.35">
      <c r="B20" s="71" t="s">
        <v>144</v>
      </c>
      <c r="C20" s="119">
        <v>43564</v>
      </c>
      <c r="D20" s="119">
        <v>43589</v>
      </c>
      <c r="E20" s="120" t="s">
        <v>230</v>
      </c>
      <c r="F20" s="73">
        <v>0.2</v>
      </c>
      <c r="G20" s="73">
        <v>0.2</v>
      </c>
      <c r="H20" s="73">
        <v>0.4</v>
      </c>
      <c r="I20" s="74">
        <v>0.2</v>
      </c>
    </row>
    <row r="21" spans="2:9" ht="29.25" customHeight="1" x14ac:dyDescent="0.35">
      <c r="B21" s="71" t="s">
        <v>145</v>
      </c>
      <c r="C21" s="118">
        <v>43592</v>
      </c>
      <c r="D21" s="119">
        <v>43610</v>
      </c>
      <c r="E21" s="120" t="s">
        <v>231</v>
      </c>
      <c r="F21" s="73">
        <v>0.2</v>
      </c>
      <c r="G21" s="73">
        <v>0.2</v>
      </c>
      <c r="H21" s="73">
        <v>0.3</v>
      </c>
      <c r="I21" s="74">
        <v>0.3</v>
      </c>
    </row>
    <row r="22" spans="2:9" ht="29.25" customHeight="1" x14ac:dyDescent="0.35">
      <c r="B22" s="71" t="s">
        <v>146</v>
      </c>
      <c r="C22" s="114"/>
      <c r="D22" s="75"/>
      <c r="E22" s="113"/>
      <c r="F22" s="73"/>
      <c r="G22" s="73"/>
      <c r="H22" s="73"/>
      <c r="I22" s="74"/>
    </row>
    <row r="23" spans="2:9" ht="29.25" customHeight="1" x14ac:dyDescent="0.35">
      <c r="B23" s="71" t="s">
        <v>147</v>
      </c>
      <c r="C23" s="75"/>
      <c r="D23" s="75"/>
      <c r="E23" s="72"/>
      <c r="F23" s="73"/>
      <c r="G23" s="73"/>
      <c r="H23" s="73"/>
      <c r="I23" s="74"/>
    </row>
    <row r="24" spans="2:9" ht="29.25" customHeight="1" x14ac:dyDescent="0.35">
      <c r="B24" s="71" t="s">
        <v>148</v>
      </c>
      <c r="C24" s="75"/>
      <c r="D24" s="75"/>
      <c r="E24" s="72"/>
      <c r="F24" s="73"/>
      <c r="G24" s="73"/>
      <c r="H24" s="73"/>
      <c r="I24" s="74"/>
    </row>
    <row r="25" spans="2:9" ht="29.25" customHeight="1" x14ac:dyDescent="0.35">
      <c r="B25" s="71" t="s">
        <v>149</v>
      </c>
      <c r="C25" s="75"/>
      <c r="D25" s="75"/>
      <c r="F25" s="73"/>
      <c r="G25" s="73"/>
      <c r="H25" s="73"/>
      <c r="I25" s="74"/>
    </row>
    <row r="26" spans="2:9" x14ac:dyDescent="0.35">
      <c r="B26" s="71"/>
      <c r="C26" s="72"/>
      <c r="D26" s="75"/>
      <c r="E26" s="72"/>
      <c r="F26" s="76"/>
      <c r="G26" s="76"/>
      <c r="H26" s="76"/>
      <c r="I26" s="77"/>
    </row>
    <row r="27" spans="2:9" x14ac:dyDescent="0.35">
      <c r="B27" s="71"/>
      <c r="C27" s="78"/>
      <c r="D27" s="58"/>
      <c r="E27" s="58"/>
      <c r="F27" s="58"/>
      <c r="G27" s="58"/>
      <c r="H27" s="58"/>
      <c r="I27" s="59"/>
    </row>
    <row r="28" spans="2:9" x14ac:dyDescent="0.35">
      <c r="B28" s="65"/>
      <c r="C28" s="78"/>
      <c r="D28" s="58"/>
      <c r="E28" s="58"/>
      <c r="F28" s="58"/>
      <c r="G28" s="58"/>
      <c r="H28" s="58"/>
      <c r="I28" s="59"/>
    </row>
    <row r="29" spans="2:9" x14ac:dyDescent="0.35">
      <c r="B29" s="65"/>
      <c r="C29" s="78"/>
      <c r="D29" s="58"/>
      <c r="E29" s="58"/>
      <c r="F29" s="58"/>
      <c r="G29" s="58"/>
      <c r="H29" s="58"/>
      <c r="I29" s="59"/>
    </row>
    <row r="30" spans="2:9" x14ac:dyDescent="0.35">
      <c r="B30" s="65"/>
      <c r="C30" s="78"/>
      <c r="D30" s="58"/>
      <c r="E30" s="58"/>
      <c r="F30" s="58"/>
      <c r="G30" s="58"/>
      <c r="H30" s="58"/>
      <c r="I30" s="59"/>
    </row>
    <row r="31" spans="2:9" ht="15" thickBot="1" x14ac:dyDescent="0.4">
      <c r="B31" s="79"/>
      <c r="C31" s="80"/>
      <c r="D31" s="81"/>
      <c r="E31" s="81"/>
      <c r="F31" s="81"/>
      <c r="G31" s="81"/>
      <c r="H31" s="81"/>
      <c r="I31" s="82"/>
    </row>
    <row r="35" spans="1:5" ht="22.5" customHeight="1" x14ac:dyDescent="0.35">
      <c r="A35" s="148" t="s">
        <v>24</v>
      </c>
      <c r="B35" s="149"/>
      <c r="C35" s="149"/>
      <c r="D35" s="149"/>
      <c r="E35" s="150"/>
    </row>
    <row r="36" spans="1:5" ht="23.25" customHeight="1" x14ac:dyDescent="0.35">
      <c r="A36" s="83" t="s">
        <v>25</v>
      </c>
      <c r="B36" s="153" t="s">
        <v>2</v>
      </c>
      <c r="C36" s="153"/>
      <c r="D36" s="153"/>
      <c r="E36" s="153"/>
    </row>
    <row r="37" spans="1:5" ht="38.25" customHeight="1" x14ac:dyDescent="0.35">
      <c r="A37" s="84">
        <v>1</v>
      </c>
      <c r="B37" s="154" t="s">
        <v>190</v>
      </c>
      <c r="C37" s="154"/>
      <c r="D37" s="154"/>
      <c r="E37" s="154"/>
    </row>
    <row r="38" spans="1:5" ht="38.25" customHeight="1" x14ac:dyDescent="0.35">
      <c r="A38" s="84">
        <v>2</v>
      </c>
      <c r="B38" s="152" t="s">
        <v>191</v>
      </c>
      <c r="C38" s="152"/>
      <c r="D38" s="152"/>
      <c r="E38" s="152"/>
    </row>
    <row r="39" spans="1:5" ht="38.25" customHeight="1" x14ac:dyDescent="0.35">
      <c r="A39" s="84">
        <v>3</v>
      </c>
      <c r="B39" s="152" t="s">
        <v>192</v>
      </c>
      <c r="C39" s="152"/>
      <c r="D39" s="152"/>
      <c r="E39" s="152"/>
    </row>
    <row r="40" spans="1:5" ht="38.25" customHeight="1" x14ac:dyDescent="0.35">
      <c r="A40" s="84">
        <v>4</v>
      </c>
      <c r="B40" s="152" t="s">
        <v>193</v>
      </c>
      <c r="C40" s="152"/>
      <c r="D40" s="152"/>
      <c r="E40" s="152"/>
    </row>
    <row r="41" spans="1:5" ht="38.25" customHeight="1" x14ac:dyDescent="0.35">
      <c r="A41" s="84">
        <v>5</v>
      </c>
      <c r="B41" s="152" t="s">
        <v>194</v>
      </c>
      <c r="C41" s="152"/>
      <c r="D41" s="152"/>
      <c r="E41" s="152"/>
    </row>
    <row r="42" spans="1:5" ht="38.25" customHeight="1" x14ac:dyDescent="0.35">
      <c r="A42" s="84">
        <v>6</v>
      </c>
      <c r="B42" s="151" t="s">
        <v>195</v>
      </c>
      <c r="C42" s="152"/>
      <c r="D42" s="152"/>
      <c r="E42" s="152"/>
    </row>
    <row r="43" spans="1:5" ht="38.25" customHeight="1" x14ac:dyDescent="0.35">
      <c r="A43" s="84">
        <v>7</v>
      </c>
      <c r="B43" s="151" t="s">
        <v>196</v>
      </c>
      <c r="C43" s="152"/>
      <c r="D43" s="152"/>
      <c r="E43" s="152"/>
    </row>
    <row r="44" spans="1:5" ht="38.25" customHeight="1" x14ac:dyDescent="0.35">
      <c r="A44" s="84">
        <v>8</v>
      </c>
      <c r="B44" s="151" t="s">
        <v>197</v>
      </c>
      <c r="C44" s="152"/>
      <c r="D44" s="152"/>
      <c r="E44" s="152"/>
    </row>
    <row r="45" spans="1:5" ht="38.25" customHeight="1" x14ac:dyDescent="0.35">
      <c r="A45" s="84">
        <v>9</v>
      </c>
      <c r="B45" s="151" t="s">
        <v>198</v>
      </c>
      <c r="C45" s="152"/>
      <c r="D45" s="152"/>
      <c r="E45" s="152"/>
    </row>
    <row r="46" spans="1:5" ht="38.25" customHeight="1" x14ac:dyDescent="0.35">
      <c r="A46" s="84" t="s">
        <v>26</v>
      </c>
      <c r="B46" s="151" t="s">
        <v>199</v>
      </c>
      <c r="C46" s="152"/>
      <c r="D46" s="152"/>
      <c r="E46" s="152"/>
    </row>
    <row r="47" spans="1:5" ht="38.25" customHeight="1" x14ac:dyDescent="0.35">
      <c r="A47" s="84" t="s">
        <v>27</v>
      </c>
      <c r="B47" s="151" t="s">
        <v>200</v>
      </c>
      <c r="C47" s="152"/>
      <c r="D47" s="152"/>
      <c r="E47" s="152"/>
    </row>
    <row r="48" spans="1:5" ht="38.25" customHeight="1" x14ac:dyDescent="0.35">
      <c r="A48" s="84" t="s">
        <v>28</v>
      </c>
      <c r="B48" s="151" t="s">
        <v>201</v>
      </c>
      <c r="C48" s="152"/>
      <c r="D48" s="152"/>
      <c r="E48" s="152"/>
    </row>
    <row r="49" spans="1:5" ht="38.25" customHeight="1" x14ac:dyDescent="0.35">
      <c r="A49" s="84" t="s">
        <v>29</v>
      </c>
      <c r="B49" s="151" t="s">
        <v>202</v>
      </c>
      <c r="C49" s="152"/>
      <c r="D49" s="152"/>
      <c r="E49" s="152"/>
    </row>
    <row r="50" spans="1:5" ht="38.25" customHeight="1" x14ac:dyDescent="0.35">
      <c r="A50" s="84" t="s">
        <v>30</v>
      </c>
      <c r="B50" s="151" t="s">
        <v>203</v>
      </c>
      <c r="C50" s="152"/>
      <c r="D50" s="152"/>
      <c r="E50" s="152"/>
    </row>
    <row r="51" spans="1:5" ht="38.25" customHeight="1" x14ac:dyDescent="0.35">
      <c r="A51" s="84" t="s">
        <v>31</v>
      </c>
      <c r="B51" s="151" t="s">
        <v>204</v>
      </c>
      <c r="C51" s="152"/>
      <c r="D51" s="152"/>
      <c r="E51" s="152"/>
    </row>
    <row r="52" spans="1:5" ht="68.25" customHeight="1" x14ac:dyDescent="0.35">
      <c r="A52" s="84" t="s">
        <v>32</v>
      </c>
      <c r="B52" s="151" t="s">
        <v>205</v>
      </c>
      <c r="C52" s="152"/>
      <c r="D52" s="152"/>
      <c r="E52" s="152"/>
    </row>
    <row r="53" spans="1:5" ht="103.5" customHeight="1" x14ac:dyDescent="0.35">
      <c r="A53" s="84">
        <v>21</v>
      </c>
      <c r="B53" s="151" t="s">
        <v>206</v>
      </c>
      <c r="C53" s="152"/>
      <c r="D53" s="152"/>
      <c r="E53" s="152"/>
    </row>
    <row r="54" spans="1:5" ht="104.25" customHeight="1" x14ac:dyDescent="0.35">
      <c r="A54" s="84">
        <v>22</v>
      </c>
      <c r="B54" s="151" t="s">
        <v>207</v>
      </c>
      <c r="C54" s="152"/>
      <c r="D54" s="152"/>
      <c r="E54" s="152"/>
    </row>
    <row r="55" spans="1:5" ht="85.5" customHeight="1" x14ac:dyDescent="0.35">
      <c r="A55" s="84">
        <v>23</v>
      </c>
      <c r="B55" s="151" t="s">
        <v>208</v>
      </c>
      <c r="C55" s="152"/>
      <c r="D55" s="152"/>
      <c r="E55" s="152"/>
    </row>
    <row r="56" spans="1:5" ht="69" customHeight="1" x14ac:dyDescent="0.35">
      <c r="A56" s="84">
        <v>24</v>
      </c>
      <c r="B56" s="151" t="s">
        <v>209</v>
      </c>
      <c r="C56" s="152"/>
      <c r="D56" s="152"/>
      <c r="E56" s="152"/>
    </row>
    <row r="57" spans="1:5" ht="38.25" customHeight="1" x14ac:dyDescent="0.35"/>
    <row r="58" spans="1:5" ht="38.25" customHeight="1" x14ac:dyDescent="0.35"/>
    <row r="59" spans="1:5" ht="38.25" customHeight="1" x14ac:dyDescent="0.35"/>
  </sheetData>
  <mergeCells count="27">
    <mergeCell ref="B53:E53"/>
    <mergeCell ref="B54:E54"/>
    <mergeCell ref="B55:E55"/>
    <mergeCell ref="B56:E56"/>
    <mergeCell ref="B49:E49"/>
    <mergeCell ref="B50:E50"/>
    <mergeCell ref="A35:E35"/>
    <mergeCell ref="B51:E51"/>
    <mergeCell ref="B52:E52"/>
    <mergeCell ref="B44:E44"/>
    <mergeCell ref="B45:E45"/>
    <mergeCell ref="B46:E46"/>
    <mergeCell ref="B47:E47"/>
    <mergeCell ref="B48:E48"/>
    <mergeCell ref="B39:E39"/>
    <mergeCell ref="B40:E40"/>
    <mergeCell ref="B41:E41"/>
    <mergeCell ref="B42:E42"/>
    <mergeCell ref="B43:E43"/>
    <mergeCell ref="B36:E36"/>
    <mergeCell ref="B37:E37"/>
    <mergeCell ref="B38:E38"/>
    <mergeCell ref="F15:I15"/>
    <mergeCell ref="F9:I9"/>
    <mergeCell ref="F10:I13"/>
    <mergeCell ref="E10:E13"/>
    <mergeCell ref="B2:I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pageSetUpPr fitToPage="1"/>
  </sheetPr>
  <dimension ref="A1:AI86"/>
  <sheetViews>
    <sheetView showGridLines="0" zoomScale="70" zoomScaleNormal="70" workbookViewId="0">
      <selection sqref="A1:D7"/>
    </sheetView>
  </sheetViews>
  <sheetFormatPr baseColWidth="10" defaultColWidth="11.453125" defaultRowHeight="14.5" x14ac:dyDescent="0.35"/>
  <cols>
    <col min="1" max="1" width="5.26953125" customWidth="1"/>
    <col min="2" max="2" width="14.453125" customWidth="1"/>
    <col min="3" max="3" width="6.7265625" style="1" customWidth="1"/>
    <col min="4" max="13" width="6.7265625" customWidth="1"/>
    <col min="14" max="16" width="5.7265625" customWidth="1"/>
    <col min="17" max="17" width="6.26953125" customWidth="1"/>
    <col min="18" max="18" width="7" customWidth="1"/>
    <col min="19" max="23" width="5.7265625" customWidth="1"/>
    <col min="24" max="24" width="7.453125" customWidth="1"/>
    <col min="25" max="30" width="5.7265625" customWidth="1"/>
    <col min="31" max="31" width="6.26953125" customWidth="1"/>
    <col min="32" max="32" width="3.81640625" style="27" customWidth="1"/>
    <col min="33" max="33" width="5.7265625" customWidth="1"/>
  </cols>
  <sheetData>
    <row r="1" spans="1:35" ht="14.15" customHeight="1" thickBot="1" x14ac:dyDescent="0.4">
      <c r="A1" s="229"/>
      <c r="B1" s="229"/>
      <c r="C1" s="229"/>
      <c r="D1" s="229"/>
      <c r="E1" s="230" t="s">
        <v>185</v>
      </c>
      <c r="F1" s="231"/>
      <c r="G1" s="231"/>
      <c r="H1" s="231"/>
      <c r="I1" s="231"/>
      <c r="J1" s="231"/>
      <c r="K1" s="231"/>
      <c r="L1" s="231"/>
      <c r="M1" s="231"/>
      <c r="N1" s="231"/>
      <c r="O1" s="231"/>
      <c r="P1" s="231"/>
      <c r="Q1" s="231"/>
      <c r="R1" s="231"/>
      <c r="S1" s="231"/>
      <c r="T1" s="231"/>
      <c r="U1" s="231"/>
      <c r="V1" s="231"/>
      <c r="W1" s="232"/>
      <c r="X1" s="239" t="s">
        <v>184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48" t="s">
        <v>183</v>
      </c>
      <c r="Y4" s="249"/>
      <c r="Z4" s="249"/>
      <c r="AA4" s="249"/>
      <c r="AB4" s="249"/>
      <c r="AC4" s="249"/>
      <c r="AD4" s="249"/>
      <c r="AE4" s="250"/>
    </row>
    <row r="5" spans="1:35" ht="14.15" customHeight="1" thickBot="1" x14ac:dyDescent="0.4">
      <c r="A5" s="229"/>
      <c r="B5" s="229"/>
      <c r="C5" s="229"/>
      <c r="D5" s="229"/>
      <c r="E5" s="251" t="s">
        <v>182</v>
      </c>
      <c r="F5" s="252"/>
      <c r="G5" s="252"/>
      <c r="H5" s="252"/>
      <c r="I5" s="252"/>
      <c r="J5" s="252"/>
      <c r="K5" s="252"/>
      <c r="L5" s="252"/>
      <c r="M5" s="252"/>
      <c r="N5" s="252"/>
      <c r="O5" s="252"/>
      <c r="P5" s="252"/>
      <c r="Q5" s="252"/>
      <c r="R5" s="252"/>
      <c r="S5" s="252"/>
      <c r="T5" s="252"/>
      <c r="U5" s="252"/>
      <c r="V5" s="252"/>
      <c r="W5" s="253"/>
      <c r="X5" s="260" t="s">
        <v>181</v>
      </c>
      <c r="Y5" s="240"/>
      <c r="Z5" s="240"/>
      <c r="AA5" s="240"/>
      <c r="AB5" s="239"/>
      <c r="AC5" s="240"/>
      <c r="AD5" s="240"/>
      <c r="AE5" s="241"/>
    </row>
    <row r="6" spans="1:35" ht="14.15" customHeight="1" thickBot="1" x14ac:dyDescent="0.4">
      <c r="A6" s="229"/>
      <c r="B6" s="229"/>
      <c r="C6" s="229"/>
      <c r="D6" s="229"/>
      <c r="E6" s="254"/>
      <c r="F6" s="255"/>
      <c r="G6" s="255"/>
      <c r="H6" s="255"/>
      <c r="I6" s="255"/>
      <c r="J6" s="255"/>
      <c r="K6" s="255"/>
      <c r="L6" s="255"/>
      <c r="M6" s="255"/>
      <c r="N6" s="255"/>
      <c r="O6" s="255"/>
      <c r="P6" s="255"/>
      <c r="Q6" s="255"/>
      <c r="R6" s="255"/>
      <c r="S6" s="255"/>
      <c r="T6" s="255"/>
      <c r="U6" s="255"/>
      <c r="V6" s="255"/>
      <c r="W6" s="256"/>
      <c r="X6" s="242"/>
      <c r="Y6" s="243"/>
      <c r="Z6" s="243"/>
      <c r="AA6" s="243"/>
      <c r="AB6" s="242"/>
      <c r="AC6" s="243"/>
      <c r="AD6" s="243"/>
      <c r="AE6" s="244"/>
    </row>
    <row r="7" spans="1:35" ht="14.15" customHeight="1" thickBot="1" x14ac:dyDescent="0.4">
      <c r="A7" s="229"/>
      <c r="B7" s="229"/>
      <c r="C7" s="229"/>
      <c r="D7" s="229"/>
      <c r="E7" s="257"/>
      <c r="F7" s="258"/>
      <c r="G7" s="258"/>
      <c r="H7" s="258"/>
      <c r="I7" s="258"/>
      <c r="J7" s="258"/>
      <c r="K7" s="258"/>
      <c r="L7" s="258"/>
      <c r="M7" s="258"/>
      <c r="N7" s="258"/>
      <c r="O7" s="258"/>
      <c r="P7" s="258"/>
      <c r="Q7" s="258"/>
      <c r="R7" s="258"/>
      <c r="S7" s="258"/>
      <c r="T7" s="258"/>
      <c r="U7" s="258"/>
      <c r="V7" s="258"/>
      <c r="W7" s="259"/>
      <c r="X7" s="245"/>
      <c r="Y7" s="246"/>
      <c r="Z7" s="246"/>
      <c r="AA7" s="246"/>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35">
      <c r="A12" s="199" t="s">
        <v>180</v>
      </c>
      <c r="B12" s="200"/>
      <c r="C12" s="200"/>
      <c r="D12" s="222"/>
      <c r="E12" s="223" t="s">
        <v>41</v>
      </c>
      <c r="F12" s="224"/>
      <c r="G12" s="225" t="str">
        <f>'Información Materia'!C4</f>
        <v>Febrero - junio 2019</v>
      </c>
      <c r="H12" s="226"/>
      <c r="I12" s="226"/>
      <c r="J12" s="226"/>
      <c r="K12" s="227"/>
      <c r="L12" s="203" t="s">
        <v>42</v>
      </c>
      <c r="M12" s="204"/>
      <c r="N12" s="204"/>
      <c r="O12" s="204"/>
      <c r="P12" s="228">
        <f>'Información Materia'!C18</f>
        <v>43507</v>
      </c>
      <c r="Q12" s="226"/>
      <c r="R12" s="5" t="s">
        <v>43</v>
      </c>
      <c r="S12" s="228">
        <f>'Información Materia'!D22</f>
        <v>0</v>
      </c>
      <c r="T12" s="226"/>
      <c r="U12" s="199" t="s">
        <v>44</v>
      </c>
      <c r="V12" s="200"/>
      <c r="W12" s="226" t="str">
        <f>'Información Materia'!C14</f>
        <v>Escolarizado</v>
      </c>
      <c r="X12" s="226"/>
      <c r="Y12" s="203" t="s">
        <v>154</v>
      </c>
      <c r="Z12" s="204"/>
      <c r="AA12" s="219" t="str">
        <f>'Información Materia'!C12</f>
        <v>Nogales</v>
      </c>
      <c r="AB12" s="219"/>
      <c r="AC12" s="219"/>
      <c r="AD12" s="219"/>
      <c r="AE12" s="220"/>
      <c r="AF12" s="29"/>
      <c r="AI12" s="7"/>
    </row>
    <row r="13" spans="1:35" ht="20.149999999999999" customHeight="1" x14ac:dyDescent="0.35">
      <c r="A13" s="214" t="s">
        <v>38</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48</v>
      </c>
      <c r="M14" s="204"/>
      <c r="N14" s="204"/>
      <c r="O14" s="204"/>
      <c r="P14" s="201" t="s">
        <v>179</v>
      </c>
      <c r="Q14" s="201"/>
      <c r="R14" s="202"/>
      <c r="S14" s="203" t="s">
        <v>49</v>
      </c>
      <c r="T14" s="204"/>
      <c r="U14" s="204"/>
      <c r="V14" s="204"/>
      <c r="W14" s="219">
        <f>'Información Materia'!C11</f>
        <v>0</v>
      </c>
      <c r="X14" s="219"/>
      <c r="Y14" s="219"/>
      <c r="Z14" s="219"/>
      <c r="AA14" s="219"/>
      <c r="AB14" s="219"/>
      <c r="AC14" s="219"/>
      <c r="AD14" s="219"/>
      <c r="AE14" s="220"/>
      <c r="AF14" s="29"/>
    </row>
    <row r="15" spans="1:35" s="6" customFormat="1" ht="30" customHeight="1" x14ac:dyDescent="0.35">
      <c r="A15" s="203" t="s">
        <v>50</v>
      </c>
      <c r="B15" s="204"/>
      <c r="C15" s="219" t="str">
        <f>'Información Materia'!C6</f>
        <v>Ingenieria de Software</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202"/>
      <c r="W15" s="203" t="s">
        <v>52</v>
      </c>
      <c r="X15" s="204"/>
      <c r="Y15" s="204"/>
      <c r="Z15" s="204"/>
      <c r="AA15" s="204"/>
      <c r="AB15" s="204"/>
      <c r="AC15" s="204"/>
      <c r="AD15" s="218" t="str">
        <f>'Información Materia'!C9</f>
        <v>2 - 3 - 5</v>
      </c>
      <c r="AE15" s="220"/>
      <c r="AF15" s="29"/>
    </row>
    <row r="16" spans="1:35" ht="20.149999999999999" customHeight="1" x14ac:dyDescent="0.35">
      <c r="A16" s="196" t="s">
        <v>104</v>
      </c>
      <c r="B16" s="197"/>
      <c r="C16" s="197"/>
      <c r="D16" s="197"/>
      <c r="E16" s="197"/>
      <c r="F16" s="197"/>
      <c r="G16" s="197"/>
      <c r="H16" s="197"/>
      <c r="I16" s="197"/>
      <c r="J16" s="197"/>
      <c r="K16" s="197"/>
      <c r="L16" s="197"/>
      <c r="M16" s="197"/>
      <c r="N16" s="197"/>
      <c r="O16" s="197"/>
      <c r="P16" s="197"/>
      <c r="Q16" s="197"/>
      <c r="R16" s="197"/>
      <c r="S16" s="197"/>
      <c r="T16" s="197"/>
      <c r="U16" s="197"/>
      <c r="V16" s="197"/>
      <c r="W16" s="197"/>
      <c r="X16" s="197"/>
      <c r="Y16" s="197"/>
      <c r="Z16" s="197"/>
      <c r="AA16" s="197"/>
      <c r="AB16" s="197"/>
      <c r="AC16" s="197"/>
      <c r="AD16" s="197"/>
      <c r="AE16" s="198"/>
    </row>
    <row r="17" spans="1:32" s="6" customFormat="1" ht="30" customHeight="1" x14ac:dyDescent="0.25">
      <c r="A17" s="199" t="s">
        <v>55</v>
      </c>
      <c r="B17" s="200"/>
      <c r="C17" s="201">
        <f>'Información Materia'!C13</f>
        <v>0</v>
      </c>
      <c r="D17" s="201"/>
      <c r="E17" s="202"/>
      <c r="F17" s="199" t="s">
        <v>56</v>
      </c>
      <c r="G17" s="200"/>
      <c r="H17" s="200"/>
      <c r="I17" s="201">
        <f>MAX(A23:A72)</f>
        <v>29</v>
      </c>
      <c r="J17" s="202"/>
      <c r="K17" s="203" t="s">
        <v>178</v>
      </c>
      <c r="L17" s="204"/>
      <c r="M17" s="204"/>
      <c r="N17" s="204"/>
      <c r="O17" s="204"/>
      <c r="P17" s="204"/>
      <c r="Q17" s="204"/>
      <c r="R17" s="204"/>
      <c r="S17" s="40">
        <f>IF(I17=0,0,COUNTIF(I23:I72,"&gt;=70"))</f>
        <v>0</v>
      </c>
      <c r="T17" s="204" t="s">
        <v>177</v>
      </c>
      <c r="U17" s="204"/>
      <c r="V17" s="204"/>
      <c r="W17" s="204"/>
      <c r="X17" s="204"/>
      <c r="Y17" s="204"/>
      <c r="Z17" s="204"/>
      <c r="AA17" s="204"/>
      <c r="AB17" s="204"/>
      <c r="AC17" s="204"/>
      <c r="AD17" s="204"/>
      <c r="AE17" s="39">
        <f>IF(I17=0,0,S17/I17)</f>
        <v>0</v>
      </c>
      <c r="AF17" s="29"/>
    </row>
    <row r="18" spans="1:32" s="6" customFormat="1" ht="65.25" customHeight="1" x14ac:dyDescent="0.35">
      <c r="A18" s="205" t="s">
        <v>176</v>
      </c>
      <c r="B18" s="206"/>
      <c r="C18" s="207" t="s">
        <v>210</v>
      </c>
      <c r="D18" s="208"/>
      <c r="E18" s="208"/>
      <c r="F18" s="208"/>
      <c r="G18" s="208"/>
      <c r="H18" s="208"/>
      <c r="I18" s="208"/>
      <c r="J18" s="209"/>
      <c r="K18" s="210" t="s">
        <v>175</v>
      </c>
      <c r="L18" s="211"/>
      <c r="M18" s="211"/>
      <c r="N18" s="211"/>
      <c r="O18" s="211"/>
      <c r="P18" s="211"/>
      <c r="Q18" s="211"/>
      <c r="R18" s="211"/>
      <c r="S18" s="45">
        <f>IF(I17=0,0,I17-S17)</f>
        <v>29</v>
      </c>
      <c r="T18" s="212" t="s">
        <v>174</v>
      </c>
      <c r="U18" s="213"/>
      <c r="V18" s="213"/>
      <c r="W18" s="213"/>
      <c r="X18" s="213"/>
      <c r="Y18" s="213"/>
      <c r="Z18" s="213"/>
      <c r="AA18" s="213"/>
      <c r="AB18" s="213"/>
      <c r="AC18" s="213"/>
      <c r="AD18" s="213"/>
      <c r="AE18" s="44">
        <f>IF(I17=0,0,S18/I17)</f>
        <v>1</v>
      </c>
      <c r="AF18" s="29"/>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c r="AF19" s="29"/>
    </row>
    <row r="20" spans="1:32" ht="15" customHeight="1" x14ac:dyDescent="0.35">
      <c r="A20" s="185" t="s">
        <v>61</v>
      </c>
      <c r="B20" s="185" t="s">
        <v>62</v>
      </c>
      <c r="C20" s="185" t="s">
        <v>63</v>
      </c>
      <c r="D20" s="185"/>
      <c r="E20" s="185"/>
      <c r="F20" s="185"/>
      <c r="G20" s="185"/>
      <c r="H20" s="185"/>
      <c r="I20" s="186" t="s">
        <v>173</v>
      </c>
      <c r="J20" s="186"/>
      <c r="K20" s="186" t="s">
        <v>112</v>
      </c>
      <c r="L20" s="186"/>
      <c r="M20" s="186"/>
      <c r="N20" s="187" t="s">
        <v>172</v>
      </c>
      <c r="O20" s="188"/>
      <c r="P20" s="188"/>
      <c r="Q20" s="188"/>
      <c r="R20" s="188"/>
      <c r="S20" s="188"/>
      <c r="T20" s="188"/>
      <c r="U20" s="188"/>
      <c r="V20" s="188"/>
      <c r="W20" s="188"/>
      <c r="X20" s="188"/>
      <c r="Y20" s="188"/>
      <c r="Z20" s="188"/>
      <c r="AA20" s="188"/>
      <c r="AB20" s="188"/>
      <c r="AC20" s="188"/>
      <c r="AD20" s="188"/>
      <c r="AE20" s="189"/>
    </row>
    <row r="21" spans="1:32" ht="15" customHeight="1" x14ac:dyDescent="0.35">
      <c r="A21" s="185"/>
      <c r="B21" s="185"/>
      <c r="C21" s="185"/>
      <c r="D21" s="185"/>
      <c r="E21" s="185"/>
      <c r="F21" s="185"/>
      <c r="G21" s="185"/>
      <c r="H21" s="185"/>
      <c r="I21" s="186"/>
      <c r="J21" s="186"/>
      <c r="K21" s="186"/>
      <c r="L21" s="186"/>
      <c r="M21" s="186"/>
      <c r="N21" s="190"/>
      <c r="O21" s="191"/>
      <c r="P21" s="191"/>
      <c r="Q21" s="191"/>
      <c r="R21" s="191"/>
      <c r="S21" s="191"/>
      <c r="T21" s="191"/>
      <c r="U21" s="191"/>
      <c r="V21" s="191"/>
      <c r="W21" s="191"/>
      <c r="X21" s="191"/>
      <c r="Y21" s="191"/>
      <c r="Z21" s="191"/>
      <c r="AA21" s="191"/>
      <c r="AB21" s="191"/>
      <c r="AC21" s="191"/>
      <c r="AD21" s="191"/>
      <c r="AE21" s="192"/>
    </row>
    <row r="22" spans="1:32" x14ac:dyDescent="0.35">
      <c r="A22" s="185"/>
      <c r="B22" s="185"/>
      <c r="C22" s="185"/>
      <c r="D22" s="185"/>
      <c r="E22" s="185"/>
      <c r="F22" s="185"/>
      <c r="G22" s="185"/>
      <c r="H22" s="185"/>
      <c r="I22" s="186"/>
      <c r="J22" s="186"/>
      <c r="K22" s="186"/>
      <c r="L22" s="186"/>
      <c r="M22" s="186"/>
      <c r="N22" s="193"/>
      <c r="O22" s="194"/>
      <c r="P22" s="194"/>
      <c r="Q22" s="194"/>
      <c r="R22" s="194"/>
      <c r="S22" s="194"/>
      <c r="T22" s="194"/>
      <c r="U22" s="194"/>
      <c r="V22" s="194"/>
      <c r="W22" s="194"/>
      <c r="X22" s="194"/>
      <c r="Y22" s="194"/>
      <c r="Z22" s="194"/>
      <c r="AA22" s="194"/>
      <c r="AB22" s="194"/>
      <c r="AC22" s="194"/>
      <c r="AD22" s="194"/>
      <c r="AE22" s="195"/>
    </row>
    <row r="23" spans="1:32" x14ac:dyDescent="0.35">
      <c r="A23" s="4">
        <f>IF(OR(C23="",B27="")=TRUE,0,1)</f>
        <v>1</v>
      </c>
      <c r="B23" s="28">
        <f>'Unidad 1'!B23:B72</f>
        <v>0</v>
      </c>
      <c r="C23" s="161">
        <f>'Unidad 1'!C23:H72</f>
        <v>0</v>
      </c>
      <c r="D23" s="161"/>
      <c r="E23" s="161"/>
      <c r="F23" s="161"/>
      <c r="G23" s="161"/>
      <c r="H23" s="161"/>
      <c r="I23" s="162"/>
      <c r="J23" s="163"/>
      <c r="K23" s="166">
        <f t="shared" ref="K23:K54" si="0">IF(I23=0,0,IF(AND(I23&gt;=$K$82)=TRUE,"EXCELENTE",IF(AND(I23&gt;=$K$83,I23&lt;=$O$83)=TRUE,"NOTABLE",IF(AND(I23&gt;=$K$84,I23&lt;=$O$84)=TRUE,"BUENO",IF(AND(I23&gt;=$K$85,I23&lt;=$O$85)=TRUE,"SUFICIENTE",IF(AND(I23&gt;=$K$86,I23&lt;=$O$86)=TRUE,"INSUFICIENTE"))))))</f>
        <v>0</v>
      </c>
      <c r="L23" s="167"/>
      <c r="M23" s="168"/>
      <c r="N23" s="176"/>
      <c r="O23" s="177"/>
      <c r="P23" s="177"/>
      <c r="Q23" s="177"/>
      <c r="R23" s="177"/>
      <c r="S23" s="177"/>
      <c r="T23" s="177"/>
      <c r="U23" s="177"/>
      <c r="V23" s="177"/>
      <c r="W23" s="177"/>
      <c r="X23" s="177"/>
      <c r="Y23" s="177"/>
      <c r="Z23" s="177"/>
      <c r="AA23" s="177"/>
      <c r="AB23" s="177"/>
      <c r="AC23" s="177"/>
      <c r="AD23" s="177"/>
      <c r="AE23" s="178"/>
      <c r="AF23" s="27">
        <f>IF(AND(COUNTIF(I23:I72,"&lt;69")&gt;=1,N23="")=TRUE,"Falta agregar estrategias a implementar",0)</f>
        <v>0</v>
      </c>
    </row>
    <row r="24" spans="1:32" x14ac:dyDescent="0.35">
      <c r="A24" s="4">
        <f t="shared" ref="A24:A72" si="1">IF(OR(C24="",B24="")=TRUE,0,A23+1)</f>
        <v>2</v>
      </c>
      <c r="B24" s="50">
        <f>'Unidad 1'!B24</f>
        <v>0</v>
      </c>
      <c r="C24" s="161">
        <f>'Unidad 1'!C24:H24</f>
        <v>0</v>
      </c>
      <c r="D24" s="161"/>
      <c r="E24" s="161"/>
      <c r="F24" s="161"/>
      <c r="G24" s="161"/>
      <c r="H24" s="161"/>
      <c r="I24" s="162"/>
      <c r="J24" s="163"/>
      <c r="K24" s="166">
        <f t="shared" si="0"/>
        <v>0</v>
      </c>
      <c r="L24" s="167"/>
      <c r="M24" s="168"/>
      <c r="N24" s="179"/>
      <c r="O24" s="180"/>
      <c r="P24" s="180"/>
      <c r="Q24" s="180"/>
      <c r="R24" s="180"/>
      <c r="S24" s="180"/>
      <c r="T24" s="180"/>
      <c r="U24" s="180"/>
      <c r="V24" s="180"/>
      <c r="W24" s="180"/>
      <c r="X24" s="180"/>
      <c r="Y24" s="180"/>
      <c r="Z24" s="180"/>
      <c r="AA24" s="180"/>
      <c r="AB24" s="180"/>
      <c r="AC24" s="180"/>
      <c r="AD24" s="180"/>
      <c r="AE24" s="181"/>
    </row>
    <row r="25" spans="1:32" x14ac:dyDescent="0.35">
      <c r="A25" s="4">
        <f t="shared" si="1"/>
        <v>3</v>
      </c>
      <c r="B25" s="50">
        <f>'Unidad 1'!B25</f>
        <v>0</v>
      </c>
      <c r="C25" s="161">
        <f>'Unidad 1'!C25:H25</f>
        <v>0</v>
      </c>
      <c r="D25" s="161"/>
      <c r="E25" s="161"/>
      <c r="F25" s="161"/>
      <c r="G25" s="161"/>
      <c r="H25" s="161"/>
      <c r="I25" s="162"/>
      <c r="J25" s="163"/>
      <c r="K25" s="166">
        <f t="shared" si="0"/>
        <v>0</v>
      </c>
      <c r="L25" s="167"/>
      <c r="M25" s="168"/>
      <c r="N25" s="179"/>
      <c r="O25" s="180"/>
      <c r="P25" s="180"/>
      <c r="Q25" s="180"/>
      <c r="R25" s="180"/>
      <c r="S25" s="180"/>
      <c r="T25" s="180"/>
      <c r="U25" s="180"/>
      <c r="V25" s="180"/>
      <c r="W25" s="180"/>
      <c r="X25" s="180"/>
      <c r="Y25" s="180"/>
      <c r="Z25" s="180"/>
      <c r="AA25" s="180"/>
      <c r="AB25" s="180"/>
      <c r="AC25" s="180"/>
      <c r="AD25" s="180"/>
      <c r="AE25" s="181"/>
    </row>
    <row r="26" spans="1:32" x14ac:dyDescent="0.35">
      <c r="A26" s="4">
        <f t="shared" si="1"/>
        <v>4</v>
      </c>
      <c r="B26" s="50">
        <f>'Unidad 1'!B26</f>
        <v>0</v>
      </c>
      <c r="C26" s="161">
        <f>'Unidad 1'!C26:H26</f>
        <v>0</v>
      </c>
      <c r="D26" s="161"/>
      <c r="E26" s="161"/>
      <c r="F26" s="161"/>
      <c r="G26" s="161"/>
      <c r="H26" s="161"/>
      <c r="I26" s="162"/>
      <c r="J26" s="163"/>
      <c r="K26" s="166">
        <f t="shared" si="0"/>
        <v>0</v>
      </c>
      <c r="L26" s="167"/>
      <c r="M26" s="168"/>
      <c r="N26" s="179"/>
      <c r="O26" s="180"/>
      <c r="P26" s="180"/>
      <c r="Q26" s="180"/>
      <c r="R26" s="180"/>
      <c r="S26" s="180"/>
      <c r="T26" s="180"/>
      <c r="U26" s="180"/>
      <c r="V26" s="180"/>
      <c r="W26" s="180"/>
      <c r="X26" s="180"/>
      <c r="Y26" s="180"/>
      <c r="Z26" s="180"/>
      <c r="AA26" s="180"/>
      <c r="AB26" s="180"/>
      <c r="AC26" s="180"/>
      <c r="AD26" s="180"/>
      <c r="AE26" s="181"/>
    </row>
    <row r="27" spans="1:32" x14ac:dyDescent="0.35">
      <c r="A27" s="4">
        <f t="shared" si="1"/>
        <v>5</v>
      </c>
      <c r="B27" s="50">
        <f>'Unidad 1'!B27</f>
        <v>0</v>
      </c>
      <c r="C27" s="161">
        <f>'Unidad 1'!C27:H27</f>
        <v>0</v>
      </c>
      <c r="D27" s="161"/>
      <c r="E27" s="161"/>
      <c r="F27" s="161"/>
      <c r="G27" s="161"/>
      <c r="H27" s="161"/>
      <c r="I27" s="162"/>
      <c r="J27" s="163"/>
      <c r="K27" s="166">
        <f t="shared" si="0"/>
        <v>0</v>
      </c>
      <c r="L27" s="167"/>
      <c r="M27" s="168"/>
      <c r="N27" s="179"/>
      <c r="O27" s="180"/>
      <c r="P27" s="180"/>
      <c r="Q27" s="180"/>
      <c r="R27" s="180"/>
      <c r="S27" s="180"/>
      <c r="T27" s="180"/>
      <c r="U27" s="180"/>
      <c r="V27" s="180"/>
      <c r="W27" s="180"/>
      <c r="X27" s="180"/>
      <c r="Y27" s="180"/>
      <c r="Z27" s="180"/>
      <c r="AA27" s="180"/>
      <c r="AB27" s="180"/>
      <c r="AC27" s="180"/>
      <c r="AD27" s="180"/>
      <c r="AE27" s="181"/>
    </row>
    <row r="28" spans="1:32" x14ac:dyDescent="0.35">
      <c r="A28" s="4">
        <f t="shared" si="1"/>
        <v>6</v>
      </c>
      <c r="B28" s="50">
        <f>'Unidad 1'!B28</f>
        <v>0</v>
      </c>
      <c r="C28" s="161">
        <f>'Unidad 1'!C28:H28</f>
        <v>0</v>
      </c>
      <c r="D28" s="161"/>
      <c r="E28" s="161"/>
      <c r="F28" s="161"/>
      <c r="G28" s="161"/>
      <c r="H28" s="161"/>
      <c r="I28" s="162"/>
      <c r="J28" s="163"/>
      <c r="K28" s="166">
        <f t="shared" si="0"/>
        <v>0</v>
      </c>
      <c r="L28" s="167"/>
      <c r="M28" s="168"/>
      <c r="N28" s="179"/>
      <c r="O28" s="180"/>
      <c r="P28" s="180"/>
      <c r="Q28" s="180"/>
      <c r="R28" s="180"/>
      <c r="S28" s="180"/>
      <c r="T28" s="180"/>
      <c r="U28" s="180"/>
      <c r="V28" s="180"/>
      <c r="W28" s="180"/>
      <c r="X28" s="180"/>
      <c r="Y28" s="180"/>
      <c r="Z28" s="180"/>
      <c r="AA28" s="180"/>
      <c r="AB28" s="180"/>
      <c r="AC28" s="180"/>
      <c r="AD28" s="180"/>
      <c r="AE28" s="181"/>
    </row>
    <row r="29" spans="1:32" x14ac:dyDescent="0.35">
      <c r="A29" s="4">
        <f t="shared" si="1"/>
        <v>7</v>
      </c>
      <c r="B29" s="50">
        <f>'Unidad 1'!B29</f>
        <v>0</v>
      </c>
      <c r="C29" s="161">
        <f>'Unidad 1'!C29:H29</f>
        <v>0</v>
      </c>
      <c r="D29" s="161"/>
      <c r="E29" s="161"/>
      <c r="F29" s="161"/>
      <c r="G29" s="161"/>
      <c r="H29" s="161"/>
      <c r="I29" s="162"/>
      <c r="J29" s="163"/>
      <c r="K29" s="166">
        <f t="shared" si="0"/>
        <v>0</v>
      </c>
      <c r="L29" s="167"/>
      <c r="M29" s="168"/>
      <c r="N29" s="179"/>
      <c r="O29" s="180"/>
      <c r="P29" s="180"/>
      <c r="Q29" s="180"/>
      <c r="R29" s="180"/>
      <c r="S29" s="180"/>
      <c r="T29" s="180"/>
      <c r="U29" s="180"/>
      <c r="V29" s="180"/>
      <c r="W29" s="180"/>
      <c r="X29" s="180"/>
      <c r="Y29" s="180"/>
      <c r="Z29" s="180"/>
      <c r="AA29" s="180"/>
      <c r="AB29" s="180"/>
      <c r="AC29" s="180"/>
      <c r="AD29" s="180"/>
      <c r="AE29" s="181"/>
    </row>
    <row r="30" spans="1:32" x14ac:dyDescent="0.35">
      <c r="A30" s="4">
        <f t="shared" si="1"/>
        <v>8</v>
      </c>
      <c r="B30" s="50">
        <f>'Unidad 1'!B30</f>
        <v>0</v>
      </c>
      <c r="C30" s="161">
        <f>'Unidad 1'!C30:H30</f>
        <v>0</v>
      </c>
      <c r="D30" s="161"/>
      <c r="E30" s="161"/>
      <c r="F30" s="161"/>
      <c r="G30" s="161"/>
      <c r="H30" s="161"/>
      <c r="I30" s="162"/>
      <c r="J30" s="163"/>
      <c r="K30" s="166">
        <f t="shared" si="0"/>
        <v>0</v>
      </c>
      <c r="L30" s="167"/>
      <c r="M30" s="168"/>
      <c r="N30" s="179"/>
      <c r="O30" s="180"/>
      <c r="P30" s="180"/>
      <c r="Q30" s="180"/>
      <c r="R30" s="180"/>
      <c r="S30" s="180"/>
      <c r="T30" s="180"/>
      <c r="U30" s="180"/>
      <c r="V30" s="180"/>
      <c r="W30" s="180"/>
      <c r="X30" s="180"/>
      <c r="Y30" s="180"/>
      <c r="Z30" s="180"/>
      <c r="AA30" s="180"/>
      <c r="AB30" s="180"/>
      <c r="AC30" s="180"/>
      <c r="AD30" s="180"/>
      <c r="AE30" s="181"/>
    </row>
    <row r="31" spans="1:32" x14ac:dyDescent="0.35">
      <c r="A31" s="4">
        <f t="shared" si="1"/>
        <v>9</v>
      </c>
      <c r="B31" s="50">
        <f>'Unidad 1'!B31</f>
        <v>0</v>
      </c>
      <c r="C31" s="161">
        <f>'Unidad 1'!C31:H31</f>
        <v>0</v>
      </c>
      <c r="D31" s="161"/>
      <c r="E31" s="161"/>
      <c r="F31" s="161"/>
      <c r="G31" s="161"/>
      <c r="H31" s="161"/>
      <c r="I31" s="162"/>
      <c r="J31" s="163"/>
      <c r="K31" s="166">
        <f t="shared" si="0"/>
        <v>0</v>
      </c>
      <c r="L31" s="167"/>
      <c r="M31" s="168"/>
      <c r="N31" s="179"/>
      <c r="O31" s="180"/>
      <c r="P31" s="180"/>
      <c r="Q31" s="180"/>
      <c r="R31" s="180"/>
      <c r="S31" s="180"/>
      <c r="T31" s="180"/>
      <c r="U31" s="180"/>
      <c r="V31" s="180"/>
      <c r="W31" s="180"/>
      <c r="X31" s="180"/>
      <c r="Y31" s="180"/>
      <c r="Z31" s="180"/>
      <c r="AA31" s="180"/>
      <c r="AB31" s="180"/>
      <c r="AC31" s="180"/>
      <c r="AD31" s="180"/>
      <c r="AE31" s="181"/>
    </row>
    <row r="32" spans="1:32" x14ac:dyDescent="0.35">
      <c r="A32" s="4">
        <f t="shared" si="1"/>
        <v>10</v>
      </c>
      <c r="B32" s="50">
        <f>'Unidad 1'!B32</f>
        <v>0</v>
      </c>
      <c r="C32" s="161">
        <f>'Unidad 1'!C32:H32</f>
        <v>0</v>
      </c>
      <c r="D32" s="161"/>
      <c r="E32" s="161"/>
      <c r="F32" s="161"/>
      <c r="G32" s="161"/>
      <c r="H32" s="161"/>
      <c r="I32" s="162"/>
      <c r="J32" s="163"/>
      <c r="K32" s="166">
        <f t="shared" si="0"/>
        <v>0</v>
      </c>
      <c r="L32" s="167"/>
      <c r="M32" s="168"/>
      <c r="N32" s="179"/>
      <c r="O32" s="180"/>
      <c r="P32" s="180"/>
      <c r="Q32" s="180"/>
      <c r="R32" s="180"/>
      <c r="S32" s="180"/>
      <c r="T32" s="180"/>
      <c r="U32" s="180"/>
      <c r="V32" s="180"/>
      <c r="W32" s="180"/>
      <c r="X32" s="180"/>
      <c r="Y32" s="180"/>
      <c r="Z32" s="180"/>
      <c r="AA32" s="180"/>
      <c r="AB32" s="180"/>
      <c r="AC32" s="180"/>
      <c r="AD32" s="180"/>
      <c r="AE32" s="181"/>
    </row>
    <row r="33" spans="1:31" x14ac:dyDescent="0.35">
      <c r="A33" s="4">
        <f t="shared" si="1"/>
        <v>11</v>
      </c>
      <c r="B33" s="50">
        <f>'Unidad 1'!B33</f>
        <v>0</v>
      </c>
      <c r="C33" s="161">
        <f>'Unidad 1'!C33:H33</f>
        <v>0</v>
      </c>
      <c r="D33" s="161"/>
      <c r="E33" s="161"/>
      <c r="F33" s="161"/>
      <c r="G33" s="161"/>
      <c r="H33" s="161"/>
      <c r="I33" s="162"/>
      <c r="J33" s="163"/>
      <c r="K33" s="166">
        <f t="shared" si="0"/>
        <v>0</v>
      </c>
      <c r="L33" s="167"/>
      <c r="M33" s="168"/>
      <c r="N33" s="179"/>
      <c r="O33" s="180"/>
      <c r="P33" s="180"/>
      <c r="Q33" s="180"/>
      <c r="R33" s="180"/>
      <c r="S33" s="180"/>
      <c r="T33" s="180"/>
      <c r="U33" s="180"/>
      <c r="V33" s="180"/>
      <c r="W33" s="180"/>
      <c r="X33" s="180"/>
      <c r="Y33" s="180"/>
      <c r="Z33" s="180"/>
      <c r="AA33" s="180"/>
      <c r="AB33" s="180"/>
      <c r="AC33" s="180"/>
      <c r="AD33" s="180"/>
      <c r="AE33" s="181"/>
    </row>
    <row r="34" spans="1:31" x14ac:dyDescent="0.35">
      <c r="A34" s="4">
        <f t="shared" si="1"/>
        <v>12</v>
      </c>
      <c r="B34" s="50">
        <f>'Unidad 1'!B34</f>
        <v>0</v>
      </c>
      <c r="C34" s="161">
        <f>'Unidad 1'!C34:H34</f>
        <v>0</v>
      </c>
      <c r="D34" s="161"/>
      <c r="E34" s="161"/>
      <c r="F34" s="161"/>
      <c r="G34" s="161"/>
      <c r="H34" s="161"/>
      <c r="I34" s="162"/>
      <c r="J34" s="163"/>
      <c r="K34" s="166">
        <f t="shared" si="0"/>
        <v>0</v>
      </c>
      <c r="L34" s="167"/>
      <c r="M34" s="168"/>
      <c r="N34" s="179"/>
      <c r="O34" s="180"/>
      <c r="P34" s="180"/>
      <c r="Q34" s="180"/>
      <c r="R34" s="180"/>
      <c r="S34" s="180"/>
      <c r="T34" s="180"/>
      <c r="U34" s="180"/>
      <c r="V34" s="180"/>
      <c r="W34" s="180"/>
      <c r="X34" s="180"/>
      <c r="Y34" s="180"/>
      <c r="Z34" s="180"/>
      <c r="AA34" s="180"/>
      <c r="AB34" s="180"/>
      <c r="AC34" s="180"/>
      <c r="AD34" s="180"/>
      <c r="AE34" s="181"/>
    </row>
    <row r="35" spans="1:31" x14ac:dyDescent="0.35">
      <c r="A35" s="4">
        <f t="shared" si="1"/>
        <v>13</v>
      </c>
      <c r="B35" s="50">
        <f>'Unidad 1'!B35</f>
        <v>0</v>
      </c>
      <c r="C35" s="161">
        <f>'Unidad 1'!C35:H35</f>
        <v>0</v>
      </c>
      <c r="D35" s="161"/>
      <c r="E35" s="161"/>
      <c r="F35" s="161"/>
      <c r="G35" s="161"/>
      <c r="H35" s="161"/>
      <c r="I35" s="162"/>
      <c r="J35" s="163"/>
      <c r="K35" s="166">
        <f t="shared" si="0"/>
        <v>0</v>
      </c>
      <c r="L35" s="167"/>
      <c r="M35" s="168"/>
      <c r="N35" s="179"/>
      <c r="O35" s="180"/>
      <c r="P35" s="180"/>
      <c r="Q35" s="180"/>
      <c r="R35" s="180"/>
      <c r="S35" s="180"/>
      <c r="T35" s="180"/>
      <c r="U35" s="180"/>
      <c r="V35" s="180"/>
      <c r="W35" s="180"/>
      <c r="X35" s="180"/>
      <c r="Y35" s="180"/>
      <c r="Z35" s="180"/>
      <c r="AA35" s="180"/>
      <c r="AB35" s="180"/>
      <c r="AC35" s="180"/>
      <c r="AD35" s="180"/>
      <c r="AE35" s="181"/>
    </row>
    <row r="36" spans="1:31" x14ac:dyDescent="0.35">
      <c r="A36" s="4">
        <f t="shared" si="1"/>
        <v>14</v>
      </c>
      <c r="B36" s="50">
        <f>'Unidad 1'!B36</f>
        <v>0</v>
      </c>
      <c r="C36" s="161">
        <f>'Unidad 1'!C36:H36</f>
        <v>0</v>
      </c>
      <c r="D36" s="161"/>
      <c r="E36" s="161"/>
      <c r="F36" s="161"/>
      <c r="G36" s="161"/>
      <c r="H36" s="161"/>
      <c r="I36" s="162"/>
      <c r="J36" s="163"/>
      <c r="K36" s="166">
        <f t="shared" si="0"/>
        <v>0</v>
      </c>
      <c r="L36" s="167"/>
      <c r="M36" s="168"/>
      <c r="N36" s="179"/>
      <c r="O36" s="180"/>
      <c r="P36" s="180"/>
      <c r="Q36" s="180"/>
      <c r="R36" s="180"/>
      <c r="S36" s="180"/>
      <c r="T36" s="180"/>
      <c r="U36" s="180"/>
      <c r="V36" s="180"/>
      <c r="W36" s="180"/>
      <c r="X36" s="180"/>
      <c r="Y36" s="180"/>
      <c r="Z36" s="180"/>
      <c r="AA36" s="180"/>
      <c r="AB36" s="180"/>
      <c r="AC36" s="180"/>
      <c r="AD36" s="180"/>
      <c r="AE36" s="181"/>
    </row>
    <row r="37" spans="1:31" x14ac:dyDescent="0.35">
      <c r="A37" s="4">
        <f t="shared" si="1"/>
        <v>15</v>
      </c>
      <c r="B37" s="50">
        <f>'Unidad 1'!B37</f>
        <v>0</v>
      </c>
      <c r="C37" s="161">
        <f>'Unidad 1'!C37:H37</f>
        <v>0</v>
      </c>
      <c r="D37" s="161"/>
      <c r="E37" s="161"/>
      <c r="F37" s="161"/>
      <c r="G37" s="161"/>
      <c r="H37" s="161"/>
      <c r="I37" s="162"/>
      <c r="J37" s="163"/>
      <c r="K37" s="166">
        <f t="shared" si="0"/>
        <v>0</v>
      </c>
      <c r="L37" s="167"/>
      <c r="M37" s="168"/>
      <c r="N37" s="179"/>
      <c r="O37" s="180"/>
      <c r="P37" s="180"/>
      <c r="Q37" s="180"/>
      <c r="R37" s="180"/>
      <c r="S37" s="180"/>
      <c r="T37" s="180"/>
      <c r="U37" s="180"/>
      <c r="V37" s="180"/>
      <c r="W37" s="180"/>
      <c r="X37" s="180"/>
      <c r="Y37" s="180"/>
      <c r="Z37" s="180"/>
      <c r="AA37" s="180"/>
      <c r="AB37" s="180"/>
      <c r="AC37" s="180"/>
      <c r="AD37" s="180"/>
      <c r="AE37" s="181"/>
    </row>
    <row r="38" spans="1:31" x14ac:dyDescent="0.35">
      <c r="A38" s="4">
        <f t="shared" si="1"/>
        <v>16</v>
      </c>
      <c r="B38" s="50">
        <f>'Unidad 1'!B38</f>
        <v>0</v>
      </c>
      <c r="C38" s="161">
        <f>'Unidad 1'!C38:H38</f>
        <v>0</v>
      </c>
      <c r="D38" s="161"/>
      <c r="E38" s="161"/>
      <c r="F38" s="161"/>
      <c r="G38" s="161"/>
      <c r="H38" s="161"/>
      <c r="I38" s="162"/>
      <c r="J38" s="163"/>
      <c r="K38" s="166">
        <f t="shared" si="0"/>
        <v>0</v>
      </c>
      <c r="L38" s="167"/>
      <c r="M38" s="168"/>
      <c r="N38" s="179"/>
      <c r="O38" s="180"/>
      <c r="P38" s="180"/>
      <c r="Q38" s="180"/>
      <c r="R38" s="180"/>
      <c r="S38" s="180"/>
      <c r="T38" s="180"/>
      <c r="U38" s="180"/>
      <c r="V38" s="180"/>
      <c r="W38" s="180"/>
      <c r="X38" s="180"/>
      <c r="Y38" s="180"/>
      <c r="Z38" s="180"/>
      <c r="AA38" s="180"/>
      <c r="AB38" s="180"/>
      <c r="AC38" s="180"/>
      <c r="AD38" s="180"/>
      <c r="AE38" s="181"/>
    </row>
    <row r="39" spans="1:31" x14ac:dyDescent="0.35">
      <c r="A39" s="4">
        <f t="shared" si="1"/>
        <v>17</v>
      </c>
      <c r="B39" s="50">
        <f>'Unidad 1'!B39</f>
        <v>0</v>
      </c>
      <c r="C39" s="161">
        <f>'Unidad 1'!C39:H39</f>
        <v>0</v>
      </c>
      <c r="D39" s="161"/>
      <c r="E39" s="161"/>
      <c r="F39" s="161"/>
      <c r="G39" s="161"/>
      <c r="H39" s="161"/>
      <c r="I39" s="162"/>
      <c r="J39" s="163"/>
      <c r="K39" s="166">
        <f t="shared" si="0"/>
        <v>0</v>
      </c>
      <c r="L39" s="167"/>
      <c r="M39" s="168"/>
      <c r="N39" s="179"/>
      <c r="O39" s="180"/>
      <c r="P39" s="180"/>
      <c r="Q39" s="180"/>
      <c r="R39" s="180"/>
      <c r="S39" s="180"/>
      <c r="T39" s="180"/>
      <c r="U39" s="180"/>
      <c r="V39" s="180"/>
      <c r="W39" s="180"/>
      <c r="X39" s="180"/>
      <c r="Y39" s="180"/>
      <c r="Z39" s="180"/>
      <c r="AA39" s="180"/>
      <c r="AB39" s="180"/>
      <c r="AC39" s="180"/>
      <c r="AD39" s="180"/>
      <c r="AE39" s="181"/>
    </row>
    <row r="40" spans="1:31" x14ac:dyDescent="0.35">
      <c r="A40" s="4">
        <f t="shared" si="1"/>
        <v>18</v>
      </c>
      <c r="B40" s="50">
        <f>'Unidad 1'!B40</f>
        <v>0</v>
      </c>
      <c r="C40" s="161">
        <f>'Unidad 1'!C40:H40</f>
        <v>0</v>
      </c>
      <c r="D40" s="161"/>
      <c r="E40" s="161"/>
      <c r="F40" s="161"/>
      <c r="G40" s="161"/>
      <c r="H40" s="161"/>
      <c r="I40" s="162"/>
      <c r="J40" s="163"/>
      <c r="K40" s="166">
        <f t="shared" si="0"/>
        <v>0</v>
      </c>
      <c r="L40" s="167"/>
      <c r="M40" s="168"/>
      <c r="N40" s="179"/>
      <c r="O40" s="180"/>
      <c r="P40" s="180"/>
      <c r="Q40" s="180"/>
      <c r="R40" s="180"/>
      <c r="S40" s="180"/>
      <c r="T40" s="180"/>
      <c r="U40" s="180"/>
      <c r="V40" s="180"/>
      <c r="W40" s="180"/>
      <c r="X40" s="180"/>
      <c r="Y40" s="180"/>
      <c r="Z40" s="180"/>
      <c r="AA40" s="180"/>
      <c r="AB40" s="180"/>
      <c r="AC40" s="180"/>
      <c r="AD40" s="180"/>
      <c r="AE40" s="181"/>
    </row>
    <row r="41" spans="1:31" x14ac:dyDescent="0.35">
      <c r="A41" s="4">
        <f t="shared" si="1"/>
        <v>19</v>
      </c>
      <c r="B41" s="50">
        <f>'Unidad 1'!B41</f>
        <v>0</v>
      </c>
      <c r="C41" s="161">
        <f>'Unidad 1'!C41:H41</f>
        <v>0</v>
      </c>
      <c r="D41" s="161"/>
      <c r="E41" s="161"/>
      <c r="F41" s="161"/>
      <c r="G41" s="161"/>
      <c r="H41" s="161"/>
      <c r="I41" s="162"/>
      <c r="J41" s="163"/>
      <c r="K41" s="166">
        <f t="shared" si="0"/>
        <v>0</v>
      </c>
      <c r="L41" s="167"/>
      <c r="M41" s="168"/>
      <c r="N41" s="179"/>
      <c r="O41" s="180"/>
      <c r="P41" s="180"/>
      <c r="Q41" s="180"/>
      <c r="R41" s="180"/>
      <c r="S41" s="180"/>
      <c r="T41" s="180"/>
      <c r="U41" s="180"/>
      <c r="V41" s="180"/>
      <c r="W41" s="180"/>
      <c r="X41" s="180"/>
      <c r="Y41" s="180"/>
      <c r="Z41" s="180"/>
      <c r="AA41" s="180"/>
      <c r="AB41" s="180"/>
      <c r="AC41" s="180"/>
      <c r="AD41" s="180"/>
      <c r="AE41" s="181"/>
    </row>
    <row r="42" spans="1:31" x14ac:dyDescent="0.35">
      <c r="A42" s="4">
        <f t="shared" si="1"/>
        <v>20</v>
      </c>
      <c r="B42" s="50">
        <f>'Unidad 1'!B42</f>
        <v>0</v>
      </c>
      <c r="C42" s="161">
        <f>'Unidad 1'!C42:H42</f>
        <v>0</v>
      </c>
      <c r="D42" s="161"/>
      <c r="E42" s="161"/>
      <c r="F42" s="161"/>
      <c r="G42" s="161"/>
      <c r="H42" s="161"/>
      <c r="I42" s="162"/>
      <c r="J42" s="163"/>
      <c r="K42" s="166">
        <f t="shared" si="0"/>
        <v>0</v>
      </c>
      <c r="L42" s="167"/>
      <c r="M42" s="168"/>
      <c r="N42" s="179"/>
      <c r="O42" s="180"/>
      <c r="P42" s="180"/>
      <c r="Q42" s="180"/>
      <c r="R42" s="180"/>
      <c r="S42" s="180"/>
      <c r="T42" s="180"/>
      <c r="U42" s="180"/>
      <c r="V42" s="180"/>
      <c r="W42" s="180"/>
      <c r="X42" s="180"/>
      <c r="Y42" s="180"/>
      <c r="Z42" s="180"/>
      <c r="AA42" s="180"/>
      <c r="AB42" s="180"/>
      <c r="AC42" s="180"/>
      <c r="AD42" s="180"/>
      <c r="AE42" s="181"/>
    </row>
    <row r="43" spans="1:31" x14ac:dyDescent="0.35">
      <c r="A43" s="4">
        <f t="shared" si="1"/>
        <v>21</v>
      </c>
      <c r="B43" s="50">
        <f>'Unidad 1'!B43</f>
        <v>0</v>
      </c>
      <c r="C43" s="161">
        <f>'Unidad 1'!C43:H43</f>
        <v>0</v>
      </c>
      <c r="D43" s="161"/>
      <c r="E43" s="161"/>
      <c r="F43" s="161"/>
      <c r="G43" s="161"/>
      <c r="H43" s="161"/>
      <c r="I43" s="162"/>
      <c r="J43" s="163"/>
      <c r="K43" s="166">
        <f t="shared" si="0"/>
        <v>0</v>
      </c>
      <c r="L43" s="167"/>
      <c r="M43" s="168"/>
      <c r="N43" s="179"/>
      <c r="O43" s="180"/>
      <c r="P43" s="180"/>
      <c r="Q43" s="180"/>
      <c r="R43" s="180"/>
      <c r="S43" s="180"/>
      <c r="T43" s="180"/>
      <c r="U43" s="180"/>
      <c r="V43" s="180"/>
      <c r="W43" s="180"/>
      <c r="X43" s="180"/>
      <c r="Y43" s="180"/>
      <c r="Z43" s="180"/>
      <c r="AA43" s="180"/>
      <c r="AB43" s="180"/>
      <c r="AC43" s="180"/>
      <c r="AD43" s="180"/>
      <c r="AE43" s="181"/>
    </row>
    <row r="44" spans="1:31" x14ac:dyDescent="0.35">
      <c r="A44" s="4">
        <f t="shared" si="1"/>
        <v>22</v>
      </c>
      <c r="B44" s="50">
        <f>'Unidad 1'!B44</f>
        <v>0</v>
      </c>
      <c r="C44" s="161">
        <f>'Unidad 1'!C44:H44</f>
        <v>0</v>
      </c>
      <c r="D44" s="161"/>
      <c r="E44" s="161"/>
      <c r="F44" s="161"/>
      <c r="G44" s="161"/>
      <c r="H44" s="161"/>
      <c r="I44" s="162"/>
      <c r="J44" s="163"/>
      <c r="K44" s="166">
        <f t="shared" si="0"/>
        <v>0</v>
      </c>
      <c r="L44" s="167"/>
      <c r="M44" s="168"/>
      <c r="N44" s="179"/>
      <c r="O44" s="180"/>
      <c r="P44" s="180"/>
      <c r="Q44" s="180"/>
      <c r="R44" s="180"/>
      <c r="S44" s="180"/>
      <c r="T44" s="180"/>
      <c r="U44" s="180"/>
      <c r="V44" s="180"/>
      <c r="W44" s="180"/>
      <c r="X44" s="180"/>
      <c r="Y44" s="180"/>
      <c r="Z44" s="180"/>
      <c r="AA44" s="180"/>
      <c r="AB44" s="180"/>
      <c r="AC44" s="180"/>
      <c r="AD44" s="180"/>
      <c r="AE44" s="181"/>
    </row>
    <row r="45" spans="1:31" x14ac:dyDescent="0.35">
      <c r="A45" s="4">
        <f t="shared" si="1"/>
        <v>23</v>
      </c>
      <c r="B45" s="50">
        <f>'Unidad 1'!B45</f>
        <v>0</v>
      </c>
      <c r="C45" s="161">
        <f>'Unidad 1'!C45:H45</f>
        <v>0</v>
      </c>
      <c r="D45" s="161"/>
      <c r="E45" s="161"/>
      <c r="F45" s="161"/>
      <c r="G45" s="161"/>
      <c r="H45" s="161"/>
      <c r="I45" s="162"/>
      <c r="J45" s="163"/>
      <c r="K45" s="166">
        <f t="shared" si="0"/>
        <v>0</v>
      </c>
      <c r="L45" s="167"/>
      <c r="M45" s="168"/>
      <c r="N45" s="179"/>
      <c r="O45" s="180"/>
      <c r="P45" s="180"/>
      <c r="Q45" s="180"/>
      <c r="R45" s="180"/>
      <c r="S45" s="180"/>
      <c r="T45" s="180"/>
      <c r="U45" s="180"/>
      <c r="V45" s="180"/>
      <c r="W45" s="180"/>
      <c r="X45" s="180"/>
      <c r="Y45" s="180"/>
      <c r="Z45" s="180"/>
      <c r="AA45" s="180"/>
      <c r="AB45" s="180"/>
      <c r="AC45" s="180"/>
      <c r="AD45" s="180"/>
      <c r="AE45" s="181"/>
    </row>
    <row r="46" spans="1:31" x14ac:dyDescent="0.35">
      <c r="A46" s="4">
        <f t="shared" si="1"/>
        <v>24</v>
      </c>
      <c r="B46" s="50">
        <f>'Unidad 1'!B46</f>
        <v>0</v>
      </c>
      <c r="C46" s="161">
        <f>'Unidad 1'!C46:H46</f>
        <v>0</v>
      </c>
      <c r="D46" s="161"/>
      <c r="E46" s="161"/>
      <c r="F46" s="161"/>
      <c r="G46" s="161"/>
      <c r="H46" s="161"/>
      <c r="I46" s="162"/>
      <c r="J46" s="163"/>
      <c r="K46" s="166">
        <f t="shared" si="0"/>
        <v>0</v>
      </c>
      <c r="L46" s="167"/>
      <c r="M46" s="168"/>
      <c r="N46" s="179"/>
      <c r="O46" s="180"/>
      <c r="P46" s="180"/>
      <c r="Q46" s="180"/>
      <c r="R46" s="180"/>
      <c r="S46" s="180"/>
      <c r="T46" s="180"/>
      <c r="U46" s="180"/>
      <c r="V46" s="180"/>
      <c r="W46" s="180"/>
      <c r="X46" s="180"/>
      <c r="Y46" s="180"/>
      <c r="Z46" s="180"/>
      <c r="AA46" s="180"/>
      <c r="AB46" s="180"/>
      <c r="AC46" s="180"/>
      <c r="AD46" s="180"/>
      <c r="AE46" s="181"/>
    </row>
    <row r="47" spans="1:31" x14ac:dyDescent="0.35">
      <c r="A47" s="4">
        <f t="shared" si="1"/>
        <v>25</v>
      </c>
      <c r="B47" s="50">
        <f>'Unidad 1'!B47</f>
        <v>0</v>
      </c>
      <c r="C47" s="161">
        <f>'Unidad 1'!C47:H47</f>
        <v>0</v>
      </c>
      <c r="D47" s="161"/>
      <c r="E47" s="161"/>
      <c r="F47" s="161"/>
      <c r="G47" s="161"/>
      <c r="H47" s="161"/>
      <c r="I47" s="162"/>
      <c r="J47" s="163"/>
      <c r="K47" s="166">
        <f t="shared" si="0"/>
        <v>0</v>
      </c>
      <c r="L47" s="167"/>
      <c r="M47" s="168"/>
      <c r="N47" s="179"/>
      <c r="O47" s="180"/>
      <c r="P47" s="180"/>
      <c r="Q47" s="180"/>
      <c r="R47" s="180"/>
      <c r="S47" s="180"/>
      <c r="T47" s="180"/>
      <c r="U47" s="180"/>
      <c r="V47" s="180"/>
      <c r="W47" s="180"/>
      <c r="X47" s="180"/>
      <c r="Y47" s="180"/>
      <c r="Z47" s="180"/>
      <c r="AA47" s="180"/>
      <c r="AB47" s="180"/>
      <c r="AC47" s="180"/>
      <c r="AD47" s="180"/>
      <c r="AE47" s="181"/>
    </row>
    <row r="48" spans="1:31" x14ac:dyDescent="0.35">
      <c r="A48" s="4">
        <f t="shared" si="1"/>
        <v>26</v>
      </c>
      <c r="B48" s="50">
        <f>'Unidad 1'!B48</f>
        <v>0</v>
      </c>
      <c r="C48" s="161">
        <f>'Unidad 1'!C48:H48</f>
        <v>0</v>
      </c>
      <c r="D48" s="161"/>
      <c r="E48" s="161"/>
      <c r="F48" s="161"/>
      <c r="G48" s="161"/>
      <c r="H48" s="161"/>
      <c r="I48" s="162"/>
      <c r="J48" s="163"/>
      <c r="K48" s="166">
        <f t="shared" si="0"/>
        <v>0</v>
      </c>
      <c r="L48" s="167"/>
      <c r="M48" s="168"/>
      <c r="N48" s="179"/>
      <c r="O48" s="180"/>
      <c r="P48" s="180"/>
      <c r="Q48" s="180"/>
      <c r="R48" s="180"/>
      <c r="S48" s="180"/>
      <c r="T48" s="180"/>
      <c r="U48" s="180"/>
      <c r="V48" s="180"/>
      <c r="W48" s="180"/>
      <c r="X48" s="180"/>
      <c r="Y48" s="180"/>
      <c r="Z48" s="180"/>
      <c r="AA48" s="180"/>
      <c r="AB48" s="180"/>
      <c r="AC48" s="180"/>
      <c r="AD48" s="180"/>
      <c r="AE48" s="181"/>
    </row>
    <row r="49" spans="1:31" x14ac:dyDescent="0.35">
      <c r="A49" s="4">
        <f t="shared" si="1"/>
        <v>27</v>
      </c>
      <c r="B49" s="50">
        <f>'Unidad 1'!B49</f>
        <v>0</v>
      </c>
      <c r="C49" s="161">
        <f>'Unidad 1'!C49:H49</f>
        <v>0</v>
      </c>
      <c r="D49" s="161"/>
      <c r="E49" s="161"/>
      <c r="F49" s="161"/>
      <c r="G49" s="161"/>
      <c r="H49" s="161"/>
      <c r="I49" s="162"/>
      <c r="J49" s="163"/>
      <c r="K49" s="166">
        <f t="shared" si="0"/>
        <v>0</v>
      </c>
      <c r="L49" s="167"/>
      <c r="M49" s="168"/>
      <c r="N49" s="179"/>
      <c r="O49" s="180"/>
      <c r="P49" s="180"/>
      <c r="Q49" s="180"/>
      <c r="R49" s="180"/>
      <c r="S49" s="180"/>
      <c r="T49" s="180"/>
      <c r="U49" s="180"/>
      <c r="V49" s="180"/>
      <c r="W49" s="180"/>
      <c r="X49" s="180"/>
      <c r="Y49" s="180"/>
      <c r="Z49" s="180"/>
      <c r="AA49" s="180"/>
      <c r="AB49" s="180"/>
      <c r="AC49" s="180"/>
      <c r="AD49" s="180"/>
      <c r="AE49" s="181"/>
    </row>
    <row r="50" spans="1:31" x14ac:dyDescent="0.35">
      <c r="A50" s="4">
        <f t="shared" si="1"/>
        <v>28</v>
      </c>
      <c r="B50" s="50">
        <f>'Unidad 1'!B50</f>
        <v>0</v>
      </c>
      <c r="C50" s="161">
        <f>'Unidad 1'!C50:H50</f>
        <v>0</v>
      </c>
      <c r="D50" s="161"/>
      <c r="E50" s="161"/>
      <c r="F50" s="161"/>
      <c r="G50" s="161"/>
      <c r="H50" s="161"/>
      <c r="I50" s="162"/>
      <c r="J50" s="163"/>
      <c r="K50" s="166">
        <f t="shared" si="0"/>
        <v>0</v>
      </c>
      <c r="L50" s="167"/>
      <c r="M50" s="168"/>
      <c r="N50" s="179"/>
      <c r="O50" s="180"/>
      <c r="P50" s="180"/>
      <c r="Q50" s="180"/>
      <c r="R50" s="180"/>
      <c r="S50" s="180"/>
      <c r="T50" s="180"/>
      <c r="U50" s="180"/>
      <c r="V50" s="180"/>
      <c r="W50" s="180"/>
      <c r="X50" s="180"/>
      <c r="Y50" s="180"/>
      <c r="Z50" s="180"/>
      <c r="AA50" s="180"/>
      <c r="AB50" s="180"/>
      <c r="AC50" s="180"/>
      <c r="AD50" s="180"/>
      <c r="AE50" s="181"/>
    </row>
    <row r="51" spans="1:31" x14ac:dyDescent="0.35">
      <c r="A51" s="4">
        <f t="shared" si="1"/>
        <v>29</v>
      </c>
      <c r="B51" s="50">
        <f>'Unidad 1'!B51</f>
        <v>0</v>
      </c>
      <c r="C51" s="161">
        <f>'Unidad 1'!C51:H51</f>
        <v>0</v>
      </c>
      <c r="D51" s="161"/>
      <c r="E51" s="161"/>
      <c r="F51" s="161"/>
      <c r="G51" s="161"/>
      <c r="H51" s="161"/>
      <c r="I51" s="162"/>
      <c r="J51" s="163"/>
      <c r="K51" s="166">
        <f t="shared" si="0"/>
        <v>0</v>
      </c>
      <c r="L51" s="167"/>
      <c r="M51" s="168"/>
      <c r="N51" s="179"/>
      <c r="O51" s="180"/>
      <c r="P51" s="180"/>
      <c r="Q51" s="180"/>
      <c r="R51" s="180"/>
      <c r="S51" s="180"/>
      <c r="T51" s="180"/>
      <c r="U51" s="180"/>
      <c r="V51" s="180"/>
      <c r="W51" s="180"/>
      <c r="X51" s="180"/>
      <c r="Y51" s="180"/>
      <c r="Z51" s="180"/>
      <c r="AA51" s="180"/>
      <c r="AB51" s="180"/>
      <c r="AC51" s="180"/>
      <c r="AD51" s="180"/>
      <c r="AE51" s="181"/>
    </row>
    <row r="52" spans="1:31" x14ac:dyDescent="0.35">
      <c r="A52" s="4">
        <f t="shared" si="1"/>
        <v>0</v>
      </c>
      <c r="B52" s="50"/>
      <c r="C52" s="161"/>
      <c r="D52" s="161"/>
      <c r="E52" s="161"/>
      <c r="F52" s="161"/>
      <c r="G52" s="161"/>
      <c r="H52" s="161"/>
      <c r="I52" s="162"/>
      <c r="J52" s="163"/>
      <c r="K52" s="166">
        <f t="shared" si="0"/>
        <v>0</v>
      </c>
      <c r="L52" s="167"/>
      <c r="M52" s="168"/>
      <c r="N52" s="179"/>
      <c r="O52" s="180"/>
      <c r="P52" s="180"/>
      <c r="Q52" s="180"/>
      <c r="R52" s="180"/>
      <c r="S52" s="180"/>
      <c r="T52" s="180"/>
      <c r="U52" s="180"/>
      <c r="V52" s="180"/>
      <c r="W52" s="180"/>
      <c r="X52" s="180"/>
      <c r="Y52" s="180"/>
      <c r="Z52" s="180"/>
      <c r="AA52" s="180"/>
      <c r="AB52" s="180"/>
      <c r="AC52" s="180"/>
      <c r="AD52" s="180"/>
      <c r="AE52" s="181"/>
    </row>
    <row r="53" spans="1:31" x14ac:dyDescent="0.35">
      <c r="A53" s="4">
        <f t="shared" si="1"/>
        <v>0</v>
      </c>
      <c r="B53" s="50"/>
      <c r="C53" s="161"/>
      <c r="D53" s="161"/>
      <c r="E53" s="161"/>
      <c r="F53" s="161"/>
      <c r="G53" s="161"/>
      <c r="H53" s="161"/>
      <c r="I53" s="162"/>
      <c r="J53" s="163"/>
      <c r="K53" s="166">
        <f t="shared" si="0"/>
        <v>0</v>
      </c>
      <c r="L53" s="167"/>
      <c r="M53" s="168"/>
      <c r="N53" s="179"/>
      <c r="O53" s="180"/>
      <c r="P53" s="180"/>
      <c r="Q53" s="180"/>
      <c r="R53" s="180"/>
      <c r="S53" s="180"/>
      <c r="T53" s="180"/>
      <c r="U53" s="180"/>
      <c r="V53" s="180"/>
      <c r="W53" s="180"/>
      <c r="X53" s="180"/>
      <c r="Y53" s="180"/>
      <c r="Z53" s="180"/>
      <c r="AA53" s="180"/>
      <c r="AB53" s="180"/>
      <c r="AC53" s="180"/>
      <c r="AD53" s="180"/>
      <c r="AE53" s="181"/>
    </row>
    <row r="54" spans="1:31" x14ac:dyDescent="0.35">
      <c r="A54" s="4">
        <f t="shared" si="1"/>
        <v>0</v>
      </c>
      <c r="B54" s="50"/>
      <c r="C54" s="161"/>
      <c r="D54" s="161"/>
      <c r="E54" s="161"/>
      <c r="F54" s="161"/>
      <c r="G54" s="161"/>
      <c r="H54" s="161"/>
      <c r="I54" s="162"/>
      <c r="J54" s="163"/>
      <c r="K54" s="166">
        <f t="shared" si="0"/>
        <v>0</v>
      </c>
      <c r="L54" s="167"/>
      <c r="M54" s="168"/>
      <c r="N54" s="179"/>
      <c r="O54" s="180"/>
      <c r="P54" s="180"/>
      <c r="Q54" s="180"/>
      <c r="R54" s="180"/>
      <c r="S54" s="180"/>
      <c r="T54" s="180"/>
      <c r="U54" s="180"/>
      <c r="V54" s="180"/>
      <c r="W54" s="180"/>
      <c r="X54" s="180"/>
      <c r="Y54" s="180"/>
      <c r="Z54" s="180"/>
      <c r="AA54" s="180"/>
      <c r="AB54" s="180"/>
      <c r="AC54" s="180"/>
      <c r="AD54" s="180"/>
      <c r="AE54" s="181"/>
    </row>
    <row r="55" spans="1:31" x14ac:dyDescent="0.35">
      <c r="A55" s="4">
        <f t="shared" si="1"/>
        <v>0</v>
      </c>
      <c r="B55" s="50"/>
      <c r="C55" s="161"/>
      <c r="D55" s="161"/>
      <c r="E55" s="161"/>
      <c r="F55" s="161"/>
      <c r="G55" s="161"/>
      <c r="H55" s="161"/>
      <c r="I55" s="162"/>
      <c r="J55" s="163"/>
      <c r="K55" s="166">
        <f t="shared" ref="K55:K72" si="2">IF(I55=0,0,IF(AND(I55&gt;=$K$82)=TRUE,"EXCELENTE",IF(AND(I55&gt;=$K$83,I55&lt;=$O$83)=TRUE,"NOTABLE",IF(AND(I55&gt;=$K$84,I55&lt;=$O$84)=TRUE,"BUENO",IF(AND(I55&gt;=$K$85,I55&lt;=$O$85)=TRUE,"SUFICIENTE",IF(AND(I55&gt;=$K$86,I55&lt;=$O$86)=TRUE,"INSUFICIENTE"))))))</f>
        <v>0</v>
      </c>
      <c r="L55" s="167"/>
      <c r="M55" s="168"/>
      <c r="N55" s="179"/>
      <c r="O55" s="180"/>
      <c r="P55" s="180"/>
      <c r="Q55" s="180"/>
      <c r="R55" s="180"/>
      <c r="S55" s="180"/>
      <c r="T55" s="180"/>
      <c r="U55" s="180"/>
      <c r="V55" s="180"/>
      <c r="W55" s="180"/>
      <c r="X55" s="180"/>
      <c r="Y55" s="180"/>
      <c r="Z55" s="180"/>
      <c r="AA55" s="180"/>
      <c r="AB55" s="180"/>
      <c r="AC55" s="180"/>
      <c r="AD55" s="180"/>
      <c r="AE55" s="181"/>
    </row>
    <row r="56" spans="1:31" x14ac:dyDescent="0.35">
      <c r="A56" s="4">
        <f t="shared" si="1"/>
        <v>0</v>
      </c>
      <c r="B56" s="50"/>
      <c r="C56" s="161"/>
      <c r="D56" s="161"/>
      <c r="E56" s="161"/>
      <c r="F56" s="161"/>
      <c r="G56" s="161"/>
      <c r="H56" s="161"/>
      <c r="I56" s="162"/>
      <c r="J56" s="163"/>
      <c r="K56" s="166">
        <f t="shared" si="2"/>
        <v>0</v>
      </c>
      <c r="L56" s="167"/>
      <c r="M56" s="168"/>
      <c r="N56" s="179"/>
      <c r="O56" s="180"/>
      <c r="P56" s="180"/>
      <c r="Q56" s="180"/>
      <c r="R56" s="180"/>
      <c r="S56" s="180"/>
      <c r="T56" s="180"/>
      <c r="U56" s="180"/>
      <c r="V56" s="180"/>
      <c r="W56" s="180"/>
      <c r="X56" s="180"/>
      <c r="Y56" s="180"/>
      <c r="Z56" s="180"/>
      <c r="AA56" s="180"/>
      <c r="AB56" s="180"/>
      <c r="AC56" s="180"/>
      <c r="AD56" s="180"/>
      <c r="AE56" s="181"/>
    </row>
    <row r="57" spans="1:31" x14ac:dyDescent="0.35">
      <c r="A57" s="4">
        <f t="shared" si="1"/>
        <v>0</v>
      </c>
      <c r="B57" s="50"/>
      <c r="C57" s="161"/>
      <c r="D57" s="161"/>
      <c r="E57" s="161"/>
      <c r="F57" s="161"/>
      <c r="G57" s="161"/>
      <c r="H57" s="161"/>
      <c r="I57" s="162"/>
      <c r="J57" s="163"/>
      <c r="K57" s="166">
        <f t="shared" si="2"/>
        <v>0</v>
      </c>
      <c r="L57" s="167"/>
      <c r="M57" s="168"/>
      <c r="N57" s="179"/>
      <c r="O57" s="180"/>
      <c r="P57" s="180"/>
      <c r="Q57" s="180"/>
      <c r="R57" s="180"/>
      <c r="S57" s="180"/>
      <c r="T57" s="180"/>
      <c r="U57" s="180"/>
      <c r="V57" s="180"/>
      <c r="W57" s="180"/>
      <c r="X57" s="180"/>
      <c r="Y57" s="180"/>
      <c r="Z57" s="180"/>
      <c r="AA57" s="180"/>
      <c r="AB57" s="180"/>
      <c r="AC57" s="180"/>
      <c r="AD57" s="180"/>
      <c r="AE57" s="181"/>
    </row>
    <row r="58" spans="1:31" x14ac:dyDescent="0.35">
      <c r="A58" s="4">
        <f t="shared" si="1"/>
        <v>0</v>
      </c>
      <c r="B58" s="50"/>
      <c r="C58" s="161"/>
      <c r="D58" s="161"/>
      <c r="E58" s="161"/>
      <c r="F58" s="161"/>
      <c r="G58" s="161"/>
      <c r="H58" s="161"/>
      <c r="I58" s="162"/>
      <c r="J58" s="163"/>
      <c r="K58" s="166">
        <f t="shared" si="2"/>
        <v>0</v>
      </c>
      <c r="L58" s="167"/>
      <c r="M58" s="168"/>
      <c r="N58" s="179"/>
      <c r="O58" s="180"/>
      <c r="P58" s="180"/>
      <c r="Q58" s="180"/>
      <c r="R58" s="180"/>
      <c r="S58" s="180"/>
      <c r="T58" s="180"/>
      <c r="U58" s="180"/>
      <c r="V58" s="180"/>
      <c r="W58" s="180"/>
      <c r="X58" s="180"/>
      <c r="Y58" s="180"/>
      <c r="Z58" s="180"/>
      <c r="AA58" s="180"/>
      <c r="AB58" s="180"/>
      <c r="AC58" s="180"/>
      <c r="AD58" s="180"/>
      <c r="AE58" s="181"/>
    </row>
    <row r="59" spans="1:31" x14ac:dyDescent="0.35">
      <c r="A59" s="4">
        <f t="shared" si="1"/>
        <v>0</v>
      </c>
      <c r="B59" s="50"/>
      <c r="C59" s="161"/>
      <c r="D59" s="161"/>
      <c r="E59" s="161"/>
      <c r="F59" s="161"/>
      <c r="G59" s="161"/>
      <c r="H59" s="161"/>
      <c r="I59" s="162"/>
      <c r="J59" s="163"/>
      <c r="K59" s="166">
        <f t="shared" si="2"/>
        <v>0</v>
      </c>
      <c r="L59" s="167"/>
      <c r="M59" s="168"/>
      <c r="N59" s="179"/>
      <c r="O59" s="180"/>
      <c r="P59" s="180"/>
      <c r="Q59" s="180"/>
      <c r="R59" s="180"/>
      <c r="S59" s="180"/>
      <c r="T59" s="180"/>
      <c r="U59" s="180"/>
      <c r="V59" s="180"/>
      <c r="W59" s="180"/>
      <c r="X59" s="180"/>
      <c r="Y59" s="180"/>
      <c r="Z59" s="180"/>
      <c r="AA59" s="180"/>
      <c r="AB59" s="180"/>
      <c r="AC59" s="180"/>
      <c r="AD59" s="180"/>
      <c r="AE59" s="181"/>
    </row>
    <row r="60" spans="1:31" x14ac:dyDescent="0.35">
      <c r="A60" s="4">
        <f t="shared" si="1"/>
        <v>0</v>
      </c>
      <c r="B60" s="50"/>
      <c r="C60" s="161"/>
      <c r="D60" s="161"/>
      <c r="E60" s="161"/>
      <c r="F60" s="161"/>
      <c r="G60" s="161"/>
      <c r="H60" s="161"/>
      <c r="I60" s="162"/>
      <c r="J60" s="163"/>
      <c r="K60" s="166">
        <f t="shared" si="2"/>
        <v>0</v>
      </c>
      <c r="L60" s="167"/>
      <c r="M60" s="168"/>
      <c r="N60" s="179"/>
      <c r="O60" s="180"/>
      <c r="P60" s="180"/>
      <c r="Q60" s="180"/>
      <c r="R60" s="180"/>
      <c r="S60" s="180"/>
      <c r="T60" s="180"/>
      <c r="U60" s="180"/>
      <c r="V60" s="180"/>
      <c r="W60" s="180"/>
      <c r="X60" s="180"/>
      <c r="Y60" s="180"/>
      <c r="Z60" s="180"/>
      <c r="AA60" s="180"/>
      <c r="AB60" s="180"/>
      <c r="AC60" s="180"/>
      <c r="AD60" s="180"/>
      <c r="AE60" s="181"/>
    </row>
    <row r="61" spans="1:31" x14ac:dyDescent="0.35">
      <c r="A61" s="4">
        <f t="shared" si="1"/>
        <v>0</v>
      </c>
      <c r="B61" s="50"/>
      <c r="C61" s="161"/>
      <c r="D61" s="161"/>
      <c r="E61" s="161"/>
      <c r="F61" s="161"/>
      <c r="G61" s="161"/>
      <c r="H61" s="161"/>
      <c r="I61" s="162"/>
      <c r="J61" s="163"/>
      <c r="K61" s="166">
        <f t="shared" si="2"/>
        <v>0</v>
      </c>
      <c r="L61" s="167"/>
      <c r="M61" s="168"/>
      <c r="N61" s="179"/>
      <c r="O61" s="180"/>
      <c r="P61" s="180"/>
      <c r="Q61" s="180"/>
      <c r="R61" s="180"/>
      <c r="S61" s="180"/>
      <c r="T61" s="180"/>
      <c r="U61" s="180"/>
      <c r="V61" s="180"/>
      <c r="W61" s="180"/>
      <c r="X61" s="180"/>
      <c r="Y61" s="180"/>
      <c r="Z61" s="180"/>
      <c r="AA61" s="180"/>
      <c r="AB61" s="180"/>
      <c r="AC61" s="180"/>
      <c r="AD61" s="180"/>
      <c r="AE61" s="181"/>
    </row>
    <row r="62" spans="1:31" x14ac:dyDescent="0.35">
      <c r="A62" s="4">
        <f t="shared" si="1"/>
        <v>0</v>
      </c>
      <c r="B62" s="50"/>
      <c r="C62" s="161"/>
      <c r="D62" s="161"/>
      <c r="E62" s="161"/>
      <c r="F62" s="161"/>
      <c r="G62" s="161"/>
      <c r="H62" s="161"/>
      <c r="I62" s="162"/>
      <c r="J62" s="163"/>
      <c r="K62" s="166">
        <f t="shared" si="2"/>
        <v>0</v>
      </c>
      <c r="L62" s="167"/>
      <c r="M62" s="168"/>
      <c r="N62" s="179"/>
      <c r="O62" s="180"/>
      <c r="P62" s="180"/>
      <c r="Q62" s="180"/>
      <c r="R62" s="180"/>
      <c r="S62" s="180"/>
      <c r="T62" s="180"/>
      <c r="U62" s="180"/>
      <c r="V62" s="180"/>
      <c r="W62" s="180"/>
      <c r="X62" s="180"/>
      <c r="Y62" s="180"/>
      <c r="Z62" s="180"/>
      <c r="AA62" s="180"/>
      <c r="AB62" s="180"/>
      <c r="AC62" s="180"/>
      <c r="AD62" s="180"/>
      <c r="AE62" s="181"/>
    </row>
    <row r="63" spans="1:31" x14ac:dyDescent="0.35">
      <c r="A63" s="4">
        <f t="shared" si="1"/>
        <v>0</v>
      </c>
      <c r="B63" s="50"/>
      <c r="C63" s="161"/>
      <c r="D63" s="161"/>
      <c r="E63" s="161"/>
      <c r="F63" s="161"/>
      <c r="G63" s="161"/>
      <c r="H63" s="161"/>
      <c r="I63" s="162"/>
      <c r="J63" s="163"/>
      <c r="K63" s="166">
        <f t="shared" si="2"/>
        <v>0</v>
      </c>
      <c r="L63" s="167"/>
      <c r="M63" s="168"/>
      <c r="N63" s="179"/>
      <c r="O63" s="180"/>
      <c r="P63" s="180"/>
      <c r="Q63" s="180"/>
      <c r="R63" s="180"/>
      <c r="S63" s="180"/>
      <c r="T63" s="180"/>
      <c r="U63" s="180"/>
      <c r="V63" s="180"/>
      <c r="W63" s="180"/>
      <c r="X63" s="180"/>
      <c r="Y63" s="180"/>
      <c r="Z63" s="180"/>
      <c r="AA63" s="180"/>
      <c r="AB63" s="180"/>
      <c r="AC63" s="180"/>
      <c r="AD63" s="180"/>
      <c r="AE63" s="181"/>
    </row>
    <row r="64" spans="1:31" x14ac:dyDescent="0.35">
      <c r="A64" s="4">
        <f t="shared" si="1"/>
        <v>0</v>
      </c>
      <c r="B64" s="50"/>
      <c r="C64" s="161"/>
      <c r="D64" s="161"/>
      <c r="E64" s="161"/>
      <c r="F64" s="161"/>
      <c r="G64" s="161"/>
      <c r="H64" s="161"/>
      <c r="I64" s="162"/>
      <c r="J64" s="163"/>
      <c r="K64" s="166">
        <f t="shared" si="2"/>
        <v>0</v>
      </c>
      <c r="L64" s="167"/>
      <c r="M64" s="168"/>
      <c r="N64" s="179"/>
      <c r="O64" s="180"/>
      <c r="P64" s="180"/>
      <c r="Q64" s="180"/>
      <c r="R64" s="180"/>
      <c r="S64" s="180"/>
      <c r="T64" s="180"/>
      <c r="U64" s="180"/>
      <c r="V64" s="180"/>
      <c r="W64" s="180"/>
      <c r="X64" s="180"/>
      <c r="Y64" s="180"/>
      <c r="Z64" s="180"/>
      <c r="AA64" s="180"/>
      <c r="AB64" s="180"/>
      <c r="AC64" s="180"/>
      <c r="AD64" s="180"/>
      <c r="AE64" s="181"/>
    </row>
    <row r="65" spans="1:31" x14ac:dyDescent="0.35">
      <c r="A65" s="4">
        <f t="shared" si="1"/>
        <v>0</v>
      </c>
      <c r="B65" s="50"/>
      <c r="C65" s="161"/>
      <c r="D65" s="161"/>
      <c r="E65" s="161"/>
      <c r="F65" s="161"/>
      <c r="G65" s="161"/>
      <c r="H65" s="161"/>
      <c r="I65" s="162"/>
      <c r="J65" s="163"/>
      <c r="K65" s="166">
        <f t="shared" si="2"/>
        <v>0</v>
      </c>
      <c r="L65" s="167"/>
      <c r="M65" s="168"/>
      <c r="N65" s="179"/>
      <c r="O65" s="180"/>
      <c r="P65" s="180"/>
      <c r="Q65" s="180"/>
      <c r="R65" s="180"/>
      <c r="S65" s="180"/>
      <c r="T65" s="180"/>
      <c r="U65" s="180"/>
      <c r="V65" s="180"/>
      <c r="W65" s="180"/>
      <c r="X65" s="180"/>
      <c r="Y65" s="180"/>
      <c r="Z65" s="180"/>
      <c r="AA65" s="180"/>
      <c r="AB65" s="180"/>
      <c r="AC65" s="180"/>
      <c r="AD65" s="180"/>
      <c r="AE65" s="181"/>
    </row>
    <row r="66" spans="1:31" x14ac:dyDescent="0.35">
      <c r="A66" s="4">
        <f t="shared" si="1"/>
        <v>0</v>
      </c>
      <c r="B66" s="50"/>
      <c r="C66" s="161"/>
      <c r="D66" s="161"/>
      <c r="E66" s="161"/>
      <c r="F66" s="161"/>
      <c r="G66" s="161"/>
      <c r="H66" s="161"/>
      <c r="I66" s="162"/>
      <c r="J66" s="163"/>
      <c r="K66" s="166">
        <f t="shared" si="2"/>
        <v>0</v>
      </c>
      <c r="L66" s="167"/>
      <c r="M66" s="168"/>
      <c r="N66" s="179"/>
      <c r="O66" s="180"/>
      <c r="P66" s="180"/>
      <c r="Q66" s="180"/>
      <c r="R66" s="180"/>
      <c r="S66" s="180"/>
      <c r="T66" s="180"/>
      <c r="U66" s="180"/>
      <c r="V66" s="180"/>
      <c r="W66" s="180"/>
      <c r="X66" s="180"/>
      <c r="Y66" s="180"/>
      <c r="Z66" s="180"/>
      <c r="AA66" s="180"/>
      <c r="AB66" s="180"/>
      <c r="AC66" s="180"/>
      <c r="AD66" s="180"/>
      <c r="AE66" s="181"/>
    </row>
    <row r="67" spans="1:31" x14ac:dyDescent="0.35">
      <c r="A67" s="4">
        <f t="shared" si="1"/>
        <v>0</v>
      </c>
      <c r="B67" s="50"/>
      <c r="C67" s="161"/>
      <c r="D67" s="161"/>
      <c r="E67" s="161"/>
      <c r="F67" s="161"/>
      <c r="G67" s="161"/>
      <c r="H67" s="161"/>
      <c r="I67" s="162"/>
      <c r="J67" s="163"/>
      <c r="K67" s="166">
        <f t="shared" si="2"/>
        <v>0</v>
      </c>
      <c r="L67" s="167"/>
      <c r="M67" s="168"/>
      <c r="N67" s="179"/>
      <c r="O67" s="180"/>
      <c r="P67" s="180"/>
      <c r="Q67" s="180"/>
      <c r="R67" s="180"/>
      <c r="S67" s="180"/>
      <c r="T67" s="180"/>
      <c r="U67" s="180"/>
      <c r="V67" s="180"/>
      <c r="W67" s="180"/>
      <c r="X67" s="180"/>
      <c r="Y67" s="180"/>
      <c r="Z67" s="180"/>
      <c r="AA67" s="180"/>
      <c r="AB67" s="180"/>
      <c r="AC67" s="180"/>
      <c r="AD67" s="180"/>
      <c r="AE67" s="181"/>
    </row>
    <row r="68" spans="1:31" x14ac:dyDescent="0.35">
      <c r="A68" s="4">
        <f t="shared" si="1"/>
        <v>0</v>
      </c>
      <c r="B68" s="50"/>
      <c r="C68" s="161"/>
      <c r="D68" s="161"/>
      <c r="E68" s="161"/>
      <c r="F68" s="161"/>
      <c r="G68" s="161"/>
      <c r="H68" s="161"/>
      <c r="I68" s="162"/>
      <c r="J68" s="163"/>
      <c r="K68" s="166">
        <f t="shared" si="2"/>
        <v>0</v>
      </c>
      <c r="L68" s="167"/>
      <c r="M68" s="168"/>
      <c r="N68" s="179"/>
      <c r="O68" s="180"/>
      <c r="P68" s="180"/>
      <c r="Q68" s="180"/>
      <c r="R68" s="180"/>
      <c r="S68" s="180"/>
      <c r="T68" s="180"/>
      <c r="U68" s="180"/>
      <c r="V68" s="180"/>
      <c r="W68" s="180"/>
      <c r="X68" s="180"/>
      <c r="Y68" s="180"/>
      <c r="Z68" s="180"/>
      <c r="AA68" s="180"/>
      <c r="AB68" s="180"/>
      <c r="AC68" s="180"/>
      <c r="AD68" s="180"/>
      <c r="AE68" s="181"/>
    </row>
    <row r="69" spans="1:31" x14ac:dyDescent="0.35">
      <c r="A69" s="4">
        <f t="shared" si="1"/>
        <v>0</v>
      </c>
      <c r="B69" s="50"/>
      <c r="C69" s="161"/>
      <c r="D69" s="161"/>
      <c r="E69" s="161"/>
      <c r="F69" s="161"/>
      <c r="G69" s="161"/>
      <c r="H69" s="161"/>
      <c r="I69" s="162"/>
      <c r="J69" s="163"/>
      <c r="K69" s="166">
        <f t="shared" si="2"/>
        <v>0</v>
      </c>
      <c r="L69" s="167"/>
      <c r="M69" s="168"/>
      <c r="N69" s="179"/>
      <c r="O69" s="180"/>
      <c r="P69" s="180"/>
      <c r="Q69" s="180"/>
      <c r="R69" s="180"/>
      <c r="S69" s="180"/>
      <c r="T69" s="180"/>
      <c r="U69" s="180"/>
      <c r="V69" s="180"/>
      <c r="W69" s="180"/>
      <c r="X69" s="180"/>
      <c r="Y69" s="180"/>
      <c r="Z69" s="180"/>
      <c r="AA69" s="180"/>
      <c r="AB69" s="180"/>
      <c r="AC69" s="180"/>
      <c r="AD69" s="180"/>
      <c r="AE69" s="181"/>
    </row>
    <row r="70" spans="1:31" x14ac:dyDescent="0.35">
      <c r="A70" s="4">
        <f t="shared" si="1"/>
        <v>0</v>
      </c>
      <c r="B70" s="50"/>
      <c r="C70" s="161"/>
      <c r="D70" s="161"/>
      <c r="E70" s="161"/>
      <c r="F70" s="161"/>
      <c r="G70" s="161"/>
      <c r="H70" s="161"/>
      <c r="I70" s="162"/>
      <c r="J70" s="163"/>
      <c r="K70" s="166">
        <f t="shared" si="2"/>
        <v>0</v>
      </c>
      <c r="L70" s="167"/>
      <c r="M70" s="168"/>
      <c r="N70" s="179"/>
      <c r="O70" s="180"/>
      <c r="P70" s="180"/>
      <c r="Q70" s="180"/>
      <c r="R70" s="180"/>
      <c r="S70" s="180"/>
      <c r="T70" s="180"/>
      <c r="U70" s="180"/>
      <c r="V70" s="180"/>
      <c r="W70" s="180"/>
      <c r="X70" s="180"/>
      <c r="Y70" s="180"/>
      <c r="Z70" s="180"/>
      <c r="AA70" s="180"/>
      <c r="AB70" s="180"/>
      <c r="AC70" s="180"/>
      <c r="AD70" s="180"/>
      <c r="AE70" s="181"/>
    </row>
    <row r="71" spans="1:31" x14ac:dyDescent="0.35">
      <c r="A71" s="4">
        <f t="shared" si="1"/>
        <v>0</v>
      </c>
      <c r="B71" s="50"/>
      <c r="C71" s="161"/>
      <c r="D71" s="161"/>
      <c r="E71" s="161"/>
      <c r="F71" s="161"/>
      <c r="G71" s="161"/>
      <c r="H71" s="161"/>
      <c r="I71" s="162"/>
      <c r="J71" s="163"/>
      <c r="K71" s="166">
        <f t="shared" si="2"/>
        <v>0</v>
      </c>
      <c r="L71" s="167"/>
      <c r="M71" s="168"/>
      <c r="N71" s="179"/>
      <c r="O71" s="180"/>
      <c r="P71" s="180"/>
      <c r="Q71" s="180"/>
      <c r="R71" s="180"/>
      <c r="S71" s="180"/>
      <c r="T71" s="180"/>
      <c r="U71" s="180"/>
      <c r="V71" s="180"/>
      <c r="W71" s="180"/>
      <c r="X71" s="180"/>
      <c r="Y71" s="180"/>
      <c r="Z71" s="180"/>
      <c r="AA71" s="180"/>
      <c r="AB71" s="180"/>
      <c r="AC71" s="180"/>
      <c r="AD71" s="180"/>
      <c r="AE71" s="181"/>
    </row>
    <row r="72" spans="1:31" x14ac:dyDescent="0.35">
      <c r="A72" s="4">
        <f t="shared" si="1"/>
        <v>0</v>
      </c>
      <c r="B72" s="50"/>
      <c r="C72" s="161"/>
      <c r="D72" s="161"/>
      <c r="E72" s="161"/>
      <c r="F72" s="161"/>
      <c r="G72" s="161"/>
      <c r="H72" s="161"/>
      <c r="I72" s="162"/>
      <c r="J72" s="163"/>
      <c r="K72" s="166">
        <f t="shared" si="2"/>
        <v>0</v>
      </c>
      <c r="L72" s="167"/>
      <c r="M72" s="168"/>
      <c r="N72" s="182"/>
      <c r="O72" s="183"/>
      <c r="P72" s="183"/>
      <c r="Q72" s="183"/>
      <c r="R72" s="183"/>
      <c r="S72" s="183"/>
      <c r="T72" s="183"/>
      <c r="U72" s="183"/>
      <c r="V72" s="183"/>
      <c r="W72" s="183"/>
      <c r="X72" s="183"/>
      <c r="Y72" s="183"/>
      <c r="Z72" s="183"/>
      <c r="AA72" s="183"/>
      <c r="AB72" s="183"/>
      <c r="AC72" s="183"/>
      <c r="AD72" s="183"/>
      <c r="AE72" s="184"/>
    </row>
    <row r="74" spans="1:31" x14ac:dyDescent="0.35">
      <c r="K74" s="169"/>
      <c r="L74" s="169"/>
      <c r="M74" s="169"/>
      <c r="N74" s="169"/>
      <c r="O74" s="169"/>
      <c r="P74" s="169"/>
      <c r="Q74" s="169"/>
      <c r="R74" s="169"/>
      <c r="S74" s="169"/>
    </row>
    <row r="75" spans="1:31" x14ac:dyDescent="0.35">
      <c r="K75" s="169"/>
      <c r="L75" s="169"/>
      <c r="M75" s="169"/>
      <c r="N75" s="169"/>
      <c r="O75" s="169"/>
      <c r="P75" s="169"/>
      <c r="Q75" s="169"/>
      <c r="R75" s="169"/>
      <c r="S75" s="169"/>
    </row>
    <row r="76" spans="1:31" x14ac:dyDescent="0.35">
      <c r="K76" s="169"/>
      <c r="L76" s="169"/>
      <c r="M76" s="169"/>
      <c r="N76" s="169"/>
      <c r="O76" s="169"/>
      <c r="P76" s="169"/>
      <c r="Q76" s="169"/>
      <c r="R76" s="169"/>
      <c r="S76" s="169"/>
    </row>
    <row r="77" spans="1:31" x14ac:dyDescent="0.35">
      <c r="K77" s="170"/>
      <c r="L77" s="170"/>
      <c r="M77" s="170"/>
      <c r="N77" s="170"/>
      <c r="O77" s="170"/>
      <c r="P77" s="170"/>
      <c r="Q77" s="170"/>
      <c r="R77" s="170"/>
      <c r="S77" s="170"/>
    </row>
    <row r="78" spans="1:31"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row r="81" spans="6:25" x14ac:dyDescent="0.35">
      <c r="F81" s="172" t="s">
        <v>113</v>
      </c>
      <c r="G81" s="172"/>
      <c r="H81" s="172"/>
      <c r="I81" s="172"/>
      <c r="J81" s="172"/>
      <c r="K81" s="173" t="s">
        <v>114</v>
      </c>
      <c r="L81" s="174"/>
      <c r="M81" s="174"/>
      <c r="N81" s="175"/>
      <c r="O81" s="173" t="s">
        <v>115</v>
      </c>
      <c r="P81" s="174"/>
      <c r="Q81" s="174"/>
      <c r="R81" s="175"/>
      <c r="S81" s="173" t="s">
        <v>112</v>
      </c>
      <c r="T81" s="174"/>
      <c r="U81" s="174"/>
      <c r="V81" s="174"/>
      <c r="W81" s="174"/>
      <c r="X81" s="174"/>
      <c r="Y81" s="175"/>
    </row>
    <row r="82" spans="6:25" x14ac:dyDescent="0.35">
      <c r="F82" s="165" t="s">
        <v>116</v>
      </c>
      <c r="G82" s="165"/>
      <c r="H82" s="165"/>
      <c r="I82" s="165"/>
      <c r="J82" s="165"/>
      <c r="K82" s="155">
        <v>95</v>
      </c>
      <c r="L82" s="156"/>
      <c r="M82" s="156"/>
      <c r="N82" s="157"/>
      <c r="O82" s="158">
        <v>100</v>
      </c>
      <c r="P82" s="159"/>
      <c r="Q82" s="159"/>
      <c r="R82" s="160"/>
      <c r="S82" s="158" t="s">
        <v>117</v>
      </c>
      <c r="T82" s="159"/>
      <c r="U82" s="159"/>
      <c r="V82" s="159"/>
      <c r="W82" s="159"/>
      <c r="X82" s="159"/>
      <c r="Y82" s="160"/>
    </row>
    <row r="83" spans="6:25" x14ac:dyDescent="0.35">
      <c r="F83" s="165"/>
      <c r="G83" s="165"/>
      <c r="H83" s="165"/>
      <c r="I83" s="165"/>
      <c r="J83" s="165"/>
      <c r="K83" s="155">
        <v>85</v>
      </c>
      <c r="L83" s="156"/>
      <c r="M83" s="156"/>
      <c r="N83" s="157"/>
      <c r="O83" s="158">
        <v>94</v>
      </c>
      <c r="P83" s="159"/>
      <c r="Q83" s="159"/>
      <c r="R83" s="160"/>
      <c r="S83" s="158" t="s">
        <v>118</v>
      </c>
      <c r="T83" s="159"/>
      <c r="U83" s="159"/>
      <c r="V83" s="159"/>
      <c r="W83" s="159"/>
      <c r="X83" s="159"/>
      <c r="Y83" s="160"/>
    </row>
    <row r="84" spans="6:25" x14ac:dyDescent="0.35">
      <c r="F84" s="165"/>
      <c r="G84" s="165"/>
      <c r="H84" s="165"/>
      <c r="I84" s="165"/>
      <c r="J84" s="165"/>
      <c r="K84" s="155">
        <v>75</v>
      </c>
      <c r="L84" s="156"/>
      <c r="M84" s="156"/>
      <c r="N84" s="157"/>
      <c r="O84" s="158">
        <v>84</v>
      </c>
      <c r="P84" s="159"/>
      <c r="Q84" s="159"/>
      <c r="R84" s="160"/>
      <c r="S84" s="158" t="s">
        <v>119</v>
      </c>
      <c r="T84" s="159"/>
      <c r="U84" s="159"/>
      <c r="V84" s="159"/>
      <c r="W84" s="159"/>
      <c r="X84" s="159"/>
      <c r="Y84" s="160"/>
    </row>
    <row r="85" spans="6:25" x14ac:dyDescent="0.35">
      <c r="F85" s="165"/>
      <c r="G85" s="165"/>
      <c r="H85" s="165"/>
      <c r="I85" s="165"/>
      <c r="J85" s="165"/>
      <c r="K85" s="155">
        <v>70</v>
      </c>
      <c r="L85" s="156"/>
      <c r="M85" s="156"/>
      <c r="N85" s="157"/>
      <c r="O85" s="158">
        <v>74</v>
      </c>
      <c r="P85" s="159"/>
      <c r="Q85" s="159"/>
      <c r="R85" s="160"/>
      <c r="S85" s="158" t="s">
        <v>120</v>
      </c>
      <c r="T85" s="159"/>
      <c r="U85" s="159"/>
      <c r="V85" s="159"/>
      <c r="W85" s="159"/>
      <c r="X85" s="159"/>
      <c r="Y85" s="160"/>
    </row>
    <row r="86" spans="6:25" x14ac:dyDescent="0.35">
      <c r="F86" s="164" t="s">
        <v>121</v>
      </c>
      <c r="G86" s="164"/>
      <c r="H86" s="164"/>
      <c r="I86" s="164"/>
      <c r="J86" s="164"/>
      <c r="K86" s="155">
        <v>0</v>
      </c>
      <c r="L86" s="156"/>
      <c r="M86" s="156"/>
      <c r="N86" s="157"/>
      <c r="O86" s="158">
        <v>69</v>
      </c>
      <c r="P86" s="159"/>
      <c r="Q86" s="159"/>
      <c r="R86" s="160"/>
      <c r="S86" s="158" t="s">
        <v>122</v>
      </c>
      <c r="T86" s="159"/>
      <c r="U86" s="159"/>
      <c r="V86" s="159"/>
      <c r="W86" s="159"/>
      <c r="X86" s="159"/>
      <c r="Y86" s="160"/>
    </row>
  </sheetData>
  <mergeCells count="224">
    <mergeCell ref="A1:D7"/>
    <mergeCell ref="E1:W4"/>
    <mergeCell ref="X1:AE3"/>
    <mergeCell ref="X4:AE4"/>
    <mergeCell ref="E5:W7"/>
    <mergeCell ref="X5:AA7"/>
    <mergeCell ref="AB5:AE7"/>
    <mergeCell ref="A9:AE9"/>
    <mergeCell ref="A10:AE10"/>
    <mergeCell ref="A11:AE11"/>
    <mergeCell ref="A12:D12"/>
    <mergeCell ref="E12:F12"/>
    <mergeCell ref="G12:K12"/>
    <mergeCell ref="L12:O12"/>
    <mergeCell ref="P12:Q12"/>
    <mergeCell ref="S12:T12"/>
    <mergeCell ref="U12:V12"/>
    <mergeCell ref="W12:X12"/>
    <mergeCell ref="Y12:Z12"/>
    <mergeCell ref="AA12:AE12"/>
    <mergeCell ref="A13:AE13"/>
    <mergeCell ref="A14:B14"/>
    <mergeCell ref="C14:K14"/>
    <mergeCell ref="L14:O14"/>
    <mergeCell ref="P14:R14"/>
    <mergeCell ref="S14:V14"/>
    <mergeCell ref="W14:AE14"/>
    <mergeCell ref="A15:B15"/>
    <mergeCell ref="C15:P15"/>
    <mergeCell ref="Q15:T15"/>
    <mergeCell ref="U15:V15"/>
    <mergeCell ref="W15:AC15"/>
    <mergeCell ref="AD15:AE15"/>
    <mergeCell ref="A16:AE16"/>
    <mergeCell ref="A17:B17"/>
    <mergeCell ref="C17:E17"/>
    <mergeCell ref="F17:H17"/>
    <mergeCell ref="I17:J17"/>
    <mergeCell ref="K17:R17"/>
    <mergeCell ref="T17:AD17"/>
    <mergeCell ref="A18:B18"/>
    <mergeCell ref="C18:J18"/>
    <mergeCell ref="K18:R18"/>
    <mergeCell ref="T18:AD18"/>
    <mergeCell ref="C27:H27"/>
    <mergeCell ref="I27:J27"/>
    <mergeCell ref="K27:M27"/>
    <mergeCell ref="A20:A22"/>
    <mergeCell ref="B20:B22"/>
    <mergeCell ref="C20:H22"/>
    <mergeCell ref="I20:J22"/>
    <mergeCell ref="K20:M22"/>
    <mergeCell ref="N20:AE22"/>
    <mergeCell ref="C25:H25"/>
    <mergeCell ref="I25:J25"/>
    <mergeCell ref="K25:M25"/>
    <mergeCell ref="C23:H23"/>
    <mergeCell ref="I23:J23"/>
    <mergeCell ref="K23:M23"/>
    <mergeCell ref="C24:H24"/>
    <mergeCell ref="I24:J24"/>
    <mergeCell ref="K24:M24"/>
    <mergeCell ref="C26:H26"/>
    <mergeCell ref="I26:J26"/>
    <mergeCell ref="K26:M26"/>
    <mergeCell ref="C31:H31"/>
    <mergeCell ref="I31:J31"/>
    <mergeCell ref="K31:M31"/>
    <mergeCell ref="C28:H28"/>
    <mergeCell ref="I28:J28"/>
    <mergeCell ref="K28:M28"/>
    <mergeCell ref="C29:H29"/>
    <mergeCell ref="I29:J29"/>
    <mergeCell ref="K29:M29"/>
    <mergeCell ref="C30:H30"/>
    <mergeCell ref="I30:J30"/>
    <mergeCell ref="K30:M30"/>
    <mergeCell ref="C39:H39"/>
    <mergeCell ref="I39:J39"/>
    <mergeCell ref="K39:M39"/>
    <mergeCell ref="C32:H32"/>
    <mergeCell ref="I32:J32"/>
    <mergeCell ref="K32:M32"/>
    <mergeCell ref="C33:H33"/>
    <mergeCell ref="I33:J33"/>
    <mergeCell ref="K33:M33"/>
    <mergeCell ref="C34:H34"/>
    <mergeCell ref="I34:J34"/>
    <mergeCell ref="K34:M34"/>
    <mergeCell ref="C35:H35"/>
    <mergeCell ref="I35:J35"/>
    <mergeCell ref="K35:M35"/>
    <mergeCell ref="C36:H36"/>
    <mergeCell ref="I36:J36"/>
    <mergeCell ref="K36:M36"/>
    <mergeCell ref="C37:H37"/>
    <mergeCell ref="I37:J37"/>
    <mergeCell ref="K37:M37"/>
    <mergeCell ref="C38:H38"/>
    <mergeCell ref="I38:J38"/>
    <mergeCell ref="K38:M38"/>
    <mergeCell ref="C47:H47"/>
    <mergeCell ref="I47:J47"/>
    <mergeCell ref="K47:M47"/>
    <mergeCell ref="C40:H40"/>
    <mergeCell ref="I40:J40"/>
    <mergeCell ref="K40:M40"/>
    <mergeCell ref="C41:H41"/>
    <mergeCell ref="I41:J41"/>
    <mergeCell ref="K41:M41"/>
    <mergeCell ref="C42:H42"/>
    <mergeCell ref="I42:J42"/>
    <mergeCell ref="K42:M42"/>
    <mergeCell ref="C43:H43"/>
    <mergeCell ref="I43:J43"/>
    <mergeCell ref="K43:M43"/>
    <mergeCell ref="C44:H44"/>
    <mergeCell ref="I44:J44"/>
    <mergeCell ref="K44:M44"/>
    <mergeCell ref="C45:H45"/>
    <mergeCell ref="I45:J45"/>
    <mergeCell ref="K45:M45"/>
    <mergeCell ref="C46:H46"/>
    <mergeCell ref="I46:J46"/>
    <mergeCell ref="K46:M46"/>
    <mergeCell ref="C55:H55"/>
    <mergeCell ref="I55:J55"/>
    <mergeCell ref="K55:M55"/>
    <mergeCell ref="C48:H48"/>
    <mergeCell ref="I48:J48"/>
    <mergeCell ref="K48:M48"/>
    <mergeCell ref="C49:H49"/>
    <mergeCell ref="I49:J49"/>
    <mergeCell ref="K49:M49"/>
    <mergeCell ref="C50:H50"/>
    <mergeCell ref="I50:J50"/>
    <mergeCell ref="K50:M50"/>
    <mergeCell ref="C51:H51"/>
    <mergeCell ref="I51:J51"/>
    <mergeCell ref="K51:M51"/>
    <mergeCell ref="C52:H52"/>
    <mergeCell ref="I52:J52"/>
    <mergeCell ref="K52:M52"/>
    <mergeCell ref="C53:H53"/>
    <mergeCell ref="I53:J53"/>
    <mergeCell ref="K53:M53"/>
    <mergeCell ref="C54:H54"/>
    <mergeCell ref="I54:J54"/>
    <mergeCell ref="K54:M54"/>
    <mergeCell ref="C62:H62"/>
    <mergeCell ref="I62:J62"/>
    <mergeCell ref="K62:M62"/>
    <mergeCell ref="C63:H63"/>
    <mergeCell ref="I63:J63"/>
    <mergeCell ref="K63:M63"/>
    <mergeCell ref="C56:H56"/>
    <mergeCell ref="I56:J56"/>
    <mergeCell ref="K56:M56"/>
    <mergeCell ref="C57:H57"/>
    <mergeCell ref="I57:J57"/>
    <mergeCell ref="K57:M57"/>
    <mergeCell ref="C58:H58"/>
    <mergeCell ref="I58:J58"/>
    <mergeCell ref="K58:M58"/>
    <mergeCell ref="C59:H59"/>
    <mergeCell ref="I59:J59"/>
    <mergeCell ref="K59:M59"/>
    <mergeCell ref="K72:M72"/>
    <mergeCell ref="K74:S77"/>
    <mergeCell ref="A78:AE78"/>
    <mergeCell ref="F81:J81"/>
    <mergeCell ref="K81:N81"/>
    <mergeCell ref="O81:R81"/>
    <mergeCell ref="S81:Y81"/>
    <mergeCell ref="N23:AE72"/>
    <mergeCell ref="K66:M66"/>
    <mergeCell ref="C67:H67"/>
    <mergeCell ref="I67:J67"/>
    <mergeCell ref="K67:M67"/>
    <mergeCell ref="C64:H64"/>
    <mergeCell ref="I64:J64"/>
    <mergeCell ref="K64:M64"/>
    <mergeCell ref="C65:H65"/>
    <mergeCell ref="I65:J65"/>
    <mergeCell ref="K65:M65"/>
    <mergeCell ref="C60:H60"/>
    <mergeCell ref="I60:J60"/>
    <mergeCell ref="K60:M60"/>
    <mergeCell ref="C61:H61"/>
    <mergeCell ref="I61:J61"/>
    <mergeCell ref="K61:M61"/>
    <mergeCell ref="C66:H66"/>
    <mergeCell ref="I66:J66"/>
    <mergeCell ref="K85:N85"/>
    <mergeCell ref="O85:R85"/>
    <mergeCell ref="S85:Y85"/>
    <mergeCell ref="F86:J86"/>
    <mergeCell ref="K86:N86"/>
    <mergeCell ref="O86:R86"/>
    <mergeCell ref="S86:Y86"/>
    <mergeCell ref="F82:J85"/>
    <mergeCell ref="C68:H68"/>
    <mergeCell ref="I68:J68"/>
    <mergeCell ref="K68:M68"/>
    <mergeCell ref="C69:H69"/>
    <mergeCell ref="I69:J69"/>
    <mergeCell ref="K69:M69"/>
    <mergeCell ref="C70:H70"/>
    <mergeCell ref="I70:J70"/>
    <mergeCell ref="K70:M70"/>
    <mergeCell ref="C71:H71"/>
    <mergeCell ref="I71:J71"/>
    <mergeCell ref="K71:M71"/>
    <mergeCell ref="C72:H72"/>
    <mergeCell ref="I72:J72"/>
    <mergeCell ref="K84:N84"/>
    <mergeCell ref="O84:R84"/>
    <mergeCell ref="S84:Y84"/>
    <mergeCell ref="K82:N82"/>
    <mergeCell ref="O82:R82"/>
    <mergeCell ref="S82:Y82"/>
    <mergeCell ref="K83:N83"/>
    <mergeCell ref="O83:R83"/>
    <mergeCell ref="S83:Y83"/>
  </mergeCells>
  <conditionalFormatting sqref="I23:I72">
    <cfRule type="cellIs" dxfId="160" priority="8" operator="equal">
      <formula>0</formula>
    </cfRule>
  </conditionalFormatting>
  <conditionalFormatting sqref="A25:A72">
    <cfRule type="cellIs" dxfId="159" priority="7" operator="equal">
      <formula>0</formula>
    </cfRule>
  </conditionalFormatting>
  <conditionalFormatting sqref="A23 H19 Y19 K23:K72 I17 M19 AE17:AE19 S17:S19">
    <cfRule type="cellIs" dxfId="158" priority="11" operator="equal">
      <formula>0</formula>
    </cfRule>
  </conditionalFormatting>
  <conditionalFormatting sqref="A24">
    <cfRule type="cellIs" dxfId="157" priority="10" operator="equal">
      <formula>0</formula>
    </cfRule>
  </conditionalFormatting>
  <conditionalFormatting sqref="AF23:AF72">
    <cfRule type="cellIs" dxfId="156" priority="9" operator="notEqual">
      <formula>0</formula>
    </cfRule>
  </conditionalFormatting>
  <conditionalFormatting sqref="G12:K12">
    <cfRule type="cellIs" dxfId="155" priority="6" operator="equal">
      <formula>0</formula>
    </cfRule>
  </conditionalFormatting>
  <conditionalFormatting sqref="P12:Q12">
    <cfRule type="cellIs" dxfId="154" priority="5" operator="equal">
      <formula>0</formula>
    </cfRule>
  </conditionalFormatting>
  <conditionalFormatting sqref="S12:T12">
    <cfRule type="cellIs" dxfId="153" priority="4" operator="equal">
      <formula>0</formula>
    </cfRule>
  </conditionalFormatting>
  <conditionalFormatting sqref="W12:X12">
    <cfRule type="cellIs" dxfId="152" priority="3" operator="equal">
      <formula>0</formula>
    </cfRule>
  </conditionalFormatting>
  <conditionalFormatting sqref="C18:J18 C17:E17">
    <cfRule type="cellIs" dxfId="151" priority="1" operator="equal">
      <formula>0</formula>
    </cfRule>
  </conditionalFormatting>
  <conditionalFormatting sqref="W14:AE14 U15:V15 AD15:AE15 AA12:AE12 C14:K14 C15:P15">
    <cfRule type="cellIs" dxfId="150" priority="2" operator="equal">
      <formula>0</formula>
    </cfRule>
  </conditionalFormatting>
  <printOptions horizontalCentered="1"/>
  <pageMargins left="0.70866141732283472" right="0.51181102362204722" top="0.74803149606299213" bottom="0.74803149606299213" header="1.4173228346456694" footer="0.31496062992125984"/>
  <pageSetup scale="62" fitToHeight="2" orientation="landscape" horizontalDpi="0" verticalDpi="0" r:id="rId1"/>
  <headerFooter alignWithMargins="0">
    <oddHeader>&amp;R&amp;"Arial,Negrita"Página(s): &amp;P de &amp;N</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I78"/>
  <sheetViews>
    <sheetView showGridLines="0" zoomScale="85" zoomScaleNormal="85"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7" width="5.7265625" customWidth="1"/>
    <col min="8" max="8" width="11.81640625" customWidth="1"/>
    <col min="9" max="16" width="5.7265625" customWidth="1"/>
    <col min="17" max="17" width="6.26953125" customWidth="1"/>
    <col min="18" max="18" width="6.453125" customWidth="1"/>
    <col min="19" max="21" width="5.7265625" customWidth="1"/>
    <col min="22" max="23" width="5.7265625" style="37" customWidth="1"/>
    <col min="24" max="24" width="7.453125" style="37" customWidth="1"/>
    <col min="25" max="31" width="5.7265625" style="37" customWidth="1"/>
    <col min="32" max="32" width="39.26953125" style="27"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239" t="s">
        <v>37</v>
      </c>
      <c r="Y5" s="240"/>
      <c r="Z5" s="240"/>
      <c r="AA5" s="240"/>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242"/>
      <c r="Y6" s="243"/>
      <c r="Z6" s="243"/>
      <c r="AA6" s="243"/>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245"/>
      <c r="Y7" s="246"/>
      <c r="Z7" s="246"/>
      <c r="AA7" s="246"/>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199" t="s">
        <v>153</v>
      </c>
      <c r="B12" s="200"/>
      <c r="C12" s="297" t="str">
        <f>'Información Materia'!B18</f>
        <v>1a. Unidad</v>
      </c>
      <c r="D12" s="298"/>
      <c r="E12" s="223" t="s">
        <v>41</v>
      </c>
      <c r="F12" s="224"/>
      <c r="G12" s="225" t="str">
        <f>'Información Materia'!C4</f>
        <v>Febrero - junio 2019</v>
      </c>
      <c r="H12" s="226"/>
      <c r="I12" s="226"/>
      <c r="J12" s="226"/>
      <c r="K12" s="227"/>
      <c r="L12" s="203" t="s">
        <v>42</v>
      </c>
      <c r="M12" s="204"/>
      <c r="N12" s="204"/>
      <c r="O12" s="204"/>
      <c r="P12" s="296">
        <f>'Información Materia'!C18</f>
        <v>43507</v>
      </c>
      <c r="Q12" s="201"/>
      <c r="R12" s="5" t="s">
        <v>43</v>
      </c>
      <c r="S12" s="296">
        <f>'Información Materia'!D18</f>
        <v>43533</v>
      </c>
      <c r="T12" s="202"/>
      <c r="U12" s="199" t="s">
        <v>44</v>
      </c>
      <c r="V12" s="200"/>
      <c r="W12" s="219" t="str">
        <f>'Información Materia'!C14</f>
        <v>Escolarizado</v>
      </c>
      <c r="X12" s="220"/>
      <c r="Y12" s="290" t="s">
        <v>154</v>
      </c>
      <c r="Z12" s="291"/>
      <c r="AA12" s="218" t="str">
        <f>'Información Materia'!C12</f>
        <v>Nogales</v>
      </c>
      <c r="AB12" s="219"/>
      <c r="AC12" s="219"/>
      <c r="AD12" s="219"/>
      <c r="AE12" s="220"/>
      <c r="AF12" s="29"/>
      <c r="AI12" s="7"/>
    </row>
    <row r="13" spans="1:35" ht="20.149999999999999" customHeight="1" x14ac:dyDescent="0.35">
      <c r="A13" s="214" t="s">
        <v>38</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9" t="str">
        <f>'Información Materia'!C7</f>
        <v>Ingeniería en Gestión Empresarial</v>
      </c>
      <c r="D14" s="219"/>
      <c r="E14" s="219"/>
      <c r="F14" s="219"/>
      <c r="G14" s="219"/>
      <c r="H14" s="219"/>
      <c r="I14" s="219"/>
      <c r="J14" s="219"/>
      <c r="K14" s="220"/>
      <c r="L14" s="203" t="s">
        <v>189</v>
      </c>
      <c r="M14" s="204"/>
      <c r="N14" s="204"/>
      <c r="O14" s="204"/>
      <c r="P14" s="219" t="str">
        <f>'Información Materia'!E18</f>
        <v>ANALISIS</v>
      </c>
      <c r="Q14" s="219"/>
      <c r="R14" s="220"/>
      <c r="S14" s="203" t="s">
        <v>49</v>
      </c>
      <c r="T14" s="204"/>
      <c r="U14" s="204"/>
      <c r="V14" s="204"/>
      <c r="W14" s="219">
        <f>'Información Materia'!C11</f>
        <v>0</v>
      </c>
      <c r="X14" s="219"/>
      <c r="Y14" s="219"/>
      <c r="Z14" s="219"/>
      <c r="AA14" s="219"/>
      <c r="AB14" s="219"/>
      <c r="AC14" s="219"/>
      <c r="AD14" s="219"/>
      <c r="AE14" s="220"/>
      <c r="AF14" s="29"/>
    </row>
    <row r="15" spans="1:35" s="6" customFormat="1" ht="30" customHeight="1" x14ac:dyDescent="0.35">
      <c r="A15" s="203" t="s">
        <v>50</v>
      </c>
      <c r="B15" s="204"/>
      <c r="C15" s="219"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01" t="str">
        <f>'Información Materia'!C8</f>
        <v>SCD-1011</v>
      </c>
      <c r="V15" s="202"/>
      <c r="W15" s="290" t="s">
        <v>52</v>
      </c>
      <c r="X15" s="291"/>
      <c r="Y15" s="291"/>
      <c r="Z15" s="291"/>
      <c r="AA15" s="291"/>
      <c r="AB15" s="291"/>
      <c r="AC15" s="291"/>
      <c r="AD15" s="219" t="str">
        <f>'Información Materia'!C9</f>
        <v>2 - 3 - 5</v>
      </c>
      <c r="AE15" s="220"/>
      <c r="AF15" s="29"/>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24" t="str">
        <f>'Información Materia'!F16</f>
        <v>A</v>
      </c>
      <c r="F17" s="300" t="str">
        <f>'Información Materia'!F17</f>
        <v>Desempeño</v>
      </c>
      <c r="G17" s="300"/>
      <c r="H17" s="300"/>
      <c r="I17" s="24" t="str">
        <f>'Información Materia'!G16</f>
        <v>B</v>
      </c>
      <c r="J17" s="300" t="str">
        <f>'Información Materia'!G17</f>
        <v>Actitud</v>
      </c>
      <c r="K17" s="300"/>
      <c r="L17" s="300"/>
      <c r="M17" s="24" t="str">
        <f>'Información Materia'!H16</f>
        <v>C</v>
      </c>
      <c r="N17" s="300" t="str">
        <f>'Información Materia'!H17</f>
        <v>Conocimiento</v>
      </c>
      <c r="O17" s="300"/>
      <c r="P17" s="300"/>
      <c r="Q17" s="24" t="str">
        <f>'Información Materia'!I16</f>
        <v>D</v>
      </c>
      <c r="R17" s="300" t="str">
        <f>'Información Materia'!I17</f>
        <v>Producto Final</v>
      </c>
      <c r="S17" s="300"/>
      <c r="T17" s="301"/>
      <c r="U17" s="203" t="s">
        <v>55</v>
      </c>
      <c r="V17" s="204"/>
      <c r="W17" s="218">
        <f>'Información Materia'!C13</f>
        <v>0</v>
      </c>
      <c r="X17" s="218"/>
      <c r="Y17" s="299"/>
      <c r="Z17" s="290" t="s">
        <v>56</v>
      </c>
      <c r="AA17" s="291"/>
      <c r="AB17" s="291"/>
      <c r="AC17" s="291"/>
      <c r="AD17" s="219">
        <f>MAX(A23:A72)</f>
        <v>0</v>
      </c>
      <c r="AE17" s="220"/>
      <c r="AF17" s="29"/>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290" t="s">
        <v>60</v>
      </c>
      <c r="Y18" s="291"/>
      <c r="Z18" s="291"/>
      <c r="AA18" s="291"/>
      <c r="AB18" s="291"/>
      <c r="AC18" s="291"/>
      <c r="AD18" s="294">
        <f>IF(AD17=0,0,V18/AD17)</f>
        <v>0</v>
      </c>
      <c r="AE18" s="295"/>
      <c r="AF18" s="29"/>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35"/>
      <c r="W19" s="35"/>
      <c r="X19" s="35"/>
      <c r="Y19" s="12"/>
      <c r="Z19" s="35"/>
      <c r="AA19" s="35"/>
      <c r="AB19" s="35"/>
      <c r="AC19" s="35"/>
      <c r="AD19" s="35"/>
      <c r="AE19" s="36"/>
      <c r="AF19" s="29"/>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302" t="s">
        <v>64</v>
      </c>
      <c r="R20" s="302"/>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Materia'!F18</f>
        <v>0.2</v>
      </c>
      <c r="J21" s="293"/>
      <c r="K21" s="292">
        <f>'Información Materia'!G18</f>
        <v>0.2</v>
      </c>
      <c r="L21" s="293"/>
      <c r="M21" s="287">
        <f>'Información Materia'!H18</f>
        <v>0.3</v>
      </c>
      <c r="N21" s="288"/>
      <c r="O21" s="287">
        <f>'Información Materia'!I18</f>
        <v>0.3</v>
      </c>
      <c r="P21" s="288"/>
      <c r="Q21" s="302"/>
      <c r="R21" s="302"/>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302"/>
      <c r="R22" s="302"/>
      <c r="S22" s="303"/>
      <c r="T22" s="303"/>
      <c r="U22" s="303"/>
      <c r="V22" s="303"/>
      <c r="W22" s="303"/>
      <c r="X22" s="303"/>
      <c r="Y22" s="303"/>
      <c r="Z22" s="303"/>
      <c r="AA22" s="303"/>
      <c r="AB22" s="303"/>
      <c r="AC22" s="303"/>
      <c r="AD22" s="303"/>
      <c r="AE22" s="303"/>
    </row>
    <row r="23" spans="1:32" x14ac:dyDescent="0.35">
      <c r="A23" s="4">
        <f>IF(OR(C23="",B23="")=TRUE,0,1)</f>
        <v>0</v>
      </c>
      <c r="B23" s="28"/>
      <c r="C23" s="276"/>
      <c r="D23" s="277"/>
      <c r="E23" s="277"/>
      <c r="F23" s="277"/>
      <c r="G23" s="277"/>
      <c r="H23" s="278"/>
      <c r="I23" s="279"/>
      <c r="J23" s="280"/>
      <c r="K23" s="279"/>
      <c r="L23" s="280"/>
      <c r="M23" s="279"/>
      <c r="N23" s="280"/>
      <c r="O23" s="279"/>
      <c r="P23" s="280"/>
      <c r="Q23" s="304">
        <f t="shared" ref="Q23" si="0">IF(A23=0,0,IF(OR(I23="",K23="",M23="",O23="")=TRUE,0,IF(COUNTIF(I23:P23,"NA")&gt;=1,"NA",IF(OR(I23&lt;70,K23&lt;70,M23&lt;70,O23&lt;70)=TRUE,"NA",IF(OR(I23&gt;0,K23&gt;0,M23&gt;0,O23&gt;0)=FALSE,0,IF(ROUND(I23*$I$21+K23*$K$21+M23*$M$21+O23*$O$21,0)&lt;70,"NA",ROUND(I23*$I$21+K23*$K$21+M23*$M$21+O23*$O$21,0)))))))</f>
        <v>0</v>
      </c>
      <c r="R23" s="305"/>
      <c r="S23" s="281">
        <f>IF(A23=0,0,COUNTIFS(Asistencia!$J$18:$AR$18,"=U1",Asistencia!$J20:$AR20,"=F"))</f>
        <v>0</v>
      </c>
      <c r="T23" s="282"/>
      <c r="U23" s="283"/>
      <c r="V23" s="263"/>
      <c r="W23" s="264"/>
      <c r="X23" s="264"/>
      <c r="Y23" s="264"/>
      <c r="Z23" s="264"/>
      <c r="AA23" s="264"/>
      <c r="AB23" s="264"/>
      <c r="AC23" s="264"/>
      <c r="AD23" s="264"/>
      <c r="AE23" s="265"/>
      <c r="AF23" s="27">
        <f>IF(AND(Q23="NA",V23="")=TRUE,"Falta agregar las cauas de reprobación",0)</f>
        <v>0</v>
      </c>
    </row>
    <row r="24" spans="1:32" x14ac:dyDescent="0.35">
      <c r="A24" s="4">
        <f>IF(OR(C24="",B24="")=TRUE,0,A23+1)</f>
        <v>0</v>
      </c>
      <c r="B24" s="28"/>
      <c r="C24" s="276"/>
      <c r="D24" s="277"/>
      <c r="E24" s="277"/>
      <c r="F24" s="277"/>
      <c r="G24" s="277"/>
      <c r="H24" s="278"/>
      <c r="I24" s="279"/>
      <c r="J24" s="280"/>
      <c r="K24" s="279"/>
      <c r="L24" s="280"/>
      <c r="M24" s="279"/>
      <c r="N24" s="280"/>
      <c r="O24" s="279"/>
      <c r="P24" s="280"/>
      <c r="Q24" s="304">
        <f t="shared" ref="Q24:Q72" si="1">IF(A24=0,0,IF(OR(I24="",K24="",M24="",O24="")=TRUE,0,IF(COUNTIF(I24:P24,"NA")&gt;=1,"NA",IF(OR(I24&lt;70,K24&lt;70,M24&lt;70,O24&lt;70)=TRUE,"NA",IF(OR(I24&gt;0,K24&gt;0,M24&gt;0,O24&gt;0)=FALSE,0,IF(ROUND(I24*$I$21+K24*$K$21+M24*$M$21+O24*$O$21,0)&lt;70,"NA",ROUND(I24*$I$21+K24*$K$21+M24*$M$21+O24*$O$21,0)))))))</f>
        <v>0</v>
      </c>
      <c r="R24" s="305"/>
      <c r="S24" s="281">
        <f>IF(A24=0,0,COUNTIFS(Asistencia!$J$18:$AR$18,"=U1",Asistencia!$J21:$AR21,"=F"))</f>
        <v>0</v>
      </c>
      <c r="T24" s="282"/>
      <c r="U24" s="283"/>
      <c r="V24" s="263"/>
      <c r="W24" s="264"/>
      <c r="X24" s="264"/>
      <c r="Y24" s="264"/>
      <c r="Z24" s="264"/>
      <c r="AA24" s="264"/>
      <c r="AB24" s="264"/>
      <c r="AC24" s="264"/>
      <c r="AD24" s="264"/>
      <c r="AE24" s="265"/>
      <c r="AF24" s="27">
        <f>IF(AND(Q24="NA",V24="")=TRUE,"Falta agregar las cauas de reprobación",0)</f>
        <v>0</v>
      </c>
    </row>
    <row r="25" spans="1:32" x14ac:dyDescent="0.35">
      <c r="A25" s="4">
        <f t="shared" ref="A25:A64" si="2">IF(OR(C25="",B25="")=TRUE,0,A24+1)</f>
        <v>0</v>
      </c>
      <c r="B25" s="28"/>
      <c r="C25" s="276"/>
      <c r="D25" s="277"/>
      <c r="E25" s="277"/>
      <c r="F25" s="277"/>
      <c r="G25" s="277"/>
      <c r="H25" s="278"/>
      <c r="I25" s="279"/>
      <c r="J25" s="280"/>
      <c r="K25" s="279"/>
      <c r="L25" s="280"/>
      <c r="M25" s="279"/>
      <c r="N25" s="280"/>
      <c r="O25" s="279"/>
      <c r="P25" s="280"/>
      <c r="Q25" s="304">
        <f t="shared" si="1"/>
        <v>0</v>
      </c>
      <c r="R25" s="305"/>
      <c r="S25" s="281">
        <f>IF(A25=0,0,COUNTIFS(Asistencia!$J$18:$AR$18,"=U1",Asistencia!$J22:$AR22,"=F"))</f>
        <v>0</v>
      </c>
      <c r="T25" s="282"/>
      <c r="U25" s="283"/>
      <c r="V25" s="263"/>
      <c r="W25" s="264"/>
      <c r="X25" s="264"/>
      <c r="Y25" s="264"/>
      <c r="Z25" s="264"/>
      <c r="AA25" s="264"/>
      <c r="AB25" s="264"/>
      <c r="AC25" s="264"/>
      <c r="AD25" s="264"/>
      <c r="AE25" s="265"/>
      <c r="AF25" s="27">
        <f t="shared" ref="AF25:AF72" si="3">IF(AND(Q25="NA",V25="")=TRUE,"Falta agregar las cauas de reprobación",0)</f>
        <v>0</v>
      </c>
    </row>
    <row r="26" spans="1:32" x14ac:dyDescent="0.35">
      <c r="A26" s="4">
        <f t="shared" si="2"/>
        <v>0</v>
      </c>
      <c r="B26" s="28"/>
      <c r="C26" s="276"/>
      <c r="D26" s="277"/>
      <c r="E26" s="277"/>
      <c r="F26" s="277"/>
      <c r="G26" s="277"/>
      <c r="H26" s="278"/>
      <c r="I26" s="279"/>
      <c r="J26" s="280"/>
      <c r="K26" s="279"/>
      <c r="L26" s="280"/>
      <c r="M26" s="279"/>
      <c r="N26" s="280"/>
      <c r="O26" s="279"/>
      <c r="P26" s="280"/>
      <c r="Q26" s="304">
        <f t="shared" si="1"/>
        <v>0</v>
      </c>
      <c r="R26" s="305"/>
      <c r="S26" s="281">
        <f>IF(A26=0,0,COUNTIFS(Asistencia!$J$18:$AR$18,"=U1",Asistencia!$J23:$AR23,"=F"))</f>
        <v>0</v>
      </c>
      <c r="T26" s="282"/>
      <c r="U26" s="283"/>
      <c r="V26" s="263"/>
      <c r="W26" s="264"/>
      <c r="X26" s="264"/>
      <c r="Y26" s="264"/>
      <c r="Z26" s="264"/>
      <c r="AA26" s="264"/>
      <c r="AB26" s="264"/>
      <c r="AC26" s="264"/>
      <c r="AD26" s="264"/>
      <c r="AE26" s="265"/>
      <c r="AF26" s="27">
        <f t="shared" si="3"/>
        <v>0</v>
      </c>
    </row>
    <row r="27" spans="1:32" x14ac:dyDescent="0.35">
      <c r="A27" s="4">
        <f t="shared" si="2"/>
        <v>0</v>
      </c>
      <c r="B27" s="28"/>
      <c r="C27" s="276"/>
      <c r="D27" s="277"/>
      <c r="E27" s="277"/>
      <c r="F27" s="277"/>
      <c r="G27" s="277"/>
      <c r="H27" s="278"/>
      <c r="I27" s="279"/>
      <c r="J27" s="280"/>
      <c r="K27" s="279"/>
      <c r="L27" s="280"/>
      <c r="M27" s="279"/>
      <c r="N27" s="280"/>
      <c r="O27" s="279"/>
      <c r="P27" s="280"/>
      <c r="Q27" s="304">
        <f t="shared" si="1"/>
        <v>0</v>
      </c>
      <c r="R27" s="305"/>
      <c r="S27" s="281">
        <f>IF(A27=0,0,COUNTIFS(Asistencia!$J$18:$AR$18,"=U1",Asistencia!$J24:$AR24,"=F"))</f>
        <v>0</v>
      </c>
      <c r="T27" s="282"/>
      <c r="U27" s="283"/>
      <c r="V27" s="263"/>
      <c r="W27" s="264"/>
      <c r="X27" s="264"/>
      <c r="Y27" s="264"/>
      <c r="Z27" s="264"/>
      <c r="AA27" s="264"/>
      <c r="AB27" s="264"/>
      <c r="AC27" s="264"/>
      <c r="AD27" s="264"/>
      <c r="AE27" s="265"/>
      <c r="AF27" s="27">
        <f t="shared" si="3"/>
        <v>0</v>
      </c>
    </row>
    <row r="28" spans="1:32" x14ac:dyDescent="0.35">
      <c r="A28" s="4">
        <f t="shared" si="2"/>
        <v>0</v>
      </c>
      <c r="B28" s="28"/>
      <c r="C28" s="276"/>
      <c r="D28" s="277"/>
      <c r="E28" s="277"/>
      <c r="F28" s="277"/>
      <c r="G28" s="277"/>
      <c r="H28" s="278"/>
      <c r="I28" s="279"/>
      <c r="J28" s="280"/>
      <c r="K28" s="279"/>
      <c r="L28" s="280"/>
      <c r="M28" s="279"/>
      <c r="N28" s="280"/>
      <c r="O28" s="279"/>
      <c r="P28" s="280"/>
      <c r="Q28" s="304">
        <f t="shared" si="1"/>
        <v>0</v>
      </c>
      <c r="R28" s="305"/>
      <c r="S28" s="281">
        <f>IF(A28=0,0,COUNTIFS(Asistencia!$J$18:$AR$18,"=U1",Asistencia!$J25:$AR25,"=F"))</f>
        <v>0</v>
      </c>
      <c r="T28" s="282"/>
      <c r="U28" s="283"/>
      <c r="V28" s="263"/>
      <c r="W28" s="264"/>
      <c r="X28" s="264"/>
      <c r="Y28" s="264"/>
      <c r="Z28" s="264"/>
      <c r="AA28" s="264"/>
      <c r="AB28" s="264"/>
      <c r="AC28" s="264"/>
      <c r="AD28" s="264"/>
      <c r="AE28" s="265"/>
      <c r="AF28" s="27">
        <f t="shared" si="3"/>
        <v>0</v>
      </c>
    </row>
    <row r="29" spans="1:32" x14ac:dyDescent="0.35">
      <c r="A29" s="4">
        <f t="shared" si="2"/>
        <v>0</v>
      </c>
      <c r="B29" s="28"/>
      <c r="C29" s="276"/>
      <c r="D29" s="277"/>
      <c r="E29" s="277"/>
      <c r="F29" s="277"/>
      <c r="G29" s="277"/>
      <c r="H29" s="278"/>
      <c r="I29" s="279"/>
      <c r="J29" s="280"/>
      <c r="K29" s="279"/>
      <c r="L29" s="280"/>
      <c r="M29" s="279"/>
      <c r="N29" s="280"/>
      <c r="O29" s="279"/>
      <c r="P29" s="280"/>
      <c r="Q29" s="304">
        <f t="shared" si="1"/>
        <v>0</v>
      </c>
      <c r="R29" s="305"/>
      <c r="S29" s="281">
        <f>IF(A29=0,0,COUNTIFS(Asistencia!$J$18:$AR$18,"=U1",Asistencia!$J26:$AR26,"=F"))</f>
        <v>0</v>
      </c>
      <c r="T29" s="282"/>
      <c r="U29" s="283"/>
      <c r="V29" s="263"/>
      <c r="W29" s="264"/>
      <c r="X29" s="264"/>
      <c r="Y29" s="264"/>
      <c r="Z29" s="264"/>
      <c r="AA29" s="264"/>
      <c r="AB29" s="264"/>
      <c r="AC29" s="264"/>
      <c r="AD29" s="264"/>
      <c r="AE29" s="265"/>
      <c r="AF29" s="27">
        <f t="shared" si="3"/>
        <v>0</v>
      </c>
    </row>
    <row r="30" spans="1:32" x14ac:dyDescent="0.35">
      <c r="A30" s="4">
        <f t="shared" si="2"/>
        <v>0</v>
      </c>
      <c r="B30" s="28"/>
      <c r="C30" s="276"/>
      <c r="D30" s="277"/>
      <c r="E30" s="277"/>
      <c r="F30" s="277"/>
      <c r="G30" s="277"/>
      <c r="H30" s="278"/>
      <c r="I30" s="279"/>
      <c r="J30" s="280"/>
      <c r="K30" s="279"/>
      <c r="L30" s="280"/>
      <c r="M30" s="279"/>
      <c r="N30" s="280"/>
      <c r="O30" s="279"/>
      <c r="P30" s="280"/>
      <c r="Q30" s="304">
        <f t="shared" si="1"/>
        <v>0</v>
      </c>
      <c r="R30" s="305"/>
      <c r="S30" s="281">
        <f>IF(A30=0,0,COUNTIFS(Asistencia!$J$18:$AR$18,"=U1",Asistencia!$J27:$AR27,"=F"))</f>
        <v>0</v>
      </c>
      <c r="T30" s="282"/>
      <c r="U30" s="283"/>
      <c r="V30" s="263"/>
      <c r="W30" s="264"/>
      <c r="X30" s="264"/>
      <c r="Y30" s="264"/>
      <c r="Z30" s="264"/>
      <c r="AA30" s="264"/>
      <c r="AB30" s="264"/>
      <c r="AC30" s="264"/>
      <c r="AD30" s="264"/>
      <c r="AE30" s="265"/>
      <c r="AF30" s="27">
        <f t="shared" si="3"/>
        <v>0</v>
      </c>
    </row>
    <row r="31" spans="1:32" x14ac:dyDescent="0.35">
      <c r="A31" s="4">
        <f t="shared" si="2"/>
        <v>0</v>
      </c>
      <c r="B31" s="28"/>
      <c r="C31" s="276"/>
      <c r="D31" s="277"/>
      <c r="E31" s="277"/>
      <c r="F31" s="277"/>
      <c r="G31" s="277"/>
      <c r="H31" s="278"/>
      <c r="I31" s="279"/>
      <c r="J31" s="280"/>
      <c r="K31" s="279"/>
      <c r="L31" s="280"/>
      <c r="M31" s="279"/>
      <c r="N31" s="280"/>
      <c r="O31" s="279"/>
      <c r="P31" s="280"/>
      <c r="Q31" s="304">
        <f t="shared" si="1"/>
        <v>0</v>
      </c>
      <c r="R31" s="305"/>
      <c r="S31" s="281">
        <f>IF(A31=0,0,COUNTIFS(Asistencia!$J$18:$AR$18,"=U1",Asistencia!$J28:$AR28,"=F"))</f>
        <v>0</v>
      </c>
      <c r="T31" s="282"/>
      <c r="U31" s="283"/>
      <c r="V31" s="263"/>
      <c r="W31" s="264"/>
      <c r="X31" s="264"/>
      <c r="Y31" s="264"/>
      <c r="Z31" s="264"/>
      <c r="AA31" s="264"/>
      <c r="AB31" s="264"/>
      <c r="AC31" s="264"/>
      <c r="AD31" s="264"/>
      <c r="AE31" s="265"/>
      <c r="AF31" s="27">
        <f t="shared" si="3"/>
        <v>0</v>
      </c>
    </row>
    <row r="32" spans="1:32" x14ac:dyDescent="0.35">
      <c r="A32" s="4">
        <f t="shared" si="2"/>
        <v>0</v>
      </c>
      <c r="B32" s="28"/>
      <c r="C32" s="276"/>
      <c r="D32" s="277"/>
      <c r="E32" s="277"/>
      <c r="F32" s="277"/>
      <c r="G32" s="277"/>
      <c r="H32" s="278"/>
      <c r="I32" s="279"/>
      <c r="J32" s="280"/>
      <c r="K32" s="279"/>
      <c r="L32" s="280"/>
      <c r="M32" s="312"/>
      <c r="N32" s="313"/>
      <c r="O32" s="279"/>
      <c r="P32" s="280"/>
      <c r="Q32" s="304">
        <f t="shared" si="1"/>
        <v>0</v>
      </c>
      <c r="R32" s="305"/>
      <c r="S32" s="281">
        <f>IF(A32=0,0,COUNTIFS(Asistencia!$J$18:$AR$18,"=U1",Asistencia!$J29:$AR29,"=F"))</f>
        <v>0</v>
      </c>
      <c r="T32" s="282"/>
      <c r="U32" s="283"/>
      <c r="V32" s="263"/>
      <c r="W32" s="264"/>
      <c r="X32" s="264"/>
      <c r="Y32" s="264"/>
      <c r="Z32" s="264"/>
      <c r="AA32" s="264"/>
      <c r="AB32" s="264"/>
      <c r="AC32" s="264"/>
      <c r="AD32" s="264"/>
      <c r="AE32" s="265"/>
      <c r="AF32" s="27">
        <f t="shared" si="3"/>
        <v>0</v>
      </c>
    </row>
    <row r="33" spans="1:32" x14ac:dyDescent="0.35">
      <c r="A33" s="4">
        <f t="shared" si="2"/>
        <v>0</v>
      </c>
      <c r="B33" s="28"/>
      <c r="C33" s="276"/>
      <c r="D33" s="277"/>
      <c r="E33" s="277"/>
      <c r="F33" s="277"/>
      <c r="G33" s="277"/>
      <c r="H33" s="278"/>
      <c r="I33" s="279"/>
      <c r="J33" s="280"/>
      <c r="K33" s="279"/>
      <c r="L33" s="280"/>
      <c r="M33" s="279"/>
      <c r="N33" s="280"/>
      <c r="O33" s="279"/>
      <c r="P33" s="280"/>
      <c r="Q33" s="304">
        <f t="shared" si="1"/>
        <v>0</v>
      </c>
      <c r="R33" s="305"/>
      <c r="S33" s="281">
        <f>IF(A33=0,0,COUNTIFS(Asistencia!$J$18:$AR$18,"=U1",Asistencia!$J30:$AR30,"=F"))</f>
        <v>0</v>
      </c>
      <c r="T33" s="282"/>
      <c r="U33" s="283"/>
      <c r="V33" s="263"/>
      <c r="W33" s="264"/>
      <c r="X33" s="264"/>
      <c r="Y33" s="264"/>
      <c r="Z33" s="264"/>
      <c r="AA33" s="264"/>
      <c r="AB33" s="264"/>
      <c r="AC33" s="264"/>
      <c r="AD33" s="264"/>
      <c r="AE33" s="265"/>
      <c r="AF33" s="27">
        <f t="shared" si="3"/>
        <v>0</v>
      </c>
    </row>
    <row r="34" spans="1:32" x14ac:dyDescent="0.35">
      <c r="A34" s="4">
        <f t="shared" si="2"/>
        <v>0</v>
      </c>
      <c r="B34" s="28"/>
      <c r="C34" s="276"/>
      <c r="D34" s="277"/>
      <c r="E34" s="277"/>
      <c r="F34" s="277"/>
      <c r="G34" s="277"/>
      <c r="H34" s="278"/>
      <c r="I34" s="279"/>
      <c r="J34" s="280"/>
      <c r="K34" s="279"/>
      <c r="L34" s="280"/>
      <c r="M34" s="279"/>
      <c r="N34" s="280"/>
      <c r="O34" s="279"/>
      <c r="P34" s="280"/>
      <c r="Q34" s="304">
        <f t="shared" si="1"/>
        <v>0</v>
      </c>
      <c r="R34" s="305"/>
      <c r="S34" s="281">
        <f>IF(A34=0,0,COUNTIFS(Asistencia!$J$18:$AR$18,"=U1",Asistencia!$J31:$AR31,"=F"))</f>
        <v>0</v>
      </c>
      <c r="T34" s="282"/>
      <c r="U34" s="283"/>
      <c r="V34" s="263"/>
      <c r="W34" s="264"/>
      <c r="X34" s="264"/>
      <c r="Y34" s="264"/>
      <c r="Z34" s="264"/>
      <c r="AA34" s="264"/>
      <c r="AB34" s="264"/>
      <c r="AC34" s="264"/>
      <c r="AD34" s="264"/>
      <c r="AE34" s="265"/>
      <c r="AF34" s="27">
        <f t="shared" si="3"/>
        <v>0</v>
      </c>
    </row>
    <row r="35" spans="1:32" x14ac:dyDescent="0.35">
      <c r="A35" s="4">
        <f t="shared" si="2"/>
        <v>0</v>
      </c>
      <c r="B35" s="28"/>
      <c r="C35" s="276"/>
      <c r="D35" s="277"/>
      <c r="E35" s="277"/>
      <c r="F35" s="277"/>
      <c r="G35" s="277"/>
      <c r="H35" s="278"/>
      <c r="I35" s="279"/>
      <c r="J35" s="280"/>
      <c r="K35" s="279"/>
      <c r="L35" s="280"/>
      <c r="M35" s="284"/>
      <c r="N35" s="285"/>
      <c r="O35" s="284"/>
      <c r="P35" s="285"/>
      <c r="Q35" s="304">
        <f t="shared" si="1"/>
        <v>0</v>
      </c>
      <c r="R35" s="305"/>
      <c r="S35" s="281">
        <f>IF(A35=0,0,COUNTIFS(Asistencia!$J$18:$AR$18,"=U1",Asistencia!$J32:$AR32,"=F"))</f>
        <v>0</v>
      </c>
      <c r="T35" s="282"/>
      <c r="U35" s="283"/>
      <c r="V35" s="263"/>
      <c r="W35" s="264"/>
      <c r="X35" s="264"/>
      <c r="Y35" s="264"/>
      <c r="Z35" s="264"/>
      <c r="AA35" s="264"/>
      <c r="AB35" s="264"/>
      <c r="AC35" s="264"/>
      <c r="AD35" s="264"/>
      <c r="AE35" s="265"/>
      <c r="AF35" s="27">
        <f t="shared" si="3"/>
        <v>0</v>
      </c>
    </row>
    <row r="36" spans="1:32" x14ac:dyDescent="0.35">
      <c r="A36" s="4">
        <f t="shared" si="2"/>
        <v>0</v>
      </c>
      <c r="B36" s="28"/>
      <c r="C36" s="276"/>
      <c r="D36" s="277"/>
      <c r="E36" s="277"/>
      <c r="F36" s="277"/>
      <c r="G36" s="277"/>
      <c r="H36" s="278"/>
      <c r="I36" s="279"/>
      <c r="J36" s="280"/>
      <c r="K36" s="279"/>
      <c r="L36" s="280"/>
      <c r="M36" s="284"/>
      <c r="N36" s="285"/>
      <c r="O36" s="284"/>
      <c r="P36" s="285"/>
      <c r="Q36" s="304">
        <f t="shared" si="1"/>
        <v>0</v>
      </c>
      <c r="R36" s="305"/>
      <c r="S36" s="281">
        <f>IF(A36=0,0,COUNTIFS(Asistencia!$J$18:$AR$18,"=U1",Asistencia!$J33:$AR33,"=F"))</f>
        <v>0</v>
      </c>
      <c r="T36" s="282"/>
      <c r="U36" s="283"/>
      <c r="V36" s="263"/>
      <c r="W36" s="264"/>
      <c r="X36" s="264"/>
      <c r="Y36" s="264"/>
      <c r="Z36" s="264"/>
      <c r="AA36" s="264"/>
      <c r="AB36" s="264"/>
      <c r="AC36" s="264"/>
      <c r="AD36" s="264"/>
      <c r="AE36" s="265"/>
      <c r="AF36" s="27">
        <f t="shared" si="3"/>
        <v>0</v>
      </c>
    </row>
    <row r="37" spans="1:32" x14ac:dyDescent="0.35">
      <c r="A37" s="4">
        <f t="shared" si="2"/>
        <v>0</v>
      </c>
      <c r="B37" s="28"/>
      <c r="C37" s="276"/>
      <c r="D37" s="277"/>
      <c r="E37" s="277"/>
      <c r="F37" s="277"/>
      <c r="G37" s="277"/>
      <c r="H37" s="278"/>
      <c r="I37" s="279"/>
      <c r="J37" s="280"/>
      <c r="K37" s="279"/>
      <c r="L37" s="280"/>
      <c r="M37" s="284"/>
      <c r="N37" s="285"/>
      <c r="O37" s="284"/>
      <c r="P37" s="285"/>
      <c r="Q37" s="304">
        <f t="shared" si="1"/>
        <v>0</v>
      </c>
      <c r="R37" s="305"/>
      <c r="S37" s="281">
        <f>IF(A37=0,0,COUNTIFS(Asistencia!$J$18:$AR$18,"=U1",Asistencia!$J34:$AR34,"=F"))</f>
        <v>0</v>
      </c>
      <c r="T37" s="282"/>
      <c r="U37" s="283"/>
      <c r="V37" s="263"/>
      <c r="W37" s="264"/>
      <c r="X37" s="264"/>
      <c r="Y37" s="264"/>
      <c r="Z37" s="264"/>
      <c r="AA37" s="264"/>
      <c r="AB37" s="264"/>
      <c r="AC37" s="264"/>
      <c r="AD37" s="264"/>
      <c r="AE37" s="265"/>
      <c r="AF37" s="27">
        <f t="shared" si="3"/>
        <v>0</v>
      </c>
    </row>
    <row r="38" spans="1:32" x14ac:dyDescent="0.35">
      <c r="A38" s="4">
        <f t="shared" si="2"/>
        <v>0</v>
      </c>
      <c r="B38" s="28"/>
      <c r="C38" s="276"/>
      <c r="D38" s="277"/>
      <c r="E38" s="277"/>
      <c r="F38" s="277"/>
      <c r="G38" s="277"/>
      <c r="H38" s="278"/>
      <c r="I38" s="279"/>
      <c r="J38" s="280"/>
      <c r="K38" s="279"/>
      <c r="L38" s="280"/>
      <c r="M38" s="284"/>
      <c r="N38" s="285"/>
      <c r="O38" s="284"/>
      <c r="P38" s="285"/>
      <c r="Q38" s="304">
        <f t="shared" si="1"/>
        <v>0</v>
      </c>
      <c r="R38" s="305"/>
      <c r="S38" s="281">
        <f>IF(A38=0,0,COUNTIFS(Asistencia!$J$18:$AR$18,"=U1",Asistencia!$J35:$AR35,"=F"))</f>
        <v>0</v>
      </c>
      <c r="T38" s="282"/>
      <c r="U38" s="283"/>
      <c r="V38" s="263"/>
      <c r="W38" s="264"/>
      <c r="X38" s="264"/>
      <c r="Y38" s="264"/>
      <c r="Z38" s="264"/>
      <c r="AA38" s="264"/>
      <c r="AB38" s="264"/>
      <c r="AC38" s="264"/>
      <c r="AD38" s="264"/>
      <c r="AE38" s="265"/>
      <c r="AF38" s="27">
        <f t="shared" si="3"/>
        <v>0</v>
      </c>
    </row>
    <row r="39" spans="1:32" x14ac:dyDescent="0.35">
      <c r="A39" s="4">
        <f t="shared" si="2"/>
        <v>0</v>
      </c>
      <c r="B39" s="28"/>
      <c r="C39" s="276"/>
      <c r="D39" s="277"/>
      <c r="E39" s="277"/>
      <c r="F39" s="277"/>
      <c r="G39" s="277"/>
      <c r="H39" s="278"/>
      <c r="I39" s="279"/>
      <c r="J39" s="280"/>
      <c r="K39" s="279"/>
      <c r="L39" s="280"/>
      <c r="M39" s="284"/>
      <c r="N39" s="285"/>
      <c r="O39" s="284"/>
      <c r="P39" s="285"/>
      <c r="Q39" s="304">
        <f t="shared" si="1"/>
        <v>0</v>
      </c>
      <c r="R39" s="305"/>
      <c r="S39" s="281">
        <f>IF(A39=0,0,COUNTIFS(Asistencia!$J$18:$AR$18,"=U1",Asistencia!$J36:$AR36,"=F"))</f>
        <v>0</v>
      </c>
      <c r="T39" s="282"/>
      <c r="U39" s="283"/>
      <c r="V39" s="263"/>
      <c r="W39" s="264"/>
      <c r="X39" s="264"/>
      <c r="Y39" s="264"/>
      <c r="Z39" s="264"/>
      <c r="AA39" s="264"/>
      <c r="AB39" s="264"/>
      <c r="AC39" s="264"/>
      <c r="AD39" s="264"/>
      <c r="AE39" s="265"/>
      <c r="AF39" s="27">
        <f t="shared" si="3"/>
        <v>0</v>
      </c>
    </row>
    <row r="40" spans="1:32" x14ac:dyDescent="0.35">
      <c r="A40" s="4">
        <f t="shared" si="2"/>
        <v>0</v>
      </c>
      <c r="B40" s="28"/>
      <c r="C40" s="276"/>
      <c r="D40" s="277"/>
      <c r="E40" s="277"/>
      <c r="F40" s="277"/>
      <c r="G40" s="277"/>
      <c r="H40" s="278"/>
      <c r="I40" s="279"/>
      <c r="J40" s="280"/>
      <c r="K40" s="279"/>
      <c r="L40" s="280"/>
      <c r="M40" s="284"/>
      <c r="N40" s="285"/>
      <c r="O40" s="284"/>
      <c r="P40" s="285"/>
      <c r="Q40" s="304">
        <f t="shared" si="1"/>
        <v>0</v>
      </c>
      <c r="R40" s="305"/>
      <c r="S40" s="281">
        <f>IF(A40=0,0,COUNTIFS(Asistencia!$J$18:$AR$18,"=U1",Asistencia!$J37:$AR37,"=F"))</f>
        <v>0</v>
      </c>
      <c r="T40" s="282"/>
      <c r="U40" s="283"/>
      <c r="V40" s="263"/>
      <c r="W40" s="264"/>
      <c r="X40" s="264"/>
      <c r="Y40" s="264"/>
      <c r="Z40" s="264"/>
      <c r="AA40" s="264"/>
      <c r="AB40" s="264"/>
      <c r="AC40" s="264"/>
      <c r="AD40" s="264"/>
      <c r="AE40" s="265"/>
      <c r="AF40" s="27">
        <f t="shared" si="3"/>
        <v>0</v>
      </c>
    </row>
    <row r="41" spans="1:32" x14ac:dyDescent="0.35">
      <c r="A41" s="4">
        <f t="shared" si="2"/>
        <v>0</v>
      </c>
      <c r="B41" s="28"/>
      <c r="C41" s="276"/>
      <c r="D41" s="277"/>
      <c r="E41" s="277"/>
      <c r="F41" s="277"/>
      <c r="G41" s="277"/>
      <c r="H41" s="278"/>
      <c r="I41" s="279"/>
      <c r="J41" s="280"/>
      <c r="K41" s="279"/>
      <c r="L41" s="280"/>
      <c r="M41" s="284"/>
      <c r="N41" s="285"/>
      <c r="O41" s="284"/>
      <c r="P41" s="285"/>
      <c r="Q41" s="304">
        <f t="shared" si="1"/>
        <v>0</v>
      </c>
      <c r="R41" s="305"/>
      <c r="S41" s="281">
        <f>IF(A41=0,0,COUNTIFS(Asistencia!$J$18:$AR$18,"=U1",Asistencia!$J38:$AR38,"=F"))</f>
        <v>0</v>
      </c>
      <c r="T41" s="282"/>
      <c r="U41" s="283"/>
      <c r="V41" s="263"/>
      <c r="W41" s="264"/>
      <c r="X41" s="264"/>
      <c r="Y41" s="264"/>
      <c r="Z41" s="264"/>
      <c r="AA41" s="264"/>
      <c r="AB41" s="264"/>
      <c r="AC41" s="264"/>
      <c r="AD41" s="264"/>
      <c r="AE41" s="265"/>
      <c r="AF41" s="27">
        <f t="shared" si="3"/>
        <v>0</v>
      </c>
    </row>
    <row r="42" spans="1:32" x14ac:dyDescent="0.35">
      <c r="A42" s="4">
        <f t="shared" si="2"/>
        <v>0</v>
      </c>
      <c r="B42" s="28"/>
      <c r="C42" s="276"/>
      <c r="D42" s="277"/>
      <c r="E42" s="277"/>
      <c r="F42" s="277"/>
      <c r="G42" s="277"/>
      <c r="H42" s="278"/>
      <c r="I42" s="279"/>
      <c r="J42" s="280"/>
      <c r="K42" s="279"/>
      <c r="L42" s="280"/>
      <c r="M42" s="284"/>
      <c r="N42" s="285"/>
      <c r="O42" s="284"/>
      <c r="P42" s="285"/>
      <c r="Q42" s="304">
        <f t="shared" si="1"/>
        <v>0</v>
      </c>
      <c r="R42" s="305"/>
      <c r="S42" s="281">
        <f>IF(A42=0,0,COUNTIFS(Asistencia!$J$18:$AR$18,"=U1",Asistencia!$J39:$AR39,"=F"))</f>
        <v>0</v>
      </c>
      <c r="T42" s="282"/>
      <c r="U42" s="283"/>
      <c r="V42" s="263"/>
      <c r="W42" s="264"/>
      <c r="X42" s="264"/>
      <c r="Y42" s="264"/>
      <c r="Z42" s="264"/>
      <c r="AA42" s="264"/>
      <c r="AB42" s="264"/>
      <c r="AC42" s="264"/>
      <c r="AD42" s="264"/>
      <c r="AE42" s="265"/>
      <c r="AF42" s="27">
        <f t="shared" si="3"/>
        <v>0</v>
      </c>
    </row>
    <row r="43" spans="1:32" x14ac:dyDescent="0.35">
      <c r="A43" s="4">
        <f t="shared" si="2"/>
        <v>0</v>
      </c>
      <c r="B43" s="28"/>
      <c r="C43" s="276"/>
      <c r="D43" s="277"/>
      <c r="E43" s="277"/>
      <c r="F43" s="277"/>
      <c r="G43" s="277"/>
      <c r="H43" s="278"/>
      <c r="I43" s="279"/>
      <c r="J43" s="280"/>
      <c r="K43" s="279"/>
      <c r="L43" s="280"/>
      <c r="M43" s="284"/>
      <c r="N43" s="285"/>
      <c r="O43" s="284"/>
      <c r="P43" s="285"/>
      <c r="Q43" s="304">
        <f t="shared" si="1"/>
        <v>0</v>
      </c>
      <c r="R43" s="305"/>
      <c r="S43" s="281">
        <f>IF(A43=0,0,COUNTIFS(Asistencia!$J$18:$AR$18,"=U1",Asistencia!$J40:$AR40,"=F"))</f>
        <v>0</v>
      </c>
      <c r="T43" s="282"/>
      <c r="U43" s="283"/>
      <c r="V43" s="263"/>
      <c r="W43" s="264"/>
      <c r="X43" s="264"/>
      <c r="Y43" s="264"/>
      <c r="Z43" s="264"/>
      <c r="AA43" s="264"/>
      <c r="AB43" s="264"/>
      <c r="AC43" s="264"/>
      <c r="AD43" s="264"/>
      <c r="AE43" s="265"/>
      <c r="AF43" s="27">
        <f t="shared" si="3"/>
        <v>0</v>
      </c>
    </row>
    <row r="44" spans="1:32" x14ac:dyDescent="0.35">
      <c r="A44" s="4">
        <f t="shared" si="2"/>
        <v>0</v>
      </c>
      <c r="B44" s="28"/>
      <c r="C44" s="276"/>
      <c r="D44" s="277"/>
      <c r="E44" s="277"/>
      <c r="F44" s="277"/>
      <c r="G44" s="277"/>
      <c r="H44" s="278"/>
      <c r="I44" s="279"/>
      <c r="J44" s="280"/>
      <c r="K44" s="279"/>
      <c r="L44" s="280"/>
      <c r="M44" s="284"/>
      <c r="N44" s="285"/>
      <c r="O44" s="284"/>
      <c r="P44" s="285"/>
      <c r="Q44" s="304">
        <f t="shared" si="1"/>
        <v>0</v>
      </c>
      <c r="R44" s="305"/>
      <c r="S44" s="281">
        <f>IF(A44=0,0,COUNTIFS(Asistencia!$J$18:$AR$18,"=U1",Asistencia!$J41:$AR41,"=F"))</f>
        <v>0</v>
      </c>
      <c r="T44" s="282"/>
      <c r="U44" s="283"/>
      <c r="V44" s="263"/>
      <c r="W44" s="264"/>
      <c r="X44" s="264"/>
      <c r="Y44" s="264"/>
      <c r="Z44" s="264"/>
      <c r="AA44" s="264"/>
      <c r="AB44" s="264"/>
      <c r="AC44" s="264"/>
      <c r="AD44" s="264"/>
      <c r="AE44" s="265"/>
      <c r="AF44" s="27">
        <f t="shared" si="3"/>
        <v>0</v>
      </c>
    </row>
    <row r="45" spans="1:32" x14ac:dyDescent="0.35">
      <c r="A45" s="4">
        <f t="shared" si="2"/>
        <v>0</v>
      </c>
      <c r="B45" s="28"/>
      <c r="C45" s="276"/>
      <c r="D45" s="277"/>
      <c r="E45" s="277"/>
      <c r="F45" s="277"/>
      <c r="G45" s="277"/>
      <c r="H45" s="278"/>
      <c r="I45" s="279"/>
      <c r="J45" s="280"/>
      <c r="K45" s="279"/>
      <c r="L45" s="280"/>
      <c r="M45" s="284"/>
      <c r="N45" s="285"/>
      <c r="O45" s="284"/>
      <c r="P45" s="285"/>
      <c r="Q45" s="304">
        <f t="shared" si="1"/>
        <v>0</v>
      </c>
      <c r="R45" s="305"/>
      <c r="S45" s="281">
        <f>IF(A45=0,0,COUNTIFS(Asistencia!$J$18:$AR$18,"=U1",Asistencia!$J42:$AR42,"=F"))</f>
        <v>0</v>
      </c>
      <c r="T45" s="282"/>
      <c r="U45" s="283"/>
      <c r="V45" s="263"/>
      <c r="W45" s="264"/>
      <c r="X45" s="264"/>
      <c r="Y45" s="264"/>
      <c r="Z45" s="264"/>
      <c r="AA45" s="264"/>
      <c r="AB45" s="264"/>
      <c r="AC45" s="264"/>
      <c r="AD45" s="264"/>
      <c r="AE45" s="265"/>
      <c r="AF45" s="27">
        <f t="shared" si="3"/>
        <v>0</v>
      </c>
    </row>
    <row r="46" spans="1:32" x14ac:dyDescent="0.35">
      <c r="A46" s="4">
        <f t="shared" si="2"/>
        <v>0</v>
      </c>
      <c r="B46" s="28"/>
      <c r="C46" s="276"/>
      <c r="D46" s="277"/>
      <c r="E46" s="277"/>
      <c r="F46" s="277"/>
      <c r="G46" s="277"/>
      <c r="H46" s="278"/>
      <c r="I46" s="279"/>
      <c r="J46" s="280"/>
      <c r="K46" s="279"/>
      <c r="L46" s="280"/>
      <c r="M46" s="284"/>
      <c r="N46" s="285"/>
      <c r="O46" s="284"/>
      <c r="P46" s="285"/>
      <c r="Q46" s="304">
        <f t="shared" si="1"/>
        <v>0</v>
      </c>
      <c r="R46" s="305"/>
      <c r="S46" s="281">
        <f>IF(A46=0,0,COUNTIFS(Asistencia!$J$18:$AR$18,"=U1",Asistencia!$J43:$AR43,"=F"))</f>
        <v>0</v>
      </c>
      <c r="T46" s="282"/>
      <c r="U46" s="283"/>
      <c r="V46" s="263"/>
      <c r="W46" s="264"/>
      <c r="X46" s="264"/>
      <c r="Y46" s="264"/>
      <c r="Z46" s="264"/>
      <c r="AA46" s="264"/>
      <c r="AB46" s="264"/>
      <c r="AC46" s="264"/>
      <c r="AD46" s="264"/>
      <c r="AE46" s="265"/>
      <c r="AF46" s="27">
        <f t="shared" si="3"/>
        <v>0</v>
      </c>
    </row>
    <row r="47" spans="1:32" x14ac:dyDescent="0.35">
      <c r="A47" s="4">
        <f t="shared" si="2"/>
        <v>0</v>
      </c>
      <c r="B47" s="28"/>
      <c r="C47" s="276"/>
      <c r="D47" s="277"/>
      <c r="E47" s="277"/>
      <c r="F47" s="277"/>
      <c r="G47" s="277"/>
      <c r="H47" s="278"/>
      <c r="I47" s="279"/>
      <c r="J47" s="280"/>
      <c r="K47" s="279"/>
      <c r="L47" s="280"/>
      <c r="M47" s="284"/>
      <c r="N47" s="285"/>
      <c r="O47" s="284"/>
      <c r="P47" s="285"/>
      <c r="Q47" s="304">
        <f t="shared" si="1"/>
        <v>0</v>
      </c>
      <c r="R47" s="305"/>
      <c r="S47" s="281">
        <f>IF(A47=0,0,COUNTIFS(Asistencia!$J$18:$AR$18,"=U1",Asistencia!$J44:$AR44,"=F"))</f>
        <v>0</v>
      </c>
      <c r="T47" s="282"/>
      <c r="U47" s="283"/>
      <c r="V47" s="263"/>
      <c r="W47" s="264"/>
      <c r="X47" s="264"/>
      <c r="Y47" s="264"/>
      <c r="Z47" s="264"/>
      <c r="AA47" s="264"/>
      <c r="AB47" s="264"/>
      <c r="AC47" s="264"/>
      <c r="AD47" s="264"/>
      <c r="AE47" s="265"/>
      <c r="AF47" s="27">
        <f t="shared" si="3"/>
        <v>0</v>
      </c>
    </row>
    <row r="48" spans="1:32" x14ac:dyDescent="0.35">
      <c r="A48" s="4">
        <f t="shared" si="2"/>
        <v>0</v>
      </c>
      <c r="B48" s="28"/>
      <c r="C48" s="276"/>
      <c r="D48" s="277"/>
      <c r="E48" s="277"/>
      <c r="F48" s="277"/>
      <c r="G48" s="277"/>
      <c r="H48" s="278"/>
      <c r="I48" s="279"/>
      <c r="J48" s="280"/>
      <c r="K48" s="279"/>
      <c r="L48" s="280"/>
      <c r="M48" s="284"/>
      <c r="N48" s="285"/>
      <c r="O48" s="284"/>
      <c r="P48" s="285"/>
      <c r="Q48" s="304">
        <f t="shared" si="1"/>
        <v>0</v>
      </c>
      <c r="R48" s="305"/>
      <c r="S48" s="281">
        <f>IF(A48=0,0,COUNTIFS(Asistencia!$J$18:$AR$18,"=U1",Asistencia!$J45:$AR45,"=F"))</f>
        <v>0</v>
      </c>
      <c r="T48" s="282"/>
      <c r="U48" s="283"/>
      <c r="V48" s="263"/>
      <c r="W48" s="264"/>
      <c r="X48" s="264"/>
      <c r="Y48" s="264"/>
      <c r="Z48" s="264"/>
      <c r="AA48" s="264"/>
      <c r="AB48" s="264"/>
      <c r="AC48" s="264"/>
      <c r="AD48" s="264"/>
      <c r="AE48" s="265"/>
      <c r="AF48" s="27">
        <f t="shared" si="3"/>
        <v>0</v>
      </c>
    </row>
    <row r="49" spans="1:32" x14ac:dyDescent="0.35">
      <c r="A49" s="4">
        <f t="shared" si="2"/>
        <v>0</v>
      </c>
      <c r="B49" s="28"/>
      <c r="C49" s="276"/>
      <c r="D49" s="277"/>
      <c r="E49" s="277"/>
      <c r="F49" s="277"/>
      <c r="G49" s="277"/>
      <c r="H49" s="278"/>
      <c r="I49" s="279"/>
      <c r="J49" s="280"/>
      <c r="K49" s="279"/>
      <c r="L49" s="280"/>
      <c r="M49" s="284"/>
      <c r="N49" s="285"/>
      <c r="O49" s="284"/>
      <c r="P49" s="285"/>
      <c r="Q49" s="304">
        <f t="shared" si="1"/>
        <v>0</v>
      </c>
      <c r="R49" s="305"/>
      <c r="S49" s="281">
        <f>IF(A49=0,0,COUNTIFS(Asistencia!$J$18:$AR$18,"=U1",Asistencia!$J46:$AR46,"=F"))</f>
        <v>0</v>
      </c>
      <c r="T49" s="282"/>
      <c r="U49" s="283"/>
      <c r="V49" s="263"/>
      <c r="W49" s="264"/>
      <c r="X49" s="264"/>
      <c r="Y49" s="264"/>
      <c r="Z49" s="264"/>
      <c r="AA49" s="264"/>
      <c r="AB49" s="264"/>
      <c r="AC49" s="264"/>
      <c r="AD49" s="264"/>
      <c r="AE49" s="265"/>
      <c r="AF49" s="27">
        <f t="shared" si="3"/>
        <v>0</v>
      </c>
    </row>
    <row r="50" spans="1:32" x14ac:dyDescent="0.35">
      <c r="A50" s="4">
        <f t="shared" si="2"/>
        <v>0</v>
      </c>
      <c r="B50" s="28"/>
      <c r="C50" s="276"/>
      <c r="D50" s="277"/>
      <c r="E50" s="277"/>
      <c r="F50" s="277"/>
      <c r="G50" s="277"/>
      <c r="H50" s="278"/>
      <c r="I50" s="284"/>
      <c r="J50" s="285"/>
      <c r="K50" s="284"/>
      <c r="L50" s="285"/>
      <c r="M50" s="284"/>
      <c r="N50" s="285"/>
      <c r="O50" s="284"/>
      <c r="P50" s="285"/>
      <c r="Q50" s="304">
        <f t="shared" si="1"/>
        <v>0</v>
      </c>
      <c r="R50" s="305"/>
      <c r="S50" s="281">
        <f>IF(A50=0,0,COUNTIFS(Asistencia!$J$18:$AR$18,"=U1",Asistencia!$J47:$AR47,"=F"))</f>
        <v>0</v>
      </c>
      <c r="T50" s="282"/>
      <c r="U50" s="283"/>
      <c r="V50" s="263"/>
      <c r="W50" s="264"/>
      <c r="X50" s="264"/>
      <c r="Y50" s="264"/>
      <c r="Z50" s="264"/>
      <c r="AA50" s="264"/>
      <c r="AB50" s="264"/>
      <c r="AC50" s="264"/>
      <c r="AD50" s="264"/>
      <c r="AE50" s="265"/>
      <c r="AF50" s="27">
        <f t="shared" si="3"/>
        <v>0</v>
      </c>
    </row>
    <row r="51" spans="1:32" x14ac:dyDescent="0.35">
      <c r="A51" s="4">
        <f t="shared" si="2"/>
        <v>0</v>
      </c>
      <c r="B51" s="28"/>
      <c r="C51" s="276"/>
      <c r="D51" s="277"/>
      <c r="E51" s="277"/>
      <c r="F51" s="277"/>
      <c r="G51" s="277"/>
      <c r="H51" s="278"/>
      <c r="I51" s="284"/>
      <c r="J51" s="285"/>
      <c r="K51" s="284"/>
      <c r="L51" s="285"/>
      <c r="M51" s="284"/>
      <c r="N51" s="285"/>
      <c r="O51" s="284"/>
      <c r="P51" s="285"/>
      <c r="Q51" s="304">
        <f t="shared" si="1"/>
        <v>0</v>
      </c>
      <c r="R51" s="305"/>
      <c r="S51" s="281">
        <f>IF(A51=0,0,COUNTIFS(Asistencia!$J$18:$AR$18,"=U1",Asistencia!$J48:$AR48,"=F"))</f>
        <v>0</v>
      </c>
      <c r="T51" s="282"/>
      <c r="U51" s="283"/>
      <c r="V51" s="263"/>
      <c r="W51" s="264"/>
      <c r="X51" s="264"/>
      <c r="Y51" s="264"/>
      <c r="Z51" s="264"/>
      <c r="AA51" s="264"/>
      <c r="AB51" s="264"/>
      <c r="AC51" s="264"/>
      <c r="AD51" s="264"/>
      <c r="AE51" s="265"/>
      <c r="AF51" s="27">
        <f t="shared" si="3"/>
        <v>0</v>
      </c>
    </row>
    <row r="52" spans="1:32" x14ac:dyDescent="0.35">
      <c r="A52" s="4">
        <f t="shared" si="2"/>
        <v>0</v>
      </c>
      <c r="B52" s="28"/>
      <c r="C52" s="262"/>
      <c r="D52" s="262"/>
      <c r="E52" s="262"/>
      <c r="F52" s="262"/>
      <c r="G52" s="262"/>
      <c r="H52" s="262"/>
      <c r="I52" s="284"/>
      <c r="J52" s="285"/>
      <c r="K52" s="284"/>
      <c r="L52" s="285"/>
      <c r="M52" s="284"/>
      <c r="N52" s="285"/>
      <c r="O52" s="284"/>
      <c r="P52" s="285"/>
      <c r="Q52" s="304">
        <f t="shared" si="1"/>
        <v>0</v>
      </c>
      <c r="R52" s="305"/>
      <c r="S52" s="281">
        <f>IF(A52=0,0,COUNTIFS(Asistencia!$J$18:$AR$18,"=U1",Asistencia!$J49:$AR49,"=F"))</f>
        <v>0</v>
      </c>
      <c r="T52" s="282"/>
      <c r="U52" s="283"/>
      <c r="V52" s="263"/>
      <c r="W52" s="264"/>
      <c r="X52" s="264"/>
      <c r="Y52" s="264"/>
      <c r="Z52" s="264"/>
      <c r="AA52" s="264"/>
      <c r="AB52" s="264"/>
      <c r="AC52" s="264"/>
      <c r="AD52" s="264"/>
      <c r="AE52" s="265"/>
      <c r="AF52" s="27">
        <f t="shared" si="3"/>
        <v>0</v>
      </c>
    </row>
    <row r="53" spans="1:32" x14ac:dyDescent="0.35">
      <c r="A53" s="4">
        <f t="shared" si="2"/>
        <v>0</v>
      </c>
      <c r="B53" s="28"/>
      <c r="C53" s="262"/>
      <c r="D53" s="262"/>
      <c r="E53" s="262"/>
      <c r="F53" s="262"/>
      <c r="G53" s="262"/>
      <c r="H53" s="262"/>
      <c r="I53" s="284"/>
      <c r="J53" s="285"/>
      <c r="K53" s="284"/>
      <c r="L53" s="285"/>
      <c r="M53" s="284"/>
      <c r="N53" s="285"/>
      <c r="O53" s="284"/>
      <c r="P53" s="285"/>
      <c r="Q53" s="304">
        <f t="shared" si="1"/>
        <v>0</v>
      </c>
      <c r="R53" s="305"/>
      <c r="S53" s="281">
        <f>IF(A53=0,0,COUNTIFS(Asistencia!$J$18:$AR$18,"=U1",Asistencia!$J50:$AR50,"=F"))</f>
        <v>0</v>
      </c>
      <c r="T53" s="282"/>
      <c r="U53" s="283"/>
      <c r="V53" s="263"/>
      <c r="W53" s="264"/>
      <c r="X53" s="264"/>
      <c r="Y53" s="264"/>
      <c r="Z53" s="264"/>
      <c r="AA53" s="264"/>
      <c r="AB53" s="264"/>
      <c r="AC53" s="264"/>
      <c r="AD53" s="264"/>
      <c r="AE53" s="265"/>
      <c r="AF53" s="27">
        <f t="shared" si="3"/>
        <v>0</v>
      </c>
    </row>
    <row r="54" spans="1:32" x14ac:dyDescent="0.35">
      <c r="A54" s="4">
        <f t="shared" si="2"/>
        <v>0</v>
      </c>
      <c r="B54" s="28"/>
      <c r="C54" s="262"/>
      <c r="D54" s="262"/>
      <c r="E54" s="262"/>
      <c r="F54" s="262"/>
      <c r="G54" s="262"/>
      <c r="H54" s="262"/>
      <c r="I54" s="284"/>
      <c r="J54" s="285"/>
      <c r="K54" s="284"/>
      <c r="L54" s="285"/>
      <c r="M54" s="284"/>
      <c r="N54" s="285"/>
      <c r="O54" s="284"/>
      <c r="P54" s="285"/>
      <c r="Q54" s="304">
        <f t="shared" si="1"/>
        <v>0</v>
      </c>
      <c r="R54" s="305"/>
      <c r="S54" s="281">
        <f>IF(A54=0,0,COUNTIFS(Asistencia!$J$18:$AR$18,"=U1",Asistencia!$J51:$AR51,"=F"))</f>
        <v>0</v>
      </c>
      <c r="T54" s="282"/>
      <c r="U54" s="283"/>
      <c r="V54" s="263"/>
      <c r="W54" s="264"/>
      <c r="X54" s="264"/>
      <c r="Y54" s="264"/>
      <c r="Z54" s="264"/>
      <c r="AA54" s="264"/>
      <c r="AB54" s="264"/>
      <c r="AC54" s="264"/>
      <c r="AD54" s="264"/>
      <c r="AE54" s="265"/>
      <c r="AF54" s="27">
        <f t="shared" si="3"/>
        <v>0</v>
      </c>
    </row>
    <row r="55" spans="1:32" x14ac:dyDescent="0.35">
      <c r="A55" s="4">
        <f t="shared" si="2"/>
        <v>0</v>
      </c>
      <c r="B55" s="28"/>
      <c r="C55" s="262"/>
      <c r="D55" s="262"/>
      <c r="E55" s="262"/>
      <c r="F55" s="262"/>
      <c r="G55" s="262"/>
      <c r="H55" s="262"/>
      <c r="I55" s="284"/>
      <c r="J55" s="285"/>
      <c r="K55" s="284"/>
      <c r="L55" s="285"/>
      <c r="M55" s="284"/>
      <c r="N55" s="285"/>
      <c r="O55" s="284"/>
      <c r="P55" s="285"/>
      <c r="Q55" s="304">
        <f t="shared" si="1"/>
        <v>0</v>
      </c>
      <c r="R55" s="305"/>
      <c r="S55" s="281">
        <f>IF(A55=0,0,COUNTIFS(Asistencia!$J$18:$AR$18,"=U1",Asistencia!$J52:$AR52,"=F"))</f>
        <v>0</v>
      </c>
      <c r="T55" s="282"/>
      <c r="U55" s="283"/>
      <c r="V55" s="263"/>
      <c r="W55" s="264"/>
      <c r="X55" s="264"/>
      <c r="Y55" s="264"/>
      <c r="Z55" s="264"/>
      <c r="AA55" s="264"/>
      <c r="AB55" s="264"/>
      <c r="AC55" s="264"/>
      <c r="AD55" s="264"/>
      <c r="AE55" s="265"/>
      <c r="AF55" s="27">
        <f t="shared" si="3"/>
        <v>0</v>
      </c>
    </row>
    <row r="56" spans="1:32" x14ac:dyDescent="0.35">
      <c r="A56" s="4">
        <f t="shared" si="2"/>
        <v>0</v>
      </c>
      <c r="B56" s="28"/>
      <c r="C56" s="262"/>
      <c r="D56" s="262"/>
      <c r="E56" s="262"/>
      <c r="F56" s="262"/>
      <c r="G56" s="262"/>
      <c r="H56" s="262"/>
      <c r="I56" s="284"/>
      <c r="J56" s="285"/>
      <c r="K56" s="284"/>
      <c r="L56" s="285"/>
      <c r="M56" s="284"/>
      <c r="N56" s="285"/>
      <c r="O56" s="284"/>
      <c r="P56" s="285"/>
      <c r="Q56" s="304">
        <f t="shared" si="1"/>
        <v>0</v>
      </c>
      <c r="R56" s="305"/>
      <c r="S56" s="281">
        <f>IF(A56=0,0,COUNTIFS(Asistencia!$J$18:$AR$18,"=U1",Asistencia!$J53:$AR53,"=F"))</f>
        <v>0</v>
      </c>
      <c r="T56" s="282"/>
      <c r="U56" s="283"/>
      <c r="V56" s="263"/>
      <c r="W56" s="264"/>
      <c r="X56" s="264"/>
      <c r="Y56" s="264"/>
      <c r="Z56" s="264"/>
      <c r="AA56" s="264"/>
      <c r="AB56" s="264"/>
      <c r="AC56" s="264"/>
      <c r="AD56" s="264"/>
      <c r="AE56" s="265"/>
      <c r="AF56" s="27">
        <f t="shared" si="3"/>
        <v>0</v>
      </c>
    </row>
    <row r="57" spans="1:32" x14ac:dyDescent="0.35">
      <c r="A57" s="4">
        <f t="shared" si="2"/>
        <v>0</v>
      </c>
      <c r="B57" s="28"/>
      <c r="C57" s="262"/>
      <c r="D57" s="262"/>
      <c r="E57" s="262"/>
      <c r="F57" s="262"/>
      <c r="G57" s="262"/>
      <c r="H57" s="262"/>
      <c r="I57" s="284"/>
      <c r="J57" s="285"/>
      <c r="K57" s="284"/>
      <c r="L57" s="285"/>
      <c r="M57" s="284"/>
      <c r="N57" s="285"/>
      <c r="O57" s="284"/>
      <c r="P57" s="285"/>
      <c r="Q57" s="304">
        <f t="shared" si="1"/>
        <v>0</v>
      </c>
      <c r="R57" s="305"/>
      <c r="S57" s="281">
        <f>IF(A57=0,0,COUNTIFS(Asistencia!$J$18:$AR$18,"=U1",Asistencia!$J54:$AR54,"=F"))</f>
        <v>0</v>
      </c>
      <c r="T57" s="282"/>
      <c r="U57" s="283"/>
      <c r="V57" s="263"/>
      <c r="W57" s="264"/>
      <c r="X57" s="264"/>
      <c r="Y57" s="264"/>
      <c r="Z57" s="264"/>
      <c r="AA57" s="264"/>
      <c r="AB57" s="264"/>
      <c r="AC57" s="264"/>
      <c r="AD57" s="264"/>
      <c r="AE57" s="265"/>
      <c r="AF57" s="27">
        <f t="shared" si="3"/>
        <v>0</v>
      </c>
    </row>
    <row r="58" spans="1:32" x14ac:dyDescent="0.35">
      <c r="A58" s="4">
        <f t="shared" si="2"/>
        <v>0</v>
      </c>
      <c r="B58" s="28"/>
      <c r="C58" s="262"/>
      <c r="D58" s="262"/>
      <c r="E58" s="262"/>
      <c r="F58" s="262"/>
      <c r="G58" s="262"/>
      <c r="H58" s="262"/>
      <c r="I58" s="284"/>
      <c r="J58" s="285"/>
      <c r="K58" s="284"/>
      <c r="L58" s="285"/>
      <c r="M58" s="284"/>
      <c r="N58" s="285"/>
      <c r="O58" s="284"/>
      <c r="P58" s="285"/>
      <c r="Q58" s="304">
        <f t="shared" si="1"/>
        <v>0</v>
      </c>
      <c r="R58" s="305"/>
      <c r="S58" s="281">
        <f>IF(A58=0,0,COUNTIFS(Asistencia!$J$18:$AR$18,"=U1",Asistencia!$J55:$AR55,"=F"))</f>
        <v>0</v>
      </c>
      <c r="T58" s="282"/>
      <c r="U58" s="283"/>
      <c r="V58" s="263"/>
      <c r="W58" s="264"/>
      <c r="X58" s="264"/>
      <c r="Y58" s="264"/>
      <c r="Z58" s="264"/>
      <c r="AA58" s="264"/>
      <c r="AB58" s="264"/>
      <c r="AC58" s="264"/>
      <c r="AD58" s="264"/>
      <c r="AE58" s="265"/>
      <c r="AF58" s="27">
        <f t="shared" si="3"/>
        <v>0</v>
      </c>
    </row>
    <row r="59" spans="1:32" x14ac:dyDescent="0.35">
      <c r="A59" s="4">
        <f t="shared" si="2"/>
        <v>0</v>
      </c>
      <c r="B59" s="28"/>
      <c r="C59" s="262"/>
      <c r="D59" s="262"/>
      <c r="E59" s="262"/>
      <c r="F59" s="262"/>
      <c r="G59" s="262"/>
      <c r="H59" s="262"/>
      <c r="I59" s="284"/>
      <c r="J59" s="285"/>
      <c r="K59" s="284"/>
      <c r="L59" s="285"/>
      <c r="M59" s="284"/>
      <c r="N59" s="285"/>
      <c r="O59" s="284"/>
      <c r="P59" s="285"/>
      <c r="Q59" s="304">
        <f t="shared" si="1"/>
        <v>0</v>
      </c>
      <c r="R59" s="305"/>
      <c r="S59" s="281">
        <f>IF(A59=0,0,COUNTIFS(Asistencia!$J$18:$AR$18,"=U1",Asistencia!$J56:$AR56,"=F"))</f>
        <v>0</v>
      </c>
      <c r="T59" s="282"/>
      <c r="U59" s="283"/>
      <c r="V59" s="263"/>
      <c r="W59" s="264"/>
      <c r="X59" s="264"/>
      <c r="Y59" s="264"/>
      <c r="Z59" s="264"/>
      <c r="AA59" s="264"/>
      <c r="AB59" s="264"/>
      <c r="AC59" s="264"/>
      <c r="AD59" s="264"/>
      <c r="AE59" s="265"/>
      <c r="AF59" s="27">
        <f t="shared" si="3"/>
        <v>0</v>
      </c>
    </row>
    <row r="60" spans="1:32" x14ac:dyDescent="0.35">
      <c r="A60" s="4">
        <f t="shared" si="2"/>
        <v>0</v>
      </c>
      <c r="B60" s="28"/>
      <c r="C60" s="262"/>
      <c r="D60" s="262"/>
      <c r="E60" s="262"/>
      <c r="F60" s="262"/>
      <c r="G60" s="262"/>
      <c r="H60" s="262"/>
      <c r="I60" s="284"/>
      <c r="J60" s="285"/>
      <c r="K60" s="284"/>
      <c r="L60" s="285"/>
      <c r="M60" s="284"/>
      <c r="N60" s="285"/>
      <c r="O60" s="284"/>
      <c r="P60" s="285"/>
      <c r="Q60" s="304">
        <f t="shared" si="1"/>
        <v>0</v>
      </c>
      <c r="R60" s="305"/>
      <c r="S60" s="281">
        <f>IF(A60=0,0,COUNTIFS(Asistencia!$J$18:$AR$18,"=U1",Asistencia!$J57:$AR57,"=F"))</f>
        <v>0</v>
      </c>
      <c r="T60" s="282"/>
      <c r="U60" s="283"/>
      <c r="V60" s="263"/>
      <c r="W60" s="264"/>
      <c r="X60" s="264"/>
      <c r="Y60" s="264"/>
      <c r="Z60" s="264"/>
      <c r="AA60" s="264"/>
      <c r="AB60" s="264"/>
      <c r="AC60" s="264"/>
      <c r="AD60" s="264"/>
      <c r="AE60" s="265"/>
      <c r="AF60" s="27">
        <f t="shared" si="3"/>
        <v>0</v>
      </c>
    </row>
    <row r="61" spans="1:32" x14ac:dyDescent="0.35">
      <c r="A61" s="4">
        <f t="shared" si="2"/>
        <v>0</v>
      </c>
      <c r="B61" s="28"/>
      <c r="C61" s="262"/>
      <c r="D61" s="262"/>
      <c r="E61" s="262"/>
      <c r="F61" s="262"/>
      <c r="G61" s="262"/>
      <c r="H61" s="262"/>
      <c r="I61" s="284"/>
      <c r="J61" s="285"/>
      <c r="K61" s="284"/>
      <c r="L61" s="285"/>
      <c r="M61" s="284"/>
      <c r="N61" s="285"/>
      <c r="O61" s="284"/>
      <c r="P61" s="285"/>
      <c r="Q61" s="304">
        <f t="shared" si="1"/>
        <v>0</v>
      </c>
      <c r="R61" s="305"/>
      <c r="S61" s="281">
        <f>IF(A61=0,0,COUNTIFS(Asistencia!$J$18:$AR$18,"=U1",Asistencia!$J58:$AR58,"=F"))</f>
        <v>0</v>
      </c>
      <c r="T61" s="282"/>
      <c r="U61" s="283"/>
      <c r="V61" s="263"/>
      <c r="W61" s="264"/>
      <c r="X61" s="264"/>
      <c r="Y61" s="264"/>
      <c r="Z61" s="264"/>
      <c r="AA61" s="264"/>
      <c r="AB61" s="264"/>
      <c r="AC61" s="264"/>
      <c r="AD61" s="264"/>
      <c r="AE61" s="265"/>
      <c r="AF61" s="27">
        <f t="shared" si="3"/>
        <v>0</v>
      </c>
    </row>
    <row r="62" spans="1:32" x14ac:dyDescent="0.35">
      <c r="A62" s="4">
        <f t="shared" si="2"/>
        <v>0</v>
      </c>
      <c r="B62" s="28"/>
      <c r="C62" s="262"/>
      <c r="D62" s="262"/>
      <c r="E62" s="262"/>
      <c r="F62" s="262"/>
      <c r="G62" s="262"/>
      <c r="H62" s="262"/>
      <c r="I62" s="284"/>
      <c r="J62" s="285"/>
      <c r="K62" s="284"/>
      <c r="L62" s="285"/>
      <c r="M62" s="284"/>
      <c r="N62" s="285"/>
      <c r="O62" s="284"/>
      <c r="P62" s="285"/>
      <c r="Q62" s="304">
        <f t="shared" si="1"/>
        <v>0</v>
      </c>
      <c r="R62" s="305"/>
      <c r="S62" s="281">
        <f>IF(A62=0,0,COUNTIFS(Asistencia!$J$18:$AR$18,"=U1",Asistencia!$J59:$AR59,"=F"))</f>
        <v>0</v>
      </c>
      <c r="T62" s="282"/>
      <c r="U62" s="283"/>
      <c r="V62" s="263"/>
      <c r="W62" s="264"/>
      <c r="X62" s="264"/>
      <c r="Y62" s="264"/>
      <c r="Z62" s="264"/>
      <c r="AA62" s="264"/>
      <c r="AB62" s="264"/>
      <c r="AC62" s="264"/>
      <c r="AD62" s="264"/>
      <c r="AE62" s="265"/>
      <c r="AF62" s="27">
        <f t="shared" si="3"/>
        <v>0</v>
      </c>
    </row>
    <row r="63" spans="1:32" x14ac:dyDescent="0.35">
      <c r="A63" s="4">
        <f t="shared" si="2"/>
        <v>0</v>
      </c>
      <c r="B63" s="28"/>
      <c r="C63" s="262"/>
      <c r="D63" s="262"/>
      <c r="E63" s="262"/>
      <c r="F63" s="262"/>
      <c r="G63" s="262"/>
      <c r="H63" s="262"/>
      <c r="I63" s="284"/>
      <c r="J63" s="285"/>
      <c r="K63" s="284"/>
      <c r="L63" s="285"/>
      <c r="M63" s="284"/>
      <c r="N63" s="285"/>
      <c r="O63" s="284"/>
      <c r="P63" s="285"/>
      <c r="Q63" s="304">
        <f t="shared" si="1"/>
        <v>0</v>
      </c>
      <c r="R63" s="305"/>
      <c r="S63" s="281">
        <f>IF(A63=0,0,COUNTIFS(Asistencia!$J$18:$AR$18,"=U1",Asistencia!$J60:$AR60,"=F"))</f>
        <v>0</v>
      </c>
      <c r="T63" s="282"/>
      <c r="U63" s="283"/>
      <c r="V63" s="263"/>
      <c r="W63" s="264"/>
      <c r="X63" s="264"/>
      <c r="Y63" s="264"/>
      <c r="Z63" s="264"/>
      <c r="AA63" s="264"/>
      <c r="AB63" s="264"/>
      <c r="AC63" s="264"/>
      <c r="AD63" s="264"/>
      <c r="AE63" s="265"/>
      <c r="AF63" s="27">
        <f t="shared" si="3"/>
        <v>0</v>
      </c>
    </row>
    <row r="64" spans="1:32" x14ac:dyDescent="0.35">
      <c r="A64" s="4">
        <f t="shared" si="2"/>
        <v>0</v>
      </c>
      <c r="B64" s="28"/>
      <c r="C64" s="262"/>
      <c r="D64" s="262"/>
      <c r="E64" s="262"/>
      <c r="F64" s="262"/>
      <c r="G64" s="262"/>
      <c r="H64" s="262"/>
      <c r="I64" s="284"/>
      <c r="J64" s="285"/>
      <c r="K64" s="284"/>
      <c r="L64" s="285"/>
      <c r="M64" s="284"/>
      <c r="N64" s="285"/>
      <c r="O64" s="284"/>
      <c r="P64" s="285"/>
      <c r="Q64" s="304">
        <f t="shared" si="1"/>
        <v>0</v>
      </c>
      <c r="R64" s="305"/>
      <c r="S64" s="281">
        <f>IF(A64=0,0,COUNTIFS(Asistencia!$J$18:$AR$18,"=U1",Asistencia!$J61:$AR61,"=F"))</f>
        <v>0</v>
      </c>
      <c r="T64" s="282"/>
      <c r="U64" s="283"/>
      <c r="V64" s="263"/>
      <c r="W64" s="264"/>
      <c r="X64" s="264"/>
      <c r="Y64" s="264"/>
      <c r="Z64" s="264"/>
      <c r="AA64" s="264"/>
      <c r="AB64" s="264"/>
      <c r="AC64" s="264"/>
      <c r="AD64" s="264"/>
      <c r="AE64" s="265"/>
      <c r="AF64" s="27">
        <f t="shared" si="3"/>
        <v>0</v>
      </c>
    </row>
    <row r="65" spans="1:32" x14ac:dyDescent="0.35">
      <c r="A65" s="4">
        <f t="shared" ref="A65:A72" si="4">IF(OR(C65="",B65="")=TRUE,0,A64+1)</f>
        <v>0</v>
      </c>
      <c r="B65" s="28"/>
      <c r="C65" s="161"/>
      <c r="D65" s="161"/>
      <c r="E65" s="161"/>
      <c r="F65" s="161"/>
      <c r="G65" s="161"/>
      <c r="H65" s="161"/>
      <c r="I65" s="307"/>
      <c r="J65" s="308"/>
      <c r="K65" s="307"/>
      <c r="L65" s="308"/>
      <c r="M65" s="307"/>
      <c r="N65" s="308"/>
      <c r="O65" s="307"/>
      <c r="P65" s="308"/>
      <c r="Q65" s="314">
        <f t="shared" si="1"/>
        <v>0</v>
      </c>
      <c r="R65" s="315"/>
      <c r="S65" s="309">
        <f>IF(A65=0,0,COUNTIFS(Asistencia!$J$18:$AR$18,"=U1",Asistencia!$J62:$AR62,"=F"))</f>
        <v>0</v>
      </c>
      <c r="T65" s="310"/>
      <c r="U65" s="311"/>
      <c r="V65" s="263"/>
      <c r="W65" s="264"/>
      <c r="X65" s="264"/>
      <c r="Y65" s="264"/>
      <c r="Z65" s="264"/>
      <c r="AA65" s="264"/>
      <c r="AB65" s="264"/>
      <c r="AC65" s="264"/>
      <c r="AD65" s="264"/>
      <c r="AE65" s="265"/>
      <c r="AF65" s="27">
        <f t="shared" si="3"/>
        <v>0</v>
      </c>
    </row>
    <row r="66" spans="1:32" x14ac:dyDescent="0.35">
      <c r="A66" s="4">
        <f t="shared" si="4"/>
        <v>0</v>
      </c>
      <c r="B66" s="28"/>
      <c r="C66" s="161"/>
      <c r="D66" s="161"/>
      <c r="E66" s="161"/>
      <c r="F66" s="161"/>
      <c r="G66" s="161"/>
      <c r="H66" s="161"/>
      <c r="I66" s="307"/>
      <c r="J66" s="308"/>
      <c r="K66" s="307"/>
      <c r="L66" s="308"/>
      <c r="M66" s="307"/>
      <c r="N66" s="308"/>
      <c r="O66" s="307"/>
      <c r="P66" s="308"/>
      <c r="Q66" s="314">
        <f t="shared" si="1"/>
        <v>0</v>
      </c>
      <c r="R66" s="315"/>
      <c r="S66" s="309">
        <f>IF(A66=0,0,COUNTIFS(Asistencia!$J$18:$AR$18,"=U1",Asistencia!$J63:$AR63,"=F"))</f>
        <v>0</v>
      </c>
      <c r="T66" s="310"/>
      <c r="U66" s="311"/>
      <c r="V66" s="263"/>
      <c r="W66" s="264"/>
      <c r="X66" s="264"/>
      <c r="Y66" s="264"/>
      <c r="Z66" s="264"/>
      <c r="AA66" s="264"/>
      <c r="AB66" s="264"/>
      <c r="AC66" s="264"/>
      <c r="AD66" s="264"/>
      <c r="AE66" s="265"/>
      <c r="AF66" s="27">
        <f t="shared" si="3"/>
        <v>0</v>
      </c>
    </row>
    <row r="67" spans="1:32" x14ac:dyDescent="0.35">
      <c r="A67" s="4">
        <f t="shared" si="4"/>
        <v>0</v>
      </c>
      <c r="B67" s="28"/>
      <c r="C67" s="161"/>
      <c r="D67" s="161"/>
      <c r="E67" s="161"/>
      <c r="F67" s="161"/>
      <c r="G67" s="161"/>
      <c r="H67" s="161"/>
      <c r="I67" s="307"/>
      <c r="J67" s="308"/>
      <c r="K67" s="307"/>
      <c r="L67" s="308"/>
      <c r="M67" s="307"/>
      <c r="N67" s="308"/>
      <c r="O67" s="307"/>
      <c r="P67" s="308"/>
      <c r="Q67" s="314">
        <f t="shared" si="1"/>
        <v>0</v>
      </c>
      <c r="R67" s="315"/>
      <c r="S67" s="309">
        <f>IF(A67=0,0,COUNTIFS(Asistencia!$J$18:$AR$18,"=U1",Asistencia!$J64:$AR64,"=F"))</f>
        <v>0</v>
      </c>
      <c r="T67" s="310"/>
      <c r="U67" s="311"/>
      <c r="V67" s="263"/>
      <c r="W67" s="264"/>
      <c r="X67" s="264"/>
      <c r="Y67" s="264"/>
      <c r="Z67" s="264"/>
      <c r="AA67" s="264"/>
      <c r="AB67" s="264"/>
      <c r="AC67" s="264"/>
      <c r="AD67" s="264"/>
      <c r="AE67" s="265"/>
      <c r="AF67" s="27">
        <f t="shared" si="3"/>
        <v>0</v>
      </c>
    </row>
    <row r="68" spans="1:32" x14ac:dyDescent="0.35">
      <c r="A68" s="4">
        <f t="shared" si="4"/>
        <v>0</v>
      </c>
      <c r="B68" s="28"/>
      <c r="C68" s="161"/>
      <c r="D68" s="161"/>
      <c r="E68" s="161"/>
      <c r="F68" s="161"/>
      <c r="G68" s="161"/>
      <c r="H68" s="161"/>
      <c r="I68" s="307"/>
      <c r="J68" s="308"/>
      <c r="K68" s="307"/>
      <c r="L68" s="308"/>
      <c r="M68" s="307"/>
      <c r="N68" s="308"/>
      <c r="O68" s="307"/>
      <c r="P68" s="308"/>
      <c r="Q68" s="314">
        <f t="shared" si="1"/>
        <v>0</v>
      </c>
      <c r="R68" s="315"/>
      <c r="S68" s="309">
        <f>IF(A68=0,0,COUNTIFS(Asistencia!$J$18:$AR$18,"=U1",Asistencia!$J65:$AR65,"=F"))</f>
        <v>0</v>
      </c>
      <c r="T68" s="310"/>
      <c r="U68" s="311"/>
      <c r="V68" s="263"/>
      <c r="W68" s="264"/>
      <c r="X68" s="264"/>
      <c r="Y68" s="264"/>
      <c r="Z68" s="264"/>
      <c r="AA68" s="264"/>
      <c r="AB68" s="264"/>
      <c r="AC68" s="264"/>
      <c r="AD68" s="264"/>
      <c r="AE68" s="265"/>
      <c r="AF68" s="27">
        <f t="shared" si="3"/>
        <v>0</v>
      </c>
    </row>
    <row r="69" spans="1:32" x14ac:dyDescent="0.35">
      <c r="A69" s="4">
        <f t="shared" si="4"/>
        <v>0</v>
      </c>
      <c r="B69" s="28"/>
      <c r="C69" s="161"/>
      <c r="D69" s="161"/>
      <c r="E69" s="161"/>
      <c r="F69" s="161"/>
      <c r="G69" s="161"/>
      <c r="H69" s="161"/>
      <c r="I69" s="307"/>
      <c r="J69" s="308"/>
      <c r="K69" s="307"/>
      <c r="L69" s="308"/>
      <c r="M69" s="307"/>
      <c r="N69" s="308"/>
      <c r="O69" s="307"/>
      <c r="P69" s="308"/>
      <c r="Q69" s="314">
        <f t="shared" si="1"/>
        <v>0</v>
      </c>
      <c r="R69" s="315"/>
      <c r="S69" s="309">
        <f>IF(A69=0,0,COUNTIFS(Asistencia!$J$18:$AR$18,"=U1",Asistencia!$J66:$AR66,"=F"))</f>
        <v>0</v>
      </c>
      <c r="T69" s="310"/>
      <c r="U69" s="311"/>
      <c r="V69" s="263"/>
      <c r="W69" s="264"/>
      <c r="X69" s="264"/>
      <c r="Y69" s="264"/>
      <c r="Z69" s="264"/>
      <c r="AA69" s="264"/>
      <c r="AB69" s="264"/>
      <c r="AC69" s="264"/>
      <c r="AD69" s="264"/>
      <c r="AE69" s="265"/>
      <c r="AF69" s="27">
        <f t="shared" si="3"/>
        <v>0</v>
      </c>
    </row>
    <row r="70" spans="1:32" x14ac:dyDescent="0.35">
      <c r="A70" s="4">
        <f t="shared" si="4"/>
        <v>0</v>
      </c>
      <c r="B70" s="28"/>
      <c r="C70" s="161"/>
      <c r="D70" s="161"/>
      <c r="E70" s="161"/>
      <c r="F70" s="161"/>
      <c r="G70" s="161"/>
      <c r="H70" s="161"/>
      <c r="I70" s="307"/>
      <c r="J70" s="308"/>
      <c r="K70" s="307"/>
      <c r="L70" s="308"/>
      <c r="M70" s="307"/>
      <c r="N70" s="308"/>
      <c r="O70" s="307"/>
      <c r="P70" s="308"/>
      <c r="Q70" s="314">
        <f t="shared" si="1"/>
        <v>0</v>
      </c>
      <c r="R70" s="315"/>
      <c r="S70" s="309">
        <f>IF(A70=0,0,COUNTIFS(Asistencia!$J$18:$AR$18,"=U1",Asistencia!$J67:$AR67,"=F"))</f>
        <v>0</v>
      </c>
      <c r="T70" s="310"/>
      <c r="U70" s="311"/>
      <c r="V70" s="263"/>
      <c r="W70" s="264"/>
      <c r="X70" s="264"/>
      <c r="Y70" s="264"/>
      <c r="Z70" s="264"/>
      <c r="AA70" s="264"/>
      <c r="AB70" s="264"/>
      <c r="AC70" s="264"/>
      <c r="AD70" s="264"/>
      <c r="AE70" s="265"/>
      <c r="AF70" s="27">
        <f t="shared" si="3"/>
        <v>0</v>
      </c>
    </row>
    <row r="71" spans="1:32" x14ac:dyDescent="0.35">
      <c r="A71" s="4">
        <f t="shared" si="4"/>
        <v>0</v>
      </c>
      <c r="B71" s="28"/>
      <c r="C71" s="161"/>
      <c r="D71" s="161"/>
      <c r="E71" s="161"/>
      <c r="F71" s="161"/>
      <c r="G71" s="161"/>
      <c r="H71" s="161"/>
      <c r="I71" s="307"/>
      <c r="J71" s="308"/>
      <c r="K71" s="307"/>
      <c r="L71" s="308"/>
      <c r="M71" s="307"/>
      <c r="N71" s="308"/>
      <c r="O71" s="307"/>
      <c r="P71" s="308"/>
      <c r="Q71" s="314">
        <f t="shared" si="1"/>
        <v>0</v>
      </c>
      <c r="R71" s="315"/>
      <c r="S71" s="309">
        <f>IF(A71=0,0,COUNTIFS(Asistencia!$J$18:$AR$18,"=U1",Asistencia!$J68:$AR68,"=F"))</f>
        <v>0</v>
      </c>
      <c r="T71" s="310"/>
      <c r="U71" s="311"/>
      <c r="V71" s="263"/>
      <c r="W71" s="264"/>
      <c r="X71" s="264"/>
      <c r="Y71" s="264"/>
      <c r="Z71" s="264"/>
      <c r="AA71" s="264"/>
      <c r="AB71" s="264"/>
      <c r="AC71" s="264"/>
      <c r="AD71" s="264"/>
      <c r="AE71" s="265"/>
      <c r="AF71" s="27">
        <f t="shared" si="3"/>
        <v>0</v>
      </c>
    </row>
    <row r="72" spans="1:32" x14ac:dyDescent="0.35">
      <c r="A72" s="4">
        <f t="shared" si="4"/>
        <v>0</v>
      </c>
      <c r="B72" s="28"/>
      <c r="C72" s="161"/>
      <c r="D72" s="161"/>
      <c r="E72" s="161"/>
      <c r="F72" s="161"/>
      <c r="G72" s="161"/>
      <c r="H72" s="161"/>
      <c r="I72" s="307"/>
      <c r="J72" s="308"/>
      <c r="K72" s="307"/>
      <c r="L72" s="308"/>
      <c r="M72" s="307"/>
      <c r="N72" s="308"/>
      <c r="O72" s="307"/>
      <c r="P72" s="308"/>
      <c r="Q72" s="314">
        <f t="shared" si="1"/>
        <v>0</v>
      </c>
      <c r="R72" s="315"/>
      <c r="S72" s="309">
        <f>IF(A72=0,0,COUNTIFS(Asistencia!$J$18:$AR$18,"=U1",Asistencia!$J69:$AR69,"=F"))</f>
        <v>0</v>
      </c>
      <c r="T72" s="310"/>
      <c r="U72" s="311"/>
      <c r="V72" s="263"/>
      <c r="W72" s="264"/>
      <c r="X72" s="264"/>
      <c r="Y72" s="264"/>
      <c r="Z72" s="264"/>
      <c r="AA72" s="264"/>
      <c r="AB72" s="264"/>
      <c r="AC72" s="264"/>
      <c r="AD72" s="264"/>
      <c r="AE72" s="265"/>
      <c r="AF72" s="27">
        <f t="shared" si="3"/>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sortState ref="C23:H40">
    <sortCondition ref="C23"/>
  </sortState>
  <mergeCells count="472">
    <mergeCell ref="M72:N72"/>
    <mergeCell ref="M70:N70"/>
    <mergeCell ref="M71:N71"/>
    <mergeCell ref="I68:J68"/>
    <mergeCell ref="V43:AE43"/>
    <mergeCell ref="V44:AE44"/>
    <mergeCell ref="V56:AE56"/>
    <mergeCell ref="V57:AE57"/>
    <mergeCell ref="A78:AE78"/>
    <mergeCell ref="K74:S77"/>
    <mergeCell ref="V67:AE67"/>
    <mergeCell ref="V68:AE68"/>
    <mergeCell ref="V69:AE69"/>
    <mergeCell ref="V70:AE70"/>
    <mergeCell ref="V71:AE71"/>
    <mergeCell ref="V72:AE72"/>
    <mergeCell ref="Q71:R71"/>
    <mergeCell ref="Q72:R72"/>
    <mergeCell ref="Q67:R67"/>
    <mergeCell ref="Q68:R68"/>
    <mergeCell ref="Q69:R69"/>
    <mergeCell ref="Q70:R70"/>
    <mergeCell ref="S72:U72"/>
    <mergeCell ref="S67:U67"/>
    <mergeCell ref="S68:U68"/>
    <mergeCell ref="S69:U69"/>
    <mergeCell ref="S70:U70"/>
    <mergeCell ref="S71:U71"/>
    <mergeCell ref="O70:P70"/>
    <mergeCell ref="O71:P71"/>
    <mergeCell ref="O68:P68"/>
    <mergeCell ref="O69:P69"/>
    <mergeCell ref="V25:AE25"/>
    <mergeCell ref="V26:AE26"/>
    <mergeCell ref="V27:AE27"/>
    <mergeCell ref="V28:AE28"/>
    <mergeCell ref="V29:AE29"/>
    <mergeCell ref="V30:AE30"/>
    <mergeCell ref="V31:AE31"/>
    <mergeCell ref="V65:AE65"/>
    <mergeCell ref="V66:AE66"/>
    <mergeCell ref="V32:AE32"/>
    <mergeCell ref="V33:AE33"/>
    <mergeCell ref="V34:AE34"/>
    <mergeCell ref="V35:AE35"/>
    <mergeCell ref="V36:AE36"/>
    <mergeCell ref="V37:AE37"/>
    <mergeCell ref="V38:AE38"/>
    <mergeCell ref="O61:P61"/>
    <mergeCell ref="V39:AE39"/>
    <mergeCell ref="V40:AE40"/>
    <mergeCell ref="V41:AE41"/>
    <mergeCell ref="V42:AE42"/>
    <mergeCell ref="Q50:R50"/>
    <mergeCell ref="Q51:R51"/>
    <mergeCell ref="Q52:R52"/>
    <mergeCell ref="O52:P52"/>
    <mergeCell ref="O53:P53"/>
    <mergeCell ref="O41:P41"/>
    <mergeCell ref="O42:P42"/>
    <mergeCell ref="Q41:R41"/>
    <mergeCell ref="Q42:R42"/>
    <mergeCell ref="Q46:R46"/>
    <mergeCell ref="Q47:R47"/>
    <mergeCell ref="Q48:R48"/>
    <mergeCell ref="Q43:R43"/>
    <mergeCell ref="O43:P43"/>
    <mergeCell ref="O44:P44"/>
    <mergeCell ref="O45:P45"/>
    <mergeCell ref="O54:P54"/>
    <mergeCell ref="O46:P46"/>
    <mergeCell ref="O47:P47"/>
    <mergeCell ref="O72:P72"/>
    <mergeCell ref="O55:P55"/>
    <mergeCell ref="O56:P56"/>
    <mergeCell ref="O57:P57"/>
    <mergeCell ref="O58:P58"/>
    <mergeCell ref="O59:P59"/>
    <mergeCell ref="O60:P60"/>
    <mergeCell ref="Q62:R62"/>
    <mergeCell ref="Q63:R63"/>
    <mergeCell ref="Q64:R64"/>
    <mergeCell ref="Q65:R65"/>
    <mergeCell ref="Q66:R66"/>
    <mergeCell ref="Q55:R55"/>
    <mergeCell ref="Q56:R56"/>
    <mergeCell ref="Q57:R57"/>
    <mergeCell ref="Q58:R58"/>
    <mergeCell ref="O62:P62"/>
    <mergeCell ref="Q59:R59"/>
    <mergeCell ref="Q60:R60"/>
    <mergeCell ref="O67:P67"/>
    <mergeCell ref="O63:P63"/>
    <mergeCell ref="O64:P64"/>
    <mergeCell ref="O65:P65"/>
    <mergeCell ref="O66:P66"/>
    <mergeCell ref="O48:P48"/>
    <mergeCell ref="Q44:R44"/>
    <mergeCell ref="Q45:R45"/>
    <mergeCell ref="Q49:R49"/>
    <mergeCell ref="Q53:R53"/>
    <mergeCell ref="Q54:R54"/>
    <mergeCell ref="O25:P25"/>
    <mergeCell ref="O26:P26"/>
    <mergeCell ref="O27:P27"/>
    <mergeCell ref="O28:P28"/>
    <mergeCell ref="O29:P29"/>
    <mergeCell ref="O30:P30"/>
    <mergeCell ref="O35:P35"/>
    <mergeCell ref="O36:P36"/>
    <mergeCell ref="O37:P37"/>
    <mergeCell ref="O31:P31"/>
    <mergeCell ref="Q29:R29"/>
    <mergeCell ref="Q30:R30"/>
    <mergeCell ref="O32:P32"/>
    <mergeCell ref="O33:P33"/>
    <mergeCell ref="O34:P34"/>
    <mergeCell ref="O38:P38"/>
    <mergeCell ref="O39:P39"/>
    <mergeCell ref="O40:P40"/>
    <mergeCell ref="Q31:R31"/>
    <mergeCell ref="Q32:R32"/>
    <mergeCell ref="Q33:R33"/>
    <mergeCell ref="Q34:R34"/>
    <mergeCell ref="Q35:R35"/>
    <mergeCell ref="Q40:R40"/>
    <mergeCell ref="Q36:R36"/>
    <mergeCell ref="Q37:R37"/>
    <mergeCell ref="Q38:R38"/>
    <mergeCell ref="Q39:R39"/>
    <mergeCell ref="M61:N61"/>
    <mergeCell ref="M62:N62"/>
    <mergeCell ref="M68:N68"/>
    <mergeCell ref="M69:N69"/>
    <mergeCell ref="M39:N39"/>
    <mergeCell ref="M40:N40"/>
    <mergeCell ref="M41:N41"/>
    <mergeCell ref="M42:N42"/>
    <mergeCell ref="M43:N43"/>
    <mergeCell ref="M44:N44"/>
    <mergeCell ref="M50:N50"/>
    <mergeCell ref="M51:N51"/>
    <mergeCell ref="M54:N54"/>
    <mergeCell ref="M55:N55"/>
    <mergeCell ref="M56:N56"/>
    <mergeCell ref="M57:N57"/>
    <mergeCell ref="M58:N58"/>
    <mergeCell ref="M59:N59"/>
    <mergeCell ref="M60:N60"/>
    <mergeCell ref="K71:L71"/>
    <mergeCell ref="K72:L72"/>
    <mergeCell ref="M23:N23"/>
    <mergeCell ref="M24:N24"/>
    <mergeCell ref="M25:N25"/>
    <mergeCell ref="M26:N26"/>
    <mergeCell ref="M27:N27"/>
    <mergeCell ref="M28:N28"/>
    <mergeCell ref="M29:N29"/>
    <mergeCell ref="M30:N30"/>
    <mergeCell ref="M31:N31"/>
    <mergeCell ref="M32:N32"/>
    <mergeCell ref="M33:N33"/>
    <mergeCell ref="M34:N34"/>
    <mergeCell ref="M35:N35"/>
    <mergeCell ref="M36:N36"/>
    <mergeCell ref="M37:N37"/>
    <mergeCell ref="M38:N38"/>
    <mergeCell ref="K68:L68"/>
    <mergeCell ref="K69:L69"/>
    <mergeCell ref="K70:L70"/>
    <mergeCell ref="K35:L35"/>
    <mergeCell ref="M45:N45"/>
    <mergeCell ref="M46:N46"/>
    <mergeCell ref="K36:L36"/>
    <mergeCell ref="K37:L37"/>
    <mergeCell ref="K38:L38"/>
    <mergeCell ref="K39:L39"/>
    <mergeCell ref="K40:L40"/>
    <mergeCell ref="K44:L44"/>
    <mergeCell ref="K45:L45"/>
    <mergeCell ref="K62:L62"/>
    <mergeCell ref="K63:L63"/>
    <mergeCell ref="S56:U56"/>
    <mergeCell ref="S57:U57"/>
    <mergeCell ref="S58:U58"/>
    <mergeCell ref="S59:U59"/>
    <mergeCell ref="S60:U60"/>
    <mergeCell ref="S61:U61"/>
    <mergeCell ref="S62:U62"/>
    <mergeCell ref="K67:L67"/>
    <mergeCell ref="K59:L59"/>
    <mergeCell ref="K60:L60"/>
    <mergeCell ref="K61:L61"/>
    <mergeCell ref="S63:U63"/>
    <mergeCell ref="S64:U64"/>
    <mergeCell ref="S65:U65"/>
    <mergeCell ref="S66:U66"/>
    <mergeCell ref="M63:N63"/>
    <mergeCell ref="M64:N64"/>
    <mergeCell ref="M65:N65"/>
    <mergeCell ref="M66:N66"/>
    <mergeCell ref="M67:N67"/>
    <mergeCell ref="Q61:R61"/>
    <mergeCell ref="K64:L64"/>
    <mergeCell ref="K65:L65"/>
    <mergeCell ref="K66:L66"/>
    <mergeCell ref="S35:U35"/>
    <mergeCell ref="S51:U51"/>
    <mergeCell ref="S52:U52"/>
    <mergeCell ref="S53:U53"/>
    <mergeCell ref="S36:U36"/>
    <mergeCell ref="S37:U37"/>
    <mergeCell ref="S38:U38"/>
    <mergeCell ref="S39:U39"/>
    <mergeCell ref="S40:U40"/>
    <mergeCell ref="S41:U41"/>
    <mergeCell ref="S42:U42"/>
    <mergeCell ref="S43:U43"/>
    <mergeCell ref="S44:U44"/>
    <mergeCell ref="S45:U45"/>
    <mergeCell ref="S46:U46"/>
    <mergeCell ref="S47:U47"/>
    <mergeCell ref="S48:U48"/>
    <mergeCell ref="S49:U49"/>
    <mergeCell ref="S50:U50"/>
    <mergeCell ref="I69:J69"/>
    <mergeCell ref="I70:J70"/>
    <mergeCell ref="I71:J71"/>
    <mergeCell ref="I72:J72"/>
    <mergeCell ref="K20:L20"/>
    <mergeCell ref="K21:L21"/>
    <mergeCell ref="K22:L22"/>
    <mergeCell ref="K46:L46"/>
    <mergeCell ref="K47:L47"/>
    <mergeCell ref="K48:L48"/>
    <mergeCell ref="K49:L49"/>
    <mergeCell ref="K50:L50"/>
    <mergeCell ref="K51:L51"/>
    <mergeCell ref="K52:L52"/>
    <mergeCell ref="K53:L53"/>
    <mergeCell ref="K54:L54"/>
    <mergeCell ref="K55:L55"/>
    <mergeCell ref="K56:L56"/>
    <mergeCell ref="K57:L57"/>
    <mergeCell ref="K58:L58"/>
    <mergeCell ref="K41:L41"/>
    <mergeCell ref="K42:L42"/>
    <mergeCell ref="K43:L43"/>
    <mergeCell ref="I59:J59"/>
    <mergeCell ref="I60:J60"/>
    <mergeCell ref="I61:J61"/>
    <mergeCell ref="I62:J62"/>
    <mergeCell ref="I63:J63"/>
    <mergeCell ref="I64:J64"/>
    <mergeCell ref="I65:J65"/>
    <mergeCell ref="I66:J66"/>
    <mergeCell ref="I67:J67"/>
    <mergeCell ref="I50:J50"/>
    <mergeCell ref="I51:J51"/>
    <mergeCell ref="I52:J52"/>
    <mergeCell ref="I53:J53"/>
    <mergeCell ref="I54:J54"/>
    <mergeCell ref="I55:J55"/>
    <mergeCell ref="I56:J56"/>
    <mergeCell ref="I57:J57"/>
    <mergeCell ref="I58:J58"/>
    <mergeCell ref="I35:J35"/>
    <mergeCell ref="I36:J36"/>
    <mergeCell ref="I38:J38"/>
    <mergeCell ref="I39:J39"/>
    <mergeCell ref="I40:J40"/>
    <mergeCell ref="I41:J41"/>
    <mergeCell ref="I42:J42"/>
    <mergeCell ref="I43:J43"/>
    <mergeCell ref="I44:J44"/>
    <mergeCell ref="I29:J29"/>
    <mergeCell ref="I30:J30"/>
    <mergeCell ref="I31:J31"/>
    <mergeCell ref="I32:J32"/>
    <mergeCell ref="I33:J33"/>
    <mergeCell ref="I34:J34"/>
    <mergeCell ref="S27:U27"/>
    <mergeCell ref="S28:U28"/>
    <mergeCell ref="S29:U29"/>
    <mergeCell ref="S30:U30"/>
    <mergeCell ref="S31:U31"/>
    <mergeCell ref="S32:U32"/>
    <mergeCell ref="S33:U33"/>
    <mergeCell ref="S34:U34"/>
    <mergeCell ref="K32:L32"/>
    <mergeCell ref="K33:L33"/>
    <mergeCell ref="K34:L34"/>
    <mergeCell ref="I27:J27"/>
    <mergeCell ref="K27:L27"/>
    <mergeCell ref="K28:L28"/>
    <mergeCell ref="K29:L29"/>
    <mergeCell ref="K30:L30"/>
    <mergeCell ref="K31:L31"/>
    <mergeCell ref="Q27:R27"/>
    <mergeCell ref="AD15:AE15"/>
    <mergeCell ref="S25:U25"/>
    <mergeCell ref="S26:U26"/>
    <mergeCell ref="I28:J28"/>
    <mergeCell ref="I25:J25"/>
    <mergeCell ref="I26:J26"/>
    <mergeCell ref="K25:L25"/>
    <mergeCell ref="K26:L26"/>
    <mergeCell ref="Q25:R25"/>
    <mergeCell ref="Q26:R26"/>
    <mergeCell ref="Q28:R28"/>
    <mergeCell ref="K23:L23"/>
    <mergeCell ref="K24:L24"/>
    <mergeCell ref="O23:P23"/>
    <mergeCell ref="O24:P24"/>
    <mergeCell ref="Q23:R23"/>
    <mergeCell ref="Q24:R24"/>
    <mergeCell ref="C15:P15"/>
    <mergeCell ref="A16:AE16"/>
    <mergeCell ref="I22:J22"/>
    <mergeCell ref="A18:C18"/>
    <mergeCell ref="D18:E18"/>
    <mergeCell ref="F18:L18"/>
    <mergeCell ref="O18:U18"/>
    <mergeCell ref="V18:W18"/>
    <mergeCell ref="C20:H22"/>
    <mergeCell ref="W17:Y17"/>
    <mergeCell ref="A17:D17"/>
    <mergeCell ref="F17:H17"/>
    <mergeCell ref="R17:T17"/>
    <mergeCell ref="I23:J23"/>
    <mergeCell ref="W15:AC15"/>
    <mergeCell ref="I24:J24"/>
    <mergeCell ref="Q20:R22"/>
    <mergeCell ref="S20:U22"/>
    <mergeCell ref="V20:AE22"/>
    <mergeCell ref="S23:U23"/>
    <mergeCell ref="AD18:AE18"/>
    <mergeCell ref="J17:L17"/>
    <mergeCell ref="N17:P17"/>
    <mergeCell ref="AD17:AE17"/>
    <mergeCell ref="Z17:AC17"/>
    <mergeCell ref="S24:U24"/>
    <mergeCell ref="V23:AE23"/>
    <mergeCell ref="V24:AE24"/>
    <mergeCell ref="M20:N20"/>
    <mergeCell ref="M21:N21"/>
    <mergeCell ref="M22:N22"/>
    <mergeCell ref="O20:P20"/>
    <mergeCell ref="O21:P21"/>
    <mergeCell ref="O22:P22"/>
    <mergeCell ref="U17:V17"/>
    <mergeCell ref="X18:AC18"/>
    <mergeCell ref="I20:J20"/>
    <mergeCell ref="I21:J21"/>
    <mergeCell ref="M18:N18"/>
    <mergeCell ref="A11:AE11"/>
    <mergeCell ref="A13:AE13"/>
    <mergeCell ref="W12:X12"/>
    <mergeCell ref="Y12:Z12"/>
    <mergeCell ref="AA12:AE12"/>
    <mergeCell ref="L14:O14"/>
    <mergeCell ref="P14:R14"/>
    <mergeCell ref="E12:F12"/>
    <mergeCell ref="G12:K12"/>
    <mergeCell ref="L12:O12"/>
    <mergeCell ref="P12:Q12"/>
    <mergeCell ref="S12:T12"/>
    <mergeCell ref="A12:B12"/>
    <mergeCell ref="C12:D12"/>
    <mergeCell ref="C14:K14"/>
    <mergeCell ref="S14:V14"/>
    <mergeCell ref="V55:AE55"/>
    <mergeCell ref="I37:J37"/>
    <mergeCell ref="C47:H47"/>
    <mergeCell ref="C48:H48"/>
    <mergeCell ref="C49:H49"/>
    <mergeCell ref="C50:H50"/>
    <mergeCell ref="C51:H51"/>
    <mergeCell ref="C42:H42"/>
    <mergeCell ref="I45:J45"/>
    <mergeCell ref="I46:J46"/>
    <mergeCell ref="I47:J47"/>
    <mergeCell ref="I48:J48"/>
    <mergeCell ref="I49:J49"/>
    <mergeCell ref="C37:H37"/>
    <mergeCell ref="S54:U54"/>
    <mergeCell ref="S55:U55"/>
    <mergeCell ref="M52:N52"/>
    <mergeCell ref="M53:N53"/>
    <mergeCell ref="M47:N47"/>
    <mergeCell ref="O49:P49"/>
    <mergeCell ref="O50:P50"/>
    <mergeCell ref="O51:P51"/>
    <mergeCell ref="M48:N48"/>
    <mergeCell ref="M49:N49"/>
    <mergeCell ref="A15:B15"/>
    <mergeCell ref="A1:D7"/>
    <mergeCell ref="A9:AE9"/>
    <mergeCell ref="A10:AE10"/>
    <mergeCell ref="U12:V12"/>
    <mergeCell ref="C52:H52"/>
    <mergeCell ref="C53:H53"/>
    <mergeCell ref="V45:AE45"/>
    <mergeCell ref="V46:AE46"/>
    <mergeCell ref="V47:AE47"/>
    <mergeCell ref="V48:AE48"/>
    <mergeCell ref="V49:AE49"/>
    <mergeCell ref="V50:AE50"/>
    <mergeCell ref="V51:AE51"/>
    <mergeCell ref="W14:AE14"/>
    <mergeCell ref="A14:B14"/>
    <mergeCell ref="Q15:T15"/>
    <mergeCell ref="U15:V15"/>
    <mergeCell ref="C36:H36"/>
    <mergeCell ref="C34:H34"/>
    <mergeCell ref="C35:H35"/>
    <mergeCell ref="C26:H26"/>
    <mergeCell ref="C27:H27"/>
    <mergeCell ref="C28:H28"/>
    <mergeCell ref="C43:H43"/>
    <mergeCell ref="C44:H44"/>
    <mergeCell ref="C45:H45"/>
    <mergeCell ref="C46:H46"/>
    <mergeCell ref="C33:H33"/>
    <mergeCell ref="B20:B22"/>
    <mergeCell ref="A20:A22"/>
    <mergeCell ref="C24:H24"/>
    <mergeCell ref="C30:H30"/>
    <mergeCell ref="C31:H31"/>
    <mergeCell ref="C29:H29"/>
    <mergeCell ref="C32:H32"/>
    <mergeCell ref="V63:AE63"/>
    <mergeCell ref="V64:AE64"/>
    <mergeCell ref="E5:W7"/>
    <mergeCell ref="E1:W4"/>
    <mergeCell ref="X1:AE3"/>
    <mergeCell ref="X4:AE4"/>
    <mergeCell ref="X5:AA7"/>
    <mergeCell ref="AB5:AE7"/>
    <mergeCell ref="C55:H55"/>
    <mergeCell ref="V58:AE58"/>
    <mergeCell ref="V59:AE59"/>
    <mergeCell ref="V60:AE60"/>
    <mergeCell ref="V61:AE61"/>
    <mergeCell ref="V62:AE62"/>
    <mergeCell ref="V52:AE52"/>
    <mergeCell ref="V53:AE53"/>
    <mergeCell ref="V54:AE54"/>
    <mergeCell ref="C38:H38"/>
    <mergeCell ref="C39:H39"/>
    <mergeCell ref="C40:H40"/>
    <mergeCell ref="C41:H41"/>
    <mergeCell ref="C23:H23"/>
    <mergeCell ref="C25:H25"/>
    <mergeCell ref="C54:H54"/>
    <mergeCell ref="C72:H72"/>
    <mergeCell ref="C56:H56"/>
    <mergeCell ref="C57:H57"/>
    <mergeCell ref="C58:H58"/>
    <mergeCell ref="C59:H59"/>
    <mergeCell ref="C60:H60"/>
    <mergeCell ref="C61:H61"/>
    <mergeCell ref="C66:H66"/>
    <mergeCell ref="C67:H67"/>
    <mergeCell ref="C68:H68"/>
    <mergeCell ref="C69:H69"/>
    <mergeCell ref="C62:H62"/>
    <mergeCell ref="C70:H70"/>
    <mergeCell ref="C71:H71"/>
    <mergeCell ref="C63:H63"/>
    <mergeCell ref="C64:H64"/>
    <mergeCell ref="C65:H65"/>
  </mergeCells>
  <conditionalFormatting sqref="A23 H19 D18 S19 M18:M19 Y19 V18 AE19 AD17:AD18 I50:I72">
    <cfRule type="cellIs" dxfId="149" priority="77" operator="equal">
      <formula>0</formula>
    </cfRule>
  </conditionalFormatting>
  <conditionalFormatting sqref="A24:A64">
    <cfRule type="cellIs" dxfId="148" priority="76" operator="equal">
      <formula>0</formula>
    </cfRule>
  </conditionalFormatting>
  <conditionalFormatting sqref="A65:A72">
    <cfRule type="cellIs" dxfId="147" priority="67" operator="equal">
      <formula>0</formula>
    </cfRule>
  </conditionalFormatting>
  <conditionalFormatting sqref="I21">
    <cfRule type="cellIs" dxfId="146" priority="29" operator="equal">
      <formula>0</formula>
    </cfRule>
  </conditionalFormatting>
  <conditionalFormatting sqref="K21">
    <cfRule type="cellIs" dxfId="145" priority="22" operator="equal">
      <formula>0</formula>
    </cfRule>
  </conditionalFormatting>
  <conditionalFormatting sqref="K50:K72">
    <cfRule type="cellIs" dxfId="144" priority="17" operator="equal">
      <formula>0</formula>
    </cfRule>
  </conditionalFormatting>
  <conditionalFormatting sqref="M31:M72">
    <cfRule type="cellIs" dxfId="143" priority="16" operator="equal">
      <formula>0</formula>
    </cfRule>
  </conditionalFormatting>
  <conditionalFormatting sqref="O31:O72">
    <cfRule type="cellIs" dxfId="142" priority="15" operator="equal">
      <formula>0</formula>
    </cfRule>
  </conditionalFormatting>
  <conditionalFormatting sqref="AF23">
    <cfRule type="cellIs" dxfId="141" priority="9" operator="notEqual">
      <formula>0</formula>
    </cfRule>
  </conditionalFormatting>
  <conditionalFormatting sqref="AF24">
    <cfRule type="cellIs" dxfId="140" priority="10" operator="notEqual">
      <formula>0</formula>
    </cfRule>
  </conditionalFormatting>
  <conditionalFormatting sqref="AF25:AF72">
    <cfRule type="cellIs" dxfId="139" priority="8" operator="notEqual">
      <formula>0</formula>
    </cfRule>
  </conditionalFormatting>
  <conditionalFormatting sqref="I23:I49 K23:K49">
    <cfRule type="cellIs" dxfId="138" priority="7" operator="equal">
      <formula>0</formula>
    </cfRule>
  </conditionalFormatting>
  <conditionalFormatting sqref="M23:M30">
    <cfRule type="cellIs" dxfId="137" priority="5" operator="equal">
      <formula>0</formula>
    </cfRule>
  </conditionalFormatting>
  <conditionalFormatting sqref="O23:O30">
    <cfRule type="cellIs" dxfId="136" priority="4" operator="equal">
      <formula>0</formula>
    </cfRule>
  </conditionalFormatting>
  <conditionalFormatting sqref="Q23:Q72">
    <cfRule type="cellIs" dxfId="135" priority="2" operator="equal">
      <formula>0</formula>
    </cfRule>
  </conditionalFormatting>
  <conditionalFormatting sqref="S23:S72">
    <cfRule type="cellIs" dxfId="134"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&amp;R&amp;"Arial,Negrita"Pagina &amp;P de &amp;N</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AI78"/>
  <sheetViews>
    <sheetView showGridLines="0" zoomScale="80" zoomScaleNormal="80" workbookViewId="0">
      <selection activeCell="I23" sqref="I23:P26"/>
    </sheetView>
  </sheetViews>
  <sheetFormatPr baseColWidth="10" defaultColWidth="11.453125" defaultRowHeight="14.5" x14ac:dyDescent="0.35"/>
  <cols>
    <col min="1" max="1" width="5.26953125" customWidth="1"/>
    <col min="2" max="2" width="14.453125" customWidth="1"/>
    <col min="3" max="3" width="5.7265625" style="1" customWidth="1"/>
    <col min="4" max="16" width="5.7265625" customWidth="1"/>
    <col min="17" max="17" width="6.453125" customWidth="1"/>
    <col min="18" max="23" width="5.7265625" customWidth="1"/>
    <col min="24" max="24" width="7.453125" customWidth="1"/>
    <col min="25" max="31" width="5.7265625" customWidth="1"/>
    <col min="32" max="32" width="40.453125"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Materia'!B19</f>
        <v>2a. Unidad</v>
      </c>
      <c r="D12" s="298"/>
      <c r="E12" s="223" t="s">
        <v>41</v>
      </c>
      <c r="F12" s="224"/>
      <c r="G12" s="225" t="str">
        <f>'Información Materia'!C4</f>
        <v>Febrero - junio 2019</v>
      </c>
      <c r="H12" s="225"/>
      <c r="I12" s="225"/>
      <c r="J12" s="225"/>
      <c r="K12" s="329"/>
      <c r="L12" s="203" t="s">
        <v>42</v>
      </c>
      <c r="M12" s="204"/>
      <c r="N12" s="204"/>
      <c r="O12" s="204"/>
      <c r="P12" s="296">
        <f>'Información Materia'!C19</f>
        <v>43536</v>
      </c>
      <c r="Q12" s="201"/>
      <c r="R12" s="5" t="s">
        <v>43</v>
      </c>
      <c r="S12" s="296">
        <f>'Información Materia'!D19</f>
        <v>43561</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8" t="str">
        <f>'Información Materia'!E19</f>
        <v>DISEÑO</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24" t="str">
        <f>'Información Materia'!F16</f>
        <v>A</v>
      </c>
      <c r="F17" s="300" t="str">
        <f>'Información Materia'!F17</f>
        <v>Desempeño</v>
      </c>
      <c r="G17" s="300"/>
      <c r="H17" s="300"/>
      <c r="I17" s="24" t="str">
        <f>'Información Materia'!G16</f>
        <v>B</v>
      </c>
      <c r="J17" s="300" t="str">
        <f>'Información Materia'!G17</f>
        <v>Actitud</v>
      </c>
      <c r="K17" s="300"/>
      <c r="L17" s="300"/>
      <c r="M17" s="24" t="str">
        <f>'Información Materia'!H16</f>
        <v>C</v>
      </c>
      <c r="N17" s="300" t="str">
        <f>'Información Materia'!H17</f>
        <v>Conocimiento</v>
      </c>
      <c r="O17" s="300"/>
      <c r="P17" s="300"/>
      <c r="Q17" s="24"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Materia'!F19</f>
        <v>0.2</v>
      </c>
      <c r="J21" s="293"/>
      <c r="K21" s="292">
        <f>'Información Materia'!G19</f>
        <v>0.2</v>
      </c>
      <c r="L21" s="293"/>
      <c r="M21" s="292">
        <f>'Información Materia'!H19</f>
        <v>0.4</v>
      </c>
      <c r="N21" s="293"/>
      <c r="O21" s="292">
        <f>'Información Materia'!I19</f>
        <v>0.2</v>
      </c>
      <c r="P21" s="293"/>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19"/>
      <c r="P23" s="320"/>
      <c r="Q23" s="314">
        <f>IF(A23=0,0,IF(OR(I23="",K23="",M23="",O23="")=TRUE,0,IF(COUNTIF(I23:P23,"NA")&gt;=1,"NA",IF(OR(I23&lt;70,K23&lt;70,M23&lt;70,O23&lt;70)=TRUE,"NA",IF(OR(I23&gt;0,K23&gt;0,M23&gt;0,O23&gt;0)=FALSE,0,IF(ROUND(I23*$I$21+K23*$K$21+M23*$M$21+O23*$O$21,0)&lt;70,"NA",ROUND(I23*$I$21+K23*$K$21+M23*$M$21+O23*$O$21,0)))))))</f>
        <v>0</v>
      </c>
      <c r="R23" s="315"/>
      <c r="S23" s="309">
        <f>IF(A23=0,0,COUNTIFS(Asistencia!$J$18:$AR$18,"=U2",Asistencia!$J20:$AR20,"=F"))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19"/>
      <c r="P24" s="320"/>
      <c r="Q24" s="314">
        <f t="shared" ref="Q24:Q72" si="0">IF(A24=0,0,IF(OR(I24="",K24="",M24="",O24="")=TRUE,0,IF(COUNTIF(I24:P24,"NA")&gt;=1,"NA",IF(OR(I24&lt;70,K24&lt;70,M24&lt;70,O24&lt;70)=TRUE,"NA",IF(OR(I24&gt;0,K24&gt;0,M24&gt;0,O24&gt;0)=FALSE,0,IF(ROUND(I24*$I$21+K24*$K$21+M24*$M$21+O24*$O$21,0)&lt;70,"NA",ROUND(I24*$I$21+K24*$K$21+M24*$M$21+O24*$O$21,0)))))))</f>
        <v>0</v>
      </c>
      <c r="R24" s="315"/>
      <c r="S24" s="309">
        <f>IF(A24=0,0,COUNTIFS(Asistencia!$J$18:$AR$18,"=U2",Asistencia!$J21:$AR21,"=F"))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ht="15" x14ac:dyDescent="0.25">
      <c r="A25" s="4">
        <f t="shared" ref="A25:A33" si="2">IF(OR(C25=0,B25=0)=TRUE,0,A24+1)</f>
        <v>0</v>
      </c>
      <c r="B25" s="4">
        <f>'Unidad 1'!B25</f>
        <v>0</v>
      </c>
      <c r="C25" s="318">
        <f>'Unidad 1'!C25:H25</f>
        <v>0</v>
      </c>
      <c r="D25" s="318"/>
      <c r="E25" s="318"/>
      <c r="F25" s="318"/>
      <c r="G25" s="318"/>
      <c r="H25" s="318"/>
      <c r="I25" s="319"/>
      <c r="J25" s="320"/>
      <c r="K25" s="319"/>
      <c r="L25" s="320"/>
      <c r="M25" s="319"/>
      <c r="N25" s="320"/>
      <c r="O25" s="319"/>
      <c r="P25" s="320"/>
      <c r="Q25" s="314">
        <f t="shared" si="0"/>
        <v>0</v>
      </c>
      <c r="R25" s="315"/>
      <c r="S25" s="309">
        <f>IF(A25=0,0,COUNTIFS(Asistencia!$J$18:$AR$18,"=U2",Asistencia!$J22:$AR22,"=F"))</f>
        <v>0</v>
      </c>
      <c r="T25" s="310"/>
      <c r="U25" s="311"/>
      <c r="V25" s="322"/>
      <c r="W25" s="323"/>
      <c r="X25" s="323"/>
      <c r="Y25" s="323"/>
      <c r="Z25" s="323"/>
      <c r="AA25" s="323"/>
      <c r="AB25" s="323"/>
      <c r="AC25" s="323"/>
      <c r="AD25" s="323"/>
      <c r="AE25" s="324"/>
      <c r="AF25" s="27">
        <f t="shared" si="1"/>
        <v>0</v>
      </c>
    </row>
    <row r="26" spans="1:32" ht="15" x14ac:dyDescent="0.25">
      <c r="A26" s="4">
        <f t="shared" si="2"/>
        <v>0</v>
      </c>
      <c r="B26" s="4">
        <f>'Unidad 1'!B26</f>
        <v>0</v>
      </c>
      <c r="C26" s="318">
        <f>'Unidad 1'!C26:H26</f>
        <v>0</v>
      </c>
      <c r="D26" s="318"/>
      <c r="E26" s="318"/>
      <c r="F26" s="318"/>
      <c r="G26" s="318"/>
      <c r="H26" s="318"/>
      <c r="I26" s="319"/>
      <c r="J26" s="320"/>
      <c r="K26" s="319"/>
      <c r="L26" s="320"/>
      <c r="M26" s="319"/>
      <c r="N26" s="320"/>
      <c r="O26" s="319"/>
      <c r="P26" s="320"/>
      <c r="Q26" s="314">
        <f t="shared" si="0"/>
        <v>0</v>
      </c>
      <c r="R26" s="315"/>
      <c r="S26" s="309">
        <f>IF(A26=0,0,COUNTIFS(Asistencia!$J$18:$AR$18,"=U2",Asistencia!$J23:$AR23,"=F"))</f>
        <v>0</v>
      </c>
      <c r="T26" s="310"/>
      <c r="U26" s="311"/>
      <c r="V26" s="322"/>
      <c r="W26" s="323"/>
      <c r="X26" s="323"/>
      <c r="Y26" s="323"/>
      <c r="Z26" s="323"/>
      <c r="AA26" s="323"/>
      <c r="AB26" s="323"/>
      <c r="AC26" s="323"/>
      <c r="AD26" s="323"/>
      <c r="AE26" s="324"/>
      <c r="AF26" s="27">
        <f t="shared" si="1"/>
        <v>0</v>
      </c>
    </row>
    <row r="27" spans="1:32" ht="15" x14ac:dyDescent="0.25">
      <c r="A27" s="4">
        <f t="shared" si="2"/>
        <v>0</v>
      </c>
      <c r="B27" s="4">
        <f>'Unidad 1'!B27</f>
        <v>0</v>
      </c>
      <c r="C27" s="318">
        <f>'Unidad 1'!C27:H27</f>
        <v>0</v>
      </c>
      <c r="D27" s="318"/>
      <c r="E27" s="318"/>
      <c r="F27" s="318"/>
      <c r="G27" s="318"/>
      <c r="H27" s="318"/>
      <c r="I27" s="319"/>
      <c r="J27" s="320"/>
      <c r="K27" s="319"/>
      <c r="L27" s="320"/>
      <c r="M27" s="319"/>
      <c r="N27" s="320"/>
      <c r="O27" s="319"/>
      <c r="P27" s="320"/>
      <c r="Q27" s="314">
        <f t="shared" si="0"/>
        <v>0</v>
      </c>
      <c r="R27" s="315"/>
      <c r="S27" s="309">
        <f>IF(A27=0,0,COUNTIFS(Asistencia!$J$18:$AR$18,"=U2",Asistencia!$J24:$AR24,"=F"))</f>
        <v>0</v>
      </c>
      <c r="T27" s="310"/>
      <c r="U27" s="311"/>
      <c r="V27" s="322"/>
      <c r="W27" s="323"/>
      <c r="X27" s="323"/>
      <c r="Y27" s="323"/>
      <c r="Z27" s="323"/>
      <c r="AA27" s="323"/>
      <c r="AB27" s="323"/>
      <c r="AC27" s="323"/>
      <c r="AD27" s="323"/>
      <c r="AE27" s="324"/>
      <c r="AF27" s="27">
        <f t="shared" si="1"/>
        <v>0</v>
      </c>
    </row>
    <row r="28" spans="1:32" ht="15" x14ac:dyDescent="0.25">
      <c r="A28" s="4">
        <f t="shared" si="2"/>
        <v>0</v>
      </c>
      <c r="B28" s="4">
        <f>'Unidad 1'!B28</f>
        <v>0</v>
      </c>
      <c r="C28" s="318">
        <f>'Unidad 1'!C28:H28</f>
        <v>0</v>
      </c>
      <c r="D28" s="318"/>
      <c r="E28" s="318"/>
      <c r="F28" s="318"/>
      <c r="G28" s="318"/>
      <c r="H28" s="318"/>
      <c r="I28" s="319"/>
      <c r="J28" s="320"/>
      <c r="K28" s="319"/>
      <c r="L28" s="320"/>
      <c r="M28" s="319"/>
      <c r="N28" s="320"/>
      <c r="O28" s="319"/>
      <c r="P28" s="320"/>
      <c r="Q28" s="314">
        <f t="shared" si="0"/>
        <v>0</v>
      </c>
      <c r="R28" s="315"/>
      <c r="S28" s="309">
        <f>IF(A28=0,0,COUNTIFS(Asistencia!$J$18:$AR$18,"=U2",Asistencia!$J25:$AR25,"=F"))</f>
        <v>0</v>
      </c>
      <c r="T28" s="310"/>
      <c r="U28" s="311"/>
      <c r="V28" s="322"/>
      <c r="W28" s="323"/>
      <c r="X28" s="323"/>
      <c r="Y28" s="323"/>
      <c r="Z28" s="323"/>
      <c r="AA28" s="323"/>
      <c r="AB28" s="323"/>
      <c r="AC28" s="323"/>
      <c r="AD28" s="323"/>
      <c r="AE28" s="324"/>
      <c r="AF28" s="27">
        <f t="shared" si="1"/>
        <v>0</v>
      </c>
    </row>
    <row r="29" spans="1:32" x14ac:dyDescent="0.35">
      <c r="A29" s="4">
        <f t="shared" si="2"/>
        <v>0</v>
      </c>
      <c r="B29" s="4">
        <f>'Unidad 1'!B29</f>
        <v>0</v>
      </c>
      <c r="C29" s="318">
        <f>'Unidad 1'!C29:H29</f>
        <v>0</v>
      </c>
      <c r="D29" s="318"/>
      <c r="E29" s="318"/>
      <c r="F29" s="318"/>
      <c r="G29" s="318"/>
      <c r="H29" s="318"/>
      <c r="I29" s="319"/>
      <c r="J29" s="320"/>
      <c r="K29" s="319"/>
      <c r="L29" s="320"/>
      <c r="M29" s="319"/>
      <c r="N29" s="320"/>
      <c r="O29" s="319"/>
      <c r="P29" s="320"/>
      <c r="Q29" s="314">
        <f t="shared" si="0"/>
        <v>0</v>
      </c>
      <c r="R29" s="315"/>
      <c r="S29" s="309">
        <f>IF(A29=0,0,COUNTIFS(Asistencia!$J$18:$AR$18,"=U2",Asistencia!$J26:$AR26,"=F"))</f>
        <v>0</v>
      </c>
      <c r="T29" s="310"/>
      <c r="U29" s="311"/>
      <c r="V29" s="322"/>
      <c r="W29" s="323"/>
      <c r="X29" s="323"/>
      <c r="Y29" s="323"/>
      <c r="Z29" s="323"/>
      <c r="AA29" s="323"/>
      <c r="AB29" s="323"/>
      <c r="AC29" s="323"/>
      <c r="AD29" s="323"/>
      <c r="AE29" s="324"/>
      <c r="AF29" s="27">
        <f t="shared" si="1"/>
        <v>0</v>
      </c>
    </row>
    <row r="30" spans="1:32" x14ac:dyDescent="0.35">
      <c r="A30" s="4">
        <f t="shared" si="2"/>
        <v>0</v>
      </c>
      <c r="B30" s="4">
        <f>'Unidad 1'!B30</f>
        <v>0</v>
      </c>
      <c r="C30" s="318">
        <f>'Unidad 1'!C30:H30</f>
        <v>0</v>
      </c>
      <c r="D30" s="318"/>
      <c r="E30" s="318"/>
      <c r="F30" s="318"/>
      <c r="G30" s="318"/>
      <c r="H30" s="318"/>
      <c r="I30" s="319"/>
      <c r="J30" s="320"/>
      <c r="K30" s="319"/>
      <c r="L30" s="320"/>
      <c r="M30" s="319"/>
      <c r="N30" s="320"/>
      <c r="O30" s="319"/>
      <c r="P30" s="320"/>
      <c r="Q30" s="314">
        <f t="shared" si="0"/>
        <v>0</v>
      </c>
      <c r="R30" s="315"/>
      <c r="S30" s="309">
        <f>IF(A30=0,0,COUNTIFS(Asistencia!$J$18:$AR$18,"=U2",Asistencia!$J27:$AR27,"=F"))</f>
        <v>0</v>
      </c>
      <c r="T30" s="310"/>
      <c r="U30" s="311"/>
      <c r="V30" s="322"/>
      <c r="W30" s="323"/>
      <c r="X30" s="323"/>
      <c r="Y30" s="323"/>
      <c r="Z30" s="323"/>
      <c r="AA30" s="323"/>
      <c r="AB30" s="323"/>
      <c r="AC30" s="323"/>
      <c r="AD30" s="323"/>
      <c r="AE30" s="324"/>
      <c r="AF30" s="27">
        <f t="shared" si="1"/>
        <v>0</v>
      </c>
    </row>
    <row r="31" spans="1:32" x14ac:dyDescent="0.35">
      <c r="A31" s="4">
        <f t="shared" si="2"/>
        <v>0</v>
      </c>
      <c r="B31" s="4">
        <f>'Unidad 1'!B31</f>
        <v>0</v>
      </c>
      <c r="C31" s="318">
        <f>'Unidad 1'!C31:H31</f>
        <v>0</v>
      </c>
      <c r="D31" s="318"/>
      <c r="E31" s="318"/>
      <c r="F31" s="318"/>
      <c r="G31" s="318"/>
      <c r="H31" s="318"/>
      <c r="I31" s="319"/>
      <c r="J31" s="320"/>
      <c r="K31" s="319"/>
      <c r="L31" s="320"/>
      <c r="M31" s="319"/>
      <c r="N31" s="320"/>
      <c r="O31" s="319"/>
      <c r="P31" s="320"/>
      <c r="Q31" s="314">
        <f t="shared" si="0"/>
        <v>0</v>
      </c>
      <c r="R31" s="315"/>
      <c r="S31" s="309">
        <f>IF(A31=0,0,COUNTIFS(Asistencia!$J$18:$AR$18,"=U2",Asistencia!$J28:$AR28,"=F"))</f>
        <v>0</v>
      </c>
      <c r="T31" s="310"/>
      <c r="U31" s="311"/>
      <c r="V31" s="325"/>
      <c r="W31" s="326"/>
      <c r="X31" s="326"/>
      <c r="Y31" s="326"/>
      <c r="Z31" s="326"/>
      <c r="AA31" s="326"/>
      <c r="AB31" s="326"/>
      <c r="AC31" s="326"/>
      <c r="AD31" s="326"/>
      <c r="AE31" s="327"/>
      <c r="AF31" s="27">
        <f t="shared" si="1"/>
        <v>0</v>
      </c>
    </row>
    <row r="32" spans="1:32" x14ac:dyDescent="0.35">
      <c r="A32" s="4">
        <f t="shared" si="2"/>
        <v>0</v>
      </c>
      <c r="B32" s="4">
        <f>'Unidad 1'!B32</f>
        <v>0</v>
      </c>
      <c r="C32" s="318">
        <f>'Unidad 1'!C32:H32</f>
        <v>0</v>
      </c>
      <c r="D32" s="318"/>
      <c r="E32" s="318"/>
      <c r="F32" s="318"/>
      <c r="G32" s="318"/>
      <c r="H32" s="318"/>
      <c r="I32" s="319"/>
      <c r="J32" s="320"/>
      <c r="K32" s="319"/>
      <c r="L32" s="320"/>
      <c r="M32" s="319"/>
      <c r="N32" s="320"/>
      <c r="O32" s="319"/>
      <c r="P32" s="320"/>
      <c r="Q32" s="314">
        <f t="shared" si="0"/>
        <v>0</v>
      </c>
      <c r="R32" s="315"/>
      <c r="S32" s="309">
        <f>IF(A32=0,0,COUNTIFS(Asistencia!$J$18:$AR$18,"=U2",Asistencia!$J29:$AR29,"=F"))</f>
        <v>0</v>
      </c>
      <c r="T32" s="310"/>
      <c r="U32" s="311"/>
      <c r="V32" s="322"/>
      <c r="W32" s="323"/>
      <c r="X32" s="323"/>
      <c r="Y32" s="323"/>
      <c r="Z32" s="323"/>
      <c r="AA32" s="323"/>
      <c r="AB32" s="323"/>
      <c r="AC32" s="323"/>
      <c r="AD32" s="323"/>
      <c r="AE32" s="324"/>
      <c r="AF32" s="27">
        <f t="shared" si="1"/>
        <v>0</v>
      </c>
    </row>
    <row r="33" spans="1:32" x14ac:dyDescent="0.35">
      <c r="A33" s="4">
        <f t="shared" si="2"/>
        <v>0</v>
      </c>
      <c r="B33" s="4">
        <f>'Unidad 1'!B33</f>
        <v>0</v>
      </c>
      <c r="C33" s="318">
        <f>'Unidad 1'!C33:H33</f>
        <v>0</v>
      </c>
      <c r="D33" s="318"/>
      <c r="E33" s="318"/>
      <c r="F33" s="318"/>
      <c r="G33" s="318"/>
      <c r="H33" s="318"/>
      <c r="I33" s="319"/>
      <c r="J33" s="320"/>
      <c r="K33" s="319"/>
      <c r="L33" s="320"/>
      <c r="M33" s="319"/>
      <c r="N33" s="320"/>
      <c r="O33" s="319"/>
      <c r="P33" s="320"/>
      <c r="Q33" s="314">
        <f t="shared" si="0"/>
        <v>0</v>
      </c>
      <c r="R33" s="315"/>
      <c r="S33" s="309">
        <f>IF(A33=0,0,COUNTIFS(Asistencia!$J$18:$AR$18,"=U2",Asistencia!$J30:$AR30,"=F"))</f>
        <v>0</v>
      </c>
      <c r="T33" s="310"/>
      <c r="U33" s="311"/>
      <c r="V33" s="322"/>
      <c r="W33" s="323"/>
      <c r="X33" s="323"/>
      <c r="Y33" s="323"/>
      <c r="Z33" s="323"/>
      <c r="AA33" s="323"/>
      <c r="AB33" s="323"/>
      <c r="AC33" s="323"/>
      <c r="AD33" s="323"/>
      <c r="AE33" s="324"/>
      <c r="AF33" s="27">
        <f t="shared" si="1"/>
        <v>0</v>
      </c>
    </row>
    <row r="34" spans="1:32" x14ac:dyDescent="0.35">
      <c r="A34" s="4">
        <f t="shared" ref="A34:A72" si="3">IF(OR(C34=0,B34=0)=TRUE,0,A33+1)</f>
        <v>0</v>
      </c>
      <c r="B34" s="4">
        <f>'Unidad 1'!B34</f>
        <v>0</v>
      </c>
      <c r="C34" s="330">
        <f>'Unidad 1'!C34:H34</f>
        <v>0</v>
      </c>
      <c r="D34" s="331"/>
      <c r="E34" s="331"/>
      <c r="F34" s="331"/>
      <c r="G34" s="331"/>
      <c r="H34" s="332"/>
      <c r="I34" s="319"/>
      <c r="J34" s="320"/>
      <c r="K34" s="319"/>
      <c r="L34" s="320"/>
      <c r="M34" s="319"/>
      <c r="N34" s="320"/>
      <c r="O34" s="319"/>
      <c r="P34" s="320"/>
      <c r="Q34" s="314">
        <f t="shared" si="0"/>
        <v>0</v>
      </c>
      <c r="R34" s="315"/>
      <c r="S34" s="309">
        <f>IF(A34=0,0,COUNTIFS(Asistencia!$J$18:$AR$18,"=U2",Asistencia!$J31:$AR31,"=F"))</f>
        <v>0</v>
      </c>
      <c r="T34" s="310"/>
      <c r="U34" s="311"/>
      <c r="V34" s="322"/>
      <c r="W34" s="323"/>
      <c r="X34" s="323"/>
      <c r="Y34" s="323"/>
      <c r="Z34" s="323"/>
      <c r="AA34" s="323"/>
      <c r="AB34" s="323"/>
      <c r="AC34" s="323"/>
      <c r="AD34" s="323"/>
      <c r="AE34" s="324"/>
      <c r="AF34" s="27">
        <f t="shared" si="1"/>
        <v>0</v>
      </c>
    </row>
    <row r="35" spans="1:32" x14ac:dyDescent="0.35">
      <c r="A35" s="4">
        <f t="shared" si="3"/>
        <v>0</v>
      </c>
      <c r="B35" s="4">
        <f>'Unidad 1'!B35</f>
        <v>0</v>
      </c>
      <c r="C35" s="330">
        <f>'Unidad 1'!C35:H35</f>
        <v>0</v>
      </c>
      <c r="D35" s="331"/>
      <c r="E35" s="331"/>
      <c r="F35" s="331"/>
      <c r="G35" s="331"/>
      <c r="H35" s="332"/>
      <c r="I35" s="319"/>
      <c r="J35" s="320"/>
      <c r="K35" s="319"/>
      <c r="L35" s="320"/>
      <c r="M35" s="319"/>
      <c r="N35" s="320"/>
      <c r="O35" s="319"/>
      <c r="P35" s="320"/>
      <c r="Q35" s="314">
        <f t="shared" si="0"/>
        <v>0</v>
      </c>
      <c r="R35" s="315"/>
      <c r="S35" s="309">
        <f>IF(A35=0,0,COUNTIFS(Asistencia!$J$18:$AR$18,"=U2",Asistencia!$J32:$AR32,"=F"))</f>
        <v>0</v>
      </c>
      <c r="T35" s="310"/>
      <c r="U35" s="311"/>
      <c r="V35" s="322"/>
      <c r="W35" s="323"/>
      <c r="X35" s="323"/>
      <c r="Y35" s="323"/>
      <c r="Z35" s="323"/>
      <c r="AA35" s="323"/>
      <c r="AB35" s="323"/>
      <c r="AC35" s="323"/>
      <c r="AD35" s="323"/>
      <c r="AE35" s="324"/>
      <c r="AF35" s="27">
        <f t="shared" si="1"/>
        <v>0</v>
      </c>
    </row>
    <row r="36" spans="1:32" x14ac:dyDescent="0.35">
      <c r="A36" s="4">
        <f t="shared" si="3"/>
        <v>0</v>
      </c>
      <c r="B36" s="4">
        <f>'Unidad 1'!B36</f>
        <v>0</v>
      </c>
      <c r="C36" s="330">
        <f>'Unidad 1'!C36:H36</f>
        <v>0</v>
      </c>
      <c r="D36" s="331"/>
      <c r="E36" s="331"/>
      <c r="F36" s="331"/>
      <c r="G36" s="331"/>
      <c r="H36" s="332"/>
      <c r="I36" s="319"/>
      <c r="J36" s="320"/>
      <c r="K36" s="319"/>
      <c r="L36" s="320"/>
      <c r="M36" s="319"/>
      <c r="N36" s="320"/>
      <c r="O36" s="319"/>
      <c r="P36" s="320"/>
      <c r="Q36" s="314">
        <f t="shared" si="0"/>
        <v>0</v>
      </c>
      <c r="R36" s="315"/>
      <c r="S36" s="309">
        <f>IF(A36=0,0,COUNTIFS(Asistencia!$J$18:$AR$18,"=U2",Asistencia!$J33:$AR33,"=F"))</f>
        <v>0</v>
      </c>
      <c r="T36" s="310"/>
      <c r="U36" s="311"/>
      <c r="V36" s="322"/>
      <c r="W36" s="323"/>
      <c r="X36" s="323"/>
      <c r="Y36" s="323"/>
      <c r="Z36" s="323"/>
      <c r="AA36" s="323"/>
      <c r="AB36" s="323"/>
      <c r="AC36" s="323"/>
      <c r="AD36" s="323"/>
      <c r="AE36" s="324"/>
      <c r="AF36" s="27">
        <f t="shared" si="1"/>
        <v>0</v>
      </c>
    </row>
    <row r="37" spans="1:32" x14ac:dyDescent="0.35">
      <c r="A37" s="4">
        <f t="shared" si="3"/>
        <v>0</v>
      </c>
      <c r="B37" s="4">
        <f>'Unidad 1'!B37</f>
        <v>0</v>
      </c>
      <c r="C37" s="330">
        <f>'Unidad 1'!C37:H37</f>
        <v>0</v>
      </c>
      <c r="D37" s="331"/>
      <c r="E37" s="331"/>
      <c r="F37" s="331"/>
      <c r="G37" s="331"/>
      <c r="H37" s="332"/>
      <c r="I37" s="319"/>
      <c r="J37" s="320"/>
      <c r="K37" s="319"/>
      <c r="L37" s="320"/>
      <c r="M37" s="319"/>
      <c r="N37" s="320"/>
      <c r="O37" s="319"/>
      <c r="P37" s="320"/>
      <c r="Q37" s="314">
        <f t="shared" si="0"/>
        <v>0</v>
      </c>
      <c r="R37" s="315"/>
      <c r="S37" s="309">
        <f>IF(A37=0,0,COUNTIFS(Asistencia!$J$18:$AR$18,"=U2",Asistencia!$J34:$AR34,"=F"))</f>
        <v>0</v>
      </c>
      <c r="T37" s="310"/>
      <c r="U37" s="311"/>
      <c r="V37" s="322"/>
      <c r="W37" s="323"/>
      <c r="X37" s="323"/>
      <c r="Y37" s="323"/>
      <c r="Z37" s="323"/>
      <c r="AA37" s="323"/>
      <c r="AB37" s="323"/>
      <c r="AC37" s="323"/>
      <c r="AD37" s="323"/>
      <c r="AE37" s="324"/>
      <c r="AF37" s="27">
        <f t="shared" si="1"/>
        <v>0</v>
      </c>
    </row>
    <row r="38" spans="1:32" x14ac:dyDescent="0.35">
      <c r="A38" s="4">
        <f t="shared" si="3"/>
        <v>0</v>
      </c>
      <c r="B38" s="4">
        <f>'Unidad 1'!B38</f>
        <v>0</v>
      </c>
      <c r="C38" s="330">
        <f>'Unidad 1'!C38:H38</f>
        <v>0</v>
      </c>
      <c r="D38" s="331"/>
      <c r="E38" s="331"/>
      <c r="F38" s="331"/>
      <c r="G38" s="331"/>
      <c r="H38" s="332"/>
      <c r="I38" s="319"/>
      <c r="J38" s="320"/>
      <c r="K38" s="319"/>
      <c r="L38" s="320"/>
      <c r="M38" s="319"/>
      <c r="N38" s="320"/>
      <c r="O38" s="319"/>
      <c r="P38" s="320"/>
      <c r="Q38" s="314">
        <f t="shared" si="0"/>
        <v>0</v>
      </c>
      <c r="R38" s="315"/>
      <c r="S38" s="309">
        <f>IF(A38=0,0,COUNTIFS(Asistencia!$J$18:$AR$18,"=U2",Asistencia!$J35:$AR35,"=F"))</f>
        <v>0</v>
      </c>
      <c r="T38" s="310"/>
      <c r="U38" s="311"/>
      <c r="V38" s="322"/>
      <c r="W38" s="323"/>
      <c r="X38" s="323"/>
      <c r="Y38" s="323"/>
      <c r="Z38" s="323"/>
      <c r="AA38" s="323"/>
      <c r="AB38" s="323"/>
      <c r="AC38" s="323"/>
      <c r="AD38" s="323"/>
      <c r="AE38" s="324"/>
      <c r="AF38" s="27">
        <f t="shared" si="1"/>
        <v>0</v>
      </c>
    </row>
    <row r="39" spans="1:32" x14ac:dyDescent="0.35">
      <c r="A39" s="4">
        <f t="shared" si="3"/>
        <v>0</v>
      </c>
      <c r="B39" s="4">
        <f>'Unidad 1'!B39</f>
        <v>0</v>
      </c>
      <c r="C39" s="330">
        <f>'Unidad 1'!C39:H39</f>
        <v>0</v>
      </c>
      <c r="D39" s="331"/>
      <c r="E39" s="331"/>
      <c r="F39" s="331"/>
      <c r="G39" s="331"/>
      <c r="H39" s="332"/>
      <c r="I39" s="319"/>
      <c r="J39" s="320"/>
      <c r="K39" s="319"/>
      <c r="L39" s="320"/>
      <c r="M39" s="319"/>
      <c r="N39" s="320"/>
      <c r="O39" s="319"/>
      <c r="P39" s="320"/>
      <c r="Q39" s="314">
        <f t="shared" si="0"/>
        <v>0</v>
      </c>
      <c r="R39" s="315"/>
      <c r="S39" s="309">
        <f>IF(A39=0,0,COUNTIFS(Asistencia!$J$18:$AR$18,"=U2",Asistencia!$J36:$AR36,"=F"))</f>
        <v>0</v>
      </c>
      <c r="T39" s="310"/>
      <c r="U39" s="311"/>
      <c r="V39" s="322"/>
      <c r="W39" s="323"/>
      <c r="X39" s="323"/>
      <c r="Y39" s="323"/>
      <c r="Z39" s="323"/>
      <c r="AA39" s="323"/>
      <c r="AB39" s="323"/>
      <c r="AC39" s="323"/>
      <c r="AD39" s="323"/>
      <c r="AE39" s="324"/>
      <c r="AF39" s="27">
        <f t="shared" si="1"/>
        <v>0</v>
      </c>
    </row>
    <row r="40" spans="1:32" x14ac:dyDescent="0.35">
      <c r="A40" s="4">
        <f t="shared" si="3"/>
        <v>0</v>
      </c>
      <c r="B40" s="4">
        <f>'Unidad 1'!B40</f>
        <v>0</v>
      </c>
      <c r="C40" s="330">
        <f>'Unidad 1'!C40:H40</f>
        <v>0</v>
      </c>
      <c r="D40" s="331"/>
      <c r="E40" s="331"/>
      <c r="F40" s="331"/>
      <c r="G40" s="331"/>
      <c r="H40" s="332"/>
      <c r="I40" s="319"/>
      <c r="J40" s="320"/>
      <c r="K40" s="319"/>
      <c r="L40" s="320"/>
      <c r="M40" s="319"/>
      <c r="N40" s="320"/>
      <c r="O40" s="319"/>
      <c r="P40" s="320"/>
      <c r="Q40" s="314">
        <f t="shared" si="0"/>
        <v>0</v>
      </c>
      <c r="R40" s="315"/>
      <c r="S40" s="309">
        <f>IF(A40=0,0,COUNTIFS(Asistencia!$J$18:$AR$18,"=U2",Asistencia!$J37:$AR37,"=F"))</f>
        <v>0</v>
      </c>
      <c r="T40" s="310"/>
      <c r="U40" s="311"/>
      <c r="V40" s="322"/>
      <c r="W40" s="323"/>
      <c r="X40" s="323"/>
      <c r="Y40" s="323"/>
      <c r="Z40" s="323"/>
      <c r="AA40" s="323"/>
      <c r="AB40" s="323"/>
      <c r="AC40" s="323"/>
      <c r="AD40" s="323"/>
      <c r="AE40" s="324"/>
      <c r="AF40" s="27">
        <f t="shared" si="1"/>
        <v>0</v>
      </c>
    </row>
    <row r="41" spans="1:32" x14ac:dyDescent="0.35">
      <c r="A41" s="4">
        <f t="shared" si="3"/>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IF(A41=0,0,COUNTIFS(Asistencia!$J$18:$AR$18,"=U2",Asistencia!$J38:$AR38,"=F"))</f>
        <v>0</v>
      </c>
      <c r="T41" s="310"/>
      <c r="U41" s="311"/>
      <c r="V41" s="322"/>
      <c r="W41" s="323"/>
      <c r="X41" s="323"/>
      <c r="Y41" s="323"/>
      <c r="Z41" s="323"/>
      <c r="AA41" s="323"/>
      <c r="AB41" s="323"/>
      <c r="AC41" s="323"/>
      <c r="AD41" s="323"/>
      <c r="AE41" s="324"/>
      <c r="AF41" s="27">
        <f t="shared" si="1"/>
        <v>0</v>
      </c>
    </row>
    <row r="42" spans="1:32" x14ac:dyDescent="0.35">
      <c r="A42" s="4">
        <f t="shared" si="3"/>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IF(A42=0,0,COUNTIFS(Asistencia!$J$18:$AR$18,"=U2",Asistencia!$J39:$AR39,"=F"))</f>
        <v>0</v>
      </c>
      <c r="T42" s="310"/>
      <c r="U42" s="311"/>
      <c r="V42" s="322"/>
      <c r="W42" s="323"/>
      <c r="X42" s="323"/>
      <c r="Y42" s="323"/>
      <c r="Z42" s="323"/>
      <c r="AA42" s="323"/>
      <c r="AB42" s="323"/>
      <c r="AC42" s="323"/>
      <c r="AD42" s="323"/>
      <c r="AE42" s="324"/>
      <c r="AF42" s="27">
        <f t="shared" si="1"/>
        <v>0</v>
      </c>
    </row>
    <row r="43" spans="1:32" x14ac:dyDescent="0.35">
      <c r="A43" s="4">
        <f t="shared" si="3"/>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IF(A43=0,0,COUNTIFS(Asistencia!$J$18:$AR$18,"=U2",Asistencia!$J40:$AR40,"=F"))</f>
        <v>0</v>
      </c>
      <c r="T43" s="310"/>
      <c r="U43" s="311"/>
      <c r="V43" s="322"/>
      <c r="W43" s="323"/>
      <c r="X43" s="323"/>
      <c r="Y43" s="323"/>
      <c r="Z43" s="323"/>
      <c r="AA43" s="323"/>
      <c r="AB43" s="323"/>
      <c r="AC43" s="323"/>
      <c r="AD43" s="323"/>
      <c r="AE43" s="324"/>
      <c r="AF43" s="27">
        <f t="shared" si="1"/>
        <v>0</v>
      </c>
    </row>
    <row r="44" spans="1:32" x14ac:dyDescent="0.35">
      <c r="A44" s="4">
        <f t="shared" si="3"/>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IF(A44=0,0,COUNTIFS(Asistencia!$J$18:$AR$18,"=U2",Asistencia!$J41:$AR41,"=F"))</f>
        <v>0</v>
      </c>
      <c r="T44" s="310"/>
      <c r="U44" s="311"/>
      <c r="V44" s="322"/>
      <c r="W44" s="323"/>
      <c r="X44" s="323"/>
      <c r="Y44" s="323"/>
      <c r="Z44" s="323"/>
      <c r="AA44" s="323"/>
      <c r="AB44" s="323"/>
      <c r="AC44" s="323"/>
      <c r="AD44" s="323"/>
      <c r="AE44" s="324"/>
      <c r="AF44" s="27">
        <f t="shared" si="1"/>
        <v>0</v>
      </c>
    </row>
    <row r="45" spans="1:32" x14ac:dyDescent="0.35">
      <c r="A45" s="4">
        <f t="shared" si="3"/>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IF(A45=0,0,COUNTIFS(Asistencia!$J$18:$AR$18,"=U2",Asistencia!$J42:$AR42,"=F"))</f>
        <v>0</v>
      </c>
      <c r="T45" s="310"/>
      <c r="U45" s="311"/>
      <c r="V45" s="322"/>
      <c r="W45" s="323"/>
      <c r="X45" s="323"/>
      <c r="Y45" s="323"/>
      <c r="Z45" s="323"/>
      <c r="AA45" s="323"/>
      <c r="AB45" s="323"/>
      <c r="AC45" s="323"/>
      <c r="AD45" s="323"/>
      <c r="AE45" s="324"/>
      <c r="AF45" s="27">
        <f t="shared" si="1"/>
        <v>0</v>
      </c>
    </row>
    <row r="46" spans="1:32" x14ac:dyDescent="0.35">
      <c r="A46" s="4">
        <f t="shared" si="3"/>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IF(A46=0,0,COUNTIFS(Asistencia!$J$18:$AR$18,"=U2",Asistencia!$J43:$AR43,"=F"))</f>
        <v>0</v>
      </c>
      <c r="T46" s="310"/>
      <c r="U46" s="311"/>
      <c r="V46" s="322"/>
      <c r="W46" s="323"/>
      <c r="X46" s="323"/>
      <c r="Y46" s="323"/>
      <c r="Z46" s="323"/>
      <c r="AA46" s="323"/>
      <c r="AB46" s="323"/>
      <c r="AC46" s="323"/>
      <c r="AD46" s="323"/>
      <c r="AE46" s="324"/>
      <c r="AF46" s="27">
        <f t="shared" si="1"/>
        <v>0</v>
      </c>
    </row>
    <row r="47" spans="1:32" x14ac:dyDescent="0.35">
      <c r="A47" s="4">
        <f t="shared" si="3"/>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IF(A47=0,0,COUNTIFS(Asistencia!$J$18:$AR$18,"=U2",Asistencia!$J44:$AR44,"=F"))</f>
        <v>0</v>
      </c>
      <c r="T47" s="310"/>
      <c r="U47" s="311"/>
      <c r="V47" s="322"/>
      <c r="W47" s="323"/>
      <c r="X47" s="323"/>
      <c r="Y47" s="323"/>
      <c r="Z47" s="323"/>
      <c r="AA47" s="323"/>
      <c r="AB47" s="323"/>
      <c r="AC47" s="323"/>
      <c r="AD47" s="323"/>
      <c r="AE47" s="324"/>
      <c r="AF47" s="27">
        <f t="shared" si="1"/>
        <v>0</v>
      </c>
    </row>
    <row r="48" spans="1:32" x14ac:dyDescent="0.35">
      <c r="A48" s="4">
        <f t="shared" si="3"/>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IF(A48=0,0,COUNTIFS(Asistencia!$J$18:$AR$18,"=U2",Asistencia!$J45:$AR45,"=F"))</f>
        <v>0</v>
      </c>
      <c r="T48" s="310"/>
      <c r="U48" s="311"/>
      <c r="V48" s="322"/>
      <c r="W48" s="323"/>
      <c r="X48" s="323"/>
      <c r="Y48" s="323"/>
      <c r="Z48" s="323"/>
      <c r="AA48" s="323"/>
      <c r="AB48" s="323"/>
      <c r="AC48" s="323"/>
      <c r="AD48" s="323"/>
      <c r="AE48" s="324"/>
      <c r="AF48" s="27">
        <f t="shared" si="1"/>
        <v>0</v>
      </c>
    </row>
    <row r="49" spans="1:32" x14ac:dyDescent="0.35">
      <c r="A49" s="4">
        <f t="shared" si="3"/>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IF(A49=0,0,COUNTIFS(Asistencia!$J$18:$AR$18,"=U2",Asistencia!$J46:$AR46,"=F"))</f>
        <v>0</v>
      </c>
      <c r="T49" s="310"/>
      <c r="U49" s="311"/>
      <c r="V49" s="322"/>
      <c r="W49" s="323"/>
      <c r="X49" s="323"/>
      <c r="Y49" s="323"/>
      <c r="Z49" s="323"/>
      <c r="AA49" s="323"/>
      <c r="AB49" s="323"/>
      <c r="AC49" s="323"/>
      <c r="AD49" s="323"/>
      <c r="AE49" s="324"/>
      <c r="AF49" s="27">
        <f t="shared" si="1"/>
        <v>0</v>
      </c>
    </row>
    <row r="50" spans="1:32" x14ac:dyDescent="0.35">
      <c r="A50" s="4">
        <f t="shared" si="3"/>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IF(A50=0,0,COUNTIFS(Asistencia!$J$18:$AR$18,"=U2",Asistencia!$J47:$AR47,"=F"))</f>
        <v>0</v>
      </c>
      <c r="T50" s="310"/>
      <c r="U50" s="311"/>
      <c r="V50" s="319"/>
      <c r="W50" s="321"/>
      <c r="X50" s="321"/>
      <c r="Y50" s="321"/>
      <c r="Z50" s="321"/>
      <c r="AA50" s="321"/>
      <c r="AB50" s="321"/>
      <c r="AC50" s="321"/>
      <c r="AD50" s="321"/>
      <c r="AE50" s="320"/>
      <c r="AF50" s="27">
        <f t="shared" si="1"/>
        <v>0</v>
      </c>
    </row>
    <row r="51" spans="1:32" x14ac:dyDescent="0.35">
      <c r="A51" s="4">
        <f t="shared" si="3"/>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IF(A51=0,0,COUNTIFS(Asistencia!$J$18:$AR$18,"=U2",Asistencia!$J48:$AR48,"=F"))</f>
        <v>0</v>
      </c>
      <c r="T51" s="310"/>
      <c r="U51" s="311"/>
      <c r="V51" s="319"/>
      <c r="W51" s="321"/>
      <c r="X51" s="321"/>
      <c r="Y51" s="321"/>
      <c r="Z51" s="321"/>
      <c r="AA51" s="321"/>
      <c r="AB51" s="321"/>
      <c r="AC51" s="321"/>
      <c r="AD51" s="321"/>
      <c r="AE51" s="320"/>
      <c r="AF51" s="27">
        <f t="shared" si="1"/>
        <v>0</v>
      </c>
    </row>
    <row r="52" spans="1:32" x14ac:dyDescent="0.35">
      <c r="A52" s="4">
        <f t="shared" si="3"/>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IF(A52=0,0,COUNTIFS(Asistencia!$J$18:$AR$18,"=U2",Asistencia!$J49:$AR49,"=F"))</f>
        <v>0</v>
      </c>
      <c r="T52" s="310"/>
      <c r="U52" s="311"/>
      <c r="V52" s="319"/>
      <c r="W52" s="321"/>
      <c r="X52" s="321"/>
      <c r="Y52" s="321"/>
      <c r="Z52" s="321"/>
      <c r="AA52" s="321"/>
      <c r="AB52" s="321"/>
      <c r="AC52" s="321"/>
      <c r="AD52" s="321"/>
      <c r="AE52" s="320"/>
      <c r="AF52" s="27">
        <f t="shared" si="1"/>
        <v>0</v>
      </c>
    </row>
    <row r="53" spans="1:32" x14ac:dyDescent="0.35">
      <c r="A53" s="4">
        <f t="shared" si="3"/>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IF(A53=0,0,COUNTIFS(Asistencia!$J$18:$AR$18,"=U2",Asistencia!$J50:$AR50,"=F"))</f>
        <v>0</v>
      </c>
      <c r="T53" s="310"/>
      <c r="U53" s="311"/>
      <c r="V53" s="319"/>
      <c r="W53" s="321"/>
      <c r="X53" s="321"/>
      <c r="Y53" s="321"/>
      <c r="Z53" s="321"/>
      <c r="AA53" s="321"/>
      <c r="AB53" s="321"/>
      <c r="AC53" s="321"/>
      <c r="AD53" s="321"/>
      <c r="AE53" s="320"/>
      <c r="AF53" s="27">
        <f t="shared" si="1"/>
        <v>0</v>
      </c>
    </row>
    <row r="54" spans="1:32" x14ac:dyDescent="0.35">
      <c r="A54" s="4">
        <f t="shared" si="3"/>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IF(A54=0,0,COUNTIFS(Asistencia!$J$18:$AR$18,"=U2",Asistencia!$J51:$AR51,"=F"))</f>
        <v>0</v>
      </c>
      <c r="T54" s="310"/>
      <c r="U54" s="311"/>
      <c r="V54" s="319"/>
      <c r="W54" s="321"/>
      <c r="X54" s="321"/>
      <c r="Y54" s="321"/>
      <c r="Z54" s="321"/>
      <c r="AA54" s="321"/>
      <c r="AB54" s="321"/>
      <c r="AC54" s="321"/>
      <c r="AD54" s="321"/>
      <c r="AE54" s="320"/>
      <c r="AF54" s="27">
        <f t="shared" si="1"/>
        <v>0</v>
      </c>
    </row>
    <row r="55" spans="1:32" x14ac:dyDescent="0.35">
      <c r="A55" s="4">
        <f t="shared" si="3"/>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IF(A55=0,0,COUNTIFS(Asistencia!$J$18:$AR$18,"=U2",Asistencia!$J52:$AR52,"=F"))</f>
        <v>0</v>
      </c>
      <c r="T55" s="310"/>
      <c r="U55" s="311"/>
      <c r="V55" s="319"/>
      <c r="W55" s="321"/>
      <c r="X55" s="321"/>
      <c r="Y55" s="321"/>
      <c r="Z55" s="321"/>
      <c r="AA55" s="321"/>
      <c r="AB55" s="321"/>
      <c r="AC55" s="321"/>
      <c r="AD55" s="321"/>
      <c r="AE55" s="320"/>
      <c r="AF55" s="27">
        <f t="shared" si="1"/>
        <v>0</v>
      </c>
    </row>
    <row r="56" spans="1:32" x14ac:dyDescent="0.35">
      <c r="A56" s="4">
        <f t="shared" si="3"/>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IF(A56=0,0,COUNTIFS(Asistencia!$J$18:$AR$18,"=U2",Asistencia!$J53:$AR53,"=F"))</f>
        <v>0</v>
      </c>
      <c r="T56" s="310"/>
      <c r="U56" s="311"/>
      <c r="V56" s="319"/>
      <c r="W56" s="321"/>
      <c r="X56" s="321"/>
      <c r="Y56" s="321"/>
      <c r="Z56" s="321"/>
      <c r="AA56" s="321"/>
      <c r="AB56" s="321"/>
      <c r="AC56" s="321"/>
      <c r="AD56" s="321"/>
      <c r="AE56" s="320"/>
      <c r="AF56" s="27">
        <f t="shared" si="1"/>
        <v>0</v>
      </c>
    </row>
    <row r="57" spans="1:32" x14ac:dyDescent="0.35">
      <c r="A57" s="4">
        <f t="shared" si="3"/>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IF(A57=0,0,COUNTIFS(Asistencia!$J$18:$AR$18,"=U2",Asistencia!$J54:$AR54,"=F"))</f>
        <v>0</v>
      </c>
      <c r="T57" s="310"/>
      <c r="U57" s="311"/>
      <c r="V57" s="319"/>
      <c r="W57" s="321"/>
      <c r="X57" s="321"/>
      <c r="Y57" s="321"/>
      <c r="Z57" s="321"/>
      <c r="AA57" s="321"/>
      <c r="AB57" s="321"/>
      <c r="AC57" s="321"/>
      <c r="AD57" s="321"/>
      <c r="AE57" s="320"/>
      <c r="AF57" s="27">
        <f t="shared" si="1"/>
        <v>0</v>
      </c>
    </row>
    <row r="58" spans="1:32" x14ac:dyDescent="0.35">
      <c r="A58" s="4">
        <f t="shared" si="3"/>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IF(A58=0,0,COUNTIFS(Asistencia!$J$18:$AR$18,"=U2",Asistencia!$J55:$AR55,"=F"))</f>
        <v>0</v>
      </c>
      <c r="T58" s="310"/>
      <c r="U58" s="311"/>
      <c r="V58" s="319"/>
      <c r="W58" s="321"/>
      <c r="X58" s="321"/>
      <c r="Y58" s="321"/>
      <c r="Z58" s="321"/>
      <c r="AA58" s="321"/>
      <c r="AB58" s="321"/>
      <c r="AC58" s="321"/>
      <c r="AD58" s="321"/>
      <c r="AE58" s="320"/>
      <c r="AF58" s="27">
        <f t="shared" si="1"/>
        <v>0</v>
      </c>
    </row>
    <row r="59" spans="1:32" x14ac:dyDescent="0.35">
      <c r="A59" s="4">
        <f t="shared" si="3"/>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IF(A59=0,0,COUNTIFS(Asistencia!$J$18:$AR$18,"=U2",Asistencia!$J56:$AR56,"=F"))</f>
        <v>0</v>
      </c>
      <c r="T59" s="310"/>
      <c r="U59" s="311"/>
      <c r="V59" s="319"/>
      <c r="W59" s="321"/>
      <c r="X59" s="321"/>
      <c r="Y59" s="321"/>
      <c r="Z59" s="321"/>
      <c r="AA59" s="321"/>
      <c r="AB59" s="321"/>
      <c r="AC59" s="321"/>
      <c r="AD59" s="321"/>
      <c r="AE59" s="320"/>
      <c r="AF59" s="27">
        <f t="shared" si="1"/>
        <v>0</v>
      </c>
    </row>
    <row r="60" spans="1:32" x14ac:dyDescent="0.35">
      <c r="A60" s="4">
        <f t="shared" si="3"/>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IF(A60=0,0,COUNTIFS(Asistencia!$J$18:$AR$18,"=U2",Asistencia!$J57:$AR57,"=F"))</f>
        <v>0</v>
      </c>
      <c r="T60" s="310"/>
      <c r="U60" s="311"/>
      <c r="V60" s="319"/>
      <c r="W60" s="321"/>
      <c r="X60" s="321"/>
      <c r="Y60" s="321"/>
      <c r="Z60" s="321"/>
      <c r="AA60" s="321"/>
      <c r="AB60" s="321"/>
      <c r="AC60" s="321"/>
      <c r="AD60" s="321"/>
      <c r="AE60" s="320"/>
      <c r="AF60" s="27">
        <f t="shared" si="1"/>
        <v>0</v>
      </c>
    </row>
    <row r="61" spans="1:32" x14ac:dyDescent="0.35">
      <c r="A61" s="4">
        <f t="shared" si="3"/>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IF(A61=0,0,COUNTIFS(Asistencia!$J$18:$AR$18,"=U2",Asistencia!$J58:$AR58,"=F"))</f>
        <v>0</v>
      </c>
      <c r="T61" s="310"/>
      <c r="U61" s="311"/>
      <c r="V61" s="319"/>
      <c r="W61" s="321"/>
      <c r="X61" s="321"/>
      <c r="Y61" s="321"/>
      <c r="Z61" s="321"/>
      <c r="AA61" s="321"/>
      <c r="AB61" s="321"/>
      <c r="AC61" s="321"/>
      <c r="AD61" s="321"/>
      <c r="AE61" s="320"/>
      <c r="AF61" s="27">
        <f t="shared" si="1"/>
        <v>0</v>
      </c>
    </row>
    <row r="62" spans="1:32" x14ac:dyDescent="0.35">
      <c r="A62" s="4">
        <f t="shared" si="3"/>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IF(A62=0,0,COUNTIFS(Asistencia!$J$18:$AR$18,"=U2",Asistencia!$J59:$AR59,"=F"))</f>
        <v>0</v>
      </c>
      <c r="T62" s="310"/>
      <c r="U62" s="311"/>
      <c r="V62" s="319"/>
      <c r="W62" s="321"/>
      <c r="X62" s="321"/>
      <c r="Y62" s="321"/>
      <c r="Z62" s="321"/>
      <c r="AA62" s="321"/>
      <c r="AB62" s="321"/>
      <c r="AC62" s="321"/>
      <c r="AD62" s="321"/>
      <c r="AE62" s="320"/>
      <c r="AF62" s="27">
        <f t="shared" si="1"/>
        <v>0</v>
      </c>
    </row>
    <row r="63" spans="1:32" x14ac:dyDescent="0.35">
      <c r="A63" s="4">
        <f t="shared" si="3"/>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IF(A63=0,0,COUNTIFS(Asistencia!$J$18:$AR$18,"=U2",Asistencia!$J60:$AR60,"=F"))</f>
        <v>0</v>
      </c>
      <c r="T63" s="310"/>
      <c r="U63" s="311"/>
      <c r="V63" s="319"/>
      <c r="W63" s="321"/>
      <c r="X63" s="321"/>
      <c r="Y63" s="321"/>
      <c r="Z63" s="321"/>
      <c r="AA63" s="321"/>
      <c r="AB63" s="321"/>
      <c r="AC63" s="321"/>
      <c r="AD63" s="321"/>
      <c r="AE63" s="320"/>
      <c r="AF63" s="27">
        <f t="shared" si="1"/>
        <v>0</v>
      </c>
    </row>
    <row r="64" spans="1:32" x14ac:dyDescent="0.35">
      <c r="A64" s="4">
        <f t="shared" si="3"/>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IF(A64=0,0,COUNTIFS(Asistencia!$J$18:$AR$18,"=U2",Asistencia!$J61:$AR61,"=F"))</f>
        <v>0</v>
      </c>
      <c r="T64" s="310"/>
      <c r="U64" s="311"/>
      <c r="V64" s="319"/>
      <c r="W64" s="321"/>
      <c r="X64" s="321"/>
      <c r="Y64" s="321"/>
      <c r="Z64" s="321"/>
      <c r="AA64" s="321"/>
      <c r="AB64" s="321"/>
      <c r="AC64" s="321"/>
      <c r="AD64" s="321"/>
      <c r="AE64" s="320"/>
      <c r="AF64" s="27">
        <f t="shared" si="1"/>
        <v>0</v>
      </c>
    </row>
    <row r="65" spans="1:32" x14ac:dyDescent="0.35">
      <c r="A65" s="4">
        <f t="shared" si="3"/>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IF(A65=0,0,COUNTIFS(Asistencia!$J$18:$AR$18,"=U2",Asistencia!$J62:$AR62,"=F"))</f>
        <v>0</v>
      </c>
      <c r="T65" s="310"/>
      <c r="U65" s="311"/>
      <c r="V65" s="319"/>
      <c r="W65" s="321"/>
      <c r="X65" s="321"/>
      <c r="Y65" s="321"/>
      <c r="Z65" s="321"/>
      <c r="AA65" s="321"/>
      <c r="AB65" s="321"/>
      <c r="AC65" s="321"/>
      <c r="AD65" s="321"/>
      <c r="AE65" s="320"/>
      <c r="AF65" s="27">
        <f t="shared" si="1"/>
        <v>0</v>
      </c>
    </row>
    <row r="66" spans="1:32" x14ac:dyDescent="0.35">
      <c r="A66" s="4">
        <f t="shared" si="3"/>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IF(A66=0,0,COUNTIFS(Asistencia!$J$18:$AR$18,"=U2",Asistencia!$J63:$AR63,"=F"))</f>
        <v>0</v>
      </c>
      <c r="T66" s="310"/>
      <c r="U66" s="311"/>
      <c r="V66" s="319"/>
      <c r="W66" s="321"/>
      <c r="X66" s="321"/>
      <c r="Y66" s="321"/>
      <c r="Z66" s="321"/>
      <c r="AA66" s="321"/>
      <c r="AB66" s="321"/>
      <c r="AC66" s="321"/>
      <c r="AD66" s="321"/>
      <c r="AE66" s="320"/>
      <c r="AF66" s="27">
        <f t="shared" si="1"/>
        <v>0</v>
      </c>
    </row>
    <row r="67" spans="1:32" x14ac:dyDescent="0.35">
      <c r="A67" s="4">
        <f t="shared" si="3"/>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IF(A67=0,0,COUNTIFS(Asistencia!$J$18:$AR$18,"=U2",Asistencia!$J64:$AR64,"=F"))</f>
        <v>0</v>
      </c>
      <c r="T67" s="310"/>
      <c r="U67" s="311"/>
      <c r="V67" s="319"/>
      <c r="W67" s="321"/>
      <c r="X67" s="321"/>
      <c r="Y67" s="321"/>
      <c r="Z67" s="321"/>
      <c r="AA67" s="321"/>
      <c r="AB67" s="321"/>
      <c r="AC67" s="321"/>
      <c r="AD67" s="321"/>
      <c r="AE67" s="320"/>
      <c r="AF67" s="27">
        <f t="shared" si="1"/>
        <v>0</v>
      </c>
    </row>
    <row r="68" spans="1:32" x14ac:dyDescent="0.35">
      <c r="A68" s="4">
        <f t="shared" si="3"/>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IF(A68=0,0,COUNTIFS(Asistencia!$J$18:$AR$18,"=U2",Asistencia!$J65:$AR65,"=F"))</f>
        <v>0</v>
      </c>
      <c r="T68" s="310"/>
      <c r="U68" s="311"/>
      <c r="V68" s="319"/>
      <c r="W68" s="321"/>
      <c r="X68" s="321"/>
      <c r="Y68" s="321"/>
      <c r="Z68" s="321"/>
      <c r="AA68" s="321"/>
      <c r="AB68" s="321"/>
      <c r="AC68" s="321"/>
      <c r="AD68" s="321"/>
      <c r="AE68" s="320"/>
      <c r="AF68" s="27">
        <f t="shared" si="1"/>
        <v>0</v>
      </c>
    </row>
    <row r="69" spans="1:32" x14ac:dyDescent="0.35">
      <c r="A69" s="4">
        <f t="shared" si="3"/>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IF(A69=0,0,COUNTIFS(Asistencia!$J$18:$AR$18,"=U2",Asistencia!$J66:$AR66,"=F"))</f>
        <v>0</v>
      </c>
      <c r="T69" s="310"/>
      <c r="U69" s="311"/>
      <c r="V69" s="319"/>
      <c r="W69" s="321"/>
      <c r="X69" s="321"/>
      <c r="Y69" s="321"/>
      <c r="Z69" s="321"/>
      <c r="AA69" s="321"/>
      <c r="AB69" s="321"/>
      <c r="AC69" s="321"/>
      <c r="AD69" s="321"/>
      <c r="AE69" s="320"/>
      <c r="AF69" s="27">
        <f t="shared" si="1"/>
        <v>0</v>
      </c>
    </row>
    <row r="70" spans="1:32" x14ac:dyDescent="0.35">
      <c r="A70" s="4">
        <f t="shared" si="3"/>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IF(A70=0,0,COUNTIFS(Asistencia!$J$18:$AR$18,"=U2",Asistencia!$J67:$AR67,"=F"))</f>
        <v>0</v>
      </c>
      <c r="T70" s="310"/>
      <c r="U70" s="311"/>
      <c r="V70" s="319"/>
      <c r="W70" s="321"/>
      <c r="X70" s="321"/>
      <c r="Y70" s="321"/>
      <c r="Z70" s="321"/>
      <c r="AA70" s="321"/>
      <c r="AB70" s="321"/>
      <c r="AC70" s="321"/>
      <c r="AD70" s="321"/>
      <c r="AE70" s="320"/>
      <c r="AF70" s="27">
        <f t="shared" si="1"/>
        <v>0</v>
      </c>
    </row>
    <row r="71" spans="1:32" x14ac:dyDescent="0.35">
      <c r="A71" s="4">
        <f t="shared" si="3"/>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IF(A71=0,0,COUNTIFS(Asistencia!$J$18:$AR$18,"=U2",Asistencia!$J68:$AR68,"=F"))</f>
        <v>0</v>
      </c>
      <c r="T71" s="310"/>
      <c r="U71" s="311"/>
      <c r="V71" s="319"/>
      <c r="W71" s="321"/>
      <c r="X71" s="321"/>
      <c r="Y71" s="321"/>
      <c r="Z71" s="321"/>
      <c r="AA71" s="321"/>
      <c r="AB71" s="321"/>
      <c r="AC71" s="321"/>
      <c r="AD71" s="321"/>
      <c r="AE71" s="320"/>
      <c r="AF71" s="27">
        <f t="shared" si="1"/>
        <v>0</v>
      </c>
    </row>
    <row r="72" spans="1:32" x14ac:dyDescent="0.35">
      <c r="A72" s="4">
        <f t="shared" si="3"/>
        <v>0</v>
      </c>
      <c r="B72" s="4">
        <f>'Unidad 1'!B72</f>
        <v>0</v>
      </c>
      <c r="C72" s="318">
        <f>'Unidad 1'!C72:H72</f>
        <v>0</v>
      </c>
      <c r="D72" s="318"/>
      <c r="E72" s="318"/>
      <c r="F72" s="318"/>
      <c r="G72" s="318"/>
      <c r="H72" s="318"/>
      <c r="I72" s="319"/>
      <c r="J72" s="320"/>
      <c r="K72" s="319"/>
      <c r="L72" s="320"/>
      <c r="M72" s="319"/>
      <c r="N72" s="320"/>
      <c r="O72" s="319"/>
      <c r="P72" s="320"/>
      <c r="Q72" s="314">
        <f t="shared" si="0"/>
        <v>0</v>
      </c>
      <c r="R72" s="315"/>
      <c r="S72" s="309">
        <f>IF(A72=0,0,COUNTIFS(Asistencia!$J$18:$AR$18,"=U2",Asistencia!$J69:$AR69,"=F"))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sortState ref="C12:E17">
    <sortCondition ref="C12"/>
  </sortState>
  <mergeCells count="472">
    <mergeCell ref="A11:AE11"/>
    <mergeCell ref="A78:AE78"/>
    <mergeCell ref="K74:S77"/>
    <mergeCell ref="A9:AE9"/>
    <mergeCell ref="A10:AE10"/>
    <mergeCell ref="A1:D7"/>
    <mergeCell ref="E1:W4"/>
    <mergeCell ref="X1:AE3"/>
    <mergeCell ref="X4:AE4"/>
    <mergeCell ref="E5:W7"/>
    <mergeCell ref="X5:AA7"/>
    <mergeCell ref="AB5:AE7"/>
    <mergeCell ref="A16:AE16"/>
    <mergeCell ref="A17:D17"/>
    <mergeCell ref="F17:H17"/>
    <mergeCell ref="J17:L17"/>
    <mergeCell ref="N17:P17"/>
    <mergeCell ref="R17:T17"/>
    <mergeCell ref="U17:V17"/>
    <mergeCell ref="W17:Y17"/>
    <mergeCell ref="Z17:AC17"/>
    <mergeCell ref="S24:U24"/>
    <mergeCell ref="V24:AE24"/>
    <mergeCell ref="I25:J25"/>
    <mergeCell ref="C23:H23"/>
    <mergeCell ref="V20:AE22"/>
    <mergeCell ref="I23:J23"/>
    <mergeCell ref="K23:L23"/>
    <mergeCell ref="M23:N23"/>
    <mergeCell ref="O23:P23"/>
    <mergeCell ref="Q23:R23"/>
    <mergeCell ref="S23:U23"/>
    <mergeCell ref="V23:AE23"/>
    <mergeCell ref="C27:H27"/>
    <mergeCell ref="C24:H24"/>
    <mergeCell ref="C25:H25"/>
    <mergeCell ref="C26:H26"/>
    <mergeCell ref="I24:J24"/>
    <mergeCell ref="K24:L24"/>
    <mergeCell ref="M24:N24"/>
    <mergeCell ref="O24:P24"/>
    <mergeCell ref="Q24:R24"/>
    <mergeCell ref="K25:L25"/>
    <mergeCell ref="M25:N25"/>
    <mergeCell ref="O25:P25"/>
    <mergeCell ref="Q25:R25"/>
    <mergeCell ref="I27:J27"/>
    <mergeCell ref="K27:L27"/>
    <mergeCell ref="M27:N27"/>
    <mergeCell ref="O27:P27"/>
    <mergeCell ref="Q27:R27"/>
    <mergeCell ref="S29:U29"/>
    <mergeCell ref="V29:AE29"/>
    <mergeCell ref="I30:J30"/>
    <mergeCell ref="K30:L30"/>
    <mergeCell ref="M30:N30"/>
    <mergeCell ref="O30:P30"/>
    <mergeCell ref="Q30:R30"/>
    <mergeCell ref="S30:U30"/>
    <mergeCell ref="V30:AE30"/>
    <mergeCell ref="C31:H31"/>
    <mergeCell ref="C29:H29"/>
    <mergeCell ref="C28:H28"/>
    <mergeCell ref="C30:H30"/>
    <mergeCell ref="I29:J29"/>
    <mergeCell ref="K29:L29"/>
    <mergeCell ref="M29:N29"/>
    <mergeCell ref="O29:P29"/>
    <mergeCell ref="Q29:R29"/>
    <mergeCell ref="I31:J31"/>
    <mergeCell ref="K31:L31"/>
    <mergeCell ref="M31:N31"/>
    <mergeCell ref="O31:P31"/>
    <mergeCell ref="Q31:R31"/>
    <mergeCell ref="C34:H34"/>
    <mergeCell ref="C35:H35"/>
    <mergeCell ref="C33:H33"/>
    <mergeCell ref="C32:H32"/>
    <mergeCell ref="I32:J32"/>
    <mergeCell ref="K32:L32"/>
    <mergeCell ref="M32:N32"/>
    <mergeCell ref="O32:P32"/>
    <mergeCell ref="Q32:R32"/>
    <mergeCell ref="I34:J34"/>
    <mergeCell ref="K34:L34"/>
    <mergeCell ref="M34:N34"/>
    <mergeCell ref="O34:P34"/>
    <mergeCell ref="Q34:R34"/>
    <mergeCell ref="I33:J33"/>
    <mergeCell ref="S40:U40"/>
    <mergeCell ref="V40:AE40"/>
    <mergeCell ref="I41:J41"/>
    <mergeCell ref="C38:H38"/>
    <mergeCell ref="C39:H39"/>
    <mergeCell ref="C36:H36"/>
    <mergeCell ref="C37:H37"/>
    <mergeCell ref="I37:J37"/>
    <mergeCell ref="K37:L37"/>
    <mergeCell ref="M37:N37"/>
    <mergeCell ref="O37:P37"/>
    <mergeCell ref="Q37:R37"/>
    <mergeCell ref="S37:U37"/>
    <mergeCell ref="V37:AE37"/>
    <mergeCell ref="I38:J38"/>
    <mergeCell ref="I36:J36"/>
    <mergeCell ref="K36:L36"/>
    <mergeCell ref="M36:N36"/>
    <mergeCell ref="O36:P36"/>
    <mergeCell ref="Q36:R36"/>
    <mergeCell ref="S36:U36"/>
    <mergeCell ref="V36:AE36"/>
    <mergeCell ref="K38:L38"/>
    <mergeCell ref="M38:N38"/>
    <mergeCell ref="C42:H42"/>
    <mergeCell ref="C43:H43"/>
    <mergeCell ref="C40:H40"/>
    <mergeCell ref="C41:H41"/>
    <mergeCell ref="I40:J40"/>
    <mergeCell ref="K40:L40"/>
    <mergeCell ref="M40:N40"/>
    <mergeCell ref="O40:P40"/>
    <mergeCell ref="Q40:R40"/>
    <mergeCell ref="K41:L41"/>
    <mergeCell ref="M41:N41"/>
    <mergeCell ref="O41:P41"/>
    <mergeCell ref="Q41:R41"/>
    <mergeCell ref="I43:J43"/>
    <mergeCell ref="K43:L43"/>
    <mergeCell ref="M43:N43"/>
    <mergeCell ref="O43:P43"/>
    <mergeCell ref="Q43:R43"/>
    <mergeCell ref="S45:U45"/>
    <mergeCell ref="V45:AE45"/>
    <mergeCell ref="I46:J46"/>
    <mergeCell ref="K46:L46"/>
    <mergeCell ref="M46:N46"/>
    <mergeCell ref="O46:P46"/>
    <mergeCell ref="Q46:R46"/>
    <mergeCell ref="S46:U46"/>
    <mergeCell ref="V46:AE46"/>
    <mergeCell ref="C46:H46"/>
    <mergeCell ref="C47:H47"/>
    <mergeCell ref="C44:H44"/>
    <mergeCell ref="C45:H45"/>
    <mergeCell ref="I45:J45"/>
    <mergeCell ref="K45:L45"/>
    <mergeCell ref="M45:N45"/>
    <mergeCell ref="O45:P45"/>
    <mergeCell ref="Q45:R45"/>
    <mergeCell ref="I47:J47"/>
    <mergeCell ref="K47:L47"/>
    <mergeCell ref="M47:N47"/>
    <mergeCell ref="O47:P47"/>
    <mergeCell ref="Q47:R47"/>
    <mergeCell ref="C50:H50"/>
    <mergeCell ref="C51:H51"/>
    <mergeCell ref="C48:H48"/>
    <mergeCell ref="C49:H49"/>
    <mergeCell ref="I48:J48"/>
    <mergeCell ref="K48:L48"/>
    <mergeCell ref="M48:N48"/>
    <mergeCell ref="O48:P48"/>
    <mergeCell ref="Q48:R48"/>
    <mergeCell ref="I50:J50"/>
    <mergeCell ref="K50:L50"/>
    <mergeCell ref="M50:N50"/>
    <mergeCell ref="O50:P50"/>
    <mergeCell ref="Q50:R50"/>
    <mergeCell ref="I49:J49"/>
    <mergeCell ref="S56:U56"/>
    <mergeCell ref="V56:AE56"/>
    <mergeCell ref="I57:J57"/>
    <mergeCell ref="C54:H54"/>
    <mergeCell ref="C55:H55"/>
    <mergeCell ref="C52:H52"/>
    <mergeCell ref="C53:H53"/>
    <mergeCell ref="I53:J53"/>
    <mergeCell ref="K53:L53"/>
    <mergeCell ref="M53:N53"/>
    <mergeCell ref="O53:P53"/>
    <mergeCell ref="Q53:R53"/>
    <mergeCell ref="S53:U53"/>
    <mergeCell ref="V53:AE53"/>
    <mergeCell ref="I54:J54"/>
    <mergeCell ref="I52:J52"/>
    <mergeCell ref="K52:L52"/>
    <mergeCell ref="M52:N52"/>
    <mergeCell ref="O52:P52"/>
    <mergeCell ref="Q52:R52"/>
    <mergeCell ref="S52:U52"/>
    <mergeCell ref="V52:AE52"/>
    <mergeCell ref="K54:L54"/>
    <mergeCell ref="M54:N54"/>
    <mergeCell ref="C58:H58"/>
    <mergeCell ref="C59:H59"/>
    <mergeCell ref="C56:H56"/>
    <mergeCell ref="C57:H57"/>
    <mergeCell ref="I56:J56"/>
    <mergeCell ref="K56:L56"/>
    <mergeCell ref="M56:N56"/>
    <mergeCell ref="O56:P56"/>
    <mergeCell ref="Q56:R56"/>
    <mergeCell ref="K57:L57"/>
    <mergeCell ref="M57:N57"/>
    <mergeCell ref="O57:P57"/>
    <mergeCell ref="Q57:R57"/>
    <mergeCell ref="I59:J59"/>
    <mergeCell ref="K59:L59"/>
    <mergeCell ref="M59:N59"/>
    <mergeCell ref="O59:P59"/>
    <mergeCell ref="Q59:R59"/>
    <mergeCell ref="S61:U61"/>
    <mergeCell ref="V61:AE61"/>
    <mergeCell ref="I62:J62"/>
    <mergeCell ref="K62:L62"/>
    <mergeCell ref="M62:N62"/>
    <mergeCell ref="O62:P62"/>
    <mergeCell ref="Q62:R62"/>
    <mergeCell ref="S62:U62"/>
    <mergeCell ref="V62:AE62"/>
    <mergeCell ref="C62:H62"/>
    <mergeCell ref="C63:H63"/>
    <mergeCell ref="C60:H60"/>
    <mergeCell ref="C61:H61"/>
    <mergeCell ref="I61:J61"/>
    <mergeCell ref="K61:L61"/>
    <mergeCell ref="M61:N61"/>
    <mergeCell ref="O61:P61"/>
    <mergeCell ref="Q61:R61"/>
    <mergeCell ref="I63:J63"/>
    <mergeCell ref="K63:L63"/>
    <mergeCell ref="M63:N63"/>
    <mergeCell ref="O63:P63"/>
    <mergeCell ref="Q63:R63"/>
    <mergeCell ref="C66:H66"/>
    <mergeCell ref="C67:H67"/>
    <mergeCell ref="C64:H64"/>
    <mergeCell ref="C65:H65"/>
    <mergeCell ref="I64:J64"/>
    <mergeCell ref="K64:L64"/>
    <mergeCell ref="M64:N64"/>
    <mergeCell ref="O64:P64"/>
    <mergeCell ref="Q64:R64"/>
    <mergeCell ref="I66:J66"/>
    <mergeCell ref="K66:L66"/>
    <mergeCell ref="M66:N66"/>
    <mergeCell ref="O66:P66"/>
    <mergeCell ref="Q66:R66"/>
    <mergeCell ref="I65:J65"/>
    <mergeCell ref="AA12:AE12"/>
    <mergeCell ref="A13:AE13"/>
    <mergeCell ref="A14:B14"/>
    <mergeCell ref="C14:K14"/>
    <mergeCell ref="L14:O14"/>
    <mergeCell ref="P14:R14"/>
    <mergeCell ref="S14:V14"/>
    <mergeCell ref="W14:AE14"/>
    <mergeCell ref="A15:B15"/>
    <mergeCell ref="C15:P15"/>
    <mergeCell ref="Q15:T15"/>
    <mergeCell ref="U15:V15"/>
    <mergeCell ref="W15:AC15"/>
    <mergeCell ref="AD15:AE15"/>
    <mergeCell ref="A12:B12"/>
    <mergeCell ref="C12:D12"/>
    <mergeCell ref="E12:F12"/>
    <mergeCell ref="G12:K12"/>
    <mergeCell ref="L12:O12"/>
    <mergeCell ref="P12:Q12"/>
    <mergeCell ref="S12:T12"/>
    <mergeCell ref="U12:V12"/>
    <mergeCell ref="W12:X12"/>
    <mergeCell ref="Y12:Z12"/>
    <mergeCell ref="AD17:AE17"/>
    <mergeCell ref="A18:C18"/>
    <mergeCell ref="D18:E18"/>
    <mergeCell ref="F18:L18"/>
    <mergeCell ref="M18:N18"/>
    <mergeCell ref="O18:U18"/>
    <mergeCell ref="V18:W18"/>
    <mergeCell ref="X18:AC18"/>
    <mergeCell ref="AD18:AE18"/>
    <mergeCell ref="A20:A22"/>
    <mergeCell ref="B20:B22"/>
    <mergeCell ref="C20:H22"/>
    <mergeCell ref="I20:J20"/>
    <mergeCell ref="K20:L20"/>
    <mergeCell ref="M20:N20"/>
    <mergeCell ref="O20:P20"/>
    <mergeCell ref="Q20:R22"/>
    <mergeCell ref="S20:U22"/>
    <mergeCell ref="I21:J21"/>
    <mergeCell ref="K21:L21"/>
    <mergeCell ref="M21:N21"/>
    <mergeCell ref="O21:P21"/>
    <mergeCell ref="I22:J22"/>
    <mergeCell ref="K22:L22"/>
    <mergeCell ref="M22:N22"/>
    <mergeCell ref="O22:P22"/>
    <mergeCell ref="S25:U25"/>
    <mergeCell ref="V25:AE25"/>
    <mergeCell ref="I26:J26"/>
    <mergeCell ref="K26:L26"/>
    <mergeCell ref="M26:N26"/>
    <mergeCell ref="O26:P26"/>
    <mergeCell ref="Q26:R26"/>
    <mergeCell ref="S26:U26"/>
    <mergeCell ref="V26:AE26"/>
    <mergeCell ref="S27:U27"/>
    <mergeCell ref="V27:AE27"/>
    <mergeCell ref="I28:J28"/>
    <mergeCell ref="K28:L28"/>
    <mergeCell ref="M28:N28"/>
    <mergeCell ref="O28:P28"/>
    <mergeCell ref="Q28:R28"/>
    <mergeCell ref="S28:U28"/>
    <mergeCell ref="V28:AE28"/>
    <mergeCell ref="S31:U31"/>
    <mergeCell ref="V31:AE31"/>
    <mergeCell ref="K33:L33"/>
    <mergeCell ref="M33:N33"/>
    <mergeCell ref="O33:P33"/>
    <mergeCell ref="Q33:R33"/>
    <mergeCell ref="S33:U33"/>
    <mergeCell ref="V33:AE33"/>
    <mergeCell ref="S32:U32"/>
    <mergeCell ref="V32:AE32"/>
    <mergeCell ref="S34:U34"/>
    <mergeCell ref="V34:AE34"/>
    <mergeCell ref="I35:J35"/>
    <mergeCell ref="K35:L35"/>
    <mergeCell ref="M35:N35"/>
    <mergeCell ref="O35:P35"/>
    <mergeCell ref="Q35:R35"/>
    <mergeCell ref="S35:U35"/>
    <mergeCell ref="V35:AE35"/>
    <mergeCell ref="O38:P38"/>
    <mergeCell ref="Q38:R38"/>
    <mergeCell ref="S38:U38"/>
    <mergeCell ref="V38:AE38"/>
    <mergeCell ref="I39:J39"/>
    <mergeCell ref="K39:L39"/>
    <mergeCell ref="M39:N39"/>
    <mergeCell ref="O39:P39"/>
    <mergeCell ref="Q39:R39"/>
    <mergeCell ref="S39:U39"/>
    <mergeCell ref="V39:AE39"/>
    <mergeCell ref="S41:U41"/>
    <mergeCell ref="V41:AE41"/>
    <mergeCell ref="I42:J42"/>
    <mergeCell ref="K42:L42"/>
    <mergeCell ref="M42:N42"/>
    <mergeCell ref="O42:P42"/>
    <mergeCell ref="Q42:R42"/>
    <mergeCell ref="S42:U42"/>
    <mergeCell ref="V42:AE42"/>
    <mergeCell ref="S43:U43"/>
    <mergeCell ref="V43:AE43"/>
    <mergeCell ref="I44:J44"/>
    <mergeCell ref="K44:L44"/>
    <mergeCell ref="M44:N44"/>
    <mergeCell ref="O44:P44"/>
    <mergeCell ref="Q44:R44"/>
    <mergeCell ref="S44:U44"/>
    <mergeCell ref="V44:AE44"/>
    <mergeCell ref="S47:U47"/>
    <mergeCell ref="V47:AE47"/>
    <mergeCell ref="K49:L49"/>
    <mergeCell ref="M49:N49"/>
    <mergeCell ref="O49:P49"/>
    <mergeCell ref="Q49:R49"/>
    <mergeCell ref="S49:U49"/>
    <mergeCell ref="V49:AE49"/>
    <mergeCell ref="S48:U48"/>
    <mergeCell ref="V48:AE48"/>
    <mergeCell ref="S50:U50"/>
    <mergeCell ref="V50:AE50"/>
    <mergeCell ref="I51:J51"/>
    <mergeCell ref="K51:L51"/>
    <mergeCell ref="M51:N51"/>
    <mergeCell ref="O51:P51"/>
    <mergeCell ref="Q51:R51"/>
    <mergeCell ref="S51:U51"/>
    <mergeCell ref="V51:AE51"/>
    <mergeCell ref="O54:P54"/>
    <mergeCell ref="Q54:R54"/>
    <mergeCell ref="S54:U54"/>
    <mergeCell ref="V54:AE54"/>
    <mergeCell ref="I55:J55"/>
    <mergeCell ref="K55:L55"/>
    <mergeCell ref="M55:N55"/>
    <mergeCell ref="O55:P55"/>
    <mergeCell ref="Q55:R55"/>
    <mergeCell ref="S55:U55"/>
    <mergeCell ref="V55:AE55"/>
    <mergeCell ref="S57:U57"/>
    <mergeCell ref="V57:AE57"/>
    <mergeCell ref="I58:J58"/>
    <mergeCell ref="K58:L58"/>
    <mergeCell ref="M58:N58"/>
    <mergeCell ref="O58:P58"/>
    <mergeCell ref="Q58:R58"/>
    <mergeCell ref="S58:U58"/>
    <mergeCell ref="V58:AE58"/>
    <mergeCell ref="S59:U59"/>
    <mergeCell ref="V59:AE59"/>
    <mergeCell ref="I60:J60"/>
    <mergeCell ref="K60:L60"/>
    <mergeCell ref="M60:N60"/>
    <mergeCell ref="O60:P60"/>
    <mergeCell ref="Q60:R60"/>
    <mergeCell ref="S60:U60"/>
    <mergeCell ref="V60:AE60"/>
    <mergeCell ref="S63:U63"/>
    <mergeCell ref="V63:AE63"/>
    <mergeCell ref="K65:L65"/>
    <mergeCell ref="M65:N65"/>
    <mergeCell ref="O65:P65"/>
    <mergeCell ref="Q65:R65"/>
    <mergeCell ref="S65:U65"/>
    <mergeCell ref="V65:AE65"/>
    <mergeCell ref="S64:U64"/>
    <mergeCell ref="V64:AE64"/>
    <mergeCell ref="S66:U66"/>
    <mergeCell ref="V66:AE66"/>
    <mergeCell ref="I67:J67"/>
    <mergeCell ref="K67:L67"/>
    <mergeCell ref="M67:N67"/>
    <mergeCell ref="O67:P67"/>
    <mergeCell ref="Q67:R67"/>
    <mergeCell ref="S67:U67"/>
    <mergeCell ref="V67:AE67"/>
    <mergeCell ref="C68:H68"/>
    <mergeCell ref="I68:J68"/>
    <mergeCell ref="K68:L68"/>
    <mergeCell ref="M68:N68"/>
    <mergeCell ref="O68:P68"/>
    <mergeCell ref="Q68:R68"/>
    <mergeCell ref="S68:U68"/>
    <mergeCell ref="V68:AE68"/>
    <mergeCell ref="C69:H69"/>
    <mergeCell ref="I69:J69"/>
    <mergeCell ref="K69:L69"/>
    <mergeCell ref="M69:N69"/>
    <mergeCell ref="O69:P69"/>
    <mergeCell ref="Q69:R69"/>
    <mergeCell ref="S69:U69"/>
    <mergeCell ref="V69:AE69"/>
    <mergeCell ref="C72:H72"/>
    <mergeCell ref="I72:J72"/>
    <mergeCell ref="K72:L72"/>
    <mergeCell ref="M72:N72"/>
    <mergeCell ref="O72:P72"/>
    <mergeCell ref="Q72:R72"/>
    <mergeCell ref="S72:U72"/>
    <mergeCell ref="V72:AE72"/>
    <mergeCell ref="C70:H70"/>
    <mergeCell ref="I70:J70"/>
    <mergeCell ref="K70:L70"/>
    <mergeCell ref="M70:N70"/>
    <mergeCell ref="O70:P70"/>
    <mergeCell ref="Q70:R70"/>
    <mergeCell ref="S70:U70"/>
    <mergeCell ref="V70:AE70"/>
    <mergeCell ref="C71:H71"/>
    <mergeCell ref="I71:J71"/>
    <mergeCell ref="K71:L71"/>
    <mergeCell ref="M71:N71"/>
    <mergeCell ref="O71:P71"/>
    <mergeCell ref="Q71:R71"/>
    <mergeCell ref="S71:U71"/>
    <mergeCell ref="V71:AE71"/>
  </mergeCells>
  <conditionalFormatting sqref="H19 D18 S19 M18:M19 Y19 V18 AE19 AD17:AD18 I50:I72 S23:S72">
    <cfRule type="cellIs" dxfId="133" priority="31" operator="equal">
      <formula>0</formula>
    </cfRule>
  </conditionalFormatting>
  <conditionalFormatting sqref="K50:K72">
    <cfRule type="cellIs" dxfId="132" priority="22" operator="equal">
      <formula>0</formula>
    </cfRule>
  </conditionalFormatting>
  <conditionalFormatting sqref="M24:M72">
    <cfRule type="cellIs" dxfId="131" priority="21" operator="equal">
      <formula>0</formula>
    </cfRule>
  </conditionalFormatting>
  <conditionalFormatting sqref="O50:O72">
    <cfRule type="cellIs" dxfId="130" priority="20" operator="equal">
      <formula>0</formula>
    </cfRule>
  </conditionalFormatting>
  <conditionalFormatting sqref="A34:A72">
    <cfRule type="cellIs" dxfId="129" priority="16" operator="equal">
      <formula>0</formula>
    </cfRule>
  </conditionalFormatting>
  <conditionalFormatting sqref="B50:H72 C41:H49">
    <cfRule type="cellIs" dxfId="128" priority="17" operator="equal">
      <formula>0</formula>
    </cfRule>
  </conditionalFormatting>
  <conditionalFormatting sqref="I21 K21 M21 O21">
    <cfRule type="cellIs" dxfId="127" priority="14" operator="equal">
      <formula>0</formula>
    </cfRule>
  </conditionalFormatting>
  <conditionalFormatting sqref="AF23">
    <cfRule type="cellIs" dxfId="126" priority="9" operator="notEqual">
      <formula>0</formula>
    </cfRule>
  </conditionalFormatting>
  <conditionalFormatting sqref="AF24:AF72">
    <cfRule type="cellIs" dxfId="125" priority="6" operator="notEqual">
      <formula>0</formula>
    </cfRule>
  </conditionalFormatting>
  <conditionalFormatting sqref="A25:A33">
    <cfRule type="cellIs" dxfId="124" priority="2" operator="equal">
      <formula>0</formula>
    </cfRule>
  </conditionalFormatting>
  <conditionalFormatting sqref="A23">
    <cfRule type="cellIs" dxfId="123" priority="4" operator="equal">
      <formula>0</formula>
    </cfRule>
  </conditionalFormatting>
  <conditionalFormatting sqref="A24">
    <cfRule type="cellIs" dxfId="122" priority="3" operator="equal">
      <formula>0</formula>
    </cfRule>
  </conditionalFormatting>
  <conditionalFormatting sqref="Q23:Q72">
    <cfRule type="cellIs" dxfId="121" priority="1" operator="equal">
      <formula>0</formula>
    </cfRule>
  </conditionalFormatting>
  <pageMargins left="0.39370078740157483" right="0.39370078740157483" top="0.74803149606299213" bottom="0.74803149606299213" header="1.4960629921259843" footer="0.31496062992125984"/>
  <pageSetup scale="70" orientation="landscape" horizontalDpi="4294967292" verticalDpi="0" r:id="rId1"/>
  <headerFooter alignWithMargins="0">
    <oddHeader>&amp;R&amp;"Arial,Negrita"Página &amp;P de &amp;N</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AI78"/>
  <sheetViews>
    <sheetView showGridLines="0" zoomScale="86" zoomScaleNormal="10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23" width="5.7265625" customWidth="1"/>
    <col min="24" max="24" width="7.453125" customWidth="1"/>
    <col min="25" max="31" width="5.7265625" customWidth="1"/>
    <col min="32" max="32" width="32"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Materia'!B20</f>
        <v>3a. Unidad</v>
      </c>
      <c r="D12" s="298"/>
      <c r="E12" s="223" t="s">
        <v>41</v>
      </c>
      <c r="F12" s="224"/>
      <c r="G12" s="225" t="str">
        <f>'Información Materia'!C4</f>
        <v>Febrero - junio 2019</v>
      </c>
      <c r="H12" s="225"/>
      <c r="I12" s="225"/>
      <c r="J12" s="225"/>
      <c r="K12" s="329"/>
      <c r="L12" s="203" t="s">
        <v>42</v>
      </c>
      <c r="M12" s="204"/>
      <c r="N12" s="204"/>
      <c r="O12" s="204"/>
      <c r="P12" s="296">
        <f>'Información Materia'!C18</f>
        <v>43507</v>
      </c>
      <c r="Q12" s="201"/>
      <c r="R12" s="5" t="s">
        <v>43</v>
      </c>
      <c r="S12" s="296">
        <f>'Información Materia'!D20</f>
        <v>43589</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9"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8" t="str">
        <f>'Información Materia'!E20</f>
        <v>DESARROLLO</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24" t="str">
        <f>'Información Materia'!F16</f>
        <v>A</v>
      </c>
      <c r="F17" s="300" t="str">
        <f>'Información Materia'!F17</f>
        <v>Desempeño</v>
      </c>
      <c r="G17" s="300"/>
      <c r="H17" s="300"/>
      <c r="I17" s="24" t="str">
        <f>'Información Materia'!G16</f>
        <v>B</v>
      </c>
      <c r="J17" s="300" t="str">
        <f>'Información Materia'!G17</f>
        <v>Actitud</v>
      </c>
      <c r="K17" s="300"/>
      <c r="L17" s="300"/>
      <c r="M17" s="24" t="str">
        <f>'Información Materia'!H16</f>
        <v>C</v>
      </c>
      <c r="N17" s="300" t="str">
        <f>'Información Materia'!H17</f>
        <v>Conocimiento</v>
      </c>
      <c r="O17" s="300"/>
      <c r="P17" s="300"/>
      <c r="Q17" s="24"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Materia'!F20</f>
        <v>0.2</v>
      </c>
      <c r="J21" s="293"/>
      <c r="K21" s="292">
        <f>'Información Materia'!G20</f>
        <v>0.2</v>
      </c>
      <c r="L21" s="293"/>
      <c r="M21" s="287">
        <f>'Información Materia'!H20</f>
        <v>0.4</v>
      </c>
      <c r="N21" s="288"/>
      <c r="O21" s="287">
        <f>'Información Materia'!I20</f>
        <v>0.2</v>
      </c>
      <c r="P21" s="288"/>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39"/>
      <c r="P23" s="340"/>
      <c r="Q23" s="314">
        <f>IF(A23=0,0,IF(OR(I23="",K23="",M23="",O23="")=TRUE,0,IF(COUNTIF(I23:P23,"NA")&gt;=1,"NA",IF(OR(I23&lt;70,K23&lt;70,M23&lt;70,O23&lt;70)=TRUE,"NA",IF(OR(I23&gt;0,K23&gt;0,M23&gt;0,O23&gt;0)=FALSE,0,IF(ROUND(I23*$I$21+K23*$K$21+M23*$M$21+O23*$O$21,0)&lt;70,"NA",ROUND(I23*$I$21+K23*$K$21+M23*$M$21+O23*$O$21,0)))))))</f>
        <v>0</v>
      </c>
      <c r="R23" s="315"/>
      <c r="S23" s="309">
        <f>IF(A23=0,0,COUNTIFS(Asistencia!$J$18:$AR$18,"=U3",Asistencia!$J20:$AR20,"=F"))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39"/>
      <c r="P24" s="340"/>
      <c r="Q24" s="314">
        <f t="shared" ref="Q24:Q72" si="0">IF(A24=0,0,IF(OR(I24="",K24="",M24="",O24="")=TRUE,0,IF(COUNTIF(I24:P24,"NA")&gt;=1,"NA",IF(OR(I24&lt;70,K24&lt;70,M24&lt;70,O24&lt;70)=TRUE,"NA",IF(OR(I24&gt;0,K24&gt;0,M24&gt;0,O24&gt;0)=FALSE,0,IF(ROUND(I24*$I$21+K24*$K$21+M24*$M$21+O24*$O$21,0)&lt;70,"NA",ROUND(I24*$I$21+K24*$K$21+M24*$M$21+O24*$O$21,0)))))))</f>
        <v>0</v>
      </c>
      <c r="R24" s="315"/>
      <c r="S24" s="309">
        <f>IF(A24=0,0,COUNTIFS(Asistencia!$J$18:$AR$18,"=U3",Asistencia!$J21:$AR21,"=F"))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x14ac:dyDescent="0.35">
      <c r="A25" s="4">
        <f t="shared" ref="A25:A72" si="2">IF(OR(C25=0,B25=0)=TRUE,0,A24+1)</f>
        <v>0</v>
      </c>
      <c r="B25" s="4">
        <f>'Unidad 1'!B25</f>
        <v>0</v>
      </c>
      <c r="C25" s="318">
        <f>'Unidad 1'!C25:H25</f>
        <v>0</v>
      </c>
      <c r="D25" s="318"/>
      <c r="E25" s="318"/>
      <c r="F25" s="318"/>
      <c r="G25" s="318"/>
      <c r="H25" s="318"/>
      <c r="I25" s="319"/>
      <c r="J25" s="320"/>
      <c r="K25" s="319"/>
      <c r="L25" s="320"/>
      <c r="M25" s="319"/>
      <c r="N25" s="320"/>
      <c r="O25" s="339"/>
      <c r="P25" s="340"/>
      <c r="Q25" s="314">
        <f t="shared" si="0"/>
        <v>0</v>
      </c>
      <c r="R25" s="315"/>
      <c r="S25" s="309">
        <f>IF(A25=0,0,COUNTIFS(Asistencia!$J$18:$AR$18,"=U3",Asistencia!$J22:$AR22,"=F"))</f>
        <v>0</v>
      </c>
      <c r="T25" s="310"/>
      <c r="U25" s="311"/>
      <c r="V25" s="322"/>
      <c r="W25" s="323"/>
      <c r="X25" s="323"/>
      <c r="Y25" s="323"/>
      <c r="Z25" s="323"/>
      <c r="AA25" s="323"/>
      <c r="AB25" s="323"/>
      <c r="AC25" s="323"/>
      <c r="AD25" s="323"/>
      <c r="AE25" s="324"/>
      <c r="AF25" s="27">
        <f t="shared" si="1"/>
        <v>0</v>
      </c>
    </row>
    <row r="26" spans="1:32" x14ac:dyDescent="0.35">
      <c r="A26" s="4">
        <f t="shared" si="2"/>
        <v>0</v>
      </c>
      <c r="B26" s="4">
        <f>'Unidad 1'!B26</f>
        <v>0</v>
      </c>
      <c r="C26" s="318">
        <f>'Unidad 1'!C26:H26</f>
        <v>0</v>
      </c>
      <c r="D26" s="318"/>
      <c r="E26" s="318"/>
      <c r="F26" s="318"/>
      <c r="G26" s="318"/>
      <c r="H26" s="318"/>
      <c r="I26" s="319"/>
      <c r="J26" s="320"/>
      <c r="K26" s="319"/>
      <c r="L26" s="320"/>
      <c r="M26" s="339"/>
      <c r="N26" s="340"/>
      <c r="O26" s="339"/>
      <c r="P26" s="340"/>
      <c r="Q26" s="314">
        <f t="shared" si="0"/>
        <v>0</v>
      </c>
      <c r="R26" s="315"/>
      <c r="S26" s="309">
        <f>IF(A26=0,0,COUNTIFS(Asistencia!$J$18:$AR$18,"=U3",Asistencia!$J23:$AR23,"=F"))</f>
        <v>0</v>
      </c>
      <c r="T26" s="310"/>
      <c r="U26" s="311"/>
      <c r="V26" s="322"/>
      <c r="W26" s="323"/>
      <c r="X26" s="323"/>
      <c r="Y26" s="323"/>
      <c r="Z26" s="323"/>
      <c r="AA26" s="323"/>
      <c r="AB26" s="323"/>
      <c r="AC26" s="323"/>
      <c r="AD26" s="323"/>
      <c r="AE26" s="324"/>
      <c r="AF26" s="27">
        <f t="shared" si="1"/>
        <v>0</v>
      </c>
    </row>
    <row r="27" spans="1:32" x14ac:dyDescent="0.35">
      <c r="A27" s="4">
        <f t="shared" si="2"/>
        <v>0</v>
      </c>
      <c r="B27" s="4">
        <f>'Unidad 1'!B27</f>
        <v>0</v>
      </c>
      <c r="C27" s="318">
        <f>'Unidad 1'!C27:H27</f>
        <v>0</v>
      </c>
      <c r="D27" s="318"/>
      <c r="E27" s="318"/>
      <c r="F27" s="318"/>
      <c r="G27" s="318"/>
      <c r="H27" s="318"/>
      <c r="I27" s="319"/>
      <c r="J27" s="320"/>
      <c r="K27" s="319"/>
      <c r="L27" s="320"/>
      <c r="M27" s="339"/>
      <c r="N27" s="340"/>
      <c r="O27" s="339"/>
      <c r="P27" s="340"/>
      <c r="Q27" s="314">
        <f t="shared" si="0"/>
        <v>0</v>
      </c>
      <c r="R27" s="315"/>
      <c r="S27" s="309">
        <f>IF(A27=0,0,COUNTIFS(Asistencia!$J$18:$AR$18,"=U3",Asistencia!$J24:$AR24,"=F"))</f>
        <v>0</v>
      </c>
      <c r="T27" s="310"/>
      <c r="U27" s="311"/>
      <c r="V27" s="322"/>
      <c r="W27" s="323"/>
      <c r="X27" s="323"/>
      <c r="Y27" s="323"/>
      <c r="Z27" s="323"/>
      <c r="AA27" s="323"/>
      <c r="AB27" s="323"/>
      <c r="AC27" s="323"/>
      <c r="AD27" s="323"/>
      <c r="AE27" s="324"/>
      <c r="AF27" s="27">
        <f t="shared" si="1"/>
        <v>0</v>
      </c>
    </row>
    <row r="28" spans="1:32" x14ac:dyDescent="0.35">
      <c r="A28" s="4">
        <f t="shared" si="2"/>
        <v>0</v>
      </c>
      <c r="B28" s="4">
        <f>'Unidad 1'!B28</f>
        <v>0</v>
      </c>
      <c r="C28" s="318">
        <f>'Unidad 1'!C28:H28</f>
        <v>0</v>
      </c>
      <c r="D28" s="318"/>
      <c r="E28" s="318"/>
      <c r="F28" s="318"/>
      <c r="G28" s="318"/>
      <c r="H28" s="318"/>
      <c r="I28" s="319"/>
      <c r="J28" s="320"/>
      <c r="K28" s="319"/>
      <c r="L28" s="320"/>
      <c r="M28" s="319"/>
      <c r="N28" s="320"/>
      <c r="O28" s="339"/>
      <c r="P28" s="340"/>
      <c r="Q28" s="314">
        <f t="shared" si="0"/>
        <v>0</v>
      </c>
      <c r="R28" s="315"/>
      <c r="S28" s="309">
        <f>IF(A28=0,0,COUNTIFS(Asistencia!$J$18:$AR$18,"=U3",Asistencia!$J25:$AR25,"=F"))</f>
        <v>0</v>
      </c>
      <c r="T28" s="310"/>
      <c r="U28" s="311"/>
      <c r="V28" s="322"/>
      <c r="W28" s="323"/>
      <c r="X28" s="323"/>
      <c r="Y28" s="323"/>
      <c r="Z28" s="323"/>
      <c r="AA28" s="323"/>
      <c r="AB28" s="323"/>
      <c r="AC28" s="323"/>
      <c r="AD28" s="323"/>
      <c r="AE28" s="324"/>
      <c r="AF28" s="27">
        <f t="shared" si="1"/>
        <v>0</v>
      </c>
    </row>
    <row r="29" spans="1:32" x14ac:dyDescent="0.35">
      <c r="A29" s="4">
        <f t="shared" si="2"/>
        <v>0</v>
      </c>
      <c r="B29" s="4">
        <f>'Unidad 1'!B29</f>
        <v>0</v>
      </c>
      <c r="C29" s="318">
        <f>'Unidad 1'!C29:H29</f>
        <v>0</v>
      </c>
      <c r="D29" s="318"/>
      <c r="E29" s="318"/>
      <c r="F29" s="318"/>
      <c r="G29" s="318"/>
      <c r="H29" s="318"/>
      <c r="I29" s="319"/>
      <c r="J29" s="320"/>
      <c r="K29" s="319"/>
      <c r="L29" s="320"/>
      <c r="M29" s="319"/>
      <c r="N29" s="320"/>
      <c r="O29" s="339"/>
      <c r="P29" s="340"/>
      <c r="Q29" s="314">
        <f t="shared" si="0"/>
        <v>0</v>
      </c>
      <c r="R29" s="315"/>
      <c r="S29" s="309">
        <f>IF(A29=0,0,COUNTIFS(Asistencia!$J$18:$AR$18,"=U3",Asistencia!$J26:$AR26,"=F"))</f>
        <v>0</v>
      </c>
      <c r="T29" s="310"/>
      <c r="U29" s="311"/>
      <c r="V29" s="322"/>
      <c r="W29" s="323"/>
      <c r="X29" s="323"/>
      <c r="Y29" s="323"/>
      <c r="Z29" s="323"/>
      <c r="AA29" s="323"/>
      <c r="AB29" s="323"/>
      <c r="AC29" s="323"/>
      <c r="AD29" s="323"/>
      <c r="AE29" s="324"/>
      <c r="AF29" s="27">
        <f t="shared" si="1"/>
        <v>0</v>
      </c>
    </row>
    <row r="30" spans="1:32" x14ac:dyDescent="0.35">
      <c r="A30" s="4">
        <f t="shared" si="2"/>
        <v>0</v>
      </c>
      <c r="B30" s="4">
        <f>'Unidad 1'!B30</f>
        <v>0</v>
      </c>
      <c r="C30" s="318">
        <f>'Unidad 1'!C30:H30</f>
        <v>0</v>
      </c>
      <c r="D30" s="318"/>
      <c r="E30" s="318"/>
      <c r="F30" s="318"/>
      <c r="G30" s="318"/>
      <c r="H30" s="318"/>
      <c r="I30" s="319"/>
      <c r="J30" s="320"/>
      <c r="K30" s="319"/>
      <c r="L30" s="320"/>
      <c r="M30" s="319"/>
      <c r="N30" s="320"/>
      <c r="O30" s="339"/>
      <c r="P30" s="340"/>
      <c r="Q30" s="314">
        <f t="shared" si="0"/>
        <v>0</v>
      </c>
      <c r="R30" s="315"/>
      <c r="S30" s="309">
        <f>IF(A30=0,0,COUNTIFS(Asistencia!$J$18:$AR$18,"=U3",Asistencia!$J27:$AR27,"=F"))</f>
        <v>0</v>
      </c>
      <c r="T30" s="310"/>
      <c r="U30" s="311"/>
      <c r="V30" s="322"/>
      <c r="W30" s="323"/>
      <c r="X30" s="323"/>
      <c r="Y30" s="323"/>
      <c r="Z30" s="323"/>
      <c r="AA30" s="323"/>
      <c r="AB30" s="323"/>
      <c r="AC30" s="323"/>
      <c r="AD30" s="323"/>
      <c r="AE30" s="324"/>
      <c r="AF30" s="27">
        <f t="shared" si="1"/>
        <v>0</v>
      </c>
    </row>
    <row r="31" spans="1:32" x14ac:dyDescent="0.35">
      <c r="A31" s="4">
        <f t="shared" si="2"/>
        <v>0</v>
      </c>
      <c r="B31" s="4">
        <f>'Unidad 1'!B31</f>
        <v>0</v>
      </c>
      <c r="C31" s="318">
        <f>'Unidad 1'!C31:H31</f>
        <v>0</v>
      </c>
      <c r="D31" s="318"/>
      <c r="E31" s="318"/>
      <c r="F31" s="318"/>
      <c r="G31" s="318"/>
      <c r="H31" s="318"/>
      <c r="I31" s="319"/>
      <c r="J31" s="320"/>
      <c r="K31" s="319"/>
      <c r="L31" s="320"/>
      <c r="M31" s="319"/>
      <c r="N31" s="320"/>
      <c r="O31" s="339"/>
      <c r="P31" s="340"/>
      <c r="Q31" s="314">
        <f t="shared" si="0"/>
        <v>0</v>
      </c>
      <c r="R31" s="315"/>
      <c r="S31" s="309">
        <f>IF(A31=0,0,COUNTIFS(Asistencia!$J$18:$AR$18,"=U3",Asistencia!$J28:$AR28,"=F"))</f>
        <v>0</v>
      </c>
      <c r="T31" s="310"/>
      <c r="U31" s="311"/>
      <c r="V31" s="322"/>
      <c r="W31" s="323"/>
      <c r="X31" s="323"/>
      <c r="Y31" s="323"/>
      <c r="Z31" s="323"/>
      <c r="AA31" s="323"/>
      <c r="AB31" s="323"/>
      <c r="AC31" s="323"/>
      <c r="AD31" s="323"/>
      <c r="AE31" s="324"/>
      <c r="AF31" s="27">
        <f t="shared" si="1"/>
        <v>0</v>
      </c>
    </row>
    <row r="32" spans="1:32" x14ac:dyDescent="0.35">
      <c r="A32" s="4">
        <f t="shared" si="2"/>
        <v>0</v>
      </c>
      <c r="B32" s="4">
        <f>'Unidad 1'!B32</f>
        <v>0</v>
      </c>
      <c r="C32" s="318">
        <f>'Unidad 1'!C32:H32</f>
        <v>0</v>
      </c>
      <c r="D32" s="318"/>
      <c r="E32" s="318"/>
      <c r="F32" s="318"/>
      <c r="G32" s="318"/>
      <c r="H32" s="318"/>
      <c r="I32" s="319"/>
      <c r="J32" s="320"/>
      <c r="K32" s="319"/>
      <c r="L32" s="320"/>
      <c r="M32" s="319"/>
      <c r="N32" s="320"/>
      <c r="O32" s="339"/>
      <c r="P32" s="340"/>
      <c r="Q32" s="314">
        <f t="shared" si="0"/>
        <v>0</v>
      </c>
      <c r="R32" s="315"/>
      <c r="S32" s="309">
        <f>IF(A32=0,0,COUNTIFS(Asistencia!$J$18:$AR$18,"=U3",Asistencia!$J29:$AR29,"=F"))</f>
        <v>0</v>
      </c>
      <c r="T32" s="310"/>
      <c r="U32" s="311"/>
      <c r="V32" s="322"/>
      <c r="W32" s="323"/>
      <c r="X32" s="323"/>
      <c r="Y32" s="323"/>
      <c r="Z32" s="323"/>
      <c r="AA32" s="323"/>
      <c r="AB32" s="323"/>
      <c r="AC32" s="323"/>
      <c r="AD32" s="323"/>
      <c r="AE32" s="324"/>
      <c r="AF32" s="27">
        <f t="shared" si="1"/>
        <v>0</v>
      </c>
    </row>
    <row r="33" spans="1:32" x14ac:dyDescent="0.35">
      <c r="A33" s="4">
        <f t="shared" si="2"/>
        <v>0</v>
      </c>
      <c r="B33" s="4">
        <f>'Unidad 1'!B33</f>
        <v>0</v>
      </c>
      <c r="C33" s="318">
        <f>'Unidad 1'!C33:H33</f>
        <v>0</v>
      </c>
      <c r="D33" s="318"/>
      <c r="E33" s="318"/>
      <c r="F33" s="318"/>
      <c r="G33" s="318"/>
      <c r="H33" s="318"/>
      <c r="I33" s="319"/>
      <c r="J33" s="320"/>
      <c r="K33" s="319"/>
      <c r="L33" s="320"/>
      <c r="M33" s="319"/>
      <c r="N33" s="320"/>
      <c r="O33" s="339"/>
      <c r="P33" s="340"/>
      <c r="Q33" s="314">
        <f t="shared" si="0"/>
        <v>0</v>
      </c>
      <c r="R33" s="315"/>
      <c r="S33" s="309">
        <f>IF(A33=0,0,COUNTIFS(Asistencia!$J$18:$AR$18,"=U3",Asistencia!$J30:$AR30,"=F"))</f>
        <v>0</v>
      </c>
      <c r="T33" s="310"/>
      <c r="U33" s="311"/>
      <c r="V33" s="322"/>
      <c r="W33" s="323"/>
      <c r="X33" s="323"/>
      <c r="Y33" s="323"/>
      <c r="Z33" s="323"/>
      <c r="AA33" s="323"/>
      <c r="AB33" s="323"/>
      <c r="AC33" s="323"/>
      <c r="AD33" s="323"/>
      <c r="AE33" s="324"/>
      <c r="AF33" s="27">
        <f t="shared" si="1"/>
        <v>0</v>
      </c>
    </row>
    <row r="34" spans="1:32" x14ac:dyDescent="0.35">
      <c r="A34" s="4">
        <f t="shared" si="2"/>
        <v>0</v>
      </c>
      <c r="B34" s="4">
        <f>'Unidad 1'!B34</f>
        <v>0</v>
      </c>
      <c r="C34" s="318">
        <f>'Unidad 1'!C34:H34</f>
        <v>0</v>
      </c>
      <c r="D34" s="318"/>
      <c r="E34" s="318"/>
      <c r="F34" s="318"/>
      <c r="G34" s="318"/>
      <c r="H34" s="318"/>
      <c r="I34" s="319"/>
      <c r="J34" s="320"/>
      <c r="K34" s="319"/>
      <c r="L34" s="320"/>
      <c r="M34" s="319"/>
      <c r="N34" s="320"/>
      <c r="O34" s="339"/>
      <c r="P34" s="340"/>
      <c r="Q34" s="314">
        <f t="shared" si="0"/>
        <v>0</v>
      </c>
      <c r="R34" s="315"/>
      <c r="S34" s="309">
        <f>IF(A34=0,0,COUNTIFS(Asistencia!$J$18:$AR$18,"=U3",Asistencia!$J31:$AR31,"=F"))</f>
        <v>0</v>
      </c>
      <c r="T34" s="310"/>
      <c r="U34" s="311"/>
      <c r="V34" s="322"/>
      <c r="W34" s="323"/>
      <c r="X34" s="323"/>
      <c r="Y34" s="323"/>
      <c r="Z34" s="323"/>
      <c r="AA34" s="323"/>
      <c r="AB34" s="323"/>
      <c r="AC34" s="323"/>
      <c r="AD34" s="323"/>
      <c r="AE34" s="324"/>
      <c r="AF34" s="27">
        <f t="shared" si="1"/>
        <v>0</v>
      </c>
    </row>
    <row r="35" spans="1:32" x14ac:dyDescent="0.35">
      <c r="A35" s="4">
        <f t="shared" si="2"/>
        <v>0</v>
      </c>
      <c r="B35" s="4">
        <f>'Unidad 1'!B35</f>
        <v>0</v>
      </c>
      <c r="C35" s="318">
        <f>'Unidad 1'!C35:H35</f>
        <v>0</v>
      </c>
      <c r="D35" s="318"/>
      <c r="E35" s="318"/>
      <c r="F35" s="318"/>
      <c r="G35" s="318"/>
      <c r="H35" s="318"/>
      <c r="I35" s="319"/>
      <c r="J35" s="320"/>
      <c r="K35" s="319"/>
      <c r="L35" s="320"/>
      <c r="M35" s="319"/>
      <c r="N35" s="320"/>
      <c r="O35" s="319"/>
      <c r="P35" s="320"/>
      <c r="Q35" s="314">
        <f t="shared" si="0"/>
        <v>0</v>
      </c>
      <c r="R35" s="315"/>
      <c r="S35" s="309">
        <f>IF(A35=0,0,COUNTIFS(Asistencia!$J$18:$AR$18,"=U3",Asistencia!$J32:$AR32,"=F"))</f>
        <v>0</v>
      </c>
      <c r="T35" s="310"/>
      <c r="U35" s="311"/>
      <c r="V35" s="322"/>
      <c r="W35" s="323"/>
      <c r="X35" s="323"/>
      <c r="Y35" s="323"/>
      <c r="Z35" s="323"/>
      <c r="AA35" s="323"/>
      <c r="AB35" s="323"/>
      <c r="AC35" s="323"/>
      <c r="AD35" s="323"/>
      <c r="AE35" s="324"/>
      <c r="AF35" s="27">
        <f t="shared" si="1"/>
        <v>0</v>
      </c>
    </row>
    <row r="36" spans="1:32" x14ac:dyDescent="0.35">
      <c r="A36" s="4">
        <f t="shared" si="2"/>
        <v>0</v>
      </c>
      <c r="B36" s="4">
        <f>'Unidad 1'!B36</f>
        <v>0</v>
      </c>
      <c r="C36" s="318">
        <f>'Unidad 1'!C36:H36</f>
        <v>0</v>
      </c>
      <c r="D36" s="318"/>
      <c r="E36" s="318"/>
      <c r="F36" s="318"/>
      <c r="G36" s="318"/>
      <c r="H36" s="318"/>
      <c r="I36" s="319"/>
      <c r="J36" s="320"/>
      <c r="K36" s="319"/>
      <c r="L36" s="320"/>
      <c r="M36" s="319"/>
      <c r="N36" s="320"/>
      <c r="O36" s="319"/>
      <c r="P36" s="320"/>
      <c r="Q36" s="314">
        <f t="shared" si="0"/>
        <v>0</v>
      </c>
      <c r="R36" s="315"/>
      <c r="S36" s="309">
        <f>IF(A36=0,0,COUNTIFS(Asistencia!$J$18:$AR$18,"=U3",Asistencia!$J33:$AR33,"=F"))</f>
        <v>0</v>
      </c>
      <c r="T36" s="310"/>
      <c r="U36" s="311"/>
      <c r="V36" s="322"/>
      <c r="W36" s="323"/>
      <c r="X36" s="323"/>
      <c r="Y36" s="323"/>
      <c r="Z36" s="323"/>
      <c r="AA36" s="323"/>
      <c r="AB36" s="323"/>
      <c r="AC36" s="323"/>
      <c r="AD36" s="323"/>
      <c r="AE36" s="324"/>
      <c r="AF36" s="27">
        <f t="shared" si="1"/>
        <v>0</v>
      </c>
    </row>
    <row r="37" spans="1:32" x14ac:dyDescent="0.35">
      <c r="A37" s="4">
        <f t="shared" si="2"/>
        <v>0</v>
      </c>
      <c r="B37" s="4">
        <f>'Unidad 1'!B37</f>
        <v>0</v>
      </c>
      <c r="C37" s="318">
        <f>'Unidad 1'!C37:H37</f>
        <v>0</v>
      </c>
      <c r="D37" s="318"/>
      <c r="E37" s="318"/>
      <c r="F37" s="318"/>
      <c r="G37" s="318"/>
      <c r="H37" s="318"/>
      <c r="I37" s="319"/>
      <c r="J37" s="320"/>
      <c r="K37" s="319"/>
      <c r="L37" s="320"/>
      <c r="M37" s="319"/>
      <c r="N37" s="320"/>
      <c r="O37" s="319"/>
      <c r="P37" s="320"/>
      <c r="Q37" s="314">
        <f t="shared" si="0"/>
        <v>0</v>
      </c>
      <c r="R37" s="315"/>
      <c r="S37" s="309">
        <f>IF(A37=0,0,COUNTIFS(Asistencia!$J$18:$AR$18,"=U3",Asistencia!$J34:$AR34,"=F"))</f>
        <v>0</v>
      </c>
      <c r="T37" s="310"/>
      <c r="U37" s="311"/>
      <c r="V37" s="322"/>
      <c r="W37" s="323"/>
      <c r="X37" s="323"/>
      <c r="Y37" s="323"/>
      <c r="Z37" s="323"/>
      <c r="AA37" s="323"/>
      <c r="AB37" s="323"/>
      <c r="AC37" s="323"/>
      <c r="AD37" s="323"/>
      <c r="AE37" s="324"/>
      <c r="AF37" s="27">
        <f t="shared" si="1"/>
        <v>0</v>
      </c>
    </row>
    <row r="38" spans="1:32" x14ac:dyDescent="0.35">
      <c r="A38" s="4">
        <f t="shared" si="2"/>
        <v>0</v>
      </c>
      <c r="B38" s="4">
        <f>'Unidad 1'!B38</f>
        <v>0</v>
      </c>
      <c r="C38" s="318">
        <f>'Unidad 1'!C38:H38</f>
        <v>0</v>
      </c>
      <c r="D38" s="318"/>
      <c r="E38" s="318"/>
      <c r="F38" s="318"/>
      <c r="G38" s="318"/>
      <c r="H38" s="318"/>
      <c r="I38" s="319"/>
      <c r="J38" s="320"/>
      <c r="K38" s="319"/>
      <c r="L38" s="320"/>
      <c r="M38" s="319"/>
      <c r="N38" s="320"/>
      <c r="O38" s="319"/>
      <c r="P38" s="320"/>
      <c r="Q38" s="314">
        <f t="shared" si="0"/>
        <v>0</v>
      </c>
      <c r="R38" s="315"/>
      <c r="S38" s="309">
        <f>IF(A38=0,0,COUNTIFS(Asistencia!$J$18:$AR$18,"=U3",Asistencia!$J35:$AR35,"=F"))</f>
        <v>0</v>
      </c>
      <c r="T38" s="310"/>
      <c r="U38" s="311"/>
      <c r="V38" s="322"/>
      <c r="W38" s="323"/>
      <c r="X38" s="323"/>
      <c r="Y38" s="323"/>
      <c r="Z38" s="323"/>
      <c r="AA38" s="323"/>
      <c r="AB38" s="323"/>
      <c r="AC38" s="323"/>
      <c r="AD38" s="323"/>
      <c r="AE38" s="324"/>
      <c r="AF38" s="27">
        <f t="shared" si="1"/>
        <v>0</v>
      </c>
    </row>
    <row r="39" spans="1:32" x14ac:dyDescent="0.35">
      <c r="A39" s="4">
        <f t="shared" si="2"/>
        <v>0</v>
      </c>
      <c r="B39" s="4">
        <f>'Unidad 1'!B39</f>
        <v>0</v>
      </c>
      <c r="C39" s="318">
        <f>'Unidad 1'!C39:H39</f>
        <v>0</v>
      </c>
      <c r="D39" s="318"/>
      <c r="E39" s="318"/>
      <c r="F39" s="318"/>
      <c r="G39" s="318"/>
      <c r="H39" s="318"/>
      <c r="I39" s="319"/>
      <c r="J39" s="320"/>
      <c r="K39" s="319"/>
      <c r="L39" s="320"/>
      <c r="M39" s="319"/>
      <c r="N39" s="320"/>
      <c r="O39" s="319"/>
      <c r="P39" s="320"/>
      <c r="Q39" s="314">
        <f t="shared" si="0"/>
        <v>0</v>
      </c>
      <c r="R39" s="315"/>
      <c r="S39" s="309">
        <f>IF(A39=0,0,COUNTIFS(Asistencia!$J$18:$AR$18,"=U3",Asistencia!$J36:$AR36,"=F"))</f>
        <v>0</v>
      </c>
      <c r="T39" s="310"/>
      <c r="U39" s="311"/>
      <c r="V39" s="322"/>
      <c r="W39" s="323"/>
      <c r="X39" s="323"/>
      <c r="Y39" s="323"/>
      <c r="Z39" s="323"/>
      <c r="AA39" s="323"/>
      <c r="AB39" s="323"/>
      <c r="AC39" s="323"/>
      <c r="AD39" s="323"/>
      <c r="AE39" s="324"/>
      <c r="AF39" s="27">
        <f t="shared" si="1"/>
        <v>0</v>
      </c>
    </row>
    <row r="40" spans="1:32" x14ac:dyDescent="0.35">
      <c r="A40" s="4">
        <f t="shared" si="2"/>
        <v>0</v>
      </c>
      <c r="B40" s="4">
        <f>'Unidad 1'!B40</f>
        <v>0</v>
      </c>
      <c r="C40" s="318">
        <f>'Unidad 1'!C40:H40</f>
        <v>0</v>
      </c>
      <c r="D40" s="318"/>
      <c r="E40" s="318"/>
      <c r="F40" s="318"/>
      <c r="G40" s="318"/>
      <c r="H40" s="318"/>
      <c r="I40" s="319"/>
      <c r="J40" s="320"/>
      <c r="K40" s="319"/>
      <c r="L40" s="320"/>
      <c r="M40" s="319"/>
      <c r="N40" s="320"/>
      <c r="O40" s="319"/>
      <c r="P40" s="320"/>
      <c r="Q40" s="314">
        <f t="shared" si="0"/>
        <v>0</v>
      </c>
      <c r="R40" s="315"/>
      <c r="S40" s="309">
        <f>IF(A40=0,0,COUNTIFS(Asistencia!$J$18:$AR$18,"=U3",Asistencia!$J37:$AR37,"=F"))</f>
        <v>0</v>
      </c>
      <c r="T40" s="310"/>
      <c r="U40" s="311"/>
      <c r="V40" s="322"/>
      <c r="W40" s="323"/>
      <c r="X40" s="323"/>
      <c r="Y40" s="323"/>
      <c r="Z40" s="323"/>
      <c r="AA40" s="323"/>
      <c r="AB40" s="323"/>
      <c r="AC40" s="323"/>
      <c r="AD40" s="323"/>
      <c r="AE40" s="324"/>
      <c r="AF40" s="27">
        <f t="shared" si="1"/>
        <v>0</v>
      </c>
    </row>
    <row r="41" spans="1:32" x14ac:dyDescent="0.35">
      <c r="A41" s="4">
        <f t="shared" si="2"/>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IF(A41=0,0,COUNTIFS(Asistencia!$J$18:$AR$18,"=U3",Asistencia!$J38:$AR38,"=F"))</f>
        <v>0</v>
      </c>
      <c r="T41" s="310"/>
      <c r="U41" s="311"/>
      <c r="V41" s="322"/>
      <c r="W41" s="323"/>
      <c r="X41" s="323"/>
      <c r="Y41" s="323"/>
      <c r="Z41" s="323"/>
      <c r="AA41" s="323"/>
      <c r="AB41" s="323"/>
      <c r="AC41" s="323"/>
      <c r="AD41" s="323"/>
      <c r="AE41" s="324"/>
      <c r="AF41" s="27">
        <f t="shared" si="1"/>
        <v>0</v>
      </c>
    </row>
    <row r="42" spans="1:32" x14ac:dyDescent="0.35">
      <c r="A42" s="4">
        <f t="shared" si="2"/>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IF(A42=0,0,COUNTIFS(Asistencia!$J$18:$AR$18,"=U3",Asistencia!$J39:$AR39,"=F"))</f>
        <v>0</v>
      </c>
      <c r="T42" s="310"/>
      <c r="U42" s="311"/>
      <c r="V42" s="322"/>
      <c r="W42" s="323"/>
      <c r="X42" s="323"/>
      <c r="Y42" s="323"/>
      <c r="Z42" s="323"/>
      <c r="AA42" s="323"/>
      <c r="AB42" s="323"/>
      <c r="AC42" s="323"/>
      <c r="AD42" s="323"/>
      <c r="AE42" s="324"/>
      <c r="AF42" s="27">
        <f t="shared" si="1"/>
        <v>0</v>
      </c>
    </row>
    <row r="43" spans="1:32" x14ac:dyDescent="0.35">
      <c r="A43" s="4">
        <f t="shared" si="2"/>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IF(A43=0,0,COUNTIFS(Asistencia!$J$18:$AR$18,"=U3",Asistencia!$J40:$AR40,"=F"))</f>
        <v>0</v>
      </c>
      <c r="T43" s="310"/>
      <c r="U43" s="311"/>
      <c r="V43" s="322"/>
      <c r="W43" s="323"/>
      <c r="X43" s="323"/>
      <c r="Y43" s="323"/>
      <c r="Z43" s="323"/>
      <c r="AA43" s="323"/>
      <c r="AB43" s="323"/>
      <c r="AC43" s="323"/>
      <c r="AD43" s="323"/>
      <c r="AE43" s="324"/>
      <c r="AF43" s="27">
        <f t="shared" si="1"/>
        <v>0</v>
      </c>
    </row>
    <row r="44" spans="1:32" x14ac:dyDescent="0.35">
      <c r="A44" s="4">
        <f t="shared" si="2"/>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IF(A44=0,0,COUNTIFS(Asistencia!$J$18:$AR$18,"=U3",Asistencia!$J41:$AR41,"=F"))</f>
        <v>0</v>
      </c>
      <c r="T44" s="310"/>
      <c r="U44" s="311"/>
      <c r="V44" s="322"/>
      <c r="W44" s="323"/>
      <c r="X44" s="323"/>
      <c r="Y44" s="323"/>
      <c r="Z44" s="323"/>
      <c r="AA44" s="323"/>
      <c r="AB44" s="323"/>
      <c r="AC44" s="323"/>
      <c r="AD44" s="323"/>
      <c r="AE44" s="324"/>
      <c r="AF44" s="27">
        <f t="shared" si="1"/>
        <v>0</v>
      </c>
    </row>
    <row r="45" spans="1:32" x14ac:dyDescent="0.35">
      <c r="A45" s="4">
        <f t="shared" si="2"/>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IF(A45=0,0,COUNTIFS(Asistencia!$J$18:$AR$18,"=U3",Asistencia!$J42:$AR42,"=F"))</f>
        <v>0</v>
      </c>
      <c r="T45" s="310"/>
      <c r="U45" s="311"/>
      <c r="V45" s="322"/>
      <c r="W45" s="323"/>
      <c r="X45" s="323"/>
      <c r="Y45" s="323"/>
      <c r="Z45" s="323"/>
      <c r="AA45" s="323"/>
      <c r="AB45" s="323"/>
      <c r="AC45" s="323"/>
      <c r="AD45" s="323"/>
      <c r="AE45" s="324"/>
      <c r="AF45" s="27">
        <f t="shared" si="1"/>
        <v>0</v>
      </c>
    </row>
    <row r="46" spans="1:32" x14ac:dyDescent="0.35">
      <c r="A46" s="4">
        <f t="shared" si="2"/>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IF(A46=0,0,COUNTIFS(Asistencia!$J$18:$AR$18,"=U3",Asistencia!$J43:$AR43,"=F"))</f>
        <v>0</v>
      </c>
      <c r="T46" s="310"/>
      <c r="U46" s="311"/>
      <c r="V46" s="322"/>
      <c r="W46" s="323"/>
      <c r="X46" s="323"/>
      <c r="Y46" s="323"/>
      <c r="Z46" s="323"/>
      <c r="AA46" s="323"/>
      <c r="AB46" s="323"/>
      <c r="AC46" s="323"/>
      <c r="AD46" s="323"/>
      <c r="AE46" s="324"/>
      <c r="AF46" s="27">
        <f t="shared" si="1"/>
        <v>0</v>
      </c>
    </row>
    <row r="47" spans="1:32" x14ac:dyDescent="0.35">
      <c r="A47" s="4">
        <f t="shared" si="2"/>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IF(A47=0,0,COUNTIFS(Asistencia!$J$18:$AR$18,"=U3",Asistencia!$J44:$AR44,"=F"))</f>
        <v>0</v>
      </c>
      <c r="T47" s="310"/>
      <c r="U47" s="311"/>
      <c r="V47" s="322"/>
      <c r="W47" s="323"/>
      <c r="X47" s="323"/>
      <c r="Y47" s="323"/>
      <c r="Z47" s="323"/>
      <c r="AA47" s="323"/>
      <c r="AB47" s="323"/>
      <c r="AC47" s="323"/>
      <c r="AD47" s="323"/>
      <c r="AE47" s="324"/>
      <c r="AF47" s="27">
        <f t="shared" si="1"/>
        <v>0</v>
      </c>
    </row>
    <row r="48" spans="1:32" x14ac:dyDescent="0.35">
      <c r="A48" s="4">
        <f t="shared" si="2"/>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IF(A48=0,0,COUNTIFS(Asistencia!$J$18:$AR$18,"=U3",Asistencia!$J45:$AR45,"=F"))</f>
        <v>0</v>
      </c>
      <c r="T48" s="310"/>
      <c r="U48" s="311"/>
      <c r="V48" s="322"/>
      <c r="W48" s="323"/>
      <c r="X48" s="323"/>
      <c r="Y48" s="323"/>
      <c r="Z48" s="323"/>
      <c r="AA48" s="323"/>
      <c r="AB48" s="323"/>
      <c r="AC48" s="323"/>
      <c r="AD48" s="323"/>
      <c r="AE48" s="324"/>
      <c r="AF48" s="27">
        <f t="shared" si="1"/>
        <v>0</v>
      </c>
    </row>
    <row r="49" spans="1:32" x14ac:dyDescent="0.35">
      <c r="A49" s="4">
        <f t="shared" si="2"/>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IF(A49=0,0,COUNTIFS(Asistencia!$J$18:$AR$18,"=U3",Asistencia!$J46:$AR46,"=F"))</f>
        <v>0</v>
      </c>
      <c r="T49" s="310"/>
      <c r="U49" s="311"/>
      <c r="V49" s="322"/>
      <c r="W49" s="323"/>
      <c r="X49" s="323"/>
      <c r="Y49" s="323"/>
      <c r="Z49" s="323"/>
      <c r="AA49" s="323"/>
      <c r="AB49" s="323"/>
      <c r="AC49" s="323"/>
      <c r="AD49" s="323"/>
      <c r="AE49" s="324"/>
      <c r="AF49" s="27">
        <f t="shared" si="1"/>
        <v>0</v>
      </c>
    </row>
    <row r="50" spans="1:32" x14ac:dyDescent="0.35">
      <c r="A50" s="4">
        <f t="shared" si="2"/>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IF(A50=0,0,COUNTIFS(Asistencia!$J$18:$AR$18,"=U3",Asistencia!$J47:$AR47,"=F"))</f>
        <v>0</v>
      </c>
      <c r="T50" s="310"/>
      <c r="U50" s="311"/>
      <c r="V50" s="322"/>
      <c r="W50" s="323"/>
      <c r="X50" s="323"/>
      <c r="Y50" s="323"/>
      <c r="Z50" s="323"/>
      <c r="AA50" s="323"/>
      <c r="AB50" s="323"/>
      <c r="AC50" s="323"/>
      <c r="AD50" s="323"/>
      <c r="AE50" s="324"/>
      <c r="AF50" s="27">
        <f t="shared" si="1"/>
        <v>0</v>
      </c>
    </row>
    <row r="51" spans="1:32" x14ac:dyDescent="0.35">
      <c r="A51" s="4">
        <f t="shared" si="2"/>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IF(A51=0,0,COUNTIFS(Asistencia!$J$18:$AR$18,"=U3",Asistencia!$J48:$AR48,"=F"))</f>
        <v>0</v>
      </c>
      <c r="T51" s="310"/>
      <c r="U51" s="311"/>
      <c r="V51" s="319"/>
      <c r="W51" s="321"/>
      <c r="X51" s="321"/>
      <c r="Y51" s="321"/>
      <c r="Z51" s="321"/>
      <c r="AA51" s="321"/>
      <c r="AB51" s="321"/>
      <c r="AC51" s="321"/>
      <c r="AD51" s="321"/>
      <c r="AE51" s="320"/>
      <c r="AF51" s="27">
        <f t="shared" si="1"/>
        <v>0</v>
      </c>
    </row>
    <row r="52" spans="1:32" x14ac:dyDescent="0.35">
      <c r="A52" s="4">
        <f t="shared" si="2"/>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IF(A52=0,0,COUNTIFS(Asistencia!$J$18:$AR$18,"=U3",Asistencia!$J49:$AR49,"=F"))</f>
        <v>0</v>
      </c>
      <c r="T52" s="310"/>
      <c r="U52" s="311"/>
      <c r="V52" s="319"/>
      <c r="W52" s="321"/>
      <c r="X52" s="321"/>
      <c r="Y52" s="321"/>
      <c r="Z52" s="321"/>
      <c r="AA52" s="321"/>
      <c r="AB52" s="321"/>
      <c r="AC52" s="321"/>
      <c r="AD52" s="321"/>
      <c r="AE52" s="320"/>
      <c r="AF52" s="27">
        <f t="shared" si="1"/>
        <v>0</v>
      </c>
    </row>
    <row r="53" spans="1:32" x14ac:dyDescent="0.35">
      <c r="A53" s="4">
        <f t="shared" si="2"/>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IF(A53=0,0,COUNTIFS(Asistencia!$J$18:$AR$18,"=U3",Asistencia!$J50:$AR50,"=F"))</f>
        <v>0</v>
      </c>
      <c r="T53" s="310"/>
      <c r="U53" s="311"/>
      <c r="V53" s="319"/>
      <c r="W53" s="321"/>
      <c r="X53" s="321"/>
      <c r="Y53" s="321"/>
      <c r="Z53" s="321"/>
      <c r="AA53" s="321"/>
      <c r="AB53" s="321"/>
      <c r="AC53" s="321"/>
      <c r="AD53" s="321"/>
      <c r="AE53" s="320"/>
      <c r="AF53" s="27">
        <f t="shared" si="1"/>
        <v>0</v>
      </c>
    </row>
    <row r="54" spans="1:32" x14ac:dyDescent="0.35">
      <c r="A54" s="4">
        <f t="shared" si="2"/>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IF(A54=0,0,COUNTIFS(Asistencia!$J$18:$AR$18,"=U3",Asistencia!$J51:$AR51,"=F"))</f>
        <v>0</v>
      </c>
      <c r="T54" s="310"/>
      <c r="U54" s="311"/>
      <c r="V54" s="319"/>
      <c r="W54" s="321"/>
      <c r="X54" s="321"/>
      <c r="Y54" s="321"/>
      <c r="Z54" s="321"/>
      <c r="AA54" s="321"/>
      <c r="AB54" s="321"/>
      <c r="AC54" s="321"/>
      <c r="AD54" s="321"/>
      <c r="AE54" s="320"/>
      <c r="AF54" s="27">
        <f t="shared" si="1"/>
        <v>0</v>
      </c>
    </row>
    <row r="55" spans="1:32" x14ac:dyDescent="0.35">
      <c r="A55" s="4">
        <f t="shared" si="2"/>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IF(A55=0,0,COUNTIFS(Asistencia!$J$18:$AR$18,"=U3",Asistencia!$J52:$AR52,"=F"))</f>
        <v>0</v>
      </c>
      <c r="T55" s="310"/>
      <c r="U55" s="311"/>
      <c r="V55" s="319"/>
      <c r="W55" s="321"/>
      <c r="X55" s="321"/>
      <c r="Y55" s="321"/>
      <c r="Z55" s="321"/>
      <c r="AA55" s="321"/>
      <c r="AB55" s="321"/>
      <c r="AC55" s="321"/>
      <c r="AD55" s="321"/>
      <c r="AE55" s="320"/>
      <c r="AF55" s="27">
        <f t="shared" si="1"/>
        <v>0</v>
      </c>
    </row>
    <row r="56" spans="1:32" x14ac:dyDescent="0.35">
      <c r="A56" s="4">
        <f t="shared" si="2"/>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IF(A56=0,0,COUNTIFS(Asistencia!$J$18:$AR$18,"=U3",Asistencia!$J53:$AR53,"=F"))</f>
        <v>0</v>
      </c>
      <c r="T56" s="310"/>
      <c r="U56" s="311"/>
      <c r="V56" s="319"/>
      <c r="W56" s="321"/>
      <c r="X56" s="321"/>
      <c r="Y56" s="321"/>
      <c r="Z56" s="321"/>
      <c r="AA56" s="321"/>
      <c r="AB56" s="321"/>
      <c r="AC56" s="321"/>
      <c r="AD56" s="321"/>
      <c r="AE56" s="320"/>
      <c r="AF56" s="27">
        <f t="shared" si="1"/>
        <v>0</v>
      </c>
    </row>
    <row r="57" spans="1:32" x14ac:dyDescent="0.35">
      <c r="A57" s="4">
        <f t="shared" si="2"/>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IF(A57=0,0,COUNTIFS(Asistencia!$J$18:$AR$18,"=U3",Asistencia!$J54:$AR54,"=F"))</f>
        <v>0</v>
      </c>
      <c r="T57" s="310"/>
      <c r="U57" s="311"/>
      <c r="V57" s="319"/>
      <c r="W57" s="321"/>
      <c r="X57" s="321"/>
      <c r="Y57" s="321"/>
      <c r="Z57" s="321"/>
      <c r="AA57" s="321"/>
      <c r="AB57" s="321"/>
      <c r="AC57" s="321"/>
      <c r="AD57" s="321"/>
      <c r="AE57" s="320"/>
      <c r="AF57" s="27">
        <f t="shared" si="1"/>
        <v>0</v>
      </c>
    </row>
    <row r="58" spans="1:32" x14ac:dyDescent="0.35">
      <c r="A58" s="4">
        <f t="shared" si="2"/>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IF(A58=0,0,COUNTIFS(Asistencia!$J$18:$AR$18,"=U3",Asistencia!$J55:$AR55,"=F"))</f>
        <v>0</v>
      </c>
      <c r="T58" s="310"/>
      <c r="U58" s="311"/>
      <c r="V58" s="319"/>
      <c r="W58" s="321"/>
      <c r="X58" s="321"/>
      <c r="Y58" s="321"/>
      <c r="Z58" s="321"/>
      <c r="AA58" s="321"/>
      <c r="AB58" s="321"/>
      <c r="AC58" s="321"/>
      <c r="AD58" s="321"/>
      <c r="AE58" s="320"/>
      <c r="AF58" s="27">
        <f t="shared" si="1"/>
        <v>0</v>
      </c>
    </row>
    <row r="59" spans="1:32" x14ac:dyDescent="0.35">
      <c r="A59" s="4">
        <f t="shared" si="2"/>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IF(A59=0,0,COUNTIFS(Asistencia!$J$18:$AR$18,"=U3",Asistencia!$J56:$AR56,"=F"))</f>
        <v>0</v>
      </c>
      <c r="T59" s="310"/>
      <c r="U59" s="311"/>
      <c r="V59" s="319"/>
      <c r="W59" s="321"/>
      <c r="X59" s="321"/>
      <c r="Y59" s="321"/>
      <c r="Z59" s="321"/>
      <c r="AA59" s="321"/>
      <c r="AB59" s="321"/>
      <c r="AC59" s="321"/>
      <c r="AD59" s="321"/>
      <c r="AE59" s="320"/>
      <c r="AF59" s="27">
        <f t="shared" si="1"/>
        <v>0</v>
      </c>
    </row>
    <row r="60" spans="1:32" x14ac:dyDescent="0.35">
      <c r="A60" s="4">
        <f t="shared" si="2"/>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IF(A60=0,0,COUNTIFS(Asistencia!$J$18:$AR$18,"=U3",Asistencia!$J57:$AR57,"=F"))</f>
        <v>0</v>
      </c>
      <c r="T60" s="310"/>
      <c r="U60" s="311"/>
      <c r="V60" s="319"/>
      <c r="W60" s="321"/>
      <c r="X60" s="321"/>
      <c r="Y60" s="321"/>
      <c r="Z60" s="321"/>
      <c r="AA60" s="321"/>
      <c r="AB60" s="321"/>
      <c r="AC60" s="321"/>
      <c r="AD60" s="321"/>
      <c r="AE60" s="320"/>
      <c r="AF60" s="27">
        <f t="shared" si="1"/>
        <v>0</v>
      </c>
    </row>
    <row r="61" spans="1:32" x14ac:dyDescent="0.35">
      <c r="A61" s="4">
        <f t="shared" si="2"/>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IF(A61=0,0,COUNTIFS(Asistencia!$J$18:$AR$18,"=U3",Asistencia!$J58:$AR58,"=F"))</f>
        <v>0</v>
      </c>
      <c r="T61" s="310"/>
      <c r="U61" s="311"/>
      <c r="V61" s="319"/>
      <c r="W61" s="321"/>
      <c r="X61" s="321"/>
      <c r="Y61" s="321"/>
      <c r="Z61" s="321"/>
      <c r="AA61" s="321"/>
      <c r="AB61" s="321"/>
      <c r="AC61" s="321"/>
      <c r="AD61" s="321"/>
      <c r="AE61" s="320"/>
      <c r="AF61" s="27">
        <f t="shared" si="1"/>
        <v>0</v>
      </c>
    </row>
    <row r="62" spans="1:32" x14ac:dyDescent="0.35">
      <c r="A62" s="4">
        <f t="shared" si="2"/>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IF(A62=0,0,COUNTIFS(Asistencia!$J$18:$AR$18,"=U3",Asistencia!$J59:$AR59,"=F"))</f>
        <v>0</v>
      </c>
      <c r="T62" s="310"/>
      <c r="U62" s="311"/>
      <c r="V62" s="319"/>
      <c r="W62" s="321"/>
      <c r="X62" s="321"/>
      <c r="Y62" s="321"/>
      <c r="Z62" s="321"/>
      <c r="AA62" s="321"/>
      <c r="AB62" s="321"/>
      <c r="AC62" s="321"/>
      <c r="AD62" s="321"/>
      <c r="AE62" s="320"/>
      <c r="AF62" s="27">
        <f t="shared" si="1"/>
        <v>0</v>
      </c>
    </row>
    <row r="63" spans="1:32" x14ac:dyDescent="0.35">
      <c r="A63" s="4">
        <f t="shared" si="2"/>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IF(A63=0,0,COUNTIFS(Asistencia!$J$18:$AR$18,"=U3",Asistencia!$J60:$AR60,"=F"))</f>
        <v>0</v>
      </c>
      <c r="T63" s="310"/>
      <c r="U63" s="311"/>
      <c r="V63" s="319"/>
      <c r="W63" s="321"/>
      <c r="X63" s="321"/>
      <c r="Y63" s="321"/>
      <c r="Z63" s="321"/>
      <c r="AA63" s="321"/>
      <c r="AB63" s="321"/>
      <c r="AC63" s="321"/>
      <c r="AD63" s="321"/>
      <c r="AE63" s="320"/>
      <c r="AF63" s="27">
        <f t="shared" si="1"/>
        <v>0</v>
      </c>
    </row>
    <row r="64" spans="1:32" x14ac:dyDescent="0.35">
      <c r="A64" s="4">
        <f t="shared" si="2"/>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IF(A64=0,0,COUNTIFS(Asistencia!$J$18:$AR$18,"=U3",Asistencia!$J61:$AR61,"=F"))</f>
        <v>0</v>
      </c>
      <c r="T64" s="310"/>
      <c r="U64" s="311"/>
      <c r="V64" s="319"/>
      <c r="W64" s="321"/>
      <c r="X64" s="321"/>
      <c r="Y64" s="321"/>
      <c r="Z64" s="321"/>
      <c r="AA64" s="321"/>
      <c r="AB64" s="321"/>
      <c r="AC64" s="321"/>
      <c r="AD64" s="321"/>
      <c r="AE64" s="320"/>
      <c r="AF64" s="27">
        <f t="shared" si="1"/>
        <v>0</v>
      </c>
    </row>
    <row r="65" spans="1:32" x14ac:dyDescent="0.35">
      <c r="A65" s="4">
        <f t="shared" si="2"/>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IF(A65=0,0,COUNTIFS(Asistencia!$J$18:$AR$18,"=U3",Asistencia!$J62:$AR62,"=F"))</f>
        <v>0</v>
      </c>
      <c r="T65" s="310"/>
      <c r="U65" s="311"/>
      <c r="V65" s="319"/>
      <c r="W65" s="321"/>
      <c r="X65" s="321"/>
      <c r="Y65" s="321"/>
      <c r="Z65" s="321"/>
      <c r="AA65" s="321"/>
      <c r="AB65" s="321"/>
      <c r="AC65" s="321"/>
      <c r="AD65" s="321"/>
      <c r="AE65" s="320"/>
      <c r="AF65" s="27">
        <f t="shared" si="1"/>
        <v>0</v>
      </c>
    </row>
    <row r="66" spans="1:32" x14ac:dyDescent="0.35">
      <c r="A66" s="4">
        <f t="shared" si="2"/>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IF(A66=0,0,COUNTIFS(Asistencia!$J$18:$AR$18,"=U3",Asistencia!$J63:$AR63,"=F"))</f>
        <v>0</v>
      </c>
      <c r="T66" s="310"/>
      <c r="U66" s="311"/>
      <c r="V66" s="319"/>
      <c r="W66" s="321"/>
      <c r="X66" s="321"/>
      <c r="Y66" s="321"/>
      <c r="Z66" s="321"/>
      <c r="AA66" s="321"/>
      <c r="AB66" s="321"/>
      <c r="AC66" s="321"/>
      <c r="AD66" s="321"/>
      <c r="AE66" s="320"/>
      <c r="AF66" s="27">
        <f t="shared" si="1"/>
        <v>0</v>
      </c>
    </row>
    <row r="67" spans="1:32" x14ac:dyDescent="0.35">
      <c r="A67" s="4">
        <f t="shared" si="2"/>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IF(A67=0,0,COUNTIFS(Asistencia!$J$18:$AR$18,"=U3",Asistencia!$J64:$AR64,"=F"))</f>
        <v>0</v>
      </c>
      <c r="T67" s="310"/>
      <c r="U67" s="311"/>
      <c r="V67" s="319"/>
      <c r="W67" s="321"/>
      <c r="X67" s="321"/>
      <c r="Y67" s="321"/>
      <c r="Z67" s="321"/>
      <c r="AA67" s="321"/>
      <c r="AB67" s="321"/>
      <c r="AC67" s="321"/>
      <c r="AD67" s="321"/>
      <c r="AE67" s="320"/>
      <c r="AF67" s="27">
        <f t="shared" si="1"/>
        <v>0</v>
      </c>
    </row>
    <row r="68" spans="1:32" x14ac:dyDescent="0.35">
      <c r="A68" s="4">
        <f t="shared" si="2"/>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IF(A68=0,0,COUNTIFS(Asistencia!$J$18:$AR$18,"=U3",Asistencia!$J65:$AR65,"=F"))</f>
        <v>0</v>
      </c>
      <c r="T68" s="310"/>
      <c r="U68" s="311"/>
      <c r="V68" s="319"/>
      <c r="W68" s="321"/>
      <c r="X68" s="321"/>
      <c r="Y68" s="321"/>
      <c r="Z68" s="321"/>
      <c r="AA68" s="321"/>
      <c r="AB68" s="321"/>
      <c r="AC68" s="321"/>
      <c r="AD68" s="321"/>
      <c r="AE68" s="320"/>
      <c r="AF68" s="27">
        <f t="shared" si="1"/>
        <v>0</v>
      </c>
    </row>
    <row r="69" spans="1:32" x14ac:dyDescent="0.35">
      <c r="A69" s="4">
        <f t="shared" si="2"/>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IF(A69=0,0,COUNTIFS(Asistencia!$J$18:$AR$18,"=U3",Asistencia!$J66:$AR66,"=F"))</f>
        <v>0</v>
      </c>
      <c r="T69" s="310"/>
      <c r="U69" s="311"/>
      <c r="V69" s="319"/>
      <c r="W69" s="321"/>
      <c r="X69" s="321"/>
      <c r="Y69" s="321"/>
      <c r="Z69" s="321"/>
      <c r="AA69" s="321"/>
      <c r="AB69" s="321"/>
      <c r="AC69" s="321"/>
      <c r="AD69" s="321"/>
      <c r="AE69" s="320"/>
      <c r="AF69" s="27">
        <f t="shared" si="1"/>
        <v>0</v>
      </c>
    </row>
    <row r="70" spans="1:32" x14ac:dyDescent="0.35">
      <c r="A70" s="4">
        <f t="shared" si="2"/>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IF(A70=0,0,COUNTIFS(Asistencia!$J$18:$AR$18,"=U3",Asistencia!$J67:$AR67,"=F"))</f>
        <v>0</v>
      </c>
      <c r="T70" s="310"/>
      <c r="U70" s="311"/>
      <c r="V70" s="319"/>
      <c r="W70" s="321"/>
      <c r="X70" s="321"/>
      <c r="Y70" s="321"/>
      <c r="Z70" s="321"/>
      <c r="AA70" s="321"/>
      <c r="AB70" s="321"/>
      <c r="AC70" s="321"/>
      <c r="AD70" s="321"/>
      <c r="AE70" s="320"/>
      <c r="AF70" s="27">
        <f t="shared" si="1"/>
        <v>0</v>
      </c>
    </row>
    <row r="71" spans="1:32" x14ac:dyDescent="0.35">
      <c r="A71" s="4">
        <f t="shared" si="2"/>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IF(A71=0,0,COUNTIFS(Asistencia!$J$18:$AR$18,"=U3",Asistencia!$J68:$AR68,"=F"))</f>
        <v>0</v>
      </c>
      <c r="T71" s="310"/>
      <c r="U71" s="311"/>
      <c r="V71" s="319"/>
      <c r="W71" s="321"/>
      <c r="X71" s="321"/>
      <c r="Y71" s="321"/>
      <c r="Z71" s="321"/>
      <c r="AA71" s="321"/>
      <c r="AB71" s="321"/>
      <c r="AC71" s="321"/>
      <c r="AD71" s="321"/>
      <c r="AE71" s="320"/>
      <c r="AF71" s="27">
        <f t="shared" si="1"/>
        <v>0</v>
      </c>
    </row>
    <row r="72" spans="1:32" x14ac:dyDescent="0.35">
      <c r="A72" s="4">
        <f t="shared" si="2"/>
        <v>0</v>
      </c>
      <c r="B72" s="4">
        <f>'Unidad 1'!B72</f>
        <v>0</v>
      </c>
      <c r="C72" s="318">
        <f>'Unidad 1'!C72:H72</f>
        <v>0</v>
      </c>
      <c r="D72" s="318"/>
      <c r="E72" s="318"/>
      <c r="F72" s="318"/>
      <c r="G72" s="318"/>
      <c r="H72" s="318"/>
      <c r="I72" s="319"/>
      <c r="J72" s="320"/>
      <c r="K72" s="319"/>
      <c r="L72" s="320"/>
      <c r="M72" s="319"/>
      <c r="N72" s="320"/>
      <c r="O72" s="319"/>
      <c r="P72" s="320"/>
      <c r="Q72" s="314">
        <f t="shared" si="0"/>
        <v>0</v>
      </c>
      <c r="R72" s="315"/>
      <c r="S72" s="309">
        <f>IF(A72=0,0,COUNTIFS(Asistencia!$J$18:$AR$18,"=U3",Asistencia!$J69:$AR69,"=F"))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sortState ref="C12:E17">
    <sortCondition ref="C12"/>
  </sortState>
  <mergeCells count="472">
    <mergeCell ref="C28:H28"/>
    <mergeCell ref="A10:AE10"/>
    <mergeCell ref="A9:AE9"/>
    <mergeCell ref="A78:AE78"/>
    <mergeCell ref="K74:S77"/>
    <mergeCell ref="A18:C18"/>
    <mergeCell ref="D18:E18"/>
    <mergeCell ref="A12:B12"/>
    <mergeCell ref="A13:AE13"/>
    <mergeCell ref="V24:AE24"/>
    <mergeCell ref="I25:J25"/>
    <mergeCell ref="K25:L25"/>
    <mergeCell ref="C23:H23"/>
    <mergeCell ref="I23:J23"/>
    <mergeCell ref="K23:L23"/>
    <mergeCell ref="M23:N23"/>
    <mergeCell ref="O23:P23"/>
    <mergeCell ref="Q23:R23"/>
    <mergeCell ref="S23:U23"/>
    <mergeCell ref="V23:AE23"/>
    <mergeCell ref="C27:H27"/>
    <mergeCell ref="C24:H24"/>
    <mergeCell ref="C25:H25"/>
    <mergeCell ref="I24:J24"/>
    <mergeCell ref="A1:D7"/>
    <mergeCell ref="E1:W4"/>
    <mergeCell ref="X1:AE3"/>
    <mergeCell ref="X4:AE4"/>
    <mergeCell ref="E5:W7"/>
    <mergeCell ref="X5:AA7"/>
    <mergeCell ref="AB5:AE7"/>
    <mergeCell ref="A16:AE16"/>
    <mergeCell ref="A17:D17"/>
    <mergeCell ref="F17:H17"/>
    <mergeCell ref="J17:L17"/>
    <mergeCell ref="N17:P17"/>
    <mergeCell ref="R17:T17"/>
    <mergeCell ref="U17:V17"/>
    <mergeCell ref="W17:Y17"/>
    <mergeCell ref="Z17:AC17"/>
    <mergeCell ref="AD17:AE17"/>
    <mergeCell ref="A11:AE11"/>
    <mergeCell ref="C12:D12"/>
    <mergeCell ref="E12:F12"/>
    <mergeCell ref="G12:K12"/>
    <mergeCell ref="L12:O12"/>
    <mergeCell ref="P12:Q12"/>
    <mergeCell ref="S12:T12"/>
    <mergeCell ref="K24:L24"/>
    <mergeCell ref="M24:N24"/>
    <mergeCell ref="O24:P24"/>
    <mergeCell ref="Q24:R24"/>
    <mergeCell ref="S24:U24"/>
    <mergeCell ref="C26:H26"/>
    <mergeCell ref="S32:U32"/>
    <mergeCell ref="V32:AE32"/>
    <mergeCell ref="I33:J33"/>
    <mergeCell ref="C31:H31"/>
    <mergeCell ref="C29:H29"/>
    <mergeCell ref="C30:H30"/>
    <mergeCell ref="I29:J29"/>
    <mergeCell ref="K29:L29"/>
    <mergeCell ref="M29:N29"/>
    <mergeCell ref="O29:P29"/>
    <mergeCell ref="Q29:R29"/>
    <mergeCell ref="S29:U29"/>
    <mergeCell ref="V29:AE29"/>
    <mergeCell ref="I30:J30"/>
    <mergeCell ref="K30:L30"/>
    <mergeCell ref="M25:N25"/>
    <mergeCell ref="O25:P25"/>
    <mergeCell ref="Q25:R25"/>
    <mergeCell ref="C34:H34"/>
    <mergeCell ref="C35:H35"/>
    <mergeCell ref="C33:H33"/>
    <mergeCell ref="C32:H32"/>
    <mergeCell ref="I32:J32"/>
    <mergeCell ref="K32:L32"/>
    <mergeCell ref="M32:N32"/>
    <mergeCell ref="O32:P32"/>
    <mergeCell ref="Q32:R32"/>
    <mergeCell ref="K33:L33"/>
    <mergeCell ref="M33:N33"/>
    <mergeCell ref="O33:P33"/>
    <mergeCell ref="Q33:R33"/>
    <mergeCell ref="I35:J35"/>
    <mergeCell ref="K35:L35"/>
    <mergeCell ref="M35:N35"/>
    <mergeCell ref="O35:P35"/>
    <mergeCell ref="Q35:R35"/>
    <mergeCell ref="S37:U37"/>
    <mergeCell ref="V37:AE37"/>
    <mergeCell ref="I38:J38"/>
    <mergeCell ref="K38:L38"/>
    <mergeCell ref="M38:N38"/>
    <mergeCell ref="O38:P38"/>
    <mergeCell ref="Q38:R38"/>
    <mergeCell ref="S38:U38"/>
    <mergeCell ref="V38:AE38"/>
    <mergeCell ref="C38:H38"/>
    <mergeCell ref="C39:H39"/>
    <mergeCell ref="C36:H36"/>
    <mergeCell ref="C37:H37"/>
    <mergeCell ref="I37:J37"/>
    <mergeCell ref="K37:L37"/>
    <mergeCell ref="M37:N37"/>
    <mergeCell ref="O37:P37"/>
    <mergeCell ref="Q37:R37"/>
    <mergeCell ref="I39:J39"/>
    <mergeCell ref="K39:L39"/>
    <mergeCell ref="M39:N39"/>
    <mergeCell ref="O39:P39"/>
    <mergeCell ref="Q39:R39"/>
    <mergeCell ref="C42:H42"/>
    <mergeCell ref="C43:H43"/>
    <mergeCell ref="C40:H40"/>
    <mergeCell ref="C41:H41"/>
    <mergeCell ref="I40:J40"/>
    <mergeCell ref="K40:L40"/>
    <mergeCell ref="M40:N40"/>
    <mergeCell ref="O40:P40"/>
    <mergeCell ref="Q40:R40"/>
    <mergeCell ref="I42:J42"/>
    <mergeCell ref="K42:L42"/>
    <mergeCell ref="M42:N42"/>
    <mergeCell ref="O42:P42"/>
    <mergeCell ref="Q42:R42"/>
    <mergeCell ref="I41:J41"/>
    <mergeCell ref="S48:U48"/>
    <mergeCell ref="V48:AE48"/>
    <mergeCell ref="I49:J49"/>
    <mergeCell ref="C46:H46"/>
    <mergeCell ref="C47:H47"/>
    <mergeCell ref="C44:H44"/>
    <mergeCell ref="C45:H45"/>
    <mergeCell ref="I45:J45"/>
    <mergeCell ref="K45:L45"/>
    <mergeCell ref="M45:N45"/>
    <mergeCell ref="O45:P45"/>
    <mergeCell ref="Q45:R45"/>
    <mergeCell ref="S45:U45"/>
    <mergeCell ref="V45:AE45"/>
    <mergeCell ref="I46:J46"/>
    <mergeCell ref="I44:J44"/>
    <mergeCell ref="K44:L44"/>
    <mergeCell ref="M44:N44"/>
    <mergeCell ref="O44:P44"/>
    <mergeCell ref="Q44:R44"/>
    <mergeCell ref="S44:U44"/>
    <mergeCell ref="V44:AE44"/>
    <mergeCell ref="K46:L46"/>
    <mergeCell ref="M46:N46"/>
    <mergeCell ref="C50:H50"/>
    <mergeCell ref="C51:H51"/>
    <mergeCell ref="C48:H48"/>
    <mergeCell ref="C49:H49"/>
    <mergeCell ref="I48:J48"/>
    <mergeCell ref="K48:L48"/>
    <mergeCell ref="M48:N48"/>
    <mergeCell ref="O48:P48"/>
    <mergeCell ref="Q48:R48"/>
    <mergeCell ref="K49:L49"/>
    <mergeCell ref="M49:N49"/>
    <mergeCell ref="O49:P49"/>
    <mergeCell ref="Q49:R49"/>
    <mergeCell ref="I51:J51"/>
    <mergeCell ref="K51:L51"/>
    <mergeCell ref="M51:N51"/>
    <mergeCell ref="O51:P51"/>
    <mergeCell ref="Q51:R51"/>
    <mergeCell ref="S53:U53"/>
    <mergeCell ref="V53:AE53"/>
    <mergeCell ref="I54:J54"/>
    <mergeCell ref="K54:L54"/>
    <mergeCell ref="M54:N54"/>
    <mergeCell ref="O54:P54"/>
    <mergeCell ref="Q54:R54"/>
    <mergeCell ref="S54:U54"/>
    <mergeCell ref="V54:AE54"/>
    <mergeCell ref="C54:H54"/>
    <mergeCell ref="C55:H55"/>
    <mergeCell ref="C52:H52"/>
    <mergeCell ref="C53:H53"/>
    <mergeCell ref="I53:J53"/>
    <mergeCell ref="K53:L53"/>
    <mergeCell ref="M53:N53"/>
    <mergeCell ref="O53:P53"/>
    <mergeCell ref="Q53:R53"/>
    <mergeCell ref="I55:J55"/>
    <mergeCell ref="K55:L55"/>
    <mergeCell ref="M55:N55"/>
    <mergeCell ref="O55:P55"/>
    <mergeCell ref="Q55:R55"/>
    <mergeCell ref="C58:H58"/>
    <mergeCell ref="C59:H59"/>
    <mergeCell ref="C56:H56"/>
    <mergeCell ref="C57:H57"/>
    <mergeCell ref="I56:J56"/>
    <mergeCell ref="K56:L56"/>
    <mergeCell ref="M56:N56"/>
    <mergeCell ref="O56:P56"/>
    <mergeCell ref="Q56:R56"/>
    <mergeCell ref="I58:J58"/>
    <mergeCell ref="K58:L58"/>
    <mergeCell ref="M58:N58"/>
    <mergeCell ref="O58:P58"/>
    <mergeCell ref="Q58:R58"/>
    <mergeCell ref="I57:J57"/>
    <mergeCell ref="S64:U64"/>
    <mergeCell ref="V64:AE64"/>
    <mergeCell ref="I65:J65"/>
    <mergeCell ref="C62:H62"/>
    <mergeCell ref="C63:H63"/>
    <mergeCell ref="C60:H60"/>
    <mergeCell ref="C61:H61"/>
    <mergeCell ref="I61:J61"/>
    <mergeCell ref="K61:L61"/>
    <mergeCell ref="M61:N61"/>
    <mergeCell ref="O61:P61"/>
    <mergeCell ref="Q61:R61"/>
    <mergeCell ref="S61:U61"/>
    <mergeCell ref="V61:AE61"/>
    <mergeCell ref="I62:J62"/>
    <mergeCell ref="I60:J60"/>
    <mergeCell ref="K60:L60"/>
    <mergeCell ref="M60:N60"/>
    <mergeCell ref="O60:P60"/>
    <mergeCell ref="Q60:R60"/>
    <mergeCell ref="S60:U60"/>
    <mergeCell ref="V60:AE60"/>
    <mergeCell ref="K62:L62"/>
    <mergeCell ref="M62:N62"/>
    <mergeCell ref="C66:H66"/>
    <mergeCell ref="C67:H67"/>
    <mergeCell ref="C64:H64"/>
    <mergeCell ref="C65:H65"/>
    <mergeCell ref="I64:J64"/>
    <mergeCell ref="K64:L64"/>
    <mergeCell ref="M64:N64"/>
    <mergeCell ref="O64:P64"/>
    <mergeCell ref="Q64:R64"/>
    <mergeCell ref="K65:L65"/>
    <mergeCell ref="M65:N65"/>
    <mergeCell ref="O65:P65"/>
    <mergeCell ref="Q65:R65"/>
    <mergeCell ref="I67:J67"/>
    <mergeCell ref="K67:L67"/>
    <mergeCell ref="M67:N67"/>
    <mergeCell ref="O67:P67"/>
    <mergeCell ref="Q67:R67"/>
    <mergeCell ref="U12:V12"/>
    <mergeCell ref="W12:X12"/>
    <mergeCell ref="Y12:Z12"/>
    <mergeCell ref="AA12:AE12"/>
    <mergeCell ref="A14:B14"/>
    <mergeCell ref="C14:K14"/>
    <mergeCell ref="L14:O14"/>
    <mergeCell ref="P14:R14"/>
    <mergeCell ref="S14:V14"/>
    <mergeCell ref="W14:AE14"/>
    <mergeCell ref="A15:B15"/>
    <mergeCell ref="C15:P15"/>
    <mergeCell ref="Q15:T15"/>
    <mergeCell ref="U15:V15"/>
    <mergeCell ref="W15:AC15"/>
    <mergeCell ref="AD15:AE15"/>
    <mergeCell ref="F18:L18"/>
    <mergeCell ref="M18:N18"/>
    <mergeCell ref="O18:U18"/>
    <mergeCell ref="V18:W18"/>
    <mergeCell ref="X18:AC18"/>
    <mergeCell ref="AD18:AE18"/>
    <mergeCell ref="A20:A22"/>
    <mergeCell ref="B20:B22"/>
    <mergeCell ref="C20:H22"/>
    <mergeCell ref="I20:J20"/>
    <mergeCell ref="K20:L20"/>
    <mergeCell ref="M20:N20"/>
    <mergeCell ref="O20:P20"/>
    <mergeCell ref="Q20:R22"/>
    <mergeCell ref="S20:U22"/>
    <mergeCell ref="V20:AE22"/>
    <mergeCell ref="I21:J21"/>
    <mergeCell ref="K21:L21"/>
    <mergeCell ref="M21:N21"/>
    <mergeCell ref="O21:P21"/>
    <mergeCell ref="I22:J22"/>
    <mergeCell ref="K22:L22"/>
    <mergeCell ref="M22:N22"/>
    <mergeCell ref="O22:P22"/>
    <mergeCell ref="S25:U25"/>
    <mergeCell ref="V25:AE25"/>
    <mergeCell ref="I26:J26"/>
    <mergeCell ref="K26:L26"/>
    <mergeCell ref="M26:N26"/>
    <mergeCell ref="O26:P26"/>
    <mergeCell ref="Q26:R26"/>
    <mergeCell ref="S26:U26"/>
    <mergeCell ref="V26:AE26"/>
    <mergeCell ref="I27:J27"/>
    <mergeCell ref="K27:L27"/>
    <mergeCell ref="M27:N27"/>
    <mergeCell ref="O27:P27"/>
    <mergeCell ref="Q27:R27"/>
    <mergeCell ref="S27:U27"/>
    <mergeCell ref="V27:AE27"/>
    <mergeCell ref="I28:J28"/>
    <mergeCell ref="K28:L28"/>
    <mergeCell ref="M28:N28"/>
    <mergeCell ref="O28:P28"/>
    <mergeCell ref="Q28:R28"/>
    <mergeCell ref="S28:U28"/>
    <mergeCell ref="V28:AE28"/>
    <mergeCell ref="M30:N30"/>
    <mergeCell ref="O30:P30"/>
    <mergeCell ref="Q30:R30"/>
    <mergeCell ref="S30:U30"/>
    <mergeCell ref="V30:AE30"/>
    <mergeCell ref="I31:J31"/>
    <mergeCell ref="K31:L31"/>
    <mergeCell ref="M31:N31"/>
    <mergeCell ref="O31:P31"/>
    <mergeCell ref="Q31:R31"/>
    <mergeCell ref="S31:U31"/>
    <mergeCell ref="V31:AE31"/>
    <mergeCell ref="S33:U33"/>
    <mergeCell ref="V33:AE33"/>
    <mergeCell ref="I34:J34"/>
    <mergeCell ref="K34:L34"/>
    <mergeCell ref="M34:N34"/>
    <mergeCell ref="O34:P34"/>
    <mergeCell ref="Q34:R34"/>
    <mergeCell ref="S34:U34"/>
    <mergeCell ref="V34:AE34"/>
    <mergeCell ref="S35:U35"/>
    <mergeCell ref="V35:AE35"/>
    <mergeCell ref="I36:J36"/>
    <mergeCell ref="K36:L36"/>
    <mergeCell ref="M36:N36"/>
    <mergeCell ref="O36:P36"/>
    <mergeCell ref="Q36:R36"/>
    <mergeCell ref="S36:U36"/>
    <mergeCell ref="V36:AE36"/>
    <mergeCell ref="S39:U39"/>
    <mergeCell ref="V39:AE39"/>
    <mergeCell ref="K41:L41"/>
    <mergeCell ref="M41:N41"/>
    <mergeCell ref="O41:P41"/>
    <mergeCell ref="Q41:R41"/>
    <mergeCell ref="S41:U41"/>
    <mergeCell ref="V41:AE41"/>
    <mergeCell ref="S40:U40"/>
    <mergeCell ref="V40:AE40"/>
    <mergeCell ref="S42:U42"/>
    <mergeCell ref="V42:AE42"/>
    <mergeCell ref="I43:J43"/>
    <mergeCell ref="K43:L43"/>
    <mergeCell ref="M43:N43"/>
    <mergeCell ref="O43:P43"/>
    <mergeCell ref="Q43:R43"/>
    <mergeCell ref="S43:U43"/>
    <mergeCell ref="V43:AE43"/>
    <mergeCell ref="O46:P46"/>
    <mergeCell ref="Q46:R46"/>
    <mergeCell ref="S46:U46"/>
    <mergeCell ref="V46:AE46"/>
    <mergeCell ref="I47:J47"/>
    <mergeCell ref="K47:L47"/>
    <mergeCell ref="M47:N47"/>
    <mergeCell ref="O47:P47"/>
    <mergeCell ref="Q47:R47"/>
    <mergeCell ref="S47:U47"/>
    <mergeCell ref="V47:AE47"/>
    <mergeCell ref="S49:U49"/>
    <mergeCell ref="V49:AE49"/>
    <mergeCell ref="I50:J50"/>
    <mergeCell ref="K50:L50"/>
    <mergeCell ref="M50:N50"/>
    <mergeCell ref="O50:P50"/>
    <mergeCell ref="Q50:R50"/>
    <mergeCell ref="S50:U50"/>
    <mergeCell ref="V50:AE50"/>
    <mergeCell ref="S51:U51"/>
    <mergeCell ref="V51:AE51"/>
    <mergeCell ref="I52:J52"/>
    <mergeCell ref="K52:L52"/>
    <mergeCell ref="M52:N52"/>
    <mergeCell ref="O52:P52"/>
    <mergeCell ref="Q52:R52"/>
    <mergeCell ref="S52:U52"/>
    <mergeCell ref="V52:AE52"/>
    <mergeCell ref="S55:U55"/>
    <mergeCell ref="V55:AE55"/>
    <mergeCell ref="K57:L57"/>
    <mergeCell ref="M57:N57"/>
    <mergeCell ref="O57:P57"/>
    <mergeCell ref="Q57:R57"/>
    <mergeCell ref="S57:U57"/>
    <mergeCell ref="V57:AE57"/>
    <mergeCell ref="S56:U56"/>
    <mergeCell ref="V56:AE56"/>
    <mergeCell ref="S58:U58"/>
    <mergeCell ref="V58:AE58"/>
    <mergeCell ref="I59:J59"/>
    <mergeCell ref="K59:L59"/>
    <mergeCell ref="M59:N59"/>
    <mergeCell ref="O59:P59"/>
    <mergeCell ref="Q59:R59"/>
    <mergeCell ref="S59:U59"/>
    <mergeCell ref="V59:AE59"/>
    <mergeCell ref="O62:P62"/>
    <mergeCell ref="Q62:R62"/>
    <mergeCell ref="S62:U62"/>
    <mergeCell ref="V62:AE62"/>
    <mergeCell ref="I63:J63"/>
    <mergeCell ref="K63:L63"/>
    <mergeCell ref="M63:N63"/>
    <mergeCell ref="O63:P63"/>
    <mergeCell ref="Q63:R63"/>
    <mergeCell ref="S63:U63"/>
    <mergeCell ref="V63:AE63"/>
    <mergeCell ref="S65:U65"/>
    <mergeCell ref="V65:AE65"/>
    <mergeCell ref="I66:J66"/>
    <mergeCell ref="K66:L66"/>
    <mergeCell ref="M66:N66"/>
    <mergeCell ref="O66:P66"/>
    <mergeCell ref="Q66:R66"/>
    <mergeCell ref="S66:U66"/>
    <mergeCell ref="V66:AE66"/>
    <mergeCell ref="S67:U67"/>
    <mergeCell ref="V67:AE67"/>
    <mergeCell ref="C68:H68"/>
    <mergeCell ref="I68:J68"/>
    <mergeCell ref="K68:L68"/>
    <mergeCell ref="M68:N68"/>
    <mergeCell ref="O68:P68"/>
    <mergeCell ref="Q68:R68"/>
    <mergeCell ref="S68:U68"/>
    <mergeCell ref="V68:AE68"/>
    <mergeCell ref="C69:H69"/>
    <mergeCell ref="I69:J69"/>
    <mergeCell ref="K69:L69"/>
    <mergeCell ref="M69:N69"/>
    <mergeCell ref="O69:P69"/>
    <mergeCell ref="Q69:R69"/>
    <mergeCell ref="S69:U69"/>
    <mergeCell ref="V69:AE69"/>
    <mergeCell ref="C70:H70"/>
    <mergeCell ref="I70:J70"/>
    <mergeCell ref="K70:L70"/>
    <mergeCell ref="M70:N70"/>
    <mergeCell ref="O70:P70"/>
    <mergeCell ref="Q70:R70"/>
    <mergeCell ref="S70:U70"/>
    <mergeCell ref="V70:AE70"/>
    <mergeCell ref="C71:H71"/>
    <mergeCell ref="I71:J71"/>
    <mergeCell ref="K71:L71"/>
    <mergeCell ref="M71:N71"/>
    <mergeCell ref="O71:P71"/>
    <mergeCell ref="Q71:R71"/>
    <mergeCell ref="S71:U71"/>
    <mergeCell ref="V71:AE71"/>
    <mergeCell ref="C72:H72"/>
    <mergeCell ref="I72:J72"/>
    <mergeCell ref="K72:L72"/>
    <mergeCell ref="M72:N72"/>
    <mergeCell ref="O72:P72"/>
    <mergeCell ref="Q72:R72"/>
    <mergeCell ref="S72:U72"/>
    <mergeCell ref="V72:AE72"/>
  </mergeCells>
  <conditionalFormatting sqref="A23 H19 D18 S19 M18:M19 Y19 V18 AE19 AD17:AD18 I50:I72">
    <cfRule type="cellIs" dxfId="120" priority="24" operator="equal">
      <formula>0</formula>
    </cfRule>
  </conditionalFormatting>
  <conditionalFormatting sqref="A24">
    <cfRule type="cellIs" dxfId="119" priority="23" operator="equal">
      <formula>0</formula>
    </cfRule>
  </conditionalFormatting>
  <conditionalFormatting sqref="K50:K72">
    <cfRule type="cellIs" dxfId="118" priority="18" operator="equal">
      <formula>0</formula>
    </cfRule>
  </conditionalFormatting>
  <conditionalFormatting sqref="M24:M72">
    <cfRule type="cellIs" dxfId="117" priority="17" operator="equal">
      <formula>0</formula>
    </cfRule>
  </conditionalFormatting>
  <conditionalFormatting sqref="O50:O72">
    <cfRule type="cellIs" dxfId="116" priority="16" operator="equal">
      <formula>0</formula>
    </cfRule>
  </conditionalFormatting>
  <conditionalFormatting sqref="B34:H72">
    <cfRule type="cellIs" dxfId="115" priority="13" operator="equal">
      <formula>0</formula>
    </cfRule>
  </conditionalFormatting>
  <conditionalFormatting sqref="A25:A72">
    <cfRule type="cellIs" dxfId="114" priority="12" operator="equal">
      <formula>0</formula>
    </cfRule>
  </conditionalFormatting>
  <conditionalFormatting sqref="I21">
    <cfRule type="cellIs" dxfId="113" priority="9" operator="equal">
      <formula>0</formula>
    </cfRule>
  </conditionalFormatting>
  <conditionalFormatting sqref="K21">
    <cfRule type="cellIs" dxfId="112" priority="8" operator="equal">
      <formula>0</formula>
    </cfRule>
  </conditionalFormatting>
  <conditionalFormatting sqref="AF23">
    <cfRule type="cellIs" dxfId="111" priority="6" operator="notEqual">
      <formula>0</formula>
    </cfRule>
  </conditionalFormatting>
  <conditionalFormatting sqref="AF24:AF72">
    <cfRule type="cellIs" dxfId="110" priority="3" operator="notEqual">
      <formula>0</formula>
    </cfRule>
  </conditionalFormatting>
  <conditionalFormatting sqref="Q23:Q72">
    <cfRule type="cellIs" dxfId="109" priority="2" operator="equal">
      <formula>0</formula>
    </cfRule>
  </conditionalFormatting>
  <conditionalFormatting sqref="S23:S72">
    <cfRule type="cellIs" dxfId="108"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AI78"/>
  <sheetViews>
    <sheetView showGridLines="0" zoomScale="86" zoomScaleNormal="10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23" width="5.7265625" customWidth="1"/>
    <col min="24" max="24" width="7.453125" customWidth="1"/>
    <col min="25" max="31" width="5.7265625" customWidth="1"/>
    <col min="32" max="32" width="32"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Materia'!B21</f>
        <v>4a. Unidad</v>
      </c>
      <c r="D12" s="298"/>
      <c r="E12" s="223" t="s">
        <v>41</v>
      </c>
      <c r="F12" s="224"/>
      <c r="G12" s="225" t="str">
        <f>'Información Materia'!C4</f>
        <v>Febrero - junio 2019</v>
      </c>
      <c r="H12" s="225"/>
      <c r="I12" s="225"/>
      <c r="J12" s="225"/>
      <c r="K12" s="329"/>
      <c r="L12" s="203" t="s">
        <v>42</v>
      </c>
      <c r="M12" s="204"/>
      <c r="N12" s="204"/>
      <c r="O12" s="204"/>
      <c r="P12" s="296">
        <f>'Información Materia'!C21</f>
        <v>43592</v>
      </c>
      <c r="Q12" s="201"/>
      <c r="R12" s="5" t="s">
        <v>43</v>
      </c>
      <c r="S12" s="296">
        <f>'Información Materia'!D21</f>
        <v>43610</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8" t="str">
        <f>'Información Materia'!E21</f>
        <v>PRUEBAS E IMPLEMENTACION</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38" t="str">
        <f>'Información Materia'!F16</f>
        <v>A</v>
      </c>
      <c r="F17" s="300" t="str">
        <f>'Información Materia'!F17</f>
        <v>Desempeño</v>
      </c>
      <c r="G17" s="300"/>
      <c r="H17" s="300"/>
      <c r="I17" s="38" t="str">
        <f>'Información Materia'!G16</f>
        <v>B</v>
      </c>
      <c r="J17" s="300" t="str">
        <f>'Información Materia'!G17</f>
        <v>Actitud</v>
      </c>
      <c r="K17" s="300"/>
      <c r="L17" s="300"/>
      <c r="M17" s="38" t="str">
        <f>'Información Materia'!H16</f>
        <v>C</v>
      </c>
      <c r="N17" s="300" t="str">
        <f>'Información Materia'!H17</f>
        <v>Conocimiento</v>
      </c>
      <c r="O17" s="300"/>
      <c r="P17" s="300"/>
      <c r="Q17" s="38"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Materia'!F21</f>
        <v>0.2</v>
      </c>
      <c r="J21" s="293"/>
      <c r="K21" s="292">
        <f>'Información Materia'!G21</f>
        <v>0.2</v>
      </c>
      <c r="L21" s="293"/>
      <c r="M21" s="287">
        <f>'Información Materia'!H21</f>
        <v>0.3</v>
      </c>
      <c r="N21" s="288"/>
      <c r="O21" s="287">
        <f>'Información Materia'!I21</f>
        <v>0.3</v>
      </c>
      <c r="P21" s="288"/>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39"/>
      <c r="P23" s="340"/>
      <c r="Q23" s="314">
        <f>IF(A23=0,0,IF(OR(I23="",K23="",M23="",O23="")=TRUE,0,IF(COUNTIF(I23:P23,"NA")&gt;=1,"NA",IF(OR(I23&lt;70,K23&lt;70,M23&lt;70,O23&lt;70)=TRUE,"NA",IF(OR(I23&gt;0,K23&gt;0,M23&gt;0,O23&gt;0)=FALSE,0,IF(ROUND(I23*$I$21+K23*$K$21+M23*$M$21+O23*$O$21,0)&lt;70,"NA",ROUND(I23*$I$21+K23*$K$21+M23*$M$21+O23*$O$21,0)))))))</f>
        <v>0</v>
      </c>
      <c r="R23" s="315"/>
      <c r="S23" s="309">
        <f>IF(A23=0,0,COUNTIFS(Asistencia!$J$18:$AR$18,"=U4",Asistencia!$J20:$AR20,"=F"))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39"/>
      <c r="P24" s="340"/>
      <c r="Q24" s="314">
        <f t="shared" ref="Q24:Q71" si="0">IF(A24=0,0,IF(OR(I24="",K24="",M24="",O24="")=TRUE,0,IF(COUNTIF(I24:P24,"NA")&gt;=1,"NA",IF(OR(I24&lt;70,K24&lt;70,M24&lt;70,O24&lt;70)=TRUE,"NA",IF(OR(I24&gt;0,K24&gt;0,M24&gt;0,O24&gt;0)=FALSE,0,IF(ROUND(I24*$I$21+K24*$K$21+M24*$M$21+O24*$O$21,0)&lt;70,"NA",ROUND(I24*$I$21+K24*$K$21+M24*$M$21+O24*$O$21,0)))))))</f>
        <v>0</v>
      </c>
      <c r="R24" s="315"/>
      <c r="S24" s="309">
        <f>IF(A24=0,0,COUNTIFS(Asistencia!$J$18:$AR$18,"=U4",Asistencia!$J21:$AR21,"=F"))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ht="15" x14ac:dyDescent="0.25">
      <c r="A25" s="4">
        <f t="shared" ref="A25:A72" si="2">IF(OR(C25=0,B25=0)=TRUE,0,A24+1)</f>
        <v>0</v>
      </c>
      <c r="B25" s="4">
        <f>'Unidad 1'!B25</f>
        <v>0</v>
      </c>
      <c r="C25" s="318">
        <f>'Unidad 1'!C25:H25</f>
        <v>0</v>
      </c>
      <c r="D25" s="318"/>
      <c r="E25" s="318"/>
      <c r="F25" s="318"/>
      <c r="G25" s="318"/>
      <c r="H25" s="318"/>
      <c r="I25" s="319"/>
      <c r="J25" s="320"/>
      <c r="K25" s="319"/>
      <c r="L25" s="320"/>
      <c r="M25" s="319"/>
      <c r="N25" s="320"/>
      <c r="O25" s="339"/>
      <c r="P25" s="340"/>
      <c r="Q25" s="314">
        <f t="shared" si="0"/>
        <v>0</v>
      </c>
      <c r="R25" s="315"/>
      <c r="S25" s="309">
        <f>IF(A25=0,0,COUNTIFS(Asistencia!$J$18:$AR$18,"=U4",Asistencia!$J22:$AR22,"=F"))</f>
        <v>0</v>
      </c>
      <c r="T25" s="310"/>
      <c r="U25" s="311"/>
      <c r="V25" s="322"/>
      <c r="W25" s="323"/>
      <c r="X25" s="323"/>
      <c r="Y25" s="323"/>
      <c r="Z25" s="323"/>
      <c r="AA25" s="323"/>
      <c r="AB25" s="323"/>
      <c r="AC25" s="323"/>
      <c r="AD25" s="323"/>
      <c r="AE25" s="324"/>
      <c r="AF25" s="27">
        <f t="shared" si="1"/>
        <v>0</v>
      </c>
    </row>
    <row r="26" spans="1:32" ht="15" x14ac:dyDescent="0.25">
      <c r="A26" s="4">
        <f t="shared" si="2"/>
        <v>0</v>
      </c>
      <c r="B26" s="4">
        <f>'Unidad 1'!B26</f>
        <v>0</v>
      </c>
      <c r="C26" s="318">
        <f>'Unidad 1'!C26:H26</f>
        <v>0</v>
      </c>
      <c r="D26" s="318"/>
      <c r="E26" s="318"/>
      <c r="F26" s="318"/>
      <c r="G26" s="318"/>
      <c r="H26" s="318"/>
      <c r="I26" s="319"/>
      <c r="J26" s="320"/>
      <c r="K26" s="319"/>
      <c r="L26" s="320"/>
      <c r="M26" s="339"/>
      <c r="N26" s="340"/>
      <c r="O26" s="339"/>
      <c r="P26" s="340"/>
      <c r="Q26" s="314">
        <f t="shared" si="0"/>
        <v>0</v>
      </c>
      <c r="R26" s="315"/>
      <c r="S26" s="309">
        <f>IF(A26=0,0,COUNTIFS(Asistencia!$J$18:$AR$18,"=U4",Asistencia!$J23:$AR23,"=F"))</f>
        <v>0</v>
      </c>
      <c r="T26" s="310"/>
      <c r="U26" s="311"/>
      <c r="V26" s="322"/>
      <c r="W26" s="323"/>
      <c r="X26" s="323"/>
      <c r="Y26" s="323"/>
      <c r="Z26" s="323"/>
      <c r="AA26" s="323"/>
      <c r="AB26" s="323"/>
      <c r="AC26" s="323"/>
      <c r="AD26" s="323"/>
      <c r="AE26" s="324"/>
      <c r="AF26" s="27">
        <f t="shared" si="1"/>
        <v>0</v>
      </c>
    </row>
    <row r="27" spans="1:32" ht="15" x14ac:dyDescent="0.25">
      <c r="A27" s="4">
        <f t="shared" si="2"/>
        <v>0</v>
      </c>
      <c r="B27" s="4">
        <f>'Unidad 1'!B27</f>
        <v>0</v>
      </c>
      <c r="C27" s="318">
        <f>'Unidad 1'!C27:H27</f>
        <v>0</v>
      </c>
      <c r="D27" s="318"/>
      <c r="E27" s="318"/>
      <c r="F27" s="318"/>
      <c r="G27" s="318"/>
      <c r="H27" s="318"/>
      <c r="I27" s="319"/>
      <c r="J27" s="320"/>
      <c r="K27" s="319"/>
      <c r="L27" s="320"/>
      <c r="M27" s="339"/>
      <c r="N27" s="340"/>
      <c r="O27" s="339"/>
      <c r="P27" s="340"/>
      <c r="Q27" s="314">
        <f t="shared" si="0"/>
        <v>0</v>
      </c>
      <c r="R27" s="315"/>
      <c r="S27" s="309">
        <f>IF(A27=0,0,COUNTIFS(Asistencia!$J$18:$AR$18,"=U4",Asistencia!$J24:$AR24,"=F"))</f>
        <v>0</v>
      </c>
      <c r="T27" s="310"/>
      <c r="U27" s="311"/>
      <c r="V27" s="322"/>
      <c r="W27" s="323"/>
      <c r="X27" s="323"/>
      <c r="Y27" s="323"/>
      <c r="Z27" s="323"/>
      <c r="AA27" s="323"/>
      <c r="AB27" s="323"/>
      <c r="AC27" s="323"/>
      <c r="AD27" s="323"/>
      <c r="AE27" s="324"/>
      <c r="AF27" s="27">
        <f t="shared" si="1"/>
        <v>0</v>
      </c>
    </row>
    <row r="28" spans="1:32" ht="15" x14ac:dyDescent="0.25">
      <c r="A28" s="4">
        <f t="shared" si="2"/>
        <v>0</v>
      </c>
      <c r="B28" s="4">
        <f>'Unidad 1'!B28</f>
        <v>0</v>
      </c>
      <c r="C28" s="318">
        <f>'Unidad 1'!C28:H28</f>
        <v>0</v>
      </c>
      <c r="D28" s="318"/>
      <c r="E28" s="318"/>
      <c r="F28" s="318"/>
      <c r="G28" s="318"/>
      <c r="H28" s="318"/>
      <c r="I28" s="319"/>
      <c r="J28" s="320"/>
      <c r="K28" s="319"/>
      <c r="L28" s="320"/>
      <c r="M28" s="319"/>
      <c r="N28" s="320"/>
      <c r="O28" s="339"/>
      <c r="P28" s="340"/>
      <c r="Q28" s="314">
        <f t="shared" si="0"/>
        <v>0</v>
      </c>
      <c r="R28" s="315"/>
      <c r="S28" s="309">
        <f>IF(A28=0,0,COUNTIFS(Asistencia!$J$18:$AR$18,"=U4",Asistencia!$J25:$AR25,"=F"))</f>
        <v>0</v>
      </c>
      <c r="T28" s="310"/>
      <c r="U28" s="311"/>
      <c r="V28" s="322"/>
      <c r="W28" s="323"/>
      <c r="X28" s="323"/>
      <c r="Y28" s="323"/>
      <c r="Z28" s="323"/>
      <c r="AA28" s="323"/>
      <c r="AB28" s="323"/>
      <c r="AC28" s="323"/>
      <c r="AD28" s="323"/>
      <c r="AE28" s="324"/>
      <c r="AF28" s="27">
        <f t="shared" si="1"/>
        <v>0</v>
      </c>
    </row>
    <row r="29" spans="1:32" ht="15" x14ac:dyDescent="0.25">
      <c r="A29" s="4">
        <f t="shared" si="2"/>
        <v>0</v>
      </c>
      <c r="B29" s="4">
        <f>'Unidad 1'!B29</f>
        <v>0</v>
      </c>
      <c r="C29" s="318">
        <f>'Unidad 1'!C29:H29</f>
        <v>0</v>
      </c>
      <c r="D29" s="318"/>
      <c r="E29" s="318"/>
      <c r="F29" s="318"/>
      <c r="G29" s="318"/>
      <c r="H29" s="318"/>
      <c r="I29" s="319"/>
      <c r="J29" s="320"/>
      <c r="K29" s="319"/>
      <c r="L29" s="320"/>
      <c r="M29" s="319"/>
      <c r="N29" s="320"/>
      <c r="O29" s="339"/>
      <c r="P29" s="340"/>
      <c r="Q29" s="314">
        <f t="shared" si="0"/>
        <v>0</v>
      </c>
      <c r="R29" s="315"/>
      <c r="S29" s="309">
        <f>IF(A29=0,0,COUNTIFS(Asistencia!$J$18:$AR$18,"=U4",Asistencia!$J26:$AR26,"=F"))</f>
        <v>0</v>
      </c>
      <c r="T29" s="310"/>
      <c r="U29" s="311"/>
      <c r="V29" s="322"/>
      <c r="W29" s="323"/>
      <c r="X29" s="323"/>
      <c r="Y29" s="323"/>
      <c r="Z29" s="323"/>
      <c r="AA29" s="323"/>
      <c r="AB29" s="323"/>
      <c r="AC29" s="323"/>
      <c r="AD29" s="323"/>
      <c r="AE29" s="324"/>
      <c r="AF29" s="27">
        <f t="shared" si="1"/>
        <v>0</v>
      </c>
    </row>
    <row r="30" spans="1:32" ht="15" x14ac:dyDescent="0.25">
      <c r="A30" s="4">
        <f t="shared" si="2"/>
        <v>0</v>
      </c>
      <c r="B30" s="4">
        <f>'Unidad 1'!B30</f>
        <v>0</v>
      </c>
      <c r="C30" s="318">
        <f>'Unidad 1'!C30:H30</f>
        <v>0</v>
      </c>
      <c r="D30" s="318"/>
      <c r="E30" s="318"/>
      <c r="F30" s="318"/>
      <c r="G30" s="318"/>
      <c r="H30" s="318"/>
      <c r="I30" s="319"/>
      <c r="J30" s="320"/>
      <c r="K30" s="319"/>
      <c r="L30" s="320"/>
      <c r="M30" s="319"/>
      <c r="N30" s="320"/>
      <c r="O30" s="339"/>
      <c r="P30" s="340"/>
      <c r="Q30" s="314">
        <f t="shared" si="0"/>
        <v>0</v>
      </c>
      <c r="R30" s="315"/>
      <c r="S30" s="309">
        <f>IF(A30=0,0,COUNTIFS(Asistencia!$J$18:$AR$18,"=U4",Asistencia!$J27:$AR27,"=F"))</f>
        <v>0</v>
      </c>
      <c r="T30" s="310"/>
      <c r="U30" s="311"/>
      <c r="V30" s="322"/>
      <c r="W30" s="323"/>
      <c r="X30" s="323"/>
      <c r="Y30" s="323"/>
      <c r="Z30" s="323"/>
      <c r="AA30" s="323"/>
      <c r="AB30" s="323"/>
      <c r="AC30" s="323"/>
      <c r="AD30" s="323"/>
      <c r="AE30" s="324"/>
      <c r="AF30" s="27">
        <f t="shared" si="1"/>
        <v>0</v>
      </c>
    </row>
    <row r="31" spans="1:32" ht="15" x14ac:dyDescent="0.25">
      <c r="A31" s="4">
        <f t="shared" si="2"/>
        <v>0</v>
      </c>
      <c r="B31" s="4">
        <f>'Unidad 1'!B31</f>
        <v>0</v>
      </c>
      <c r="C31" s="318">
        <f>'Unidad 1'!C31:H31</f>
        <v>0</v>
      </c>
      <c r="D31" s="318"/>
      <c r="E31" s="318"/>
      <c r="F31" s="318"/>
      <c r="G31" s="318"/>
      <c r="H31" s="318"/>
      <c r="I31" s="319"/>
      <c r="J31" s="320"/>
      <c r="K31" s="319"/>
      <c r="L31" s="320"/>
      <c r="M31" s="319"/>
      <c r="N31" s="320"/>
      <c r="O31" s="339"/>
      <c r="P31" s="340"/>
      <c r="Q31" s="314">
        <f t="shared" si="0"/>
        <v>0</v>
      </c>
      <c r="R31" s="315"/>
      <c r="S31" s="309">
        <f>IF(A31=0,0,COUNTIFS(Asistencia!$J$18:$AR$18,"=U4",Asistencia!$J28:$AR28,"=F"))</f>
        <v>0</v>
      </c>
      <c r="T31" s="310"/>
      <c r="U31" s="311"/>
      <c r="V31" s="322"/>
      <c r="W31" s="323"/>
      <c r="X31" s="323"/>
      <c r="Y31" s="323"/>
      <c r="Z31" s="323"/>
      <c r="AA31" s="323"/>
      <c r="AB31" s="323"/>
      <c r="AC31" s="323"/>
      <c r="AD31" s="323"/>
      <c r="AE31" s="324"/>
      <c r="AF31" s="27">
        <f t="shared" si="1"/>
        <v>0</v>
      </c>
    </row>
    <row r="32" spans="1:32" x14ac:dyDescent="0.35">
      <c r="A32" s="4">
        <f t="shared" si="2"/>
        <v>0</v>
      </c>
      <c r="B32" s="4">
        <f>'Unidad 1'!B32</f>
        <v>0</v>
      </c>
      <c r="C32" s="318">
        <f>'Unidad 1'!C32:H32</f>
        <v>0</v>
      </c>
      <c r="D32" s="318"/>
      <c r="E32" s="318"/>
      <c r="F32" s="318"/>
      <c r="G32" s="318"/>
      <c r="H32" s="318"/>
      <c r="I32" s="319"/>
      <c r="J32" s="320"/>
      <c r="K32" s="319"/>
      <c r="L32" s="320"/>
      <c r="M32" s="319"/>
      <c r="N32" s="320"/>
      <c r="O32" s="339"/>
      <c r="P32" s="340"/>
      <c r="Q32" s="314">
        <f t="shared" si="0"/>
        <v>0</v>
      </c>
      <c r="R32" s="315"/>
      <c r="S32" s="309">
        <f>IF(A32=0,0,COUNTIFS(Asistencia!$J$18:$AR$18,"=U4",Asistencia!$J29:$AR29,"=F"))</f>
        <v>0</v>
      </c>
      <c r="T32" s="310"/>
      <c r="U32" s="311"/>
      <c r="V32" s="322"/>
      <c r="W32" s="323"/>
      <c r="X32" s="323"/>
      <c r="Y32" s="323"/>
      <c r="Z32" s="323"/>
      <c r="AA32" s="323"/>
      <c r="AB32" s="323"/>
      <c r="AC32" s="323"/>
      <c r="AD32" s="323"/>
      <c r="AE32" s="324"/>
      <c r="AF32" s="27">
        <f t="shared" si="1"/>
        <v>0</v>
      </c>
    </row>
    <row r="33" spans="1:32" x14ac:dyDescent="0.35">
      <c r="A33" s="4">
        <f t="shared" si="2"/>
        <v>0</v>
      </c>
      <c r="B33" s="4">
        <f>'Unidad 1'!B33</f>
        <v>0</v>
      </c>
      <c r="C33" s="318">
        <f>'Unidad 1'!C33:H33</f>
        <v>0</v>
      </c>
      <c r="D33" s="318"/>
      <c r="E33" s="318"/>
      <c r="F33" s="318"/>
      <c r="G33" s="318"/>
      <c r="H33" s="318"/>
      <c r="I33" s="319"/>
      <c r="J33" s="320"/>
      <c r="K33" s="319"/>
      <c r="L33" s="320"/>
      <c r="M33" s="319"/>
      <c r="N33" s="320"/>
      <c r="O33" s="339"/>
      <c r="P33" s="340"/>
      <c r="Q33" s="314">
        <f t="shared" si="0"/>
        <v>0</v>
      </c>
      <c r="R33" s="315"/>
      <c r="S33" s="309">
        <f>IF(A33=0,0,COUNTIFS(Asistencia!$J$18:$AR$18,"=U4",Asistencia!$J30:$AR30,"=F"))</f>
        <v>0</v>
      </c>
      <c r="T33" s="310"/>
      <c r="U33" s="311"/>
      <c r="V33" s="322"/>
      <c r="W33" s="323"/>
      <c r="X33" s="323"/>
      <c r="Y33" s="323"/>
      <c r="Z33" s="323"/>
      <c r="AA33" s="323"/>
      <c r="AB33" s="323"/>
      <c r="AC33" s="323"/>
      <c r="AD33" s="323"/>
      <c r="AE33" s="324"/>
      <c r="AF33" s="27">
        <f t="shared" si="1"/>
        <v>0</v>
      </c>
    </row>
    <row r="34" spans="1:32" x14ac:dyDescent="0.35">
      <c r="A34" s="4">
        <f t="shared" si="2"/>
        <v>0</v>
      </c>
      <c r="B34" s="4">
        <f>'Unidad 1'!B34</f>
        <v>0</v>
      </c>
      <c r="C34" s="318">
        <f>'Unidad 1'!C34:H34</f>
        <v>0</v>
      </c>
      <c r="D34" s="318"/>
      <c r="E34" s="318"/>
      <c r="F34" s="318"/>
      <c r="G34" s="318"/>
      <c r="H34" s="318"/>
      <c r="I34" s="319"/>
      <c r="J34" s="320"/>
      <c r="K34" s="319"/>
      <c r="L34" s="320"/>
      <c r="M34" s="319"/>
      <c r="N34" s="320"/>
      <c r="O34" s="339"/>
      <c r="P34" s="340"/>
      <c r="Q34" s="314">
        <f t="shared" si="0"/>
        <v>0</v>
      </c>
      <c r="R34" s="315"/>
      <c r="S34" s="309">
        <f>IF(A34=0,0,COUNTIFS(Asistencia!$J$18:$AR$18,"=U4",Asistencia!$J31:$AR31,"=F"))</f>
        <v>0</v>
      </c>
      <c r="T34" s="310"/>
      <c r="U34" s="311"/>
      <c r="V34" s="322"/>
      <c r="W34" s="323"/>
      <c r="X34" s="323"/>
      <c r="Y34" s="323"/>
      <c r="Z34" s="323"/>
      <c r="AA34" s="323"/>
      <c r="AB34" s="323"/>
      <c r="AC34" s="323"/>
      <c r="AD34" s="323"/>
      <c r="AE34" s="324"/>
      <c r="AF34" s="27">
        <f t="shared" si="1"/>
        <v>0</v>
      </c>
    </row>
    <row r="35" spans="1:32" x14ac:dyDescent="0.35">
      <c r="A35" s="4">
        <f t="shared" si="2"/>
        <v>0</v>
      </c>
      <c r="B35" s="4">
        <f>'Unidad 1'!B35</f>
        <v>0</v>
      </c>
      <c r="C35" s="318">
        <f>'Unidad 1'!C35:H35</f>
        <v>0</v>
      </c>
      <c r="D35" s="318"/>
      <c r="E35" s="318"/>
      <c r="F35" s="318"/>
      <c r="G35" s="318"/>
      <c r="H35" s="318"/>
      <c r="I35" s="319"/>
      <c r="J35" s="320"/>
      <c r="K35" s="319"/>
      <c r="L35" s="320"/>
      <c r="M35" s="319"/>
      <c r="N35" s="320"/>
      <c r="O35" s="319"/>
      <c r="P35" s="320"/>
      <c r="Q35" s="314">
        <f t="shared" si="0"/>
        <v>0</v>
      </c>
      <c r="R35" s="315"/>
      <c r="S35" s="309">
        <f>IF(A35=0,0,COUNTIFS(Asistencia!$J$18:$AR$18,"=U4",Asistencia!$J32:$AR32,"=F"))</f>
        <v>0</v>
      </c>
      <c r="T35" s="310"/>
      <c r="U35" s="311"/>
      <c r="V35" s="322"/>
      <c r="W35" s="323"/>
      <c r="X35" s="323"/>
      <c r="Y35" s="323"/>
      <c r="Z35" s="323"/>
      <c r="AA35" s="323"/>
      <c r="AB35" s="323"/>
      <c r="AC35" s="323"/>
      <c r="AD35" s="323"/>
      <c r="AE35" s="324"/>
      <c r="AF35" s="27">
        <f t="shared" si="1"/>
        <v>0</v>
      </c>
    </row>
    <row r="36" spans="1:32" x14ac:dyDescent="0.35">
      <c r="A36" s="4">
        <f t="shared" si="2"/>
        <v>0</v>
      </c>
      <c r="B36" s="4">
        <f>'Unidad 1'!B36</f>
        <v>0</v>
      </c>
      <c r="C36" s="318">
        <f>'Unidad 1'!C36:H36</f>
        <v>0</v>
      </c>
      <c r="D36" s="318"/>
      <c r="E36" s="318"/>
      <c r="F36" s="318"/>
      <c r="G36" s="318"/>
      <c r="H36" s="318"/>
      <c r="I36" s="319"/>
      <c r="J36" s="320"/>
      <c r="K36" s="319"/>
      <c r="L36" s="320"/>
      <c r="M36" s="319"/>
      <c r="N36" s="320"/>
      <c r="O36" s="319"/>
      <c r="P36" s="320"/>
      <c r="Q36" s="314">
        <f t="shared" si="0"/>
        <v>0</v>
      </c>
      <c r="R36" s="315"/>
      <c r="S36" s="309">
        <f>IF(A36=0,0,COUNTIFS(Asistencia!$J$18:$AR$18,"=U4",Asistencia!$J33:$AR33,"=F"))</f>
        <v>0</v>
      </c>
      <c r="T36" s="310"/>
      <c r="U36" s="311"/>
      <c r="V36" s="322"/>
      <c r="W36" s="323"/>
      <c r="X36" s="323"/>
      <c r="Y36" s="323"/>
      <c r="Z36" s="323"/>
      <c r="AA36" s="323"/>
      <c r="AB36" s="323"/>
      <c r="AC36" s="323"/>
      <c r="AD36" s="323"/>
      <c r="AE36" s="324"/>
      <c r="AF36" s="27">
        <f t="shared" si="1"/>
        <v>0</v>
      </c>
    </row>
    <row r="37" spans="1:32" x14ac:dyDescent="0.35">
      <c r="A37" s="4">
        <f t="shared" si="2"/>
        <v>0</v>
      </c>
      <c r="B37" s="4">
        <f>'Unidad 1'!B37</f>
        <v>0</v>
      </c>
      <c r="C37" s="318">
        <f>'Unidad 1'!C37:H37</f>
        <v>0</v>
      </c>
      <c r="D37" s="318"/>
      <c r="E37" s="318"/>
      <c r="F37" s="318"/>
      <c r="G37" s="318"/>
      <c r="H37" s="318"/>
      <c r="I37" s="319"/>
      <c r="J37" s="320"/>
      <c r="K37" s="319"/>
      <c r="L37" s="320"/>
      <c r="M37" s="319"/>
      <c r="N37" s="320"/>
      <c r="O37" s="319"/>
      <c r="P37" s="320"/>
      <c r="Q37" s="314">
        <f t="shared" si="0"/>
        <v>0</v>
      </c>
      <c r="R37" s="315"/>
      <c r="S37" s="309">
        <f>IF(A37=0,0,COUNTIFS(Asistencia!$J$18:$AR$18,"=U4",Asistencia!$J34:$AR34,"=F"))</f>
        <v>0</v>
      </c>
      <c r="T37" s="310"/>
      <c r="U37" s="311"/>
      <c r="V37" s="322"/>
      <c r="W37" s="323"/>
      <c r="X37" s="323"/>
      <c r="Y37" s="323"/>
      <c r="Z37" s="323"/>
      <c r="AA37" s="323"/>
      <c r="AB37" s="323"/>
      <c r="AC37" s="323"/>
      <c r="AD37" s="323"/>
      <c r="AE37" s="324"/>
      <c r="AF37" s="27">
        <f t="shared" si="1"/>
        <v>0</v>
      </c>
    </row>
    <row r="38" spans="1:32" x14ac:dyDescent="0.35">
      <c r="A38" s="4">
        <f t="shared" si="2"/>
        <v>0</v>
      </c>
      <c r="B38" s="4">
        <f>'Unidad 1'!B38</f>
        <v>0</v>
      </c>
      <c r="C38" s="318">
        <f>'Unidad 1'!C38:H38</f>
        <v>0</v>
      </c>
      <c r="D38" s="318"/>
      <c r="E38" s="318"/>
      <c r="F38" s="318"/>
      <c r="G38" s="318"/>
      <c r="H38" s="318"/>
      <c r="I38" s="319"/>
      <c r="J38" s="320"/>
      <c r="K38" s="319"/>
      <c r="L38" s="320"/>
      <c r="M38" s="319"/>
      <c r="N38" s="320"/>
      <c r="O38" s="319"/>
      <c r="P38" s="320"/>
      <c r="Q38" s="314">
        <f t="shared" si="0"/>
        <v>0</v>
      </c>
      <c r="R38" s="315"/>
      <c r="S38" s="309">
        <f>IF(A38=0,0,COUNTIFS(Asistencia!$J$18:$AR$18,"=U4",Asistencia!$J35:$AR35,"=F"))</f>
        <v>0</v>
      </c>
      <c r="T38" s="310"/>
      <c r="U38" s="311"/>
      <c r="V38" s="322"/>
      <c r="W38" s="323"/>
      <c r="X38" s="323"/>
      <c r="Y38" s="323"/>
      <c r="Z38" s="323"/>
      <c r="AA38" s="323"/>
      <c r="AB38" s="323"/>
      <c r="AC38" s="323"/>
      <c r="AD38" s="323"/>
      <c r="AE38" s="324"/>
      <c r="AF38" s="27">
        <f t="shared" si="1"/>
        <v>0</v>
      </c>
    </row>
    <row r="39" spans="1:32" x14ac:dyDescent="0.35">
      <c r="A39" s="4">
        <f t="shared" si="2"/>
        <v>0</v>
      </c>
      <c r="B39" s="4">
        <f>'Unidad 1'!B39</f>
        <v>0</v>
      </c>
      <c r="C39" s="318">
        <f>'Unidad 1'!C39:H39</f>
        <v>0</v>
      </c>
      <c r="D39" s="318"/>
      <c r="E39" s="318"/>
      <c r="F39" s="318"/>
      <c r="G39" s="318"/>
      <c r="H39" s="318"/>
      <c r="I39" s="319"/>
      <c r="J39" s="320"/>
      <c r="K39" s="319"/>
      <c r="L39" s="320"/>
      <c r="M39" s="319"/>
      <c r="N39" s="320"/>
      <c r="O39" s="319"/>
      <c r="P39" s="320"/>
      <c r="Q39" s="314">
        <f t="shared" si="0"/>
        <v>0</v>
      </c>
      <c r="R39" s="315"/>
      <c r="S39" s="309">
        <f>IF(A39=0,0,COUNTIFS(Asistencia!$J$18:$AR$18,"=U4",Asistencia!$J36:$AR36,"=F"))</f>
        <v>0</v>
      </c>
      <c r="T39" s="310"/>
      <c r="U39" s="311"/>
      <c r="V39" s="322"/>
      <c r="W39" s="323"/>
      <c r="X39" s="323"/>
      <c r="Y39" s="323"/>
      <c r="Z39" s="323"/>
      <c r="AA39" s="323"/>
      <c r="AB39" s="323"/>
      <c r="AC39" s="323"/>
      <c r="AD39" s="323"/>
      <c r="AE39" s="324"/>
      <c r="AF39" s="27">
        <f t="shared" si="1"/>
        <v>0</v>
      </c>
    </row>
    <row r="40" spans="1:32" x14ac:dyDescent="0.35">
      <c r="A40" s="4">
        <f t="shared" si="2"/>
        <v>0</v>
      </c>
      <c r="B40" s="4">
        <f>'Unidad 1'!B40</f>
        <v>0</v>
      </c>
      <c r="C40" s="318">
        <f>'Unidad 1'!C40:H40</f>
        <v>0</v>
      </c>
      <c r="D40" s="318"/>
      <c r="E40" s="318"/>
      <c r="F40" s="318"/>
      <c r="G40" s="318"/>
      <c r="H40" s="318"/>
      <c r="I40" s="319"/>
      <c r="J40" s="320"/>
      <c r="K40" s="319"/>
      <c r="L40" s="320"/>
      <c r="M40" s="319"/>
      <c r="N40" s="320"/>
      <c r="O40" s="319"/>
      <c r="P40" s="320"/>
      <c r="Q40" s="314">
        <f t="shared" si="0"/>
        <v>0</v>
      </c>
      <c r="R40" s="315"/>
      <c r="S40" s="309">
        <f>IF(A40=0,0,COUNTIFS(Asistencia!$J$18:$AR$18,"=U4",Asistencia!$J37:$AR37,"=F"))</f>
        <v>0</v>
      </c>
      <c r="T40" s="310"/>
      <c r="U40" s="311"/>
      <c r="V40" s="322"/>
      <c r="W40" s="323"/>
      <c r="X40" s="323"/>
      <c r="Y40" s="323"/>
      <c r="Z40" s="323"/>
      <c r="AA40" s="323"/>
      <c r="AB40" s="323"/>
      <c r="AC40" s="323"/>
      <c r="AD40" s="323"/>
      <c r="AE40" s="324"/>
      <c r="AF40" s="27">
        <f t="shared" si="1"/>
        <v>0</v>
      </c>
    </row>
    <row r="41" spans="1:32" x14ac:dyDescent="0.35">
      <c r="A41" s="4">
        <f t="shared" si="2"/>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IF(A41=0,0,COUNTIFS(Asistencia!$J$18:$AR$18,"=U4",Asistencia!$J38:$AR38,"=F"))</f>
        <v>0</v>
      </c>
      <c r="T41" s="310"/>
      <c r="U41" s="311"/>
      <c r="V41" s="322"/>
      <c r="W41" s="323"/>
      <c r="X41" s="323"/>
      <c r="Y41" s="323"/>
      <c r="Z41" s="323"/>
      <c r="AA41" s="323"/>
      <c r="AB41" s="323"/>
      <c r="AC41" s="323"/>
      <c r="AD41" s="323"/>
      <c r="AE41" s="324"/>
      <c r="AF41" s="27">
        <f t="shared" si="1"/>
        <v>0</v>
      </c>
    </row>
    <row r="42" spans="1:32" x14ac:dyDescent="0.35">
      <c r="A42" s="4">
        <f t="shared" si="2"/>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IF(A42=0,0,COUNTIFS(Asistencia!$J$18:$AR$18,"=U4",Asistencia!$J39:$AR39,"=F"))</f>
        <v>0</v>
      </c>
      <c r="T42" s="310"/>
      <c r="U42" s="311"/>
      <c r="V42" s="322"/>
      <c r="W42" s="323"/>
      <c r="X42" s="323"/>
      <c r="Y42" s="323"/>
      <c r="Z42" s="323"/>
      <c r="AA42" s="323"/>
      <c r="AB42" s="323"/>
      <c r="AC42" s="323"/>
      <c r="AD42" s="323"/>
      <c r="AE42" s="324"/>
      <c r="AF42" s="27">
        <f t="shared" si="1"/>
        <v>0</v>
      </c>
    </row>
    <row r="43" spans="1:32" x14ac:dyDescent="0.35">
      <c r="A43" s="4">
        <f t="shared" si="2"/>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IF(A43=0,0,COUNTIFS(Asistencia!$J$18:$AR$18,"=U4",Asistencia!$J40:$AR40,"=F"))</f>
        <v>0</v>
      </c>
      <c r="T43" s="310"/>
      <c r="U43" s="311"/>
      <c r="V43" s="322"/>
      <c r="W43" s="323"/>
      <c r="X43" s="323"/>
      <c r="Y43" s="323"/>
      <c r="Z43" s="323"/>
      <c r="AA43" s="323"/>
      <c r="AB43" s="323"/>
      <c r="AC43" s="323"/>
      <c r="AD43" s="323"/>
      <c r="AE43" s="324"/>
      <c r="AF43" s="27">
        <f t="shared" si="1"/>
        <v>0</v>
      </c>
    </row>
    <row r="44" spans="1:32" x14ac:dyDescent="0.35">
      <c r="A44" s="4">
        <f t="shared" si="2"/>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IF(A44=0,0,COUNTIFS(Asistencia!$J$18:$AR$18,"=U4",Asistencia!$J41:$AR41,"=F"))</f>
        <v>0</v>
      </c>
      <c r="T44" s="310"/>
      <c r="U44" s="311"/>
      <c r="V44" s="322"/>
      <c r="W44" s="323"/>
      <c r="X44" s="323"/>
      <c r="Y44" s="323"/>
      <c r="Z44" s="323"/>
      <c r="AA44" s="323"/>
      <c r="AB44" s="323"/>
      <c r="AC44" s="323"/>
      <c r="AD44" s="323"/>
      <c r="AE44" s="324"/>
      <c r="AF44" s="27">
        <f t="shared" si="1"/>
        <v>0</v>
      </c>
    </row>
    <row r="45" spans="1:32" x14ac:dyDescent="0.35">
      <c r="A45" s="4">
        <f t="shared" si="2"/>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IF(A45=0,0,COUNTIFS(Asistencia!$J$18:$AR$18,"=U4",Asistencia!$J42:$AR42,"=F"))</f>
        <v>0</v>
      </c>
      <c r="T45" s="310"/>
      <c r="U45" s="311"/>
      <c r="V45" s="322"/>
      <c r="W45" s="323"/>
      <c r="X45" s="323"/>
      <c r="Y45" s="323"/>
      <c r="Z45" s="323"/>
      <c r="AA45" s="323"/>
      <c r="AB45" s="323"/>
      <c r="AC45" s="323"/>
      <c r="AD45" s="323"/>
      <c r="AE45" s="324"/>
      <c r="AF45" s="27">
        <f t="shared" si="1"/>
        <v>0</v>
      </c>
    </row>
    <row r="46" spans="1:32" x14ac:dyDescent="0.35">
      <c r="A46" s="4">
        <f t="shared" si="2"/>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IF(A46=0,0,COUNTIFS(Asistencia!$J$18:$AR$18,"=U4",Asistencia!$J43:$AR43,"=F"))</f>
        <v>0</v>
      </c>
      <c r="T46" s="310"/>
      <c r="U46" s="311"/>
      <c r="V46" s="322"/>
      <c r="W46" s="323"/>
      <c r="X46" s="323"/>
      <c r="Y46" s="323"/>
      <c r="Z46" s="323"/>
      <c r="AA46" s="323"/>
      <c r="AB46" s="323"/>
      <c r="AC46" s="323"/>
      <c r="AD46" s="323"/>
      <c r="AE46" s="324"/>
      <c r="AF46" s="27">
        <f t="shared" si="1"/>
        <v>0</v>
      </c>
    </row>
    <row r="47" spans="1:32" x14ac:dyDescent="0.35">
      <c r="A47" s="4">
        <f t="shared" si="2"/>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IF(A47=0,0,COUNTIFS(Asistencia!$J$18:$AR$18,"=U4",Asistencia!$J44:$AR44,"=F"))</f>
        <v>0</v>
      </c>
      <c r="T47" s="310"/>
      <c r="U47" s="311"/>
      <c r="V47" s="322"/>
      <c r="W47" s="323"/>
      <c r="X47" s="323"/>
      <c r="Y47" s="323"/>
      <c r="Z47" s="323"/>
      <c r="AA47" s="323"/>
      <c r="AB47" s="323"/>
      <c r="AC47" s="323"/>
      <c r="AD47" s="323"/>
      <c r="AE47" s="324"/>
      <c r="AF47" s="27">
        <f t="shared" si="1"/>
        <v>0</v>
      </c>
    </row>
    <row r="48" spans="1:32" x14ac:dyDescent="0.35">
      <c r="A48" s="4">
        <f t="shared" si="2"/>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IF(A48=0,0,COUNTIFS(Asistencia!$J$18:$AR$18,"=U4",Asistencia!$J45:$AR45,"=F"))</f>
        <v>0</v>
      </c>
      <c r="T48" s="310"/>
      <c r="U48" s="311"/>
      <c r="V48" s="322"/>
      <c r="W48" s="323"/>
      <c r="X48" s="323"/>
      <c r="Y48" s="323"/>
      <c r="Z48" s="323"/>
      <c r="AA48" s="323"/>
      <c r="AB48" s="323"/>
      <c r="AC48" s="323"/>
      <c r="AD48" s="323"/>
      <c r="AE48" s="324"/>
      <c r="AF48" s="27">
        <f t="shared" si="1"/>
        <v>0</v>
      </c>
    </row>
    <row r="49" spans="1:32" x14ac:dyDescent="0.35">
      <c r="A49" s="4">
        <f t="shared" si="2"/>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IF(A49=0,0,COUNTIFS(Asistencia!$J$18:$AR$18,"=U4",Asistencia!$J46:$AR46,"=F"))</f>
        <v>0</v>
      </c>
      <c r="T49" s="310"/>
      <c r="U49" s="311"/>
      <c r="V49" s="322"/>
      <c r="W49" s="323"/>
      <c r="X49" s="323"/>
      <c r="Y49" s="323"/>
      <c r="Z49" s="323"/>
      <c r="AA49" s="323"/>
      <c r="AB49" s="323"/>
      <c r="AC49" s="323"/>
      <c r="AD49" s="323"/>
      <c r="AE49" s="324"/>
      <c r="AF49" s="27">
        <f t="shared" si="1"/>
        <v>0</v>
      </c>
    </row>
    <row r="50" spans="1:32" x14ac:dyDescent="0.35">
      <c r="A50" s="4">
        <f t="shared" si="2"/>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IF(A50=0,0,COUNTIFS(Asistencia!$J$18:$AR$18,"=U4",Asistencia!$J47:$AR47,"=F"))</f>
        <v>0</v>
      </c>
      <c r="T50" s="310"/>
      <c r="U50" s="311"/>
      <c r="V50" s="322"/>
      <c r="W50" s="323"/>
      <c r="X50" s="323"/>
      <c r="Y50" s="323"/>
      <c r="Z50" s="323"/>
      <c r="AA50" s="323"/>
      <c r="AB50" s="323"/>
      <c r="AC50" s="323"/>
      <c r="AD50" s="323"/>
      <c r="AE50" s="324"/>
      <c r="AF50" s="27">
        <f t="shared" si="1"/>
        <v>0</v>
      </c>
    </row>
    <row r="51" spans="1:32" x14ac:dyDescent="0.35">
      <c r="A51" s="4">
        <f t="shared" si="2"/>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IF(A51=0,0,COUNTIFS(Asistencia!$J$18:$AR$18,"=U4",Asistencia!$J48:$AR48,"=F"))</f>
        <v>0</v>
      </c>
      <c r="T51" s="310"/>
      <c r="U51" s="311"/>
      <c r="V51" s="319"/>
      <c r="W51" s="321"/>
      <c r="X51" s="321"/>
      <c r="Y51" s="321"/>
      <c r="Z51" s="321"/>
      <c r="AA51" s="321"/>
      <c r="AB51" s="321"/>
      <c r="AC51" s="321"/>
      <c r="AD51" s="321"/>
      <c r="AE51" s="320"/>
      <c r="AF51" s="27">
        <f t="shared" si="1"/>
        <v>0</v>
      </c>
    </row>
    <row r="52" spans="1:32" x14ac:dyDescent="0.35">
      <c r="A52" s="4">
        <f t="shared" si="2"/>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IF(A52=0,0,COUNTIFS(Asistencia!$J$18:$AR$18,"=U4",Asistencia!$J49:$AR49,"=F"))</f>
        <v>0</v>
      </c>
      <c r="T52" s="310"/>
      <c r="U52" s="311"/>
      <c r="V52" s="319"/>
      <c r="W52" s="321"/>
      <c r="X52" s="321"/>
      <c r="Y52" s="321"/>
      <c r="Z52" s="321"/>
      <c r="AA52" s="321"/>
      <c r="AB52" s="321"/>
      <c r="AC52" s="321"/>
      <c r="AD52" s="321"/>
      <c r="AE52" s="320"/>
      <c r="AF52" s="27">
        <f t="shared" si="1"/>
        <v>0</v>
      </c>
    </row>
    <row r="53" spans="1:32" x14ac:dyDescent="0.35">
      <c r="A53" s="4">
        <f t="shared" si="2"/>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IF(A53=0,0,COUNTIFS(Asistencia!$J$18:$AR$18,"=U4",Asistencia!$J50:$AR50,"=F"))</f>
        <v>0</v>
      </c>
      <c r="T53" s="310"/>
      <c r="U53" s="311"/>
      <c r="V53" s="319"/>
      <c r="W53" s="321"/>
      <c r="X53" s="321"/>
      <c r="Y53" s="321"/>
      <c r="Z53" s="321"/>
      <c r="AA53" s="321"/>
      <c r="AB53" s="321"/>
      <c r="AC53" s="321"/>
      <c r="AD53" s="321"/>
      <c r="AE53" s="320"/>
      <c r="AF53" s="27">
        <f t="shared" si="1"/>
        <v>0</v>
      </c>
    </row>
    <row r="54" spans="1:32" x14ac:dyDescent="0.35">
      <c r="A54" s="4">
        <f t="shared" si="2"/>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IF(A54=0,0,COUNTIFS(Asistencia!$J$18:$AR$18,"=U4",Asistencia!$J51:$AR51,"=F"))</f>
        <v>0</v>
      </c>
      <c r="T54" s="310"/>
      <c r="U54" s="311"/>
      <c r="V54" s="319"/>
      <c r="W54" s="321"/>
      <c r="X54" s="321"/>
      <c r="Y54" s="321"/>
      <c r="Z54" s="321"/>
      <c r="AA54" s="321"/>
      <c r="AB54" s="321"/>
      <c r="AC54" s="321"/>
      <c r="AD54" s="321"/>
      <c r="AE54" s="320"/>
      <c r="AF54" s="27">
        <f t="shared" si="1"/>
        <v>0</v>
      </c>
    </row>
    <row r="55" spans="1:32" x14ac:dyDescent="0.35">
      <c r="A55" s="4">
        <f t="shared" si="2"/>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IF(A55=0,0,COUNTIFS(Asistencia!$J$18:$AR$18,"=U4",Asistencia!$J52:$AR52,"=F"))</f>
        <v>0</v>
      </c>
      <c r="T55" s="310"/>
      <c r="U55" s="311"/>
      <c r="V55" s="319"/>
      <c r="W55" s="321"/>
      <c r="X55" s="321"/>
      <c r="Y55" s="321"/>
      <c r="Z55" s="321"/>
      <c r="AA55" s="321"/>
      <c r="AB55" s="321"/>
      <c r="AC55" s="321"/>
      <c r="AD55" s="321"/>
      <c r="AE55" s="320"/>
      <c r="AF55" s="27">
        <f t="shared" si="1"/>
        <v>0</v>
      </c>
    </row>
    <row r="56" spans="1:32" x14ac:dyDescent="0.35">
      <c r="A56" s="4">
        <f t="shared" si="2"/>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IF(A56=0,0,COUNTIFS(Asistencia!$J$18:$AR$18,"=U4",Asistencia!$J53:$AR53,"=F"))</f>
        <v>0</v>
      </c>
      <c r="T56" s="310"/>
      <c r="U56" s="311"/>
      <c r="V56" s="319"/>
      <c r="W56" s="321"/>
      <c r="X56" s="321"/>
      <c r="Y56" s="321"/>
      <c r="Z56" s="321"/>
      <c r="AA56" s="321"/>
      <c r="AB56" s="321"/>
      <c r="AC56" s="321"/>
      <c r="AD56" s="321"/>
      <c r="AE56" s="320"/>
      <c r="AF56" s="27">
        <f t="shared" si="1"/>
        <v>0</v>
      </c>
    </row>
    <row r="57" spans="1:32" x14ac:dyDescent="0.35">
      <c r="A57" s="4">
        <f t="shared" si="2"/>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IF(A57=0,0,COUNTIFS(Asistencia!$J$18:$AR$18,"=U4",Asistencia!$J54:$AR54,"=F"))</f>
        <v>0</v>
      </c>
      <c r="T57" s="310"/>
      <c r="U57" s="311"/>
      <c r="V57" s="319"/>
      <c r="W57" s="321"/>
      <c r="X57" s="321"/>
      <c r="Y57" s="321"/>
      <c r="Z57" s="321"/>
      <c r="AA57" s="321"/>
      <c r="AB57" s="321"/>
      <c r="AC57" s="321"/>
      <c r="AD57" s="321"/>
      <c r="AE57" s="320"/>
      <c r="AF57" s="27">
        <f t="shared" si="1"/>
        <v>0</v>
      </c>
    </row>
    <row r="58" spans="1:32" x14ac:dyDescent="0.35">
      <c r="A58" s="4">
        <f t="shared" si="2"/>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IF(A58=0,0,COUNTIFS(Asistencia!$J$18:$AR$18,"=U4",Asistencia!$J55:$AR55,"=F"))</f>
        <v>0</v>
      </c>
      <c r="T58" s="310"/>
      <c r="U58" s="311"/>
      <c r="V58" s="319"/>
      <c r="W58" s="321"/>
      <c r="X58" s="321"/>
      <c r="Y58" s="321"/>
      <c r="Z58" s="321"/>
      <c r="AA58" s="321"/>
      <c r="AB58" s="321"/>
      <c r="AC58" s="321"/>
      <c r="AD58" s="321"/>
      <c r="AE58" s="320"/>
      <c r="AF58" s="27">
        <f t="shared" si="1"/>
        <v>0</v>
      </c>
    </row>
    <row r="59" spans="1:32" x14ac:dyDescent="0.35">
      <c r="A59" s="4">
        <f t="shared" si="2"/>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IF(A59=0,0,COUNTIFS(Asistencia!$J$18:$AR$18,"=U4",Asistencia!$J56:$AR56,"=F"))</f>
        <v>0</v>
      </c>
      <c r="T59" s="310"/>
      <c r="U59" s="311"/>
      <c r="V59" s="319"/>
      <c r="W59" s="321"/>
      <c r="X59" s="321"/>
      <c r="Y59" s="321"/>
      <c r="Z59" s="321"/>
      <c r="AA59" s="321"/>
      <c r="AB59" s="321"/>
      <c r="AC59" s="321"/>
      <c r="AD59" s="321"/>
      <c r="AE59" s="320"/>
      <c r="AF59" s="27">
        <f t="shared" si="1"/>
        <v>0</v>
      </c>
    </row>
    <row r="60" spans="1:32" x14ac:dyDescent="0.35">
      <c r="A60" s="4">
        <f t="shared" si="2"/>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IF(A60=0,0,COUNTIFS(Asistencia!$J$18:$AR$18,"=U4",Asistencia!$J57:$AR57,"=F"))</f>
        <v>0</v>
      </c>
      <c r="T60" s="310"/>
      <c r="U60" s="311"/>
      <c r="V60" s="319"/>
      <c r="W60" s="321"/>
      <c r="X60" s="321"/>
      <c r="Y60" s="321"/>
      <c r="Z60" s="321"/>
      <c r="AA60" s="321"/>
      <c r="AB60" s="321"/>
      <c r="AC60" s="321"/>
      <c r="AD60" s="321"/>
      <c r="AE60" s="320"/>
      <c r="AF60" s="27">
        <f t="shared" si="1"/>
        <v>0</v>
      </c>
    </row>
    <row r="61" spans="1:32" x14ac:dyDescent="0.35">
      <c r="A61" s="4">
        <f t="shared" si="2"/>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IF(A61=0,0,COUNTIFS(Asistencia!$J$18:$AR$18,"=U4",Asistencia!$J58:$AR58,"=F"))</f>
        <v>0</v>
      </c>
      <c r="T61" s="310"/>
      <c r="U61" s="311"/>
      <c r="V61" s="319"/>
      <c r="W61" s="321"/>
      <c r="X61" s="321"/>
      <c r="Y61" s="321"/>
      <c r="Z61" s="321"/>
      <c r="AA61" s="321"/>
      <c r="AB61" s="321"/>
      <c r="AC61" s="321"/>
      <c r="AD61" s="321"/>
      <c r="AE61" s="320"/>
      <c r="AF61" s="27">
        <f t="shared" si="1"/>
        <v>0</v>
      </c>
    </row>
    <row r="62" spans="1:32" x14ac:dyDescent="0.35">
      <c r="A62" s="4">
        <f t="shared" si="2"/>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IF(A62=0,0,COUNTIFS(Asistencia!$J$18:$AR$18,"=U4",Asistencia!$J59:$AR59,"=F"))</f>
        <v>0</v>
      </c>
      <c r="T62" s="310"/>
      <c r="U62" s="311"/>
      <c r="V62" s="319"/>
      <c r="W62" s="321"/>
      <c r="X62" s="321"/>
      <c r="Y62" s="321"/>
      <c r="Z62" s="321"/>
      <c r="AA62" s="321"/>
      <c r="AB62" s="321"/>
      <c r="AC62" s="321"/>
      <c r="AD62" s="321"/>
      <c r="AE62" s="320"/>
      <c r="AF62" s="27">
        <f t="shared" si="1"/>
        <v>0</v>
      </c>
    </row>
    <row r="63" spans="1:32" x14ac:dyDescent="0.35">
      <c r="A63" s="4">
        <f t="shared" si="2"/>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IF(A63=0,0,COUNTIFS(Asistencia!$J$18:$AR$18,"=U4",Asistencia!$J60:$AR60,"=F"))</f>
        <v>0</v>
      </c>
      <c r="T63" s="310"/>
      <c r="U63" s="311"/>
      <c r="V63" s="319"/>
      <c r="W63" s="321"/>
      <c r="X63" s="321"/>
      <c r="Y63" s="321"/>
      <c r="Z63" s="321"/>
      <c r="AA63" s="321"/>
      <c r="AB63" s="321"/>
      <c r="AC63" s="321"/>
      <c r="AD63" s="321"/>
      <c r="AE63" s="320"/>
      <c r="AF63" s="27">
        <f t="shared" si="1"/>
        <v>0</v>
      </c>
    </row>
    <row r="64" spans="1:32" x14ac:dyDescent="0.35">
      <c r="A64" s="4">
        <f t="shared" si="2"/>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IF(A64=0,0,COUNTIFS(Asistencia!$J$18:$AR$18,"=U4",Asistencia!$J61:$AR61,"=F"))</f>
        <v>0</v>
      </c>
      <c r="T64" s="310"/>
      <c r="U64" s="311"/>
      <c r="V64" s="319"/>
      <c r="W64" s="321"/>
      <c r="X64" s="321"/>
      <c r="Y64" s="321"/>
      <c r="Z64" s="321"/>
      <c r="AA64" s="321"/>
      <c r="AB64" s="321"/>
      <c r="AC64" s="321"/>
      <c r="AD64" s="321"/>
      <c r="AE64" s="320"/>
      <c r="AF64" s="27">
        <f t="shared" si="1"/>
        <v>0</v>
      </c>
    </row>
    <row r="65" spans="1:32" x14ac:dyDescent="0.35">
      <c r="A65" s="4">
        <f t="shared" si="2"/>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IF(A65=0,0,COUNTIFS(Asistencia!$J$18:$AR$18,"=U4",Asistencia!$J62:$AR62,"=F"))</f>
        <v>0</v>
      </c>
      <c r="T65" s="310"/>
      <c r="U65" s="311"/>
      <c r="V65" s="319"/>
      <c r="W65" s="321"/>
      <c r="X65" s="321"/>
      <c r="Y65" s="321"/>
      <c r="Z65" s="321"/>
      <c r="AA65" s="321"/>
      <c r="AB65" s="321"/>
      <c r="AC65" s="321"/>
      <c r="AD65" s="321"/>
      <c r="AE65" s="320"/>
      <c r="AF65" s="27">
        <f t="shared" si="1"/>
        <v>0</v>
      </c>
    </row>
    <row r="66" spans="1:32" x14ac:dyDescent="0.35">
      <c r="A66" s="4">
        <f t="shared" si="2"/>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IF(A66=0,0,COUNTIFS(Asistencia!$J$18:$AR$18,"=U4",Asistencia!$J63:$AR63,"=F"))</f>
        <v>0</v>
      </c>
      <c r="T66" s="310"/>
      <c r="U66" s="311"/>
      <c r="V66" s="319"/>
      <c r="W66" s="321"/>
      <c r="X66" s="321"/>
      <c r="Y66" s="321"/>
      <c r="Z66" s="321"/>
      <c r="AA66" s="321"/>
      <c r="AB66" s="321"/>
      <c r="AC66" s="321"/>
      <c r="AD66" s="321"/>
      <c r="AE66" s="320"/>
      <c r="AF66" s="27">
        <f t="shared" si="1"/>
        <v>0</v>
      </c>
    </row>
    <row r="67" spans="1:32" x14ac:dyDescent="0.35">
      <c r="A67" s="4">
        <f t="shared" si="2"/>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IF(A67=0,0,COUNTIFS(Asistencia!$J$18:$AR$18,"=U4",Asistencia!$J64:$AR64,"=F"))</f>
        <v>0</v>
      </c>
      <c r="T67" s="310"/>
      <c r="U67" s="311"/>
      <c r="V67" s="319"/>
      <c r="W67" s="321"/>
      <c r="X67" s="321"/>
      <c r="Y67" s="321"/>
      <c r="Z67" s="321"/>
      <c r="AA67" s="321"/>
      <c r="AB67" s="321"/>
      <c r="AC67" s="321"/>
      <c r="AD67" s="321"/>
      <c r="AE67" s="320"/>
      <c r="AF67" s="27">
        <f t="shared" si="1"/>
        <v>0</v>
      </c>
    </row>
    <row r="68" spans="1:32" x14ac:dyDescent="0.35">
      <c r="A68" s="4">
        <f t="shared" si="2"/>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IF(A68=0,0,COUNTIFS(Asistencia!$J$18:$AR$18,"=U4",Asistencia!$J65:$AR65,"=F"))</f>
        <v>0</v>
      </c>
      <c r="T68" s="310"/>
      <c r="U68" s="311"/>
      <c r="V68" s="319"/>
      <c r="W68" s="321"/>
      <c r="X68" s="321"/>
      <c r="Y68" s="321"/>
      <c r="Z68" s="321"/>
      <c r="AA68" s="321"/>
      <c r="AB68" s="321"/>
      <c r="AC68" s="321"/>
      <c r="AD68" s="321"/>
      <c r="AE68" s="320"/>
      <c r="AF68" s="27">
        <f t="shared" si="1"/>
        <v>0</v>
      </c>
    </row>
    <row r="69" spans="1:32" x14ac:dyDescent="0.35">
      <c r="A69" s="4">
        <f t="shared" si="2"/>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IF(A69=0,0,COUNTIFS(Asistencia!$J$18:$AR$18,"=U4",Asistencia!$J66:$AR66,"=F"))</f>
        <v>0</v>
      </c>
      <c r="T69" s="310"/>
      <c r="U69" s="311"/>
      <c r="V69" s="319"/>
      <c r="W69" s="321"/>
      <c r="X69" s="321"/>
      <c r="Y69" s="321"/>
      <c r="Z69" s="321"/>
      <c r="AA69" s="321"/>
      <c r="AB69" s="321"/>
      <c r="AC69" s="321"/>
      <c r="AD69" s="321"/>
      <c r="AE69" s="320"/>
      <c r="AF69" s="27">
        <f t="shared" si="1"/>
        <v>0</v>
      </c>
    </row>
    <row r="70" spans="1:32" x14ac:dyDescent="0.35">
      <c r="A70" s="4">
        <f t="shared" si="2"/>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IF(A70=0,0,COUNTIFS(Asistencia!$J$18:$AR$18,"=U4",Asistencia!$J67:$AR67,"=F"))</f>
        <v>0</v>
      </c>
      <c r="T70" s="310"/>
      <c r="U70" s="311"/>
      <c r="V70" s="319"/>
      <c r="W70" s="321"/>
      <c r="X70" s="321"/>
      <c r="Y70" s="321"/>
      <c r="Z70" s="321"/>
      <c r="AA70" s="321"/>
      <c r="AB70" s="321"/>
      <c r="AC70" s="321"/>
      <c r="AD70" s="321"/>
      <c r="AE70" s="320"/>
      <c r="AF70" s="27">
        <f t="shared" si="1"/>
        <v>0</v>
      </c>
    </row>
    <row r="71" spans="1:32" x14ac:dyDescent="0.35">
      <c r="A71" s="4">
        <f t="shared" si="2"/>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IF(A71=0,0,COUNTIFS(Asistencia!$J$18:$AR$18,"=U4",Asistencia!$J68:$AR68,"=F"))</f>
        <v>0</v>
      </c>
      <c r="T71" s="310"/>
      <c r="U71" s="311"/>
      <c r="V71" s="319"/>
      <c r="W71" s="321"/>
      <c r="X71" s="321"/>
      <c r="Y71" s="321"/>
      <c r="Z71" s="321"/>
      <c r="AA71" s="321"/>
      <c r="AB71" s="321"/>
      <c r="AC71" s="321"/>
      <c r="AD71" s="321"/>
      <c r="AE71" s="320"/>
      <c r="AF71" s="27">
        <f t="shared" si="1"/>
        <v>0</v>
      </c>
    </row>
    <row r="72" spans="1:32" x14ac:dyDescent="0.35">
      <c r="A72" s="4">
        <f t="shared" si="2"/>
        <v>0</v>
      </c>
      <c r="B72" s="4">
        <f>'Unidad 1'!B72</f>
        <v>0</v>
      </c>
      <c r="C72" s="318">
        <f>'Unidad 1'!C72:H72</f>
        <v>0</v>
      </c>
      <c r="D72" s="318"/>
      <c r="E72" s="318"/>
      <c r="F72" s="318"/>
      <c r="G72" s="318"/>
      <c r="H72" s="318"/>
      <c r="I72" s="319"/>
      <c r="J72" s="320"/>
      <c r="K72" s="319"/>
      <c r="L72" s="320"/>
      <c r="M72" s="319"/>
      <c r="N72" s="320"/>
      <c r="O72" s="319"/>
      <c r="P72" s="320"/>
      <c r="Q72" s="319">
        <f t="shared" ref="Q72" si="3">IF(A72=0,0,IF(ROUND(I72*$I$21+K72*$K$21+M72*$M$21+O72*$O$21,0)&lt;70,"NA",ROUND(I72*$I$21+K72*$K$21+M72*$M$21+O72*$O$21,0)))</f>
        <v>0</v>
      </c>
      <c r="R72" s="320"/>
      <c r="S72" s="309">
        <f>IF(A72=0,0,COUNTIFS(Asistencia!$J$18:$AR$18,"=U4",Asistencia!$J69:$AR69,"=F"))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mergeCells count="472">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A15:B15"/>
    <mergeCell ref="C15:P15"/>
    <mergeCell ref="Q15:T15"/>
    <mergeCell ref="U15:V15"/>
    <mergeCell ref="W15:AC15"/>
    <mergeCell ref="AD15:AE15"/>
    <mergeCell ref="U12:V12"/>
    <mergeCell ref="W12:X12"/>
    <mergeCell ref="Y12:Z12"/>
    <mergeCell ref="AA12:AE12"/>
    <mergeCell ref="A13:AE13"/>
    <mergeCell ref="A14:B14"/>
    <mergeCell ref="C14:K14"/>
    <mergeCell ref="L14:O14"/>
    <mergeCell ref="P14:R14"/>
    <mergeCell ref="S14:V14"/>
    <mergeCell ref="A16:AE16"/>
    <mergeCell ref="A17:D17"/>
    <mergeCell ref="F17:H17"/>
    <mergeCell ref="J17:L17"/>
    <mergeCell ref="N17:P17"/>
    <mergeCell ref="R17:T17"/>
    <mergeCell ref="U17:V17"/>
    <mergeCell ref="W17:Y17"/>
    <mergeCell ref="Z17:AC17"/>
    <mergeCell ref="AD17:AE17"/>
    <mergeCell ref="X18:AC18"/>
    <mergeCell ref="AD18:AE18"/>
    <mergeCell ref="A20:A22"/>
    <mergeCell ref="B20:B22"/>
    <mergeCell ref="C20:H22"/>
    <mergeCell ref="I20:J20"/>
    <mergeCell ref="K20:L20"/>
    <mergeCell ref="M20:N20"/>
    <mergeCell ref="O20:P20"/>
    <mergeCell ref="Q20:R22"/>
    <mergeCell ref="A18:C18"/>
    <mergeCell ref="D18:E18"/>
    <mergeCell ref="F18:L18"/>
    <mergeCell ref="M18:N18"/>
    <mergeCell ref="O18:U18"/>
    <mergeCell ref="V18:W18"/>
    <mergeCell ref="S20:U22"/>
    <mergeCell ref="V20:AE22"/>
    <mergeCell ref="I21:J21"/>
    <mergeCell ref="K21:L21"/>
    <mergeCell ref="M21:N21"/>
    <mergeCell ref="O21:P21"/>
    <mergeCell ref="I22:J22"/>
    <mergeCell ref="K22:L22"/>
    <mergeCell ref="M22:N22"/>
    <mergeCell ref="O22:P22"/>
    <mergeCell ref="S23:U23"/>
    <mergeCell ref="V23:AE23"/>
    <mergeCell ref="C24:H24"/>
    <mergeCell ref="I24:J24"/>
    <mergeCell ref="K24:L24"/>
    <mergeCell ref="M24:N24"/>
    <mergeCell ref="O24:P24"/>
    <mergeCell ref="Q24:R24"/>
    <mergeCell ref="S24:U24"/>
    <mergeCell ref="V24:AE24"/>
    <mergeCell ref="C23:H23"/>
    <mergeCell ref="I23:J23"/>
    <mergeCell ref="K23:L23"/>
    <mergeCell ref="M23:N23"/>
    <mergeCell ref="O23:P23"/>
    <mergeCell ref="Q23:R23"/>
    <mergeCell ref="S25:U25"/>
    <mergeCell ref="V25:AE25"/>
    <mergeCell ref="C26:H26"/>
    <mergeCell ref="I26:J26"/>
    <mergeCell ref="K26:L26"/>
    <mergeCell ref="M26:N26"/>
    <mergeCell ref="O26:P26"/>
    <mergeCell ref="Q26:R26"/>
    <mergeCell ref="S26:U26"/>
    <mergeCell ref="V26:AE26"/>
    <mergeCell ref="C25:H25"/>
    <mergeCell ref="I25:J25"/>
    <mergeCell ref="K25:L25"/>
    <mergeCell ref="M25:N25"/>
    <mergeCell ref="O25:P25"/>
    <mergeCell ref="Q25:R25"/>
    <mergeCell ref="S27:U27"/>
    <mergeCell ref="V27:AE27"/>
    <mergeCell ref="C28:H28"/>
    <mergeCell ref="I28:J28"/>
    <mergeCell ref="K28:L28"/>
    <mergeCell ref="M28:N28"/>
    <mergeCell ref="O28:P28"/>
    <mergeCell ref="Q28:R28"/>
    <mergeCell ref="S28:U28"/>
    <mergeCell ref="V28:AE28"/>
    <mergeCell ref="C27:H27"/>
    <mergeCell ref="I27:J27"/>
    <mergeCell ref="K27:L27"/>
    <mergeCell ref="M27:N27"/>
    <mergeCell ref="O27:P27"/>
    <mergeCell ref="Q27:R27"/>
    <mergeCell ref="S29:U29"/>
    <mergeCell ref="V29:AE29"/>
    <mergeCell ref="C30:H30"/>
    <mergeCell ref="I30:J30"/>
    <mergeCell ref="K30:L30"/>
    <mergeCell ref="M30:N30"/>
    <mergeCell ref="O30:P30"/>
    <mergeCell ref="Q30:R30"/>
    <mergeCell ref="S30:U30"/>
    <mergeCell ref="V30:AE30"/>
    <mergeCell ref="C29:H29"/>
    <mergeCell ref="I29:J29"/>
    <mergeCell ref="K29:L29"/>
    <mergeCell ref="M29:N29"/>
    <mergeCell ref="O29:P29"/>
    <mergeCell ref="Q29:R29"/>
    <mergeCell ref="S31:U31"/>
    <mergeCell ref="V31:AE31"/>
    <mergeCell ref="C32:H32"/>
    <mergeCell ref="I32:J32"/>
    <mergeCell ref="K32:L32"/>
    <mergeCell ref="M32:N32"/>
    <mergeCell ref="O32:P32"/>
    <mergeCell ref="Q32:R32"/>
    <mergeCell ref="S32:U32"/>
    <mergeCell ref="V32:AE32"/>
    <mergeCell ref="C31:H31"/>
    <mergeCell ref="I31:J31"/>
    <mergeCell ref="K31:L31"/>
    <mergeCell ref="M31:N31"/>
    <mergeCell ref="O31:P31"/>
    <mergeCell ref="Q31:R31"/>
    <mergeCell ref="S33:U33"/>
    <mergeCell ref="V33:AE33"/>
    <mergeCell ref="C34:H34"/>
    <mergeCell ref="I34:J34"/>
    <mergeCell ref="K34:L34"/>
    <mergeCell ref="M34:N34"/>
    <mergeCell ref="O34:P34"/>
    <mergeCell ref="Q34:R34"/>
    <mergeCell ref="S34:U34"/>
    <mergeCell ref="V34:AE34"/>
    <mergeCell ref="C33:H33"/>
    <mergeCell ref="I33:J33"/>
    <mergeCell ref="K33:L33"/>
    <mergeCell ref="M33:N33"/>
    <mergeCell ref="O33:P33"/>
    <mergeCell ref="Q33:R33"/>
    <mergeCell ref="S35:U35"/>
    <mergeCell ref="V35:AE35"/>
    <mergeCell ref="C36:H36"/>
    <mergeCell ref="I36:J36"/>
    <mergeCell ref="K36:L36"/>
    <mergeCell ref="M36:N36"/>
    <mergeCell ref="O36:P36"/>
    <mergeCell ref="Q36:R36"/>
    <mergeCell ref="S36:U36"/>
    <mergeCell ref="V36:AE36"/>
    <mergeCell ref="C35:H35"/>
    <mergeCell ref="I35:J35"/>
    <mergeCell ref="K35:L35"/>
    <mergeCell ref="M35:N35"/>
    <mergeCell ref="O35:P35"/>
    <mergeCell ref="Q35:R35"/>
    <mergeCell ref="S37:U37"/>
    <mergeCell ref="V37:AE37"/>
    <mergeCell ref="C38:H38"/>
    <mergeCell ref="I38:J38"/>
    <mergeCell ref="K38:L38"/>
    <mergeCell ref="M38:N38"/>
    <mergeCell ref="O38:P38"/>
    <mergeCell ref="Q38:R38"/>
    <mergeCell ref="S38:U38"/>
    <mergeCell ref="V38:AE38"/>
    <mergeCell ref="C37:H37"/>
    <mergeCell ref="I37:J37"/>
    <mergeCell ref="K37:L37"/>
    <mergeCell ref="M37:N37"/>
    <mergeCell ref="O37:P37"/>
    <mergeCell ref="Q37:R37"/>
    <mergeCell ref="S39:U39"/>
    <mergeCell ref="V39:AE39"/>
    <mergeCell ref="C40:H40"/>
    <mergeCell ref="I40:J40"/>
    <mergeCell ref="K40:L40"/>
    <mergeCell ref="M40:N40"/>
    <mergeCell ref="O40:P40"/>
    <mergeCell ref="Q40:R40"/>
    <mergeCell ref="S40:U40"/>
    <mergeCell ref="V40:AE40"/>
    <mergeCell ref="C39:H39"/>
    <mergeCell ref="I39:J39"/>
    <mergeCell ref="K39:L39"/>
    <mergeCell ref="M39:N39"/>
    <mergeCell ref="O39:P39"/>
    <mergeCell ref="Q39:R39"/>
    <mergeCell ref="S41:U41"/>
    <mergeCell ref="V41:AE41"/>
    <mergeCell ref="C42:H42"/>
    <mergeCell ref="I42:J42"/>
    <mergeCell ref="K42:L42"/>
    <mergeCell ref="M42:N42"/>
    <mergeCell ref="O42:P42"/>
    <mergeCell ref="Q42:R42"/>
    <mergeCell ref="S42:U42"/>
    <mergeCell ref="V42:AE42"/>
    <mergeCell ref="C41:H41"/>
    <mergeCell ref="I41:J41"/>
    <mergeCell ref="K41:L41"/>
    <mergeCell ref="M41:N41"/>
    <mergeCell ref="O41:P41"/>
    <mergeCell ref="Q41:R41"/>
    <mergeCell ref="S43:U43"/>
    <mergeCell ref="V43:AE43"/>
    <mergeCell ref="C44:H44"/>
    <mergeCell ref="I44:J44"/>
    <mergeCell ref="K44:L44"/>
    <mergeCell ref="M44:N44"/>
    <mergeCell ref="O44:P44"/>
    <mergeCell ref="Q44:R44"/>
    <mergeCell ref="S44:U44"/>
    <mergeCell ref="V44:AE44"/>
    <mergeCell ref="C43:H43"/>
    <mergeCell ref="I43:J43"/>
    <mergeCell ref="K43:L43"/>
    <mergeCell ref="M43:N43"/>
    <mergeCell ref="O43:P43"/>
    <mergeCell ref="Q43:R43"/>
    <mergeCell ref="S45:U45"/>
    <mergeCell ref="V45:AE45"/>
    <mergeCell ref="C46:H46"/>
    <mergeCell ref="I46:J46"/>
    <mergeCell ref="K46:L46"/>
    <mergeCell ref="M46:N46"/>
    <mergeCell ref="O46:P46"/>
    <mergeCell ref="Q46:R46"/>
    <mergeCell ref="S46:U46"/>
    <mergeCell ref="V46:AE46"/>
    <mergeCell ref="C45:H45"/>
    <mergeCell ref="I45:J45"/>
    <mergeCell ref="K45:L45"/>
    <mergeCell ref="M45:N45"/>
    <mergeCell ref="O45:P45"/>
    <mergeCell ref="Q45:R45"/>
    <mergeCell ref="S47:U47"/>
    <mergeCell ref="V47:AE47"/>
    <mergeCell ref="C48:H48"/>
    <mergeCell ref="I48:J48"/>
    <mergeCell ref="K48:L48"/>
    <mergeCell ref="M48:N48"/>
    <mergeCell ref="O48:P48"/>
    <mergeCell ref="Q48:R48"/>
    <mergeCell ref="S48:U48"/>
    <mergeCell ref="V48:AE48"/>
    <mergeCell ref="C47:H47"/>
    <mergeCell ref="I47:J47"/>
    <mergeCell ref="K47:L47"/>
    <mergeCell ref="M47:N47"/>
    <mergeCell ref="O47:P47"/>
    <mergeCell ref="Q47:R47"/>
    <mergeCell ref="S49:U49"/>
    <mergeCell ref="V49:AE49"/>
    <mergeCell ref="C50:H50"/>
    <mergeCell ref="I50:J50"/>
    <mergeCell ref="K50:L50"/>
    <mergeCell ref="M50:N50"/>
    <mergeCell ref="O50:P50"/>
    <mergeCell ref="Q50:R50"/>
    <mergeCell ref="S50:U50"/>
    <mergeCell ref="V50:AE50"/>
    <mergeCell ref="C49:H49"/>
    <mergeCell ref="I49:J49"/>
    <mergeCell ref="K49:L49"/>
    <mergeCell ref="M49:N49"/>
    <mergeCell ref="O49:P49"/>
    <mergeCell ref="Q49:R49"/>
    <mergeCell ref="S51:U51"/>
    <mergeCell ref="V51:AE51"/>
    <mergeCell ref="C52:H52"/>
    <mergeCell ref="I52:J52"/>
    <mergeCell ref="K52:L52"/>
    <mergeCell ref="M52:N52"/>
    <mergeCell ref="O52:P52"/>
    <mergeCell ref="Q52:R52"/>
    <mergeCell ref="S52:U52"/>
    <mergeCell ref="V52:AE52"/>
    <mergeCell ref="C51:H51"/>
    <mergeCell ref="I51:J51"/>
    <mergeCell ref="K51:L51"/>
    <mergeCell ref="M51:N51"/>
    <mergeCell ref="O51:P51"/>
    <mergeCell ref="Q51:R51"/>
    <mergeCell ref="S53:U53"/>
    <mergeCell ref="V53:AE53"/>
    <mergeCell ref="C54:H54"/>
    <mergeCell ref="I54:J54"/>
    <mergeCell ref="K54:L54"/>
    <mergeCell ref="M54:N54"/>
    <mergeCell ref="O54:P54"/>
    <mergeCell ref="Q54:R54"/>
    <mergeCell ref="S54:U54"/>
    <mergeCell ref="V54:AE54"/>
    <mergeCell ref="C53:H53"/>
    <mergeCell ref="I53:J53"/>
    <mergeCell ref="K53:L53"/>
    <mergeCell ref="M53:N53"/>
    <mergeCell ref="O53:P53"/>
    <mergeCell ref="Q53:R53"/>
    <mergeCell ref="S55:U55"/>
    <mergeCell ref="V55:AE55"/>
    <mergeCell ref="C56:H56"/>
    <mergeCell ref="I56:J56"/>
    <mergeCell ref="K56:L56"/>
    <mergeCell ref="M56:N56"/>
    <mergeCell ref="O56:P56"/>
    <mergeCell ref="Q56:R56"/>
    <mergeCell ref="S56:U56"/>
    <mergeCell ref="V56:AE56"/>
    <mergeCell ref="C55:H55"/>
    <mergeCell ref="I55:J55"/>
    <mergeCell ref="K55:L55"/>
    <mergeCell ref="M55:N55"/>
    <mergeCell ref="O55:P55"/>
    <mergeCell ref="Q55:R55"/>
    <mergeCell ref="S57:U57"/>
    <mergeCell ref="V57:AE57"/>
    <mergeCell ref="C58:H58"/>
    <mergeCell ref="I58:J58"/>
    <mergeCell ref="K58:L58"/>
    <mergeCell ref="M58:N58"/>
    <mergeCell ref="O58:P58"/>
    <mergeCell ref="Q58:R58"/>
    <mergeCell ref="S58:U58"/>
    <mergeCell ref="V58:AE58"/>
    <mergeCell ref="C57:H57"/>
    <mergeCell ref="I57:J57"/>
    <mergeCell ref="K57:L57"/>
    <mergeCell ref="M57:N57"/>
    <mergeCell ref="O57:P57"/>
    <mergeCell ref="Q57:R57"/>
    <mergeCell ref="S59:U59"/>
    <mergeCell ref="V59:AE59"/>
    <mergeCell ref="C60:H60"/>
    <mergeCell ref="I60:J60"/>
    <mergeCell ref="K60:L60"/>
    <mergeCell ref="M60:N60"/>
    <mergeCell ref="O60:P60"/>
    <mergeCell ref="Q60:R60"/>
    <mergeCell ref="S60:U60"/>
    <mergeCell ref="V60:AE60"/>
    <mergeCell ref="C59:H59"/>
    <mergeCell ref="I59:J59"/>
    <mergeCell ref="K59:L59"/>
    <mergeCell ref="M59:N59"/>
    <mergeCell ref="O59:P59"/>
    <mergeCell ref="Q59:R59"/>
    <mergeCell ref="S61:U61"/>
    <mergeCell ref="V61:AE61"/>
    <mergeCell ref="C62:H62"/>
    <mergeCell ref="I62:J62"/>
    <mergeCell ref="K62:L62"/>
    <mergeCell ref="M62:N62"/>
    <mergeCell ref="O62:P62"/>
    <mergeCell ref="Q62:R62"/>
    <mergeCell ref="S62:U62"/>
    <mergeCell ref="V62:AE62"/>
    <mergeCell ref="C61:H61"/>
    <mergeCell ref="I61:J61"/>
    <mergeCell ref="K61:L61"/>
    <mergeCell ref="M61:N61"/>
    <mergeCell ref="O61:P61"/>
    <mergeCell ref="Q61:R61"/>
    <mergeCell ref="S63:U63"/>
    <mergeCell ref="V63:AE63"/>
    <mergeCell ref="C64:H64"/>
    <mergeCell ref="I64:J64"/>
    <mergeCell ref="K64:L64"/>
    <mergeCell ref="M64:N64"/>
    <mergeCell ref="O64:P64"/>
    <mergeCell ref="Q64:R64"/>
    <mergeCell ref="S64:U64"/>
    <mergeCell ref="V64:AE64"/>
    <mergeCell ref="C63:H63"/>
    <mergeCell ref="I63:J63"/>
    <mergeCell ref="K63:L63"/>
    <mergeCell ref="M63:N63"/>
    <mergeCell ref="O63:P63"/>
    <mergeCell ref="Q63:R63"/>
    <mergeCell ref="S65:U65"/>
    <mergeCell ref="V65:AE65"/>
    <mergeCell ref="C66:H66"/>
    <mergeCell ref="I66:J66"/>
    <mergeCell ref="K66:L66"/>
    <mergeCell ref="M66:N66"/>
    <mergeCell ref="O66:P66"/>
    <mergeCell ref="Q66:R66"/>
    <mergeCell ref="S66:U66"/>
    <mergeCell ref="V66:AE66"/>
    <mergeCell ref="C65:H65"/>
    <mergeCell ref="I65:J65"/>
    <mergeCell ref="K65:L65"/>
    <mergeCell ref="M65:N65"/>
    <mergeCell ref="O65:P65"/>
    <mergeCell ref="Q65:R65"/>
    <mergeCell ref="S67:U67"/>
    <mergeCell ref="V67:AE67"/>
    <mergeCell ref="C68:H68"/>
    <mergeCell ref="I68:J68"/>
    <mergeCell ref="K68:L68"/>
    <mergeCell ref="M68:N68"/>
    <mergeCell ref="O68:P68"/>
    <mergeCell ref="Q68:R68"/>
    <mergeCell ref="S68:U68"/>
    <mergeCell ref="V68:AE68"/>
    <mergeCell ref="C67:H67"/>
    <mergeCell ref="I67:J67"/>
    <mergeCell ref="K67:L67"/>
    <mergeCell ref="M67:N67"/>
    <mergeCell ref="O67:P67"/>
    <mergeCell ref="Q67:R67"/>
    <mergeCell ref="S69:U69"/>
    <mergeCell ref="V69:AE69"/>
    <mergeCell ref="C70:H70"/>
    <mergeCell ref="I70:J70"/>
    <mergeCell ref="K70:L70"/>
    <mergeCell ref="M70:N70"/>
    <mergeCell ref="O70:P70"/>
    <mergeCell ref="Q70:R70"/>
    <mergeCell ref="S70:U70"/>
    <mergeCell ref="V70:AE70"/>
    <mergeCell ref="C69:H69"/>
    <mergeCell ref="I69:J69"/>
    <mergeCell ref="K69:L69"/>
    <mergeCell ref="M69:N69"/>
    <mergeCell ref="O69:P69"/>
    <mergeCell ref="Q69:R69"/>
    <mergeCell ref="K74:S77"/>
    <mergeCell ref="A78:AE78"/>
    <mergeCell ref="S71:U71"/>
    <mergeCell ref="V71:AE71"/>
    <mergeCell ref="C72:H72"/>
    <mergeCell ref="I72:J72"/>
    <mergeCell ref="K72:L72"/>
    <mergeCell ref="M72:N72"/>
    <mergeCell ref="O72:P72"/>
    <mergeCell ref="Q72:R72"/>
    <mergeCell ref="S72:U72"/>
    <mergeCell ref="V72:AE72"/>
    <mergeCell ref="C71:H71"/>
    <mergeCell ref="I71:J71"/>
    <mergeCell ref="K71:L71"/>
    <mergeCell ref="M71:N71"/>
    <mergeCell ref="O71:P71"/>
    <mergeCell ref="Q71:R71"/>
  </mergeCells>
  <conditionalFormatting sqref="A23 H19 D18 S19 M18:M19 Y19 V18 AE19 AD17:AD18 I50:I72">
    <cfRule type="cellIs" dxfId="107" priority="16" operator="equal">
      <formula>0</formula>
    </cfRule>
  </conditionalFormatting>
  <conditionalFormatting sqref="A24">
    <cfRule type="cellIs" dxfId="106" priority="15" operator="equal">
      <formula>0</formula>
    </cfRule>
  </conditionalFormatting>
  <conditionalFormatting sqref="K50:K72">
    <cfRule type="cellIs" dxfId="105" priority="13" operator="equal">
      <formula>0</formula>
    </cfRule>
  </conditionalFormatting>
  <conditionalFormatting sqref="M24:M72">
    <cfRule type="cellIs" dxfId="104" priority="12" operator="equal">
      <formula>0</formula>
    </cfRule>
  </conditionalFormatting>
  <conditionalFormatting sqref="O50:O72">
    <cfRule type="cellIs" dxfId="103" priority="11" operator="equal">
      <formula>0</formula>
    </cfRule>
  </conditionalFormatting>
  <conditionalFormatting sqref="B34:H72">
    <cfRule type="cellIs" dxfId="102" priority="10" operator="equal">
      <formula>0</formula>
    </cfRule>
  </conditionalFormatting>
  <conditionalFormatting sqref="A25:A72">
    <cfRule type="cellIs" dxfId="101" priority="9" operator="equal">
      <formula>0</formula>
    </cfRule>
  </conditionalFormatting>
  <conditionalFormatting sqref="I21">
    <cfRule type="cellIs" dxfId="100" priority="7" operator="equal">
      <formula>0</formula>
    </cfRule>
  </conditionalFormatting>
  <conditionalFormatting sqref="K21">
    <cfRule type="cellIs" dxfId="99" priority="6" operator="equal">
      <formula>0</formula>
    </cfRule>
  </conditionalFormatting>
  <conditionalFormatting sqref="Q72">
    <cfRule type="cellIs" dxfId="98" priority="5" operator="equal">
      <formula>0</formula>
    </cfRule>
  </conditionalFormatting>
  <conditionalFormatting sqref="AF23">
    <cfRule type="cellIs" dxfId="97" priority="4" operator="notEqual">
      <formula>0</formula>
    </cfRule>
  </conditionalFormatting>
  <conditionalFormatting sqref="AF24:AF72">
    <cfRule type="cellIs" dxfId="96" priority="3" operator="notEqual">
      <formula>0</formula>
    </cfRule>
  </conditionalFormatting>
  <conditionalFormatting sqref="Q23:Q71">
    <cfRule type="cellIs" dxfId="95" priority="2" operator="equal">
      <formula>0</formula>
    </cfRule>
  </conditionalFormatting>
  <conditionalFormatting sqref="S23:S72">
    <cfRule type="cellIs" dxfId="94"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dimension ref="A1:AI78"/>
  <sheetViews>
    <sheetView showGridLines="0" zoomScale="86" zoomScaleNormal="10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23" width="5.7265625" customWidth="1"/>
    <col min="24" max="24" width="7.453125" customWidth="1"/>
    <col min="25" max="31" width="5.7265625" customWidth="1"/>
    <col min="32" max="32" width="32"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Materia'!B22</f>
        <v>5a. Unidad</v>
      </c>
      <c r="D12" s="298"/>
      <c r="E12" s="223" t="s">
        <v>41</v>
      </c>
      <c r="F12" s="224"/>
      <c r="G12" s="225" t="str">
        <f>'Información Materia'!C4</f>
        <v>Febrero - junio 2019</v>
      </c>
      <c r="H12" s="225"/>
      <c r="I12" s="225"/>
      <c r="J12" s="225"/>
      <c r="K12" s="329"/>
      <c r="L12" s="203" t="s">
        <v>42</v>
      </c>
      <c r="M12" s="204"/>
      <c r="N12" s="204"/>
      <c r="O12" s="204"/>
      <c r="P12" s="296">
        <f>'Información Materia'!C22</f>
        <v>0</v>
      </c>
      <c r="Q12" s="201"/>
      <c r="R12" s="5" t="s">
        <v>43</v>
      </c>
      <c r="S12" s="296">
        <f>'Información Materia'!D22</f>
        <v>0</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8">
        <f>'Información Materia'!E22</f>
        <v>0</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38" t="str">
        <f>'Información Materia'!F16</f>
        <v>A</v>
      </c>
      <c r="F17" s="300" t="str">
        <f>'Información Materia'!F17</f>
        <v>Desempeño</v>
      </c>
      <c r="G17" s="300"/>
      <c r="H17" s="300"/>
      <c r="I17" s="38" t="str">
        <f>'Información Materia'!G16</f>
        <v>B</v>
      </c>
      <c r="J17" s="300" t="str">
        <f>'Información Materia'!G17</f>
        <v>Actitud</v>
      </c>
      <c r="K17" s="300"/>
      <c r="L17" s="300"/>
      <c r="M17" s="38" t="str">
        <f>'Información Materia'!H16</f>
        <v>C</v>
      </c>
      <c r="N17" s="300" t="str">
        <f>'Información Materia'!H17</f>
        <v>Conocimiento</v>
      </c>
      <c r="O17" s="300"/>
      <c r="P17" s="300"/>
      <c r="Q17" s="38"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Materia'!F22</f>
        <v>0</v>
      </c>
      <c r="J21" s="293"/>
      <c r="K21" s="292">
        <f>'Información Materia'!G22</f>
        <v>0</v>
      </c>
      <c r="L21" s="293"/>
      <c r="M21" s="287">
        <f>'Información Materia'!H22</f>
        <v>0</v>
      </c>
      <c r="N21" s="288"/>
      <c r="O21" s="287">
        <f>'Información Materia'!I22</f>
        <v>0</v>
      </c>
      <c r="P21" s="288"/>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39"/>
      <c r="P23" s="340"/>
      <c r="Q23" s="314">
        <f>IF(A23=0,0,IF(OR(I23="",K23="",M23="",O23="")=TRUE,0,IF(COUNTIF(I23:P23,"NA")&gt;=1,"NA",IF(OR(I23&lt;70,K23&lt;70,M23&lt;70,O23&lt;70)=TRUE,"NA",IF(OR(I23&gt;0,K23&gt;0,M23&gt;0,O23&gt;0)=FALSE,0,IF(ROUND(I23*$I$21+K23*$K$21+M23*$M$21+O23*$O$21,0)&lt;70,"NA",ROUND(I23*$I$21+K23*$K$21+M23*$M$21+O23*$O$21,0)))))))</f>
        <v>0</v>
      </c>
      <c r="R23" s="315"/>
      <c r="S23" s="309">
        <f>IF(A23=0,0,COUNTIFS(Asistencia!$J$18:$AR$18,"=U5",Asistencia!$J20:$AR20,"=F"))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39"/>
      <c r="P24" s="340"/>
      <c r="Q24" s="314">
        <f t="shared" ref="Q24:Q71" si="0">IF(A24=0,0,IF(OR(I24="",K24="",M24="",O24="")=TRUE,0,IF(COUNTIF(I24:P24,"NA")&gt;=1,"NA",IF(OR(I24&lt;70,K24&lt;70,M24&lt;70,O24&lt;70)=TRUE,"NA",IF(OR(I24&gt;0,K24&gt;0,M24&gt;0,O24&gt;0)=FALSE,0,IF(ROUND(I24*$I$21+K24*$K$21+M24*$M$21+O24*$O$21,0)&lt;70,"NA",ROUND(I24*$I$21+K24*$K$21+M24*$M$21+O24*$O$21,0)))))))</f>
        <v>0</v>
      </c>
      <c r="R24" s="315"/>
      <c r="S24" s="309">
        <f>IF(A24=0,0,COUNTIFS(Asistencia!$J$18:$AR$18,"=U5",Asistencia!$J21:$AR21,"=F"))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ht="15" x14ac:dyDescent="0.25">
      <c r="A25" s="4">
        <f t="shared" ref="A25:A72" si="2">IF(OR(C25=0,B25=0)=TRUE,0,A24+1)</f>
        <v>0</v>
      </c>
      <c r="B25" s="4">
        <f>'Unidad 1'!B25</f>
        <v>0</v>
      </c>
      <c r="C25" s="318">
        <f>'Unidad 1'!C25:H25</f>
        <v>0</v>
      </c>
      <c r="D25" s="318"/>
      <c r="E25" s="318"/>
      <c r="F25" s="318"/>
      <c r="G25" s="318"/>
      <c r="H25" s="318"/>
      <c r="I25" s="319"/>
      <c r="J25" s="320"/>
      <c r="K25" s="319"/>
      <c r="L25" s="320"/>
      <c r="M25" s="319"/>
      <c r="N25" s="320"/>
      <c r="O25" s="339"/>
      <c r="P25" s="340"/>
      <c r="Q25" s="314">
        <f t="shared" si="0"/>
        <v>0</v>
      </c>
      <c r="R25" s="315"/>
      <c r="S25" s="309">
        <f>IF(A25=0,0,COUNTIFS(Asistencia!$J$18:$AR$18,"=U5",Asistencia!$J22:$AR22,"=F"))</f>
        <v>0</v>
      </c>
      <c r="T25" s="310"/>
      <c r="U25" s="311"/>
      <c r="V25" s="322"/>
      <c r="W25" s="323"/>
      <c r="X25" s="323"/>
      <c r="Y25" s="323"/>
      <c r="Z25" s="323"/>
      <c r="AA25" s="323"/>
      <c r="AB25" s="323"/>
      <c r="AC25" s="323"/>
      <c r="AD25" s="323"/>
      <c r="AE25" s="324"/>
      <c r="AF25" s="27">
        <f t="shared" si="1"/>
        <v>0</v>
      </c>
    </row>
    <row r="26" spans="1:32" ht="15" x14ac:dyDescent="0.25">
      <c r="A26" s="4">
        <f t="shared" si="2"/>
        <v>0</v>
      </c>
      <c r="B26" s="4">
        <f>'Unidad 1'!B26</f>
        <v>0</v>
      </c>
      <c r="C26" s="318">
        <f>'Unidad 1'!C26:H26</f>
        <v>0</v>
      </c>
      <c r="D26" s="318"/>
      <c r="E26" s="318"/>
      <c r="F26" s="318"/>
      <c r="G26" s="318"/>
      <c r="H26" s="318"/>
      <c r="I26" s="319"/>
      <c r="J26" s="320"/>
      <c r="K26" s="319"/>
      <c r="L26" s="320"/>
      <c r="M26" s="339"/>
      <c r="N26" s="340"/>
      <c r="O26" s="339"/>
      <c r="P26" s="340"/>
      <c r="Q26" s="314">
        <f t="shared" si="0"/>
        <v>0</v>
      </c>
      <c r="R26" s="315"/>
      <c r="S26" s="309">
        <f>IF(A26=0,0,COUNTIFS(Asistencia!$J$18:$AR$18,"=U5",Asistencia!$J23:$AR23,"=F"))</f>
        <v>0</v>
      </c>
      <c r="T26" s="310"/>
      <c r="U26" s="311"/>
      <c r="V26" s="322"/>
      <c r="W26" s="323"/>
      <c r="X26" s="323"/>
      <c r="Y26" s="323"/>
      <c r="Z26" s="323"/>
      <c r="AA26" s="323"/>
      <c r="AB26" s="323"/>
      <c r="AC26" s="323"/>
      <c r="AD26" s="323"/>
      <c r="AE26" s="324"/>
      <c r="AF26" s="27">
        <f t="shared" si="1"/>
        <v>0</v>
      </c>
    </row>
    <row r="27" spans="1:32" ht="15" x14ac:dyDescent="0.25">
      <c r="A27" s="4">
        <f t="shared" si="2"/>
        <v>0</v>
      </c>
      <c r="B27" s="4">
        <f>'Unidad 1'!B27</f>
        <v>0</v>
      </c>
      <c r="C27" s="318">
        <f>'Unidad 1'!C27:H27</f>
        <v>0</v>
      </c>
      <c r="D27" s="318"/>
      <c r="E27" s="318"/>
      <c r="F27" s="318"/>
      <c r="G27" s="318"/>
      <c r="H27" s="318"/>
      <c r="I27" s="319"/>
      <c r="J27" s="320"/>
      <c r="K27" s="319"/>
      <c r="L27" s="320"/>
      <c r="M27" s="339"/>
      <c r="N27" s="340"/>
      <c r="O27" s="339"/>
      <c r="P27" s="340"/>
      <c r="Q27" s="314">
        <f t="shared" si="0"/>
        <v>0</v>
      </c>
      <c r="R27" s="315"/>
      <c r="S27" s="309">
        <f>IF(A27=0,0,COUNTIFS(Asistencia!$J$18:$AR$18,"=U5",Asistencia!$J24:$AR24,"=F"))</f>
        <v>0</v>
      </c>
      <c r="T27" s="310"/>
      <c r="U27" s="311"/>
      <c r="V27" s="322"/>
      <c r="W27" s="323"/>
      <c r="X27" s="323"/>
      <c r="Y27" s="323"/>
      <c r="Z27" s="323"/>
      <c r="AA27" s="323"/>
      <c r="AB27" s="323"/>
      <c r="AC27" s="323"/>
      <c r="AD27" s="323"/>
      <c r="AE27" s="324"/>
      <c r="AF27" s="27">
        <f t="shared" si="1"/>
        <v>0</v>
      </c>
    </row>
    <row r="28" spans="1:32" ht="15" x14ac:dyDescent="0.25">
      <c r="A28" s="4">
        <f t="shared" si="2"/>
        <v>0</v>
      </c>
      <c r="B28" s="4">
        <f>'Unidad 1'!B28</f>
        <v>0</v>
      </c>
      <c r="C28" s="318">
        <f>'Unidad 1'!C28:H28</f>
        <v>0</v>
      </c>
      <c r="D28" s="318"/>
      <c r="E28" s="318"/>
      <c r="F28" s="318"/>
      <c r="G28" s="318"/>
      <c r="H28" s="318"/>
      <c r="I28" s="319"/>
      <c r="J28" s="320"/>
      <c r="K28" s="319"/>
      <c r="L28" s="320"/>
      <c r="M28" s="319"/>
      <c r="N28" s="320"/>
      <c r="O28" s="339"/>
      <c r="P28" s="340"/>
      <c r="Q28" s="314">
        <f t="shared" si="0"/>
        <v>0</v>
      </c>
      <c r="R28" s="315"/>
      <c r="S28" s="309">
        <f>IF(A28=0,0,COUNTIFS(Asistencia!$J$18:$AR$18,"=U5",Asistencia!$J25:$AR25,"=F"))</f>
        <v>0</v>
      </c>
      <c r="T28" s="310"/>
      <c r="U28" s="311"/>
      <c r="V28" s="322"/>
      <c r="W28" s="323"/>
      <c r="X28" s="323"/>
      <c r="Y28" s="323"/>
      <c r="Z28" s="323"/>
      <c r="AA28" s="323"/>
      <c r="AB28" s="323"/>
      <c r="AC28" s="323"/>
      <c r="AD28" s="323"/>
      <c r="AE28" s="324"/>
      <c r="AF28" s="27">
        <f t="shared" si="1"/>
        <v>0</v>
      </c>
    </row>
    <row r="29" spans="1:32" ht="15" x14ac:dyDescent="0.25">
      <c r="A29" s="4">
        <f t="shared" si="2"/>
        <v>0</v>
      </c>
      <c r="B29" s="4">
        <f>'Unidad 1'!B29</f>
        <v>0</v>
      </c>
      <c r="C29" s="318">
        <f>'Unidad 1'!C29:H29</f>
        <v>0</v>
      </c>
      <c r="D29" s="318"/>
      <c r="E29" s="318"/>
      <c r="F29" s="318"/>
      <c r="G29" s="318"/>
      <c r="H29" s="318"/>
      <c r="I29" s="319"/>
      <c r="J29" s="320"/>
      <c r="K29" s="319"/>
      <c r="L29" s="320"/>
      <c r="M29" s="319"/>
      <c r="N29" s="320"/>
      <c r="O29" s="339"/>
      <c r="P29" s="340"/>
      <c r="Q29" s="314">
        <f t="shared" si="0"/>
        <v>0</v>
      </c>
      <c r="R29" s="315"/>
      <c r="S29" s="309">
        <f>IF(A29=0,0,COUNTIFS(Asistencia!$J$18:$AR$18,"=U5",Asistencia!$J26:$AR26,"=F"))</f>
        <v>0</v>
      </c>
      <c r="T29" s="310"/>
      <c r="U29" s="311"/>
      <c r="V29" s="322"/>
      <c r="W29" s="323"/>
      <c r="X29" s="323"/>
      <c r="Y29" s="323"/>
      <c r="Z29" s="323"/>
      <c r="AA29" s="323"/>
      <c r="AB29" s="323"/>
      <c r="AC29" s="323"/>
      <c r="AD29" s="323"/>
      <c r="AE29" s="324"/>
      <c r="AF29" s="27">
        <f t="shared" si="1"/>
        <v>0</v>
      </c>
    </row>
    <row r="30" spans="1:32" ht="15" x14ac:dyDescent="0.25">
      <c r="A30" s="4">
        <f t="shared" si="2"/>
        <v>0</v>
      </c>
      <c r="B30" s="4">
        <f>'Unidad 1'!B30</f>
        <v>0</v>
      </c>
      <c r="C30" s="318">
        <f>'Unidad 1'!C30:H30</f>
        <v>0</v>
      </c>
      <c r="D30" s="318"/>
      <c r="E30" s="318"/>
      <c r="F30" s="318"/>
      <c r="G30" s="318"/>
      <c r="H30" s="318"/>
      <c r="I30" s="319"/>
      <c r="J30" s="320"/>
      <c r="K30" s="319"/>
      <c r="L30" s="320"/>
      <c r="M30" s="319"/>
      <c r="N30" s="320"/>
      <c r="O30" s="339"/>
      <c r="P30" s="340"/>
      <c r="Q30" s="314">
        <f t="shared" si="0"/>
        <v>0</v>
      </c>
      <c r="R30" s="315"/>
      <c r="S30" s="309">
        <f>IF(A30=0,0,COUNTIFS(Asistencia!$J$18:$AR$18,"=U5",Asistencia!$J27:$AR27,"=F"))</f>
        <v>0</v>
      </c>
      <c r="T30" s="310"/>
      <c r="U30" s="311"/>
      <c r="V30" s="322"/>
      <c r="W30" s="323"/>
      <c r="X30" s="323"/>
      <c r="Y30" s="323"/>
      <c r="Z30" s="323"/>
      <c r="AA30" s="323"/>
      <c r="AB30" s="323"/>
      <c r="AC30" s="323"/>
      <c r="AD30" s="323"/>
      <c r="AE30" s="324"/>
      <c r="AF30" s="27">
        <f t="shared" si="1"/>
        <v>0</v>
      </c>
    </row>
    <row r="31" spans="1:32" ht="15" x14ac:dyDescent="0.25">
      <c r="A31" s="4">
        <f t="shared" si="2"/>
        <v>0</v>
      </c>
      <c r="B31" s="4">
        <f>'Unidad 1'!B31</f>
        <v>0</v>
      </c>
      <c r="C31" s="318">
        <f>'Unidad 1'!C31:H31</f>
        <v>0</v>
      </c>
      <c r="D31" s="318"/>
      <c r="E31" s="318"/>
      <c r="F31" s="318"/>
      <c r="G31" s="318"/>
      <c r="H31" s="318"/>
      <c r="I31" s="319"/>
      <c r="J31" s="320"/>
      <c r="K31" s="319"/>
      <c r="L31" s="320"/>
      <c r="M31" s="319"/>
      <c r="N31" s="320"/>
      <c r="O31" s="339"/>
      <c r="P31" s="340"/>
      <c r="Q31" s="314">
        <f t="shared" si="0"/>
        <v>0</v>
      </c>
      <c r="R31" s="315"/>
      <c r="S31" s="309">
        <f>IF(A31=0,0,COUNTIFS(Asistencia!$J$18:$AR$18,"=U5",Asistencia!$J28:$AR28,"=F"))</f>
        <v>0</v>
      </c>
      <c r="T31" s="310"/>
      <c r="U31" s="311"/>
      <c r="V31" s="322"/>
      <c r="W31" s="323"/>
      <c r="X31" s="323"/>
      <c r="Y31" s="323"/>
      <c r="Z31" s="323"/>
      <c r="AA31" s="323"/>
      <c r="AB31" s="323"/>
      <c r="AC31" s="323"/>
      <c r="AD31" s="323"/>
      <c r="AE31" s="324"/>
      <c r="AF31" s="27">
        <f t="shared" si="1"/>
        <v>0</v>
      </c>
    </row>
    <row r="32" spans="1:32" ht="15" x14ac:dyDescent="0.25">
      <c r="A32" s="4">
        <f t="shared" si="2"/>
        <v>0</v>
      </c>
      <c r="B32" s="4">
        <f>'Unidad 1'!B32</f>
        <v>0</v>
      </c>
      <c r="C32" s="318">
        <f>'Unidad 1'!C32:H32</f>
        <v>0</v>
      </c>
      <c r="D32" s="318"/>
      <c r="E32" s="318"/>
      <c r="F32" s="318"/>
      <c r="G32" s="318"/>
      <c r="H32" s="318"/>
      <c r="I32" s="319"/>
      <c r="J32" s="320"/>
      <c r="K32" s="319"/>
      <c r="L32" s="320"/>
      <c r="M32" s="319"/>
      <c r="N32" s="320"/>
      <c r="O32" s="339"/>
      <c r="P32" s="340"/>
      <c r="Q32" s="314">
        <f t="shared" si="0"/>
        <v>0</v>
      </c>
      <c r="R32" s="315"/>
      <c r="S32" s="309">
        <f>IF(A32=0,0,COUNTIFS(Asistencia!$J$18:$AR$18,"=U5",Asistencia!$J29:$AR29,"=F"))</f>
        <v>0</v>
      </c>
      <c r="T32" s="310"/>
      <c r="U32" s="311"/>
      <c r="V32" s="322"/>
      <c r="W32" s="323"/>
      <c r="X32" s="323"/>
      <c r="Y32" s="323"/>
      <c r="Z32" s="323"/>
      <c r="AA32" s="323"/>
      <c r="AB32" s="323"/>
      <c r="AC32" s="323"/>
      <c r="AD32" s="323"/>
      <c r="AE32" s="324"/>
      <c r="AF32" s="27">
        <f t="shared" si="1"/>
        <v>0</v>
      </c>
    </row>
    <row r="33" spans="1:32" ht="15" x14ac:dyDescent="0.25">
      <c r="A33" s="4">
        <f t="shared" si="2"/>
        <v>0</v>
      </c>
      <c r="B33" s="4">
        <f>'Unidad 1'!B33</f>
        <v>0</v>
      </c>
      <c r="C33" s="318">
        <f>'Unidad 1'!C33:H33</f>
        <v>0</v>
      </c>
      <c r="D33" s="318"/>
      <c r="E33" s="318"/>
      <c r="F33" s="318"/>
      <c r="G33" s="318"/>
      <c r="H33" s="318"/>
      <c r="I33" s="319"/>
      <c r="J33" s="320"/>
      <c r="K33" s="319"/>
      <c r="L33" s="320"/>
      <c r="M33" s="319"/>
      <c r="N33" s="320"/>
      <c r="O33" s="339"/>
      <c r="P33" s="340"/>
      <c r="Q33" s="314">
        <f t="shared" si="0"/>
        <v>0</v>
      </c>
      <c r="R33" s="315"/>
      <c r="S33" s="309">
        <f>IF(A33=0,0,COUNTIFS(Asistencia!$J$18:$AR$18,"=U5",Asistencia!$J30:$AR30,"=F"))</f>
        <v>0</v>
      </c>
      <c r="T33" s="310"/>
      <c r="U33" s="311"/>
      <c r="V33" s="322"/>
      <c r="W33" s="323"/>
      <c r="X33" s="323"/>
      <c r="Y33" s="323"/>
      <c r="Z33" s="323"/>
      <c r="AA33" s="323"/>
      <c r="AB33" s="323"/>
      <c r="AC33" s="323"/>
      <c r="AD33" s="323"/>
      <c r="AE33" s="324"/>
      <c r="AF33" s="27">
        <f t="shared" si="1"/>
        <v>0</v>
      </c>
    </row>
    <row r="34" spans="1:32" ht="15" x14ac:dyDescent="0.25">
      <c r="A34" s="4">
        <f t="shared" si="2"/>
        <v>0</v>
      </c>
      <c r="B34" s="4">
        <f>'Unidad 1'!B34</f>
        <v>0</v>
      </c>
      <c r="C34" s="318">
        <f>'Unidad 1'!C34:H34</f>
        <v>0</v>
      </c>
      <c r="D34" s="318"/>
      <c r="E34" s="318"/>
      <c r="F34" s="318"/>
      <c r="G34" s="318"/>
      <c r="H34" s="318"/>
      <c r="I34" s="319"/>
      <c r="J34" s="320"/>
      <c r="K34" s="319"/>
      <c r="L34" s="320"/>
      <c r="M34" s="319"/>
      <c r="N34" s="320"/>
      <c r="O34" s="339"/>
      <c r="P34" s="340"/>
      <c r="Q34" s="314">
        <f t="shared" si="0"/>
        <v>0</v>
      </c>
      <c r="R34" s="315"/>
      <c r="S34" s="309">
        <f>IF(A34=0,0,COUNTIFS(Asistencia!$J$18:$AR$18,"=U5",Asistencia!$J31:$AR31,"=F"))</f>
        <v>0</v>
      </c>
      <c r="T34" s="310"/>
      <c r="U34" s="311"/>
      <c r="V34" s="322"/>
      <c r="W34" s="323"/>
      <c r="X34" s="323"/>
      <c r="Y34" s="323"/>
      <c r="Z34" s="323"/>
      <c r="AA34" s="323"/>
      <c r="AB34" s="323"/>
      <c r="AC34" s="323"/>
      <c r="AD34" s="323"/>
      <c r="AE34" s="324"/>
      <c r="AF34" s="27">
        <f t="shared" si="1"/>
        <v>0</v>
      </c>
    </row>
    <row r="35" spans="1:32" ht="15" x14ac:dyDescent="0.25">
      <c r="A35" s="4">
        <f t="shared" si="2"/>
        <v>0</v>
      </c>
      <c r="B35" s="4">
        <f>'Unidad 1'!B35</f>
        <v>0</v>
      </c>
      <c r="C35" s="318">
        <f>'Unidad 1'!C35:H35</f>
        <v>0</v>
      </c>
      <c r="D35" s="318"/>
      <c r="E35" s="318"/>
      <c r="F35" s="318"/>
      <c r="G35" s="318"/>
      <c r="H35" s="318"/>
      <c r="I35" s="319"/>
      <c r="J35" s="320"/>
      <c r="K35" s="319"/>
      <c r="L35" s="320"/>
      <c r="M35" s="319"/>
      <c r="N35" s="320"/>
      <c r="O35" s="319"/>
      <c r="P35" s="320"/>
      <c r="Q35" s="314">
        <f t="shared" si="0"/>
        <v>0</v>
      </c>
      <c r="R35" s="315"/>
      <c r="S35" s="309">
        <f>IF(A35=0,0,COUNTIFS(Asistencia!$J$18:$AR$18,"=U5",Asistencia!$J32:$AR32,"=F"))</f>
        <v>0</v>
      </c>
      <c r="T35" s="310"/>
      <c r="U35" s="311"/>
      <c r="V35" s="322"/>
      <c r="W35" s="323"/>
      <c r="X35" s="323"/>
      <c r="Y35" s="323"/>
      <c r="Z35" s="323"/>
      <c r="AA35" s="323"/>
      <c r="AB35" s="323"/>
      <c r="AC35" s="323"/>
      <c r="AD35" s="323"/>
      <c r="AE35" s="324"/>
      <c r="AF35" s="27">
        <f t="shared" si="1"/>
        <v>0</v>
      </c>
    </row>
    <row r="36" spans="1:32" ht="15" x14ac:dyDescent="0.25">
      <c r="A36" s="4">
        <f t="shared" si="2"/>
        <v>0</v>
      </c>
      <c r="B36" s="4">
        <f>'Unidad 1'!B36</f>
        <v>0</v>
      </c>
      <c r="C36" s="318">
        <f>'Unidad 1'!C36:H36</f>
        <v>0</v>
      </c>
      <c r="D36" s="318"/>
      <c r="E36" s="318"/>
      <c r="F36" s="318"/>
      <c r="G36" s="318"/>
      <c r="H36" s="318"/>
      <c r="I36" s="319"/>
      <c r="J36" s="320"/>
      <c r="K36" s="319"/>
      <c r="L36" s="320"/>
      <c r="M36" s="319"/>
      <c r="N36" s="320"/>
      <c r="O36" s="319"/>
      <c r="P36" s="320"/>
      <c r="Q36" s="314">
        <f t="shared" si="0"/>
        <v>0</v>
      </c>
      <c r="R36" s="315"/>
      <c r="S36" s="309">
        <f>IF(A36=0,0,COUNTIFS(Asistencia!$J$18:$AR$18,"=U5",Asistencia!$J33:$AR33,"=F"))</f>
        <v>0</v>
      </c>
      <c r="T36" s="310"/>
      <c r="U36" s="311"/>
      <c r="V36" s="322"/>
      <c r="W36" s="323"/>
      <c r="X36" s="323"/>
      <c r="Y36" s="323"/>
      <c r="Z36" s="323"/>
      <c r="AA36" s="323"/>
      <c r="AB36" s="323"/>
      <c r="AC36" s="323"/>
      <c r="AD36" s="323"/>
      <c r="AE36" s="324"/>
      <c r="AF36" s="27">
        <f t="shared" si="1"/>
        <v>0</v>
      </c>
    </row>
    <row r="37" spans="1:32" x14ac:dyDescent="0.35">
      <c r="A37" s="4">
        <f t="shared" si="2"/>
        <v>0</v>
      </c>
      <c r="B37" s="4">
        <f>'Unidad 1'!B37</f>
        <v>0</v>
      </c>
      <c r="C37" s="318">
        <f>'Unidad 1'!C37:H37</f>
        <v>0</v>
      </c>
      <c r="D37" s="318"/>
      <c r="E37" s="318"/>
      <c r="F37" s="318"/>
      <c r="G37" s="318"/>
      <c r="H37" s="318"/>
      <c r="I37" s="319"/>
      <c r="J37" s="320"/>
      <c r="K37" s="319"/>
      <c r="L37" s="320"/>
      <c r="M37" s="319"/>
      <c r="N37" s="320"/>
      <c r="O37" s="319"/>
      <c r="P37" s="320"/>
      <c r="Q37" s="314">
        <f t="shared" si="0"/>
        <v>0</v>
      </c>
      <c r="R37" s="315"/>
      <c r="S37" s="309">
        <f>IF(A37=0,0,COUNTIFS(Asistencia!$J$18:$AR$18,"=U5",Asistencia!$J34:$AR34,"=F"))</f>
        <v>0</v>
      </c>
      <c r="T37" s="310"/>
      <c r="U37" s="311"/>
      <c r="V37" s="322"/>
      <c r="W37" s="323"/>
      <c r="X37" s="323"/>
      <c r="Y37" s="323"/>
      <c r="Z37" s="323"/>
      <c r="AA37" s="323"/>
      <c r="AB37" s="323"/>
      <c r="AC37" s="323"/>
      <c r="AD37" s="323"/>
      <c r="AE37" s="324"/>
      <c r="AF37" s="27">
        <f t="shared" si="1"/>
        <v>0</v>
      </c>
    </row>
    <row r="38" spans="1:32" x14ac:dyDescent="0.35">
      <c r="A38" s="4">
        <f t="shared" si="2"/>
        <v>0</v>
      </c>
      <c r="B38" s="4">
        <f>'Unidad 1'!B38</f>
        <v>0</v>
      </c>
      <c r="C38" s="318">
        <f>'Unidad 1'!C38:H38</f>
        <v>0</v>
      </c>
      <c r="D38" s="318"/>
      <c r="E38" s="318"/>
      <c r="F38" s="318"/>
      <c r="G38" s="318"/>
      <c r="H38" s="318"/>
      <c r="I38" s="319"/>
      <c r="J38" s="320"/>
      <c r="K38" s="319"/>
      <c r="L38" s="320"/>
      <c r="M38" s="319"/>
      <c r="N38" s="320"/>
      <c r="O38" s="319"/>
      <c r="P38" s="320"/>
      <c r="Q38" s="314">
        <f t="shared" si="0"/>
        <v>0</v>
      </c>
      <c r="R38" s="315"/>
      <c r="S38" s="309">
        <f>IF(A38=0,0,COUNTIFS(Asistencia!$J$18:$AR$18,"=U5",Asistencia!$J35:$AR35,"=F"))</f>
        <v>0</v>
      </c>
      <c r="T38" s="310"/>
      <c r="U38" s="311"/>
      <c r="V38" s="322"/>
      <c r="W38" s="323"/>
      <c r="X38" s="323"/>
      <c r="Y38" s="323"/>
      <c r="Z38" s="323"/>
      <c r="AA38" s="323"/>
      <c r="AB38" s="323"/>
      <c r="AC38" s="323"/>
      <c r="AD38" s="323"/>
      <c r="AE38" s="324"/>
      <c r="AF38" s="27">
        <f t="shared" si="1"/>
        <v>0</v>
      </c>
    </row>
    <row r="39" spans="1:32" x14ac:dyDescent="0.35">
      <c r="A39" s="4">
        <f t="shared" si="2"/>
        <v>0</v>
      </c>
      <c r="B39" s="4">
        <f>'Unidad 1'!B39</f>
        <v>0</v>
      </c>
      <c r="C39" s="318">
        <f>'Unidad 1'!C39:H39</f>
        <v>0</v>
      </c>
      <c r="D39" s="318"/>
      <c r="E39" s="318"/>
      <c r="F39" s="318"/>
      <c r="G39" s="318"/>
      <c r="H39" s="318"/>
      <c r="I39" s="319"/>
      <c r="J39" s="320"/>
      <c r="K39" s="319"/>
      <c r="L39" s="320"/>
      <c r="M39" s="319"/>
      <c r="N39" s="320"/>
      <c r="O39" s="319"/>
      <c r="P39" s="320"/>
      <c r="Q39" s="314">
        <f t="shared" si="0"/>
        <v>0</v>
      </c>
      <c r="R39" s="315"/>
      <c r="S39" s="309">
        <f>IF(A39=0,0,COUNTIFS(Asistencia!$J$18:$AR$18,"=U5",Asistencia!$J36:$AR36,"=F"))</f>
        <v>0</v>
      </c>
      <c r="T39" s="310"/>
      <c r="U39" s="311"/>
      <c r="V39" s="322"/>
      <c r="W39" s="323"/>
      <c r="X39" s="323"/>
      <c r="Y39" s="323"/>
      <c r="Z39" s="323"/>
      <c r="AA39" s="323"/>
      <c r="AB39" s="323"/>
      <c r="AC39" s="323"/>
      <c r="AD39" s="323"/>
      <c r="AE39" s="324"/>
      <c r="AF39" s="27">
        <f t="shared" si="1"/>
        <v>0</v>
      </c>
    </row>
    <row r="40" spans="1:32" x14ac:dyDescent="0.35">
      <c r="A40" s="4">
        <f t="shared" si="2"/>
        <v>0</v>
      </c>
      <c r="B40" s="4">
        <f>'Unidad 1'!B40</f>
        <v>0</v>
      </c>
      <c r="C40" s="318">
        <f>'Unidad 1'!C40:H40</f>
        <v>0</v>
      </c>
      <c r="D40" s="318"/>
      <c r="E40" s="318"/>
      <c r="F40" s="318"/>
      <c r="G40" s="318"/>
      <c r="H40" s="318"/>
      <c r="I40" s="319"/>
      <c r="J40" s="320"/>
      <c r="K40" s="319"/>
      <c r="L40" s="320"/>
      <c r="M40" s="319"/>
      <c r="N40" s="320"/>
      <c r="O40" s="319"/>
      <c r="P40" s="320"/>
      <c r="Q40" s="314">
        <f t="shared" si="0"/>
        <v>0</v>
      </c>
      <c r="R40" s="315"/>
      <c r="S40" s="309">
        <f>IF(A40=0,0,COUNTIFS(Asistencia!$J$18:$AR$18,"=U5",Asistencia!$J37:$AR37,"=F"))</f>
        <v>0</v>
      </c>
      <c r="T40" s="310"/>
      <c r="U40" s="311"/>
      <c r="V40" s="322"/>
      <c r="W40" s="323"/>
      <c r="X40" s="323"/>
      <c r="Y40" s="323"/>
      <c r="Z40" s="323"/>
      <c r="AA40" s="323"/>
      <c r="AB40" s="323"/>
      <c r="AC40" s="323"/>
      <c r="AD40" s="323"/>
      <c r="AE40" s="324"/>
      <c r="AF40" s="27">
        <f t="shared" si="1"/>
        <v>0</v>
      </c>
    </row>
    <row r="41" spans="1:32" x14ac:dyDescent="0.35">
      <c r="A41" s="4">
        <f t="shared" si="2"/>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IF(A41=0,0,COUNTIFS(Asistencia!$J$18:$AR$18,"=U5",Asistencia!$J38:$AR38,"=F"))</f>
        <v>0</v>
      </c>
      <c r="T41" s="310"/>
      <c r="U41" s="311"/>
      <c r="V41" s="322"/>
      <c r="W41" s="323"/>
      <c r="X41" s="323"/>
      <c r="Y41" s="323"/>
      <c r="Z41" s="323"/>
      <c r="AA41" s="323"/>
      <c r="AB41" s="323"/>
      <c r="AC41" s="323"/>
      <c r="AD41" s="323"/>
      <c r="AE41" s="324"/>
      <c r="AF41" s="27">
        <f t="shared" si="1"/>
        <v>0</v>
      </c>
    </row>
    <row r="42" spans="1:32" x14ac:dyDescent="0.35">
      <c r="A42" s="4">
        <f t="shared" si="2"/>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IF(A42=0,0,COUNTIFS(Asistencia!$J$18:$AR$18,"=U5",Asistencia!$J39:$AR39,"=F"))</f>
        <v>0</v>
      </c>
      <c r="T42" s="310"/>
      <c r="U42" s="311"/>
      <c r="V42" s="322"/>
      <c r="W42" s="323"/>
      <c r="X42" s="323"/>
      <c r="Y42" s="323"/>
      <c r="Z42" s="323"/>
      <c r="AA42" s="323"/>
      <c r="AB42" s="323"/>
      <c r="AC42" s="323"/>
      <c r="AD42" s="323"/>
      <c r="AE42" s="324"/>
      <c r="AF42" s="27">
        <f t="shared" si="1"/>
        <v>0</v>
      </c>
    </row>
    <row r="43" spans="1:32" x14ac:dyDescent="0.35">
      <c r="A43" s="4">
        <f t="shared" si="2"/>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IF(A43=0,0,COUNTIFS(Asistencia!$J$18:$AR$18,"=U5",Asistencia!$J40:$AR40,"=F"))</f>
        <v>0</v>
      </c>
      <c r="T43" s="310"/>
      <c r="U43" s="311"/>
      <c r="V43" s="322"/>
      <c r="W43" s="323"/>
      <c r="X43" s="323"/>
      <c r="Y43" s="323"/>
      <c r="Z43" s="323"/>
      <c r="AA43" s="323"/>
      <c r="AB43" s="323"/>
      <c r="AC43" s="323"/>
      <c r="AD43" s="323"/>
      <c r="AE43" s="324"/>
      <c r="AF43" s="27">
        <f t="shared" si="1"/>
        <v>0</v>
      </c>
    </row>
    <row r="44" spans="1:32" x14ac:dyDescent="0.35">
      <c r="A44" s="4">
        <f t="shared" si="2"/>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IF(A44=0,0,COUNTIFS(Asistencia!$J$18:$AR$18,"=U5",Asistencia!$J41:$AR41,"=F"))</f>
        <v>0</v>
      </c>
      <c r="T44" s="310"/>
      <c r="U44" s="311"/>
      <c r="V44" s="322"/>
      <c r="W44" s="323"/>
      <c r="X44" s="323"/>
      <c r="Y44" s="323"/>
      <c r="Z44" s="323"/>
      <c r="AA44" s="323"/>
      <c r="AB44" s="323"/>
      <c r="AC44" s="323"/>
      <c r="AD44" s="323"/>
      <c r="AE44" s="324"/>
      <c r="AF44" s="27">
        <f t="shared" si="1"/>
        <v>0</v>
      </c>
    </row>
    <row r="45" spans="1:32" x14ac:dyDescent="0.35">
      <c r="A45" s="4">
        <f t="shared" si="2"/>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IF(A45=0,0,COUNTIFS(Asistencia!$J$18:$AR$18,"=U5",Asistencia!$J42:$AR42,"=F"))</f>
        <v>0</v>
      </c>
      <c r="T45" s="310"/>
      <c r="U45" s="311"/>
      <c r="V45" s="322"/>
      <c r="W45" s="323"/>
      <c r="X45" s="323"/>
      <c r="Y45" s="323"/>
      <c r="Z45" s="323"/>
      <c r="AA45" s="323"/>
      <c r="AB45" s="323"/>
      <c r="AC45" s="323"/>
      <c r="AD45" s="323"/>
      <c r="AE45" s="324"/>
      <c r="AF45" s="27">
        <f t="shared" si="1"/>
        <v>0</v>
      </c>
    </row>
    <row r="46" spans="1:32" x14ac:dyDescent="0.35">
      <c r="A46" s="4">
        <f t="shared" si="2"/>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IF(A46=0,0,COUNTIFS(Asistencia!$J$18:$AR$18,"=U5",Asistencia!$J43:$AR43,"=F"))</f>
        <v>0</v>
      </c>
      <c r="T46" s="310"/>
      <c r="U46" s="311"/>
      <c r="V46" s="322"/>
      <c r="W46" s="323"/>
      <c r="X46" s="323"/>
      <c r="Y46" s="323"/>
      <c r="Z46" s="323"/>
      <c r="AA46" s="323"/>
      <c r="AB46" s="323"/>
      <c r="AC46" s="323"/>
      <c r="AD46" s="323"/>
      <c r="AE46" s="324"/>
      <c r="AF46" s="27">
        <f t="shared" si="1"/>
        <v>0</v>
      </c>
    </row>
    <row r="47" spans="1:32" x14ac:dyDescent="0.35">
      <c r="A47" s="4">
        <f t="shared" si="2"/>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IF(A47=0,0,COUNTIFS(Asistencia!$J$18:$AR$18,"=U5",Asistencia!$J44:$AR44,"=F"))</f>
        <v>0</v>
      </c>
      <c r="T47" s="310"/>
      <c r="U47" s="311"/>
      <c r="V47" s="322"/>
      <c r="W47" s="323"/>
      <c r="X47" s="323"/>
      <c r="Y47" s="323"/>
      <c r="Z47" s="323"/>
      <c r="AA47" s="323"/>
      <c r="AB47" s="323"/>
      <c r="AC47" s="323"/>
      <c r="AD47" s="323"/>
      <c r="AE47" s="324"/>
      <c r="AF47" s="27">
        <f t="shared" si="1"/>
        <v>0</v>
      </c>
    </row>
    <row r="48" spans="1:32" x14ac:dyDescent="0.35">
      <c r="A48" s="4">
        <f t="shared" si="2"/>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IF(A48=0,0,COUNTIFS(Asistencia!$J$18:$AR$18,"=U5",Asistencia!$J45:$AR45,"=F"))</f>
        <v>0</v>
      </c>
      <c r="T48" s="310"/>
      <c r="U48" s="311"/>
      <c r="V48" s="322"/>
      <c r="W48" s="323"/>
      <c r="X48" s="323"/>
      <c r="Y48" s="323"/>
      <c r="Z48" s="323"/>
      <c r="AA48" s="323"/>
      <c r="AB48" s="323"/>
      <c r="AC48" s="323"/>
      <c r="AD48" s="323"/>
      <c r="AE48" s="324"/>
      <c r="AF48" s="27">
        <f t="shared" si="1"/>
        <v>0</v>
      </c>
    </row>
    <row r="49" spans="1:32" x14ac:dyDescent="0.35">
      <c r="A49" s="4">
        <f t="shared" si="2"/>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IF(A49=0,0,COUNTIFS(Asistencia!$J$18:$AR$18,"=U5",Asistencia!$J46:$AR46,"=F"))</f>
        <v>0</v>
      </c>
      <c r="T49" s="310"/>
      <c r="U49" s="311"/>
      <c r="V49" s="322"/>
      <c r="W49" s="323"/>
      <c r="X49" s="323"/>
      <c r="Y49" s="323"/>
      <c r="Z49" s="323"/>
      <c r="AA49" s="323"/>
      <c r="AB49" s="323"/>
      <c r="AC49" s="323"/>
      <c r="AD49" s="323"/>
      <c r="AE49" s="324"/>
      <c r="AF49" s="27">
        <f t="shared" si="1"/>
        <v>0</v>
      </c>
    </row>
    <row r="50" spans="1:32" x14ac:dyDescent="0.35">
      <c r="A50" s="4">
        <f t="shared" si="2"/>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IF(A50=0,0,COUNTIFS(Asistencia!$J$18:$AR$18,"=U5",Asistencia!$J47:$AR47,"=F"))</f>
        <v>0</v>
      </c>
      <c r="T50" s="310"/>
      <c r="U50" s="311"/>
      <c r="V50" s="322"/>
      <c r="W50" s="323"/>
      <c r="X50" s="323"/>
      <c r="Y50" s="323"/>
      <c r="Z50" s="323"/>
      <c r="AA50" s="323"/>
      <c r="AB50" s="323"/>
      <c r="AC50" s="323"/>
      <c r="AD50" s="323"/>
      <c r="AE50" s="324"/>
      <c r="AF50" s="27">
        <f t="shared" si="1"/>
        <v>0</v>
      </c>
    </row>
    <row r="51" spans="1:32" x14ac:dyDescent="0.35">
      <c r="A51" s="4">
        <f t="shared" si="2"/>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IF(A51=0,0,COUNTIFS(Asistencia!$J$18:$AR$18,"=U5",Asistencia!$J48:$AR48,"=F"))</f>
        <v>0</v>
      </c>
      <c r="T51" s="310"/>
      <c r="U51" s="311"/>
      <c r="V51" s="319"/>
      <c r="W51" s="321"/>
      <c r="X51" s="321"/>
      <c r="Y51" s="321"/>
      <c r="Z51" s="321"/>
      <c r="AA51" s="321"/>
      <c r="AB51" s="321"/>
      <c r="AC51" s="321"/>
      <c r="AD51" s="321"/>
      <c r="AE51" s="320"/>
      <c r="AF51" s="27">
        <f t="shared" si="1"/>
        <v>0</v>
      </c>
    </row>
    <row r="52" spans="1:32" x14ac:dyDescent="0.35">
      <c r="A52" s="4">
        <f t="shared" si="2"/>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IF(A52=0,0,COUNTIFS(Asistencia!$J$18:$AR$18,"=U5",Asistencia!$J49:$AR49,"=F"))</f>
        <v>0</v>
      </c>
      <c r="T52" s="310"/>
      <c r="U52" s="311"/>
      <c r="V52" s="319"/>
      <c r="W52" s="321"/>
      <c r="X52" s="321"/>
      <c r="Y52" s="321"/>
      <c r="Z52" s="321"/>
      <c r="AA52" s="321"/>
      <c r="AB52" s="321"/>
      <c r="AC52" s="321"/>
      <c r="AD52" s="321"/>
      <c r="AE52" s="320"/>
      <c r="AF52" s="27">
        <f t="shared" si="1"/>
        <v>0</v>
      </c>
    </row>
    <row r="53" spans="1:32" x14ac:dyDescent="0.35">
      <c r="A53" s="4">
        <f t="shared" si="2"/>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IF(A53=0,0,COUNTIFS(Asistencia!$J$18:$AR$18,"=U5",Asistencia!$J50:$AR50,"=F"))</f>
        <v>0</v>
      </c>
      <c r="T53" s="310"/>
      <c r="U53" s="311"/>
      <c r="V53" s="319"/>
      <c r="W53" s="321"/>
      <c r="X53" s="321"/>
      <c r="Y53" s="321"/>
      <c r="Z53" s="321"/>
      <c r="AA53" s="321"/>
      <c r="AB53" s="321"/>
      <c r="AC53" s="321"/>
      <c r="AD53" s="321"/>
      <c r="AE53" s="320"/>
      <c r="AF53" s="27">
        <f t="shared" si="1"/>
        <v>0</v>
      </c>
    </row>
    <row r="54" spans="1:32" x14ac:dyDescent="0.35">
      <c r="A54" s="4">
        <f t="shared" si="2"/>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IF(A54=0,0,COUNTIFS(Asistencia!$J$18:$AR$18,"=U5",Asistencia!$J51:$AR51,"=F"))</f>
        <v>0</v>
      </c>
      <c r="T54" s="310"/>
      <c r="U54" s="311"/>
      <c r="V54" s="319"/>
      <c r="W54" s="321"/>
      <c r="X54" s="321"/>
      <c r="Y54" s="321"/>
      <c r="Z54" s="321"/>
      <c r="AA54" s="321"/>
      <c r="AB54" s="321"/>
      <c r="AC54" s="321"/>
      <c r="AD54" s="321"/>
      <c r="AE54" s="320"/>
      <c r="AF54" s="27">
        <f t="shared" si="1"/>
        <v>0</v>
      </c>
    </row>
    <row r="55" spans="1:32" x14ac:dyDescent="0.35">
      <c r="A55" s="4">
        <f t="shared" si="2"/>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IF(A55=0,0,COUNTIFS(Asistencia!$J$18:$AR$18,"=U5",Asistencia!$J52:$AR52,"=F"))</f>
        <v>0</v>
      </c>
      <c r="T55" s="310"/>
      <c r="U55" s="311"/>
      <c r="V55" s="319"/>
      <c r="W55" s="321"/>
      <c r="X55" s="321"/>
      <c r="Y55" s="321"/>
      <c r="Z55" s="321"/>
      <c r="AA55" s="321"/>
      <c r="AB55" s="321"/>
      <c r="AC55" s="321"/>
      <c r="AD55" s="321"/>
      <c r="AE55" s="320"/>
      <c r="AF55" s="27">
        <f t="shared" si="1"/>
        <v>0</v>
      </c>
    </row>
    <row r="56" spans="1:32" x14ac:dyDescent="0.35">
      <c r="A56" s="4">
        <f t="shared" si="2"/>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IF(A56=0,0,COUNTIFS(Asistencia!$J$18:$AR$18,"=U5",Asistencia!$J53:$AR53,"=F"))</f>
        <v>0</v>
      </c>
      <c r="T56" s="310"/>
      <c r="U56" s="311"/>
      <c r="V56" s="319"/>
      <c r="W56" s="321"/>
      <c r="X56" s="321"/>
      <c r="Y56" s="321"/>
      <c r="Z56" s="321"/>
      <c r="AA56" s="321"/>
      <c r="AB56" s="321"/>
      <c r="AC56" s="321"/>
      <c r="AD56" s="321"/>
      <c r="AE56" s="320"/>
      <c r="AF56" s="27">
        <f t="shared" si="1"/>
        <v>0</v>
      </c>
    </row>
    <row r="57" spans="1:32" x14ac:dyDescent="0.35">
      <c r="A57" s="4">
        <f t="shared" si="2"/>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IF(A57=0,0,COUNTIFS(Asistencia!$J$18:$AR$18,"=U5",Asistencia!$J54:$AR54,"=F"))</f>
        <v>0</v>
      </c>
      <c r="T57" s="310"/>
      <c r="U57" s="311"/>
      <c r="V57" s="319"/>
      <c r="W57" s="321"/>
      <c r="X57" s="321"/>
      <c r="Y57" s="321"/>
      <c r="Z57" s="321"/>
      <c r="AA57" s="321"/>
      <c r="AB57" s="321"/>
      <c r="AC57" s="321"/>
      <c r="AD57" s="321"/>
      <c r="AE57" s="320"/>
      <c r="AF57" s="27">
        <f t="shared" si="1"/>
        <v>0</v>
      </c>
    </row>
    <row r="58" spans="1:32" x14ac:dyDescent="0.35">
      <c r="A58" s="4">
        <f t="shared" si="2"/>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IF(A58=0,0,COUNTIFS(Asistencia!$J$18:$AR$18,"=U5",Asistencia!$J55:$AR55,"=F"))</f>
        <v>0</v>
      </c>
      <c r="T58" s="310"/>
      <c r="U58" s="311"/>
      <c r="V58" s="319"/>
      <c r="W58" s="321"/>
      <c r="X58" s="321"/>
      <c r="Y58" s="321"/>
      <c r="Z58" s="321"/>
      <c r="AA58" s="321"/>
      <c r="AB58" s="321"/>
      <c r="AC58" s="321"/>
      <c r="AD58" s="321"/>
      <c r="AE58" s="320"/>
      <c r="AF58" s="27">
        <f t="shared" si="1"/>
        <v>0</v>
      </c>
    </row>
    <row r="59" spans="1:32" x14ac:dyDescent="0.35">
      <c r="A59" s="4">
        <f t="shared" si="2"/>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IF(A59=0,0,COUNTIFS(Asistencia!$J$18:$AR$18,"=U5",Asistencia!$J56:$AR56,"=F"))</f>
        <v>0</v>
      </c>
      <c r="T59" s="310"/>
      <c r="U59" s="311"/>
      <c r="V59" s="319"/>
      <c r="W59" s="321"/>
      <c r="X59" s="321"/>
      <c r="Y59" s="321"/>
      <c r="Z59" s="321"/>
      <c r="AA59" s="321"/>
      <c r="AB59" s="321"/>
      <c r="AC59" s="321"/>
      <c r="AD59" s="321"/>
      <c r="AE59" s="320"/>
      <c r="AF59" s="27">
        <f t="shared" si="1"/>
        <v>0</v>
      </c>
    </row>
    <row r="60" spans="1:32" x14ac:dyDescent="0.35">
      <c r="A60" s="4">
        <f t="shared" si="2"/>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IF(A60=0,0,COUNTIFS(Asistencia!$J$18:$AR$18,"=U5",Asistencia!$J57:$AR57,"=F"))</f>
        <v>0</v>
      </c>
      <c r="T60" s="310"/>
      <c r="U60" s="311"/>
      <c r="V60" s="319"/>
      <c r="W60" s="321"/>
      <c r="X60" s="321"/>
      <c r="Y60" s="321"/>
      <c r="Z60" s="321"/>
      <c r="AA60" s="321"/>
      <c r="AB60" s="321"/>
      <c r="AC60" s="321"/>
      <c r="AD60" s="321"/>
      <c r="AE60" s="320"/>
      <c r="AF60" s="27">
        <f t="shared" si="1"/>
        <v>0</v>
      </c>
    </row>
    <row r="61" spans="1:32" x14ac:dyDescent="0.35">
      <c r="A61" s="4">
        <f t="shared" si="2"/>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IF(A61=0,0,COUNTIFS(Asistencia!$J$18:$AR$18,"=U5",Asistencia!$J58:$AR58,"=F"))</f>
        <v>0</v>
      </c>
      <c r="T61" s="310"/>
      <c r="U61" s="311"/>
      <c r="V61" s="319"/>
      <c r="W61" s="321"/>
      <c r="X61" s="321"/>
      <c r="Y61" s="321"/>
      <c r="Z61" s="321"/>
      <c r="AA61" s="321"/>
      <c r="AB61" s="321"/>
      <c r="AC61" s="321"/>
      <c r="AD61" s="321"/>
      <c r="AE61" s="320"/>
      <c r="AF61" s="27">
        <f t="shared" si="1"/>
        <v>0</v>
      </c>
    </row>
    <row r="62" spans="1:32" x14ac:dyDescent="0.35">
      <c r="A62" s="4">
        <f t="shared" si="2"/>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IF(A62=0,0,COUNTIFS(Asistencia!$J$18:$AR$18,"=U5",Asistencia!$J59:$AR59,"=F"))</f>
        <v>0</v>
      </c>
      <c r="T62" s="310"/>
      <c r="U62" s="311"/>
      <c r="V62" s="319"/>
      <c r="W62" s="321"/>
      <c r="X62" s="321"/>
      <c r="Y62" s="321"/>
      <c r="Z62" s="321"/>
      <c r="AA62" s="321"/>
      <c r="AB62" s="321"/>
      <c r="AC62" s="321"/>
      <c r="AD62" s="321"/>
      <c r="AE62" s="320"/>
      <c r="AF62" s="27">
        <f t="shared" si="1"/>
        <v>0</v>
      </c>
    </row>
    <row r="63" spans="1:32" x14ac:dyDescent="0.35">
      <c r="A63" s="4">
        <f t="shared" si="2"/>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IF(A63=0,0,COUNTIFS(Asistencia!$J$18:$AR$18,"=U5",Asistencia!$J60:$AR60,"=F"))</f>
        <v>0</v>
      </c>
      <c r="T63" s="310"/>
      <c r="U63" s="311"/>
      <c r="V63" s="319"/>
      <c r="W63" s="321"/>
      <c r="X63" s="321"/>
      <c r="Y63" s="321"/>
      <c r="Z63" s="321"/>
      <c r="AA63" s="321"/>
      <c r="AB63" s="321"/>
      <c r="AC63" s="321"/>
      <c r="AD63" s="321"/>
      <c r="AE63" s="320"/>
      <c r="AF63" s="27">
        <f t="shared" si="1"/>
        <v>0</v>
      </c>
    </row>
    <row r="64" spans="1:32" x14ac:dyDescent="0.35">
      <c r="A64" s="4">
        <f t="shared" si="2"/>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IF(A64=0,0,COUNTIFS(Asistencia!$J$18:$AR$18,"=U5",Asistencia!$J61:$AR61,"=F"))</f>
        <v>0</v>
      </c>
      <c r="T64" s="310"/>
      <c r="U64" s="311"/>
      <c r="V64" s="319"/>
      <c r="W64" s="321"/>
      <c r="X64" s="321"/>
      <c r="Y64" s="321"/>
      <c r="Z64" s="321"/>
      <c r="AA64" s="321"/>
      <c r="AB64" s="321"/>
      <c r="AC64" s="321"/>
      <c r="AD64" s="321"/>
      <c r="AE64" s="320"/>
      <c r="AF64" s="27">
        <f t="shared" si="1"/>
        <v>0</v>
      </c>
    </row>
    <row r="65" spans="1:32" x14ac:dyDescent="0.35">
      <c r="A65" s="4">
        <f t="shared" si="2"/>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IF(A65=0,0,COUNTIFS(Asistencia!$J$18:$AR$18,"=U5",Asistencia!$J62:$AR62,"=F"))</f>
        <v>0</v>
      </c>
      <c r="T65" s="310"/>
      <c r="U65" s="311"/>
      <c r="V65" s="319"/>
      <c r="W65" s="321"/>
      <c r="X65" s="321"/>
      <c r="Y65" s="321"/>
      <c r="Z65" s="321"/>
      <c r="AA65" s="321"/>
      <c r="AB65" s="321"/>
      <c r="AC65" s="321"/>
      <c r="AD65" s="321"/>
      <c r="AE65" s="320"/>
      <c r="AF65" s="27">
        <f t="shared" si="1"/>
        <v>0</v>
      </c>
    </row>
    <row r="66" spans="1:32" x14ac:dyDescent="0.35">
      <c r="A66" s="4">
        <f t="shared" si="2"/>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IF(A66=0,0,COUNTIFS(Asistencia!$J$18:$AR$18,"=U5",Asistencia!$J63:$AR63,"=F"))</f>
        <v>0</v>
      </c>
      <c r="T66" s="310"/>
      <c r="U66" s="311"/>
      <c r="V66" s="319"/>
      <c r="W66" s="321"/>
      <c r="X66" s="321"/>
      <c r="Y66" s="321"/>
      <c r="Z66" s="321"/>
      <c r="AA66" s="321"/>
      <c r="AB66" s="321"/>
      <c r="AC66" s="321"/>
      <c r="AD66" s="321"/>
      <c r="AE66" s="320"/>
      <c r="AF66" s="27">
        <f t="shared" si="1"/>
        <v>0</v>
      </c>
    </row>
    <row r="67" spans="1:32" x14ac:dyDescent="0.35">
      <c r="A67" s="4">
        <f t="shared" si="2"/>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IF(A67=0,0,COUNTIFS(Asistencia!$J$18:$AR$18,"=U5",Asistencia!$J64:$AR64,"=F"))</f>
        <v>0</v>
      </c>
      <c r="T67" s="310"/>
      <c r="U67" s="311"/>
      <c r="V67" s="319"/>
      <c r="W67" s="321"/>
      <c r="X67" s="321"/>
      <c r="Y67" s="321"/>
      <c r="Z67" s="321"/>
      <c r="AA67" s="321"/>
      <c r="AB67" s="321"/>
      <c r="AC67" s="321"/>
      <c r="AD67" s="321"/>
      <c r="AE67" s="320"/>
      <c r="AF67" s="27">
        <f t="shared" si="1"/>
        <v>0</v>
      </c>
    </row>
    <row r="68" spans="1:32" x14ac:dyDescent="0.35">
      <c r="A68" s="4">
        <f t="shared" si="2"/>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IF(A68=0,0,COUNTIFS(Asistencia!$J$18:$AR$18,"=U5",Asistencia!$J65:$AR65,"=F"))</f>
        <v>0</v>
      </c>
      <c r="T68" s="310"/>
      <c r="U68" s="311"/>
      <c r="V68" s="319"/>
      <c r="W68" s="321"/>
      <c r="X68" s="321"/>
      <c r="Y68" s="321"/>
      <c r="Z68" s="321"/>
      <c r="AA68" s="321"/>
      <c r="AB68" s="321"/>
      <c r="AC68" s="321"/>
      <c r="AD68" s="321"/>
      <c r="AE68" s="320"/>
      <c r="AF68" s="27">
        <f t="shared" si="1"/>
        <v>0</v>
      </c>
    </row>
    <row r="69" spans="1:32" x14ac:dyDescent="0.35">
      <c r="A69" s="4">
        <f t="shared" si="2"/>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IF(A69=0,0,COUNTIFS(Asistencia!$J$18:$AR$18,"=U5",Asistencia!$J66:$AR66,"=F"))</f>
        <v>0</v>
      </c>
      <c r="T69" s="310"/>
      <c r="U69" s="311"/>
      <c r="V69" s="319"/>
      <c r="W69" s="321"/>
      <c r="X69" s="321"/>
      <c r="Y69" s="321"/>
      <c r="Z69" s="321"/>
      <c r="AA69" s="321"/>
      <c r="AB69" s="321"/>
      <c r="AC69" s="321"/>
      <c r="AD69" s="321"/>
      <c r="AE69" s="320"/>
      <c r="AF69" s="27">
        <f t="shared" si="1"/>
        <v>0</v>
      </c>
    </row>
    <row r="70" spans="1:32" x14ac:dyDescent="0.35">
      <c r="A70" s="4">
        <f t="shared" si="2"/>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IF(A70=0,0,COUNTIFS(Asistencia!$J$18:$AR$18,"=U5",Asistencia!$J67:$AR67,"=F"))</f>
        <v>0</v>
      </c>
      <c r="T70" s="310"/>
      <c r="U70" s="311"/>
      <c r="V70" s="319"/>
      <c r="W70" s="321"/>
      <c r="X70" s="321"/>
      <c r="Y70" s="321"/>
      <c r="Z70" s="321"/>
      <c r="AA70" s="321"/>
      <c r="AB70" s="321"/>
      <c r="AC70" s="321"/>
      <c r="AD70" s="321"/>
      <c r="AE70" s="320"/>
      <c r="AF70" s="27">
        <f t="shared" si="1"/>
        <v>0</v>
      </c>
    </row>
    <row r="71" spans="1:32" x14ac:dyDescent="0.35">
      <c r="A71" s="4">
        <f t="shared" si="2"/>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IF(A71=0,0,COUNTIFS(Asistencia!$J$18:$AR$18,"=U5",Asistencia!$J68:$AR68,"=F"))</f>
        <v>0</v>
      </c>
      <c r="T71" s="310"/>
      <c r="U71" s="311"/>
      <c r="V71" s="319"/>
      <c r="W71" s="321"/>
      <c r="X71" s="321"/>
      <c r="Y71" s="321"/>
      <c r="Z71" s="321"/>
      <c r="AA71" s="321"/>
      <c r="AB71" s="321"/>
      <c r="AC71" s="321"/>
      <c r="AD71" s="321"/>
      <c r="AE71" s="320"/>
      <c r="AF71" s="27">
        <f t="shared" si="1"/>
        <v>0</v>
      </c>
    </row>
    <row r="72" spans="1:32" x14ac:dyDescent="0.35">
      <c r="A72" s="4">
        <f t="shared" si="2"/>
        <v>0</v>
      </c>
      <c r="B72" s="4">
        <f>'Unidad 1'!B72</f>
        <v>0</v>
      </c>
      <c r="C72" s="318">
        <f>'Unidad 1'!C72:H72</f>
        <v>0</v>
      </c>
      <c r="D72" s="318"/>
      <c r="E72" s="318"/>
      <c r="F72" s="318"/>
      <c r="G72" s="318"/>
      <c r="H72" s="318"/>
      <c r="I72" s="319"/>
      <c r="J72" s="320"/>
      <c r="K72" s="319"/>
      <c r="L72" s="320"/>
      <c r="M72" s="319"/>
      <c r="N72" s="320"/>
      <c r="O72" s="319"/>
      <c r="P72" s="320"/>
      <c r="Q72" s="319">
        <f t="shared" ref="Q72" si="3">IF(A72=0,0,IF(ROUND(I72*$I$21+K72*$K$21+M72*$M$21+O72*$O$21,0)&lt;70,"NA",ROUND(I72*$I$21+K72*$K$21+M72*$M$21+O72*$O$21,0)))</f>
        <v>0</v>
      </c>
      <c r="R72" s="320"/>
      <c r="S72" s="309">
        <f>IF(A72=0,0,COUNTIFS(Asistencia!$J$18:$AR$18,"=U5",Asistencia!$J69:$AR69,"=F"))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mergeCells count="472">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A15:B15"/>
    <mergeCell ref="C15:P15"/>
    <mergeCell ref="Q15:T15"/>
    <mergeCell ref="U15:V15"/>
    <mergeCell ref="W15:AC15"/>
    <mergeCell ref="AD15:AE15"/>
    <mergeCell ref="U12:V12"/>
    <mergeCell ref="W12:X12"/>
    <mergeCell ref="Y12:Z12"/>
    <mergeCell ref="AA12:AE12"/>
    <mergeCell ref="A13:AE13"/>
    <mergeCell ref="A14:B14"/>
    <mergeCell ref="C14:K14"/>
    <mergeCell ref="L14:O14"/>
    <mergeCell ref="P14:R14"/>
    <mergeCell ref="S14:V14"/>
    <mergeCell ref="A16:AE16"/>
    <mergeCell ref="A17:D17"/>
    <mergeCell ref="F17:H17"/>
    <mergeCell ref="J17:L17"/>
    <mergeCell ref="N17:P17"/>
    <mergeCell ref="R17:T17"/>
    <mergeCell ref="U17:V17"/>
    <mergeCell ref="W17:Y17"/>
    <mergeCell ref="Z17:AC17"/>
    <mergeCell ref="AD17:AE17"/>
    <mergeCell ref="X18:AC18"/>
    <mergeCell ref="AD18:AE18"/>
    <mergeCell ref="A20:A22"/>
    <mergeCell ref="B20:B22"/>
    <mergeCell ref="C20:H22"/>
    <mergeCell ref="I20:J20"/>
    <mergeCell ref="K20:L20"/>
    <mergeCell ref="M20:N20"/>
    <mergeCell ref="O20:P20"/>
    <mergeCell ref="Q20:R22"/>
    <mergeCell ref="A18:C18"/>
    <mergeCell ref="D18:E18"/>
    <mergeCell ref="F18:L18"/>
    <mergeCell ref="M18:N18"/>
    <mergeCell ref="O18:U18"/>
    <mergeCell ref="V18:W18"/>
    <mergeCell ref="S20:U22"/>
    <mergeCell ref="V20:AE22"/>
    <mergeCell ref="I21:J21"/>
    <mergeCell ref="K21:L21"/>
    <mergeCell ref="M21:N21"/>
    <mergeCell ref="O21:P21"/>
    <mergeCell ref="I22:J22"/>
    <mergeCell ref="K22:L22"/>
    <mergeCell ref="M22:N22"/>
    <mergeCell ref="O22:P22"/>
    <mergeCell ref="S23:U23"/>
    <mergeCell ref="V23:AE23"/>
    <mergeCell ref="C24:H24"/>
    <mergeCell ref="I24:J24"/>
    <mergeCell ref="K24:L24"/>
    <mergeCell ref="M24:N24"/>
    <mergeCell ref="O24:P24"/>
    <mergeCell ref="Q24:R24"/>
    <mergeCell ref="S24:U24"/>
    <mergeCell ref="V24:AE24"/>
    <mergeCell ref="C23:H23"/>
    <mergeCell ref="I23:J23"/>
    <mergeCell ref="K23:L23"/>
    <mergeCell ref="M23:N23"/>
    <mergeCell ref="O23:P23"/>
    <mergeCell ref="Q23:R23"/>
    <mergeCell ref="S25:U25"/>
    <mergeCell ref="V25:AE25"/>
    <mergeCell ref="C26:H26"/>
    <mergeCell ref="I26:J26"/>
    <mergeCell ref="K26:L26"/>
    <mergeCell ref="M26:N26"/>
    <mergeCell ref="O26:P26"/>
    <mergeCell ref="Q26:R26"/>
    <mergeCell ref="S26:U26"/>
    <mergeCell ref="V26:AE26"/>
    <mergeCell ref="C25:H25"/>
    <mergeCell ref="I25:J25"/>
    <mergeCell ref="K25:L25"/>
    <mergeCell ref="M25:N25"/>
    <mergeCell ref="O25:P25"/>
    <mergeCell ref="Q25:R25"/>
    <mergeCell ref="S27:U27"/>
    <mergeCell ref="V27:AE27"/>
    <mergeCell ref="C28:H28"/>
    <mergeCell ref="I28:J28"/>
    <mergeCell ref="K28:L28"/>
    <mergeCell ref="M28:N28"/>
    <mergeCell ref="O28:P28"/>
    <mergeCell ref="Q28:R28"/>
    <mergeCell ref="S28:U28"/>
    <mergeCell ref="V28:AE28"/>
    <mergeCell ref="C27:H27"/>
    <mergeCell ref="I27:J27"/>
    <mergeCell ref="K27:L27"/>
    <mergeCell ref="M27:N27"/>
    <mergeCell ref="O27:P27"/>
    <mergeCell ref="Q27:R27"/>
    <mergeCell ref="S29:U29"/>
    <mergeCell ref="V29:AE29"/>
    <mergeCell ref="C30:H30"/>
    <mergeCell ref="I30:J30"/>
    <mergeCell ref="K30:L30"/>
    <mergeCell ref="M30:N30"/>
    <mergeCell ref="O30:P30"/>
    <mergeCell ref="Q30:R30"/>
    <mergeCell ref="S30:U30"/>
    <mergeCell ref="V30:AE30"/>
    <mergeCell ref="C29:H29"/>
    <mergeCell ref="I29:J29"/>
    <mergeCell ref="K29:L29"/>
    <mergeCell ref="M29:N29"/>
    <mergeCell ref="O29:P29"/>
    <mergeCell ref="Q29:R29"/>
    <mergeCell ref="S31:U31"/>
    <mergeCell ref="V31:AE31"/>
    <mergeCell ref="C32:H32"/>
    <mergeCell ref="I32:J32"/>
    <mergeCell ref="K32:L32"/>
    <mergeCell ref="M32:N32"/>
    <mergeCell ref="O32:P32"/>
    <mergeCell ref="Q32:R32"/>
    <mergeCell ref="S32:U32"/>
    <mergeCell ref="V32:AE32"/>
    <mergeCell ref="C31:H31"/>
    <mergeCell ref="I31:J31"/>
    <mergeCell ref="K31:L31"/>
    <mergeCell ref="M31:N31"/>
    <mergeCell ref="O31:P31"/>
    <mergeCell ref="Q31:R31"/>
    <mergeCell ref="S33:U33"/>
    <mergeCell ref="V33:AE33"/>
    <mergeCell ref="C34:H34"/>
    <mergeCell ref="I34:J34"/>
    <mergeCell ref="K34:L34"/>
    <mergeCell ref="M34:N34"/>
    <mergeCell ref="O34:P34"/>
    <mergeCell ref="Q34:R34"/>
    <mergeCell ref="S34:U34"/>
    <mergeCell ref="V34:AE34"/>
    <mergeCell ref="C33:H33"/>
    <mergeCell ref="I33:J33"/>
    <mergeCell ref="K33:L33"/>
    <mergeCell ref="M33:N33"/>
    <mergeCell ref="O33:P33"/>
    <mergeCell ref="Q33:R33"/>
    <mergeCell ref="S35:U35"/>
    <mergeCell ref="V35:AE35"/>
    <mergeCell ref="C36:H36"/>
    <mergeCell ref="I36:J36"/>
    <mergeCell ref="K36:L36"/>
    <mergeCell ref="M36:N36"/>
    <mergeCell ref="O36:P36"/>
    <mergeCell ref="Q36:R36"/>
    <mergeCell ref="S36:U36"/>
    <mergeCell ref="V36:AE36"/>
    <mergeCell ref="C35:H35"/>
    <mergeCell ref="I35:J35"/>
    <mergeCell ref="K35:L35"/>
    <mergeCell ref="M35:N35"/>
    <mergeCell ref="O35:P35"/>
    <mergeCell ref="Q35:R35"/>
    <mergeCell ref="S37:U37"/>
    <mergeCell ref="V37:AE37"/>
    <mergeCell ref="C38:H38"/>
    <mergeCell ref="I38:J38"/>
    <mergeCell ref="K38:L38"/>
    <mergeCell ref="M38:N38"/>
    <mergeCell ref="O38:P38"/>
    <mergeCell ref="Q38:R38"/>
    <mergeCell ref="S38:U38"/>
    <mergeCell ref="V38:AE38"/>
    <mergeCell ref="C37:H37"/>
    <mergeCell ref="I37:J37"/>
    <mergeCell ref="K37:L37"/>
    <mergeCell ref="M37:N37"/>
    <mergeCell ref="O37:P37"/>
    <mergeCell ref="Q37:R37"/>
    <mergeCell ref="S39:U39"/>
    <mergeCell ref="V39:AE39"/>
    <mergeCell ref="C40:H40"/>
    <mergeCell ref="I40:J40"/>
    <mergeCell ref="K40:L40"/>
    <mergeCell ref="M40:N40"/>
    <mergeCell ref="O40:P40"/>
    <mergeCell ref="Q40:R40"/>
    <mergeCell ref="S40:U40"/>
    <mergeCell ref="V40:AE40"/>
    <mergeCell ref="C39:H39"/>
    <mergeCell ref="I39:J39"/>
    <mergeCell ref="K39:L39"/>
    <mergeCell ref="M39:N39"/>
    <mergeCell ref="O39:P39"/>
    <mergeCell ref="Q39:R39"/>
    <mergeCell ref="S41:U41"/>
    <mergeCell ref="V41:AE41"/>
    <mergeCell ref="C42:H42"/>
    <mergeCell ref="I42:J42"/>
    <mergeCell ref="K42:L42"/>
    <mergeCell ref="M42:N42"/>
    <mergeCell ref="O42:P42"/>
    <mergeCell ref="Q42:R42"/>
    <mergeCell ref="S42:U42"/>
    <mergeCell ref="V42:AE42"/>
    <mergeCell ref="C41:H41"/>
    <mergeCell ref="I41:J41"/>
    <mergeCell ref="K41:L41"/>
    <mergeCell ref="M41:N41"/>
    <mergeCell ref="O41:P41"/>
    <mergeCell ref="Q41:R41"/>
    <mergeCell ref="S43:U43"/>
    <mergeCell ref="V43:AE43"/>
    <mergeCell ref="C44:H44"/>
    <mergeCell ref="I44:J44"/>
    <mergeCell ref="K44:L44"/>
    <mergeCell ref="M44:N44"/>
    <mergeCell ref="O44:P44"/>
    <mergeCell ref="Q44:R44"/>
    <mergeCell ref="S44:U44"/>
    <mergeCell ref="V44:AE44"/>
    <mergeCell ref="C43:H43"/>
    <mergeCell ref="I43:J43"/>
    <mergeCell ref="K43:L43"/>
    <mergeCell ref="M43:N43"/>
    <mergeCell ref="O43:P43"/>
    <mergeCell ref="Q43:R43"/>
    <mergeCell ref="S45:U45"/>
    <mergeCell ref="V45:AE45"/>
    <mergeCell ref="C46:H46"/>
    <mergeCell ref="I46:J46"/>
    <mergeCell ref="K46:L46"/>
    <mergeCell ref="M46:N46"/>
    <mergeCell ref="O46:P46"/>
    <mergeCell ref="Q46:R46"/>
    <mergeCell ref="S46:U46"/>
    <mergeCell ref="V46:AE46"/>
    <mergeCell ref="C45:H45"/>
    <mergeCell ref="I45:J45"/>
    <mergeCell ref="K45:L45"/>
    <mergeCell ref="M45:N45"/>
    <mergeCell ref="O45:P45"/>
    <mergeCell ref="Q45:R45"/>
    <mergeCell ref="S47:U47"/>
    <mergeCell ref="V47:AE47"/>
    <mergeCell ref="C48:H48"/>
    <mergeCell ref="I48:J48"/>
    <mergeCell ref="K48:L48"/>
    <mergeCell ref="M48:N48"/>
    <mergeCell ref="O48:P48"/>
    <mergeCell ref="Q48:R48"/>
    <mergeCell ref="S48:U48"/>
    <mergeCell ref="V48:AE48"/>
    <mergeCell ref="C47:H47"/>
    <mergeCell ref="I47:J47"/>
    <mergeCell ref="K47:L47"/>
    <mergeCell ref="M47:N47"/>
    <mergeCell ref="O47:P47"/>
    <mergeCell ref="Q47:R47"/>
    <mergeCell ref="S49:U49"/>
    <mergeCell ref="V49:AE49"/>
    <mergeCell ref="C50:H50"/>
    <mergeCell ref="I50:J50"/>
    <mergeCell ref="K50:L50"/>
    <mergeCell ref="M50:N50"/>
    <mergeCell ref="O50:P50"/>
    <mergeCell ref="Q50:R50"/>
    <mergeCell ref="S50:U50"/>
    <mergeCell ref="V50:AE50"/>
    <mergeCell ref="C49:H49"/>
    <mergeCell ref="I49:J49"/>
    <mergeCell ref="K49:L49"/>
    <mergeCell ref="M49:N49"/>
    <mergeCell ref="O49:P49"/>
    <mergeCell ref="Q49:R49"/>
    <mergeCell ref="S51:U51"/>
    <mergeCell ref="V51:AE51"/>
    <mergeCell ref="C52:H52"/>
    <mergeCell ref="I52:J52"/>
    <mergeCell ref="K52:L52"/>
    <mergeCell ref="M52:N52"/>
    <mergeCell ref="O52:P52"/>
    <mergeCell ref="Q52:R52"/>
    <mergeCell ref="S52:U52"/>
    <mergeCell ref="V52:AE52"/>
    <mergeCell ref="C51:H51"/>
    <mergeCell ref="I51:J51"/>
    <mergeCell ref="K51:L51"/>
    <mergeCell ref="M51:N51"/>
    <mergeCell ref="O51:P51"/>
    <mergeCell ref="Q51:R51"/>
    <mergeCell ref="S53:U53"/>
    <mergeCell ref="V53:AE53"/>
    <mergeCell ref="C54:H54"/>
    <mergeCell ref="I54:J54"/>
    <mergeCell ref="K54:L54"/>
    <mergeCell ref="M54:N54"/>
    <mergeCell ref="O54:P54"/>
    <mergeCell ref="Q54:R54"/>
    <mergeCell ref="S54:U54"/>
    <mergeCell ref="V54:AE54"/>
    <mergeCell ref="C53:H53"/>
    <mergeCell ref="I53:J53"/>
    <mergeCell ref="K53:L53"/>
    <mergeCell ref="M53:N53"/>
    <mergeCell ref="O53:P53"/>
    <mergeCell ref="Q53:R53"/>
    <mergeCell ref="S55:U55"/>
    <mergeCell ref="V55:AE55"/>
    <mergeCell ref="C56:H56"/>
    <mergeCell ref="I56:J56"/>
    <mergeCell ref="K56:L56"/>
    <mergeCell ref="M56:N56"/>
    <mergeCell ref="O56:P56"/>
    <mergeCell ref="Q56:R56"/>
    <mergeCell ref="S56:U56"/>
    <mergeCell ref="V56:AE56"/>
    <mergeCell ref="C55:H55"/>
    <mergeCell ref="I55:J55"/>
    <mergeCell ref="K55:L55"/>
    <mergeCell ref="M55:N55"/>
    <mergeCell ref="O55:P55"/>
    <mergeCell ref="Q55:R55"/>
    <mergeCell ref="S57:U57"/>
    <mergeCell ref="V57:AE57"/>
    <mergeCell ref="C58:H58"/>
    <mergeCell ref="I58:J58"/>
    <mergeCell ref="K58:L58"/>
    <mergeCell ref="M58:N58"/>
    <mergeCell ref="O58:P58"/>
    <mergeCell ref="Q58:R58"/>
    <mergeCell ref="S58:U58"/>
    <mergeCell ref="V58:AE58"/>
    <mergeCell ref="C57:H57"/>
    <mergeCell ref="I57:J57"/>
    <mergeCell ref="K57:L57"/>
    <mergeCell ref="M57:N57"/>
    <mergeCell ref="O57:P57"/>
    <mergeCell ref="Q57:R57"/>
    <mergeCell ref="S59:U59"/>
    <mergeCell ref="V59:AE59"/>
    <mergeCell ref="C60:H60"/>
    <mergeCell ref="I60:J60"/>
    <mergeCell ref="K60:L60"/>
    <mergeCell ref="M60:N60"/>
    <mergeCell ref="O60:P60"/>
    <mergeCell ref="Q60:R60"/>
    <mergeCell ref="S60:U60"/>
    <mergeCell ref="V60:AE60"/>
    <mergeCell ref="C59:H59"/>
    <mergeCell ref="I59:J59"/>
    <mergeCell ref="K59:L59"/>
    <mergeCell ref="M59:N59"/>
    <mergeCell ref="O59:P59"/>
    <mergeCell ref="Q59:R59"/>
    <mergeCell ref="S61:U61"/>
    <mergeCell ref="V61:AE61"/>
    <mergeCell ref="C62:H62"/>
    <mergeCell ref="I62:J62"/>
    <mergeCell ref="K62:L62"/>
    <mergeCell ref="M62:N62"/>
    <mergeCell ref="O62:P62"/>
    <mergeCell ref="Q62:R62"/>
    <mergeCell ref="S62:U62"/>
    <mergeCell ref="V62:AE62"/>
    <mergeCell ref="C61:H61"/>
    <mergeCell ref="I61:J61"/>
    <mergeCell ref="K61:L61"/>
    <mergeCell ref="M61:N61"/>
    <mergeCell ref="O61:P61"/>
    <mergeCell ref="Q61:R61"/>
    <mergeCell ref="S63:U63"/>
    <mergeCell ref="V63:AE63"/>
    <mergeCell ref="C64:H64"/>
    <mergeCell ref="I64:J64"/>
    <mergeCell ref="K64:L64"/>
    <mergeCell ref="M64:N64"/>
    <mergeCell ref="O64:P64"/>
    <mergeCell ref="Q64:R64"/>
    <mergeCell ref="S64:U64"/>
    <mergeCell ref="V64:AE64"/>
    <mergeCell ref="C63:H63"/>
    <mergeCell ref="I63:J63"/>
    <mergeCell ref="K63:L63"/>
    <mergeCell ref="M63:N63"/>
    <mergeCell ref="O63:P63"/>
    <mergeCell ref="Q63:R63"/>
    <mergeCell ref="S65:U65"/>
    <mergeCell ref="V65:AE65"/>
    <mergeCell ref="C66:H66"/>
    <mergeCell ref="I66:J66"/>
    <mergeCell ref="K66:L66"/>
    <mergeCell ref="M66:N66"/>
    <mergeCell ref="O66:P66"/>
    <mergeCell ref="Q66:R66"/>
    <mergeCell ref="S66:U66"/>
    <mergeCell ref="V66:AE66"/>
    <mergeCell ref="C65:H65"/>
    <mergeCell ref="I65:J65"/>
    <mergeCell ref="K65:L65"/>
    <mergeCell ref="M65:N65"/>
    <mergeCell ref="O65:P65"/>
    <mergeCell ref="Q65:R65"/>
    <mergeCell ref="S67:U67"/>
    <mergeCell ref="V67:AE67"/>
    <mergeCell ref="C68:H68"/>
    <mergeCell ref="I68:J68"/>
    <mergeCell ref="K68:L68"/>
    <mergeCell ref="M68:N68"/>
    <mergeCell ref="O68:P68"/>
    <mergeCell ref="Q68:R68"/>
    <mergeCell ref="S68:U68"/>
    <mergeCell ref="V68:AE68"/>
    <mergeCell ref="C67:H67"/>
    <mergeCell ref="I67:J67"/>
    <mergeCell ref="K67:L67"/>
    <mergeCell ref="M67:N67"/>
    <mergeCell ref="O67:P67"/>
    <mergeCell ref="Q67:R67"/>
    <mergeCell ref="S69:U69"/>
    <mergeCell ref="V69:AE69"/>
    <mergeCell ref="C70:H70"/>
    <mergeCell ref="I70:J70"/>
    <mergeCell ref="K70:L70"/>
    <mergeCell ref="M70:N70"/>
    <mergeCell ref="O70:P70"/>
    <mergeCell ref="Q70:R70"/>
    <mergeCell ref="S70:U70"/>
    <mergeCell ref="V70:AE70"/>
    <mergeCell ref="C69:H69"/>
    <mergeCell ref="I69:J69"/>
    <mergeCell ref="K69:L69"/>
    <mergeCell ref="M69:N69"/>
    <mergeCell ref="O69:P69"/>
    <mergeCell ref="Q69:R69"/>
    <mergeCell ref="K74:S77"/>
    <mergeCell ref="A78:AE78"/>
    <mergeCell ref="S71:U71"/>
    <mergeCell ref="V71:AE71"/>
    <mergeCell ref="C72:H72"/>
    <mergeCell ref="I72:J72"/>
    <mergeCell ref="K72:L72"/>
    <mergeCell ref="M72:N72"/>
    <mergeCell ref="O72:P72"/>
    <mergeCell ref="Q72:R72"/>
    <mergeCell ref="S72:U72"/>
    <mergeCell ref="V72:AE72"/>
    <mergeCell ref="C71:H71"/>
    <mergeCell ref="I71:J71"/>
    <mergeCell ref="K71:L71"/>
    <mergeCell ref="M71:N71"/>
    <mergeCell ref="O71:P71"/>
    <mergeCell ref="Q71:R71"/>
  </mergeCells>
  <conditionalFormatting sqref="A23 H19 D18 S19 M18:M19 Y19 V18 AE19 AD17:AD18 I50:I72">
    <cfRule type="cellIs" dxfId="93" priority="16" operator="equal">
      <formula>0</formula>
    </cfRule>
  </conditionalFormatting>
  <conditionalFormatting sqref="A24">
    <cfRule type="cellIs" dxfId="92" priority="15" operator="equal">
      <formula>0</formula>
    </cfRule>
  </conditionalFormatting>
  <conditionalFormatting sqref="K50:K72">
    <cfRule type="cellIs" dxfId="91" priority="13" operator="equal">
      <formula>0</formula>
    </cfRule>
  </conditionalFormatting>
  <conditionalFormatting sqref="M24:M72">
    <cfRule type="cellIs" dxfId="90" priority="12" operator="equal">
      <formula>0</formula>
    </cfRule>
  </conditionalFormatting>
  <conditionalFormatting sqref="O50:O72">
    <cfRule type="cellIs" dxfId="89" priority="11" operator="equal">
      <formula>0</formula>
    </cfRule>
  </conditionalFormatting>
  <conditionalFormatting sqref="B34:H72">
    <cfRule type="cellIs" dxfId="88" priority="10" operator="equal">
      <formula>0</formula>
    </cfRule>
  </conditionalFormatting>
  <conditionalFormatting sqref="A25:A72">
    <cfRule type="cellIs" dxfId="87" priority="9" operator="equal">
      <formula>0</formula>
    </cfRule>
  </conditionalFormatting>
  <conditionalFormatting sqref="I21">
    <cfRule type="cellIs" dxfId="86" priority="7" operator="equal">
      <formula>0</formula>
    </cfRule>
  </conditionalFormatting>
  <conditionalFormatting sqref="K21">
    <cfRule type="cellIs" dxfId="85" priority="6" operator="equal">
      <formula>0</formula>
    </cfRule>
  </conditionalFormatting>
  <conditionalFormatting sqref="Q72">
    <cfRule type="cellIs" dxfId="84" priority="5" operator="equal">
      <formula>0</formula>
    </cfRule>
  </conditionalFormatting>
  <conditionalFormatting sqref="AF23">
    <cfRule type="cellIs" dxfId="83" priority="4" operator="notEqual">
      <formula>0</formula>
    </cfRule>
  </conditionalFormatting>
  <conditionalFormatting sqref="AF24:AF72">
    <cfRule type="cellIs" dxfId="82" priority="3" operator="notEqual">
      <formula>0</formula>
    </cfRule>
  </conditionalFormatting>
  <conditionalFormatting sqref="Q23:Q71">
    <cfRule type="cellIs" dxfId="81" priority="2" operator="equal">
      <formula>0</formula>
    </cfRule>
  </conditionalFormatting>
  <conditionalFormatting sqref="S23:S72">
    <cfRule type="cellIs" dxfId="80"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dimension ref="A1:AI78"/>
  <sheetViews>
    <sheetView showGridLines="0" zoomScale="86" zoomScaleNormal="100" workbookViewId="0">
      <selection sqref="A1:D7"/>
    </sheetView>
  </sheetViews>
  <sheetFormatPr baseColWidth="10" defaultColWidth="11.453125" defaultRowHeight="14.5" x14ac:dyDescent="0.35"/>
  <cols>
    <col min="1" max="1" width="5.26953125" customWidth="1"/>
    <col min="2" max="2" width="14.453125" customWidth="1"/>
    <col min="3" max="3" width="5.7265625" style="1" customWidth="1"/>
    <col min="4" max="23" width="5.7265625" customWidth="1"/>
    <col min="24" max="24" width="7.453125" customWidth="1"/>
    <col min="25" max="31" width="5.7265625" customWidth="1"/>
    <col min="32" max="32" width="32" customWidth="1"/>
    <col min="33" max="33" width="5.7265625" customWidth="1"/>
  </cols>
  <sheetData>
    <row r="1" spans="1:35" ht="14.15" customHeight="1" thickBot="1" x14ac:dyDescent="0.4">
      <c r="A1" s="229"/>
      <c r="B1" s="229"/>
      <c r="C1" s="229"/>
      <c r="D1" s="229"/>
      <c r="E1" s="230" t="s">
        <v>33</v>
      </c>
      <c r="F1" s="231"/>
      <c r="G1" s="231"/>
      <c r="H1" s="231"/>
      <c r="I1" s="231"/>
      <c r="J1" s="231"/>
      <c r="K1" s="231"/>
      <c r="L1" s="231"/>
      <c r="M1" s="231"/>
      <c r="N1" s="231"/>
      <c r="O1" s="231"/>
      <c r="P1" s="231"/>
      <c r="Q1" s="231"/>
      <c r="R1" s="231"/>
      <c r="S1" s="231"/>
      <c r="T1" s="231"/>
      <c r="U1" s="231"/>
      <c r="V1" s="231"/>
      <c r="W1" s="232"/>
      <c r="X1" s="239" t="s">
        <v>34</v>
      </c>
      <c r="Y1" s="240"/>
      <c r="Z1" s="240"/>
      <c r="AA1" s="240"/>
      <c r="AB1" s="240"/>
      <c r="AC1" s="240"/>
      <c r="AD1" s="240"/>
      <c r="AE1" s="241"/>
    </row>
    <row r="2" spans="1:35" ht="14.15" customHeight="1" thickBot="1" x14ac:dyDescent="0.4">
      <c r="A2" s="229"/>
      <c r="B2" s="229"/>
      <c r="C2" s="229"/>
      <c r="D2" s="229"/>
      <c r="E2" s="233"/>
      <c r="F2" s="234"/>
      <c r="G2" s="234"/>
      <c r="H2" s="234"/>
      <c r="I2" s="234"/>
      <c r="J2" s="234"/>
      <c r="K2" s="234"/>
      <c r="L2" s="234"/>
      <c r="M2" s="234"/>
      <c r="N2" s="234"/>
      <c r="O2" s="234"/>
      <c r="P2" s="234"/>
      <c r="Q2" s="234"/>
      <c r="R2" s="234"/>
      <c r="S2" s="234"/>
      <c r="T2" s="234"/>
      <c r="U2" s="234"/>
      <c r="V2" s="234"/>
      <c r="W2" s="235"/>
      <c r="X2" s="242"/>
      <c r="Y2" s="243"/>
      <c r="Z2" s="243"/>
      <c r="AA2" s="243"/>
      <c r="AB2" s="243"/>
      <c r="AC2" s="243"/>
      <c r="AD2" s="243"/>
      <c r="AE2" s="244"/>
    </row>
    <row r="3" spans="1:35" ht="14.15" customHeight="1" thickBot="1" x14ac:dyDescent="0.4">
      <c r="A3" s="229"/>
      <c r="B3" s="229"/>
      <c r="C3" s="229"/>
      <c r="D3" s="229"/>
      <c r="E3" s="233"/>
      <c r="F3" s="234"/>
      <c r="G3" s="234"/>
      <c r="H3" s="234"/>
      <c r="I3" s="234"/>
      <c r="J3" s="234"/>
      <c r="K3" s="234"/>
      <c r="L3" s="234"/>
      <c r="M3" s="234"/>
      <c r="N3" s="234"/>
      <c r="O3" s="234"/>
      <c r="P3" s="234"/>
      <c r="Q3" s="234"/>
      <c r="R3" s="234"/>
      <c r="S3" s="234"/>
      <c r="T3" s="234"/>
      <c r="U3" s="234"/>
      <c r="V3" s="234"/>
      <c r="W3" s="235"/>
      <c r="X3" s="245"/>
      <c r="Y3" s="246"/>
      <c r="Z3" s="246"/>
      <c r="AA3" s="246"/>
      <c r="AB3" s="246"/>
      <c r="AC3" s="246"/>
      <c r="AD3" s="246"/>
      <c r="AE3" s="247"/>
    </row>
    <row r="4" spans="1:35" ht="24" customHeight="1" thickBot="1" x14ac:dyDescent="0.4">
      <c r="A4" s="229"/>
      <c r="B4" s="229"/>
      <c r="C4" s="229"/>
      <c r="D4" s="229"/>
      <c r="E4" s="236"/>
      <c r="F4" s="237"/>
      <c r="G4" s="237"/>
      <c r="H4" s="237"/>
      <c r="I4" s="237"/>
      <c r="J4" s="237"/>
      <c r="K4" s="237"/>
      <c r="L4" s="237"/>
      <c r="M4" s="237"/>
      <c r="N4" s="237"/>
      <c r="O4" s="237"/>
      <c r="P4" s="237"/>
      <c r="Q4" s="237"/>
      <c r="R4" s="237"/>
      <c r="S4" s="237"/>
      <c r="T4" s="237"/>
      <c r="U4" s="237"/>
      <c r="V4" s="237"/>
      <c r="W4" s="238"/>
      <c r="X4" s="275" t="s">
        <v>35</v>
      </c>
      <c r="Y4" s="249"/>
      <c r="Z4" s="249"/>
      <c r="AA4" s="249"/>
      <c r="AB4" s="249"/>
      <c r="AC4" s="249"/>
      <c r="AD4" s="249"/>
      <c r="AE4" s="250"/>
    </row>
    <row r="5" spans="1:35" ht="14.15" customHeight="1" thickBot="1" x14ac:dyDescent="0.4">
      <c r="A5" s="229"/>
      <c r="B5" s="229"/>
      <c r="C5" s="229"/>
      <c r="D5" s="229"/>
      <c r="E5" s="266" t="s">
        <v>36</v>
      </c>
      <c r="F5" s="267"/>
      <c r="G5" s="267"/>
      <c r="H5" s="267"/>
      <c r="I5" s="267"/>
      <c r="J5" s="267"/>
      <c r="K5" s="267"/>
      <c r="L5" s="267"/>
      <c r="M5" s="267"/>
      <c r="N5" s="267"/>
      <c r="O5" s="267"/>
      <c r="P5" s="267"/>
      <c r="Q5" s="267"/>
      <c r="R5" s="267"/>
      <c r="S5" s="267"/>
      <c r="T5" s="267"/>
      <c r="U5" s="267"/>
      <c r="V5" s="267"/>
      <c r="W5" s="268"/>
      <c r="X5" s="333" t="s">
        <v>37</v>
      </c>
      <c r="Y5" s="334"/>
      <c r="Z5" s="334"/>
      <c r="AA5" s="334"/>
      <c r="AB5" s="239"/>
      <c r="AC5" s="240"/>
      <c r="AD5" s="240"/>
      <c r="AE5" s="241"/>
    </row>
    <row r="6" spans="1:35" ht="14.15" customHeight="1" thickBot="1" x14ac:dyDescent="0.4">
      <c r="A6" s="229"/>
      <c r="B6" s="229"/>
      <c r="C6" s="229"/>
      <c r="D6" s="229"/>
      <c r="E6" s="269"/>
      <c r="F6" s="270"/>
      <c r="G6" s="270"/>
      <c r="H6" s="270"/>
      <c r="I6" s="270"/>
      <c r="J6" s="270"/>
      <c r="K6" s="270"/>
      <c r="L6" s="270"/>
      <c r="M6" s="270"/>
      <c r="N6" s="270"/>
      <c r="O6" s="270"/>
      <c r="P6" s="270"/>
      <c r="Q6" s="270"/>
      <c r="R6" s="270"/>
      <c r="S6" s="270"/>
      <c r="T6" s="270"/>
      <c r="U6" s="270"/>
      <c r="V6" s="270"/>
      <c r="W6" s="271"/>
      <c r="X6" s="335"/>
      <c r="Y6" s="336"/>
      <c r="Z6" s="336"/>
      <c r="AA6" s="336"/>
      <c r="AB6" s="242"/>
      <c r="AC6" s="243"/>
      <c r="AD6" s="243"/>
      <c r="AE6" s="244"/>
    </row>
    <row r="7" spans="1:35" ht="14.15" customHeight="1" thickBot="1" x14ac:dyDescent="0.4">
      <c r="A7" s="229"/>
      <c r="B7" s="229"/>
      <c r="C7" s="229"/>
      <c r="D7" s="229"/>
      <c r="E7" s="272"/>
      <c r="F7" s="273"/>
      <c r="G7" s="273"/>
      <c r="H7" s="273"/>
      <c r="I7" s="273"/>
      <c r="J7" s="273"/>
      <c r="K7" s="273"/>
      <c r="L7" s="273"/>
      <c r="M7" s="273"/>
      <c r="N7" s="273"/>
      <c r="O7" s="273"/>
      <c r="P7" s="273"/>
      <c r="Q7" s="273"/>
      <c r="R7" s="273"/>
      <c r="S7" s="273"/>
      <c r="T7" s="273"/>
      <c r="U7" s="273"/>
      <c r="V7" s="273"/>
      <c r="W7" s="274"/>
      <c r="X7" s="337"/>
      <c r="Y7" s="338"/>
      <c r="Z7" s="338"/>
      <c r="AA7" s="338"/>
      <c r="AB7" s="245"/>
      <c r="AC7" s="246"/>
      <c r="AD7" s="246"/>
      <c r="AE7" s="247"/>
    </row>
    <row r="9" spans="1:35" ht="20.149999999999999" customHeight="1" x14ac:dyDescent="0.35">
      <c r="A9" s="261" t="s">
        <v>38</v>
      </c>
      <c r="B9" s="261"/>
      <c r="C9" s="261"/>
      <c r="D9" s="261"/>
      <c r="E9" s="261"/>
      <c r="F9" s="261"/>
      <c r="G9" s="261"/>
      <c r="H9" s="261"/>
      <c r="I9" s="261"/>
      <c r="J9" s="261"/>
      <c r="K9" s="261"/>
      <c r="L9" s="261"/>
      <c r="M9" s="261"/>
      <c r="N9" s="261"/>
      <c r="O9" s="261"/>
      <c r="P9" s="261"/>
      <c r="Q9" s="261"/>
      <c r="R9" s="261"/>
      <c r="S9" s="261"/>
      <c r="T9" s="261"/>
      <c r="U9" s="261"/>
      <c r="V9" s="261"/>
      <c r="W9" s="261"/>
      <c r="X9" s="261"/>
      <c r="Y9" s="261"/>
      <c r="Z9" s="261"/>
      <c r="AA9" s="261"/>
      <c r="AB9" s="261"/>
      <c r="AC9" s="261"/>
      <c r="AD9" s="261"/>
      <c r="AE9" s="261"/>
    </row>
    <row r="10" spans="1:35" ht="20.149999999999999" customHeight="1" x14ac:dyDescent="0.35">
      <c r="A10" s="261" t="s">
        <v>39</v>
      </c>
      <c r="B10" s="261"/>
      <c r="C10" s="261"/>
      <c r="D10" s="261"/>
      <c r="E10" s="261"/>
      <c r="F10" s="261"/>
      <c r="G10" s="261"/>
      <c r="H10" s="261"/>
      <c r="I10" s="261"/>
      <c r="J10" s="261"/>
      <c r="K10" s="261"/>
      <c r="L10" s="261"/>
      <c r="M10" s="261"/>
      <c r="N10" s="261"/>
      <c r="O10" s="261"/>
      <c r="P10" s="261"/>
      <c r="Q10" s="261"/>
      <c r="R10" s="261"/>
      <c r="S10" s="261"/>
      <c r="T10" s="261"/>
      <c r="U10" s="261"/>
      <c r="V10" s="261"/>
      <c r="W10" s="261"/>
      <c r="X10" s="261"/>
      <c r="Y10" s="261"/>
      <c r="Z10" s="261"/>
      <c r="AA10" s="261"/>
      <c r="AB10" s="261"/>
      <c r="AC10" s="261"/>
      <c r="AD10" s="261"/>
      <c r="AE10" s="261"/>
    </row>
    <row r="11" spans="1:35" ht="20.149999999999999" customHeight="1" x14ac:dyDescent="0.25">
      <c r="A11" s="214" t="s">
        <v>40</v>
      </c>
      <c r="B11" s="215"/>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197"/>
      <c r="AB11" s="197"/>
      <c r="AC11" s="197"/>
      <c r="AD11" s="197"/>
      <c r="AE11" s="198"/>
    </row>
    <row r="12" spans="1:35" s="6" customFormat="1" ht="30" customHeight="1" x14ac:dyDescent="0.25">
      <c r="A12" s="203" t="s">
        <v>153</v>
      </c>
      <c r="B12" s="204"/>
      <c r="C12" s="297" t="str">
        <f>'Información Materia'!B23</f>
        <v>6a. Unidad</v>
      </c>
      <c r="D12" s="298"/>
      <c r="E12" s="223" t="s">
        <v>41</v>
      </c>
      <c r="F12" s="224"/>
      <c r="G12" s="225" t="str">
        <f>'Información Materia'!C4</f>
        <v>Febrero - junio 2019</v>
      </c>
      <c r="H12" s="225"/>
      <c r="I12" s="225"/>
      <c r="J12" s="225"/>
      <c r="K12" s="329"/>
      <c r="L12" s="203" t="s">
        <v>42</v>
      </c>
      <c r="M12" s="204"/>
      <c r="N12" s="204"/>
      <c r="O12" s="204"/>
      <c r="P12" s="296">
        <f>'Información Materia'!C23</f>
        <v>0</v>
      </c>
      <c r="Q12" s="201"/>
      <c r="R12" s="5" t="s">
        <v>43</v>
      </c>
      <c r="S12" s="296">
        <f>'Información Materia'!D23</f>
        <v>0</v>
      </c>
      <c r="T12" s="202"/>
      <c r="U12" s="199" t="s">
        <v>44</v>
      </c>
      <c r="V12" s="200"/>
      <c r="W12" s="218" t="str">
        <f>'Información Materia'!C14</f>
        <v>Escolarizado</v>
      </c>
      <c r="X12" s="220"/>
      <c r="Y12" s="203" t="s">
        <v>154</v>
      </c>
      <c r="Z12" s="204"/>
      <c r="AA12" s="218" t="str">
        <f>'Información Materia'!C12</f>
        <v>Nogales</v>
      </c>
      <c r="AB12" s="219"/>
      <c r="AC12" s="219"/>
      <c r="AD12" s="219"/>
      <c r="AE12" s="220"/>
      <c r="AI12" s="7"/>
    </row>
    <row r="13" spans="1:35" ht="20.149999999999999" customHeight="1" x14ac:dyDescent="0.25">
      <c r="A13" s="214" t="s">
        <v>46</v>
      </c>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6"/>
      <c r="AB13" s="216"/>
      <c r="AC13" s="216"/>
      <c r="AD13" s="216"/>
      <c r="AE13" s="217"/>
    </row>
    <row r="14" spans="1:35" s="6" customFormat="1" ht="30" customHeight="1" x14ac:dyDescent="0.25">
      <c r="A14" s="203" t="s">
        <v>47</v>
      </c>
      <c r="B14" s="204"/>
      <c r="C14" s="218" t="str">
        <f>'Información Materia'!C7</f>
        <v>Ingeniería en Gestión Empresarial</v>
      </c>
      <c r="D14" s="219"/>
      <c r="E14" s="219"/>
      <c r="F14" s="219"/>
      <c r="G14" s="219"/>
      <c r="H14" s="219"/>
      <c r="I14" s="219"/>
      <c r="J14" s="219"/>
      <c r="K14" s="220"/>
      <c r="L14" s="203" t="s">
        <v>189</v>
      </c>
      <c r="M14" s="204"/>
      <c r="N14" s="204"/>
      <c r="O14" s="204"/>
      <c r="P14" s="218">
        <f>'Información Materia'!E23</f>
        <v>0</v>
      </c>
      <c r="Q14" s="219"/>
      <c r="R14" s="220"/>
      <c r="S14" s="199" t="s">
        <v>49</v>
      </c>
      <c r="T14" s="200"/>
      <c r="U14" s="200"/>
      <c r="V14" s="200"/>
      <c r="W14" s="218">
        <f>'Información Materia'!C11</f>
        <v>0</v>
      </c>
      <c r="X14" s="219"/>
      <c r="Y14" s="219"/>
      <c r="Z14" s="219"/>
      <c r="AA14" s="219"/>
      <c r="AB14" s="219"/>
      <c r="AC14" s="219"/>
      <c r="AD14" s="219"/>
      <c r="AE14" s="220"/>
    </row>
    <row r="15" spans="1:35" s="6" customFormat="1" ht="30" customHeight="1" x14ac:dyDescent="0.35">
      <c r="A15" s="203" t="s">
        <v>50</v>
      </c>
      <c r="B15" s="204"/>
      <c r="C15" s="218" t="str">
        <f>'Información Materia'!C7</f>
        <v>Ingeniería en Gestión Empresarial</v>
      </c>
      <c r="D15" s="219"/>
      <c r="E15" s="219"/>
      <c r="F15" s="219"/>
      <c r="G15" s="219"/>
      <c r="H15" s="219"/>
      <c r="I15" s="219"/>
      <c r="J15" s="219"/>
      <c r="K15" s="219"/>
      <c r="L15" s="219"/>
      <c r="M15" s="219"/>
      <c r="N15" s="219"/>
      <c r="O15" s="219"/>
      <c r="P15" s="220"/>
      <c r="Q15" s="203" t="s">
        <v>51</v>
      </c>
      <c r="R15" s="204"/>
      <c r="S15" s="204"/>
      <c r="T15" s="204"/>
      <c r="U15" s="221" t="str">
        <f>'Información Materia'!C8</f>
        <v>SCD-1011</v>
      </c>
      <c r="V15" s="328"/>
      <c r="W15" s="203" t="s">
        <v>52</v>
      </c>
      <c r="X15" s="204"/>
      <c r="Y15" s="204"/>
      <c r="Z15" s="204"/>
      <c r="AA15" s="204"/>
      <c r="AB15" s="204"/>
      <c r="AC15" s="204"/>
      <c r="AD15" s="218" t="str">
        <f>'Información Materia'!C9</f>
        <v>2 - 3 - 5</v>
      </c>
      <c r="AE15" s="220"/>
    </row>
    <row r="16" spans="1:35" ht="20.149999999999999" customHeight="1" x14ac:dyDescent="0.35">
      <c r="A16" s="214" t="s">
        <v>53</v>
      </c>
      <c r="B16" s="215"/>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306"/>
    </row>
    <row r="17" spans="1:32" s="6" customFormat="1" ht="30" customHeight="1" x14ac:dyDescent="0.25">
      <c r="A17" s="203" t="s">
        <v>54</v>
      </c>
      <c r="B17" s="204"/>
      <c r="C17" s="204"/>
      <c r="D17" s="204"/>
      <c r="E17" s="38" t="str">
        <f>'Información Materia'!F16</f>
        <v>A</v>
      </c>
      <c r="F17" s="300" t="str">
        <f>'Información Materia'!F17</f>
        <v>Desempeño</v>
      </c>
      <c r="G17" s="300"/>
      <c r="H17" s="300"/>
      <c r="I17" s="38" t="str">
        <f>'Información Materia'!G16</f>
        <v>B</v>
      </c>
      <c r="J17" s="300" t="str">
        <f>'Información Materia'!G17</f>
        <v>Actitud</v>
      </c>
      <c r="K17" s="300"/>
      <c r="L17" s="300"/>
      <c r="M17" s="38" t="str">
        <f>'Información Materia'!H16</f>
        <v>C</v>
      </c>
      <c r="N17" s="300" t="str">
        <f>'Información Materia'!H17</f>
        <v>Conocimiento</v>
      </c>
      <c r="O17" s="300"/>
      <c r="P17" s="300"/>
      <c r="Q17" s="38" t="str">
        <f>'Información Materia'!I16</f>
        <v>D</v>
      </c>
      <c r="R17" s="300" t="str">
        <f>'Información Materia'!I17</f>
        <v>Producto Final</v>
      </c>
      <c r="S17" s="300"/>
      <c r="T17" s="301"/>
      <c r="U17" s="203" t="s">
        <v>55</v>
      </c>
      <c r="V17" s="204"/>
      <c r="W17" s="218">
        <f>'Información Materia'!C13</f>
        <v>0</v>
      </c>
      <c r="X17" s="218"/>
      <c r="Y17" s="299"/>
      <c r="Z17" s="203" t="s">
        <v>56</v>
      </c>
      <c r="AA17" s="204"/>
      <c r="AB17" s="204"/>
      <c r="AC17" s="204"/>
      <c r="AD17" s="219">
        <f>MAX(A23:A72)</f>
        <v>0</v>
      </c>
      <c r="AE17" s="220"/>
    </row>
    <row r="18" spans="1:32" s="6" customFormat="1" ht="30" customHeight="1" x14ac:dyDescent="0.25">
      <c r="A18" s="203" t="s">
        <v>57</v>
      </c>
      <c r="B18" s="204"/>
      <c r="C18" s="204"/>
      <c r="D18" s="219">
        <f>IF(AD17=0,0,COUNTIF(Q23:Q72,"&gt;70"))</f>
        <v>0</v>
      </c>
      <c r="E18" s="220"/>
      <c r="F18" s="203" t="s">
        <v>58</v>
      </c>
      <c r="G18" s="204"/>
      <c r="H18" s="204"/>
      <c r="I18" s="204"/>
      <c r="J18" s="204"/>
      <c r="K18" s="204"/>
      <c r="L18" s="204"/>
      <c r="M18" s="294">
        <f>IF(AD17=0,0,D18/AD17)</f>
        <v>0</v>
      </c>
      <c r="N18" s="295"/>
      <c r="O18" s="203" t="s">
        <v>59</v>
      </c>
      <c r="P18" s="204"/>
      <c r="Q18" s="204"/>
      <c r="R18" s="204"/>
      <c r="S18" s="204"/>
      <c r="T18" s="204"/>
      <c r="U18" s="204"/>
      <c r="V18" s="219">
        <f>IF(AD17=0,0,AD17-D18)</f>
        <v>0</v>
      </c>
      <c r="W18" s="220"/>
      <c r="X18" s="199" t="s">
        <v>60</v>
      </c>
      <c r="Y18" s="200"/>
      <c r="Z18" s="200"/>
      <c r="AA18" s="200"/>
      <c r="AB18" s="200"/>
      <c r="AC18" s="200"/>
      <c r="AD18" s="294">
        <f>IF(AD17=0,0,V18/AD17)</f>
        <v>0</v>
      </c>
      <c r="AE18" s="295"/>
    </row>
    <row r="19" spans="1:32" s="6" customFormat="1" ht="30" customHeight="1" x14ac:dyDescent="0.25">
      <c r="A19" s="8"/>
      <c r="B19" s="8"/>
      <c r="C19" s="9"/>
      <c r="D19" s="10"/>
      <c r="E19" s="11"/>
      <c r="F19" s="11"/>
      <c r="G19" s="11"/>
      <c r="H19" s="12"/>
      <c r="I19" s="11"/>
      <c r="J19" s="11"/>
      <c r="K19" s="11"/>
      <c r="L19" s="11"/>
      <c r="M19" s="10"/>
      <c r="N19" s="11"/>
      <c r="O19" s="11"/>
      <c r="P19" s="11"/>
      <c r="Q19" s="11"/>
      <c r="R19" s="11"/>
      <c r="S19" s="13"/>
      <c r="T19" s="8"/>
      <c r="U19" s="8"/>
      <c r="V19" s="8"/>
      <c r="W19" s="8"/>
      <c r="X19" s="8"/>
      <c r="Y19" s="12"/>
      <c r="Z19" s="11"/>
      <c r="AA19" s="11"/>
      <c r="AB19" s="11"/>
      <c r="AC19" s="11"/>
      <c r="AD19" s="11"/>
      <c r="AE19" s="14"/>
    </row>
    <row r="20" spans="1:32" ht="15" customHeight="1" x14ac:dyDescent="0.35">
      <c r="A20" s="185" t="s">
        <v>61</v>
      </c>
      <c r="B20" s="185" t="s">
        <v>62</v>
      </c>
      <c r="C20" s="185" t="s">
        <v>63</v>
      </c>
      <c r="D20" s="185"/>
      <c r="E20" s="185"/>
      <c r="F20" s="185"/>
      <c r="G20" s="185"/>
      <c r="H20" s="185"/>
      <c r="I20" s="286" t="str">
        <f>E17</f>
        <v>A</v>
      </c>
      <c r="J20" s="286"/>
      <c r="K20" s="286" t="str">
        <f>I17</f>
        <v>B</v>
      </c>
      <c r="L20" s="286"/>
      <c r="M20" s="286" t="str">
        <f>M17</f>
        <v>C</v>
      </c>
      <c r="N20" s="286"/>
      <c r="O20" s="286" t="str">
        <f>Q17</f>
        <v>D</v>
      </c>
      <c r="P20" s="286"/>
      <c r="Q20" s="186" t="s">
        <v>64</v>
      </c>
      <c r="R20" s="186"/>
      <c r="S20" s="303" t="s">
        <v>65</v>
      </c>
      <c r="T20" s="303"/>
      <c r="U20" s="303"/>
      <c r="V20" s="303" t="s">
        <v>66</v>
      </c>
      <c r="W20" s="303"/>
      <c r="X20" s="303"/>
      <c r="Y20" s="303"/>
      <c r="Z20" s="303"/>
      <c r="AA20" s="303"/>
      <c r="AB20" s="303"/>
      <c r="AC20" s="303"/>
      <c r="AD20" s="303"/>
      <c r="AE20" s="303"/>
    </row>
    <row r="21" spans="1:32" ht="15" customHeight="1" x14ac:dyDescent="0.35">
      <c r="A21" s="185"/>
      <c r="B21" s="185"/>
      <c r="C21" s="185"/>
      <c r="D21" s="185"/>
      <c r="E21" s="185"/>
      <c r="F21" s="185"/>
      <c r="G21" s="185"/>
      <c r="H21" s="185"/>
      <c r="I21" s="292">
        <f>'Información Materia'!F23</f>
        <v>0</v>
      </c>
      <c r="J21" s="293"/>
      <c r="K21" s="292">
        <f>'Información Materia'!G23</f>
        <v>0</v>
      </c>
      <c r="L21" s="293"/>
      <c r="M21" s="287">
        <f>'Información Materia'!H23</f>
        <v>0</v>
      </c>
      <c r="N21" s="288"/>
      <c r="O21" s="287">
        <f>'Información Materia'!I23</f>
        <v>0</v>
      </c>
      <c r="P21" s="288"/>
      <c r="Q21" s="186"/>
      <c r="R21" s="186"/>
      <c r="S21" s="303"/>
      <c r="T21" s="303"/>
      <c r="U21" s="303"/>
      <c r="V21" s="303"/>
      <c r="W21" s="303"/>
      <c r="X21" s="303"/>
      <c r="Y21" s="303"/>
      <c r="Z21" s="303"/>
      <c r="AA21" s="303"/>
      <c r="AB21" s="303"/>
      <c r="AC21" s="303"/>
      <c r="AD21" s="303"/>
      <c r="AE21" s="303"/>
    </row>
    <row r="22" spans="1:32" x14ac:dyDescent="0.35">
      <c r="A22" s="185"/>
      <c r="B22" s="185"/>
      <c r="C22" s="185"/>
      <c r="D22" s="185"/>
      <c r="E22" s="185"/>
      <c r="F22" s="185"/>
      <c r="G22" s="185"/>
      <c r="H22" s="185"/>
      <c r="I22" s="289" t="s">
        <v>67</v>
      </c>
      <c r="J22" s="289"/>
      <c r="K22" s="289" t="s">
        <v>67</v>
      </c>
      <c r="L22" s="289"/>
      <c r="M22" s="289" t="s">
        <v>67</v>
      </c>
      <c r="N22" s="289"/>
      <c r="O22" s="289" t="s">
        <v>67</v>
      </c>
      <c r="P22" s="289"/>
      <c r="Q22" s="186"/>
      <c r="R22" s="186"/>
      <c r="S22" s="303"/>
      <c r="T22" s="303"/>
      <c r="U22" s="303"/>
      <c r="V22" s="303"/>
      <c r="W22" s="303"/>
      <c r="X22" s="303"/>
      <c r="Y22" s="303"/>
      <c r="Z22" s="303"/>
      <c r="AA22" s="303"/>
      <c r="AB22" s="303"/>
      <c r="AC22" s="303"/>
      <c r="AD22" s="303"/>
      <c r="AE22" s="303"/>
    </row>
    <row r="23" spans="1:32" ht="15" x14ac:dyDescent="0.25">
      <c r="A23" s="4">
        <f>IF(OR(C23=0,B23=0)=TRUE,0,1)</f>
        <v>0</v>
      </c>
      <c r="B23" s="4">
        <f>'Unidad 1'!B23</f>
        <v>0</v>
      </c>
      <c r="C23" s="318">
        <f>'Unidad 1'!C23:H23</f>
        <v>0</v>
      </c>
      <c r="D23" s="318"/>
      <c r="E23" s="318"/>
      <c r="F23" s="318"/>
      <c r="G23" s="318"/>
      <c r="H23" s="318"/>
      <c r="I23" s="319"/>
      <c r="J23" s="320"/>
      <c r="K23" s="319"/>
      <c r="L23" s="320"/>
      <c r="M23" s="319"/>
      <c r="N23" s="320"/>
      <c r="O23" s="339"/>
      <c r="P23" s="340"/>
      <c r="Q23" s="314">
        <f>IF(A23=0,0,IF(OR(I23="",K23="",M23="",O23="")=TRUE,0,IF(COUNTIF(I23:P23,"NA")&gt;=1,"NA",IF(OR(I23&lt;70,K23&lt;70,M23&lt;70,O23&lt;70)=TRUE,"NA",IF(OR(I23&gt;0,K23&gt;0,M23&gt;0,O23&gt;0)=FALSE,0,IF(ROUND(I23*$I$21+K23*$K$21+M23*$M$21+O23*$O$21,0)&lt;70,"NA",ROUND(I23*$I$21+K23*$K$21+M23*$M$21+O23*$O$21,0)))))))</f>
        <v>0</v>
      </c>
      <c r="R23" s="315"/>
      <c r="S23" s="309">
        <f>IF(A23=0,0,COUNTIFS(Asistencia!$J$18:$AR$18,"=U6",Asistencia!$J20:$AR20,"=F"))</f>
        <v>0</v>
      </c>
      <c r="T23" s="310"/>
      <c r="U23" s="311"/>
      <c r="V23" s="322"/>
      <c r="W23" s="323"/>
      <c r="X23" s="323"/>
      <c r="Y23" s="323"/>
      <c r="Z23" s="323"/>
      <c r="AA23" s="323"/>
      <c r="AB23" s="323"/>
      <c r="AC23" s="323"/>
      <c r="AD23" s="323"/>
      <c r="AE23" s="324"/>
      <c r="AF23" s="27">
        <f>IF(AND(Q23="NA",V23="")=TRUE,"Falta agregar las cauas de reprobación",0)</f>
        <v>0</v>
      </c>
    </row>
    <row r="24" spans="1:32" ht="15" x14ac:dyDescent="0.25">
      <c r="A24" s="4">
        <f>IF(OR(C24=0,B24=0)=TRUE,0,A23+1)</f>
        <v>0</v>
      </c>
      <c r="B24" s="4">
        <f>'Unidad 1'!B24</f>
        <v>0</v>
      </c>
      <c r="C24" s="318">
        <f>'Unidad 1'!C24:H24</f>
        <v>0</v>
      </c>
      <c r="D24" s="318"/>
      <c r="E24" s="318"/>
      <c r="F24" s="318"/>
      <c r="G24" s="318"/>
      <c r="H24" s="318"/>
      <c r="I24" s="319"/>
      <c r="J24" s="320"/>
      <c r="K24" s="319"/>
      <c r="L24" s="320"/>
      <c r="M24" s="319"/>
      <c r="N24" s="320"/>
      <c r="O24" s="339"/>
      <c r="P24" s="340"/>
      <c r="Q24" s="314">
        <f t="shared" ref="Q24:Q71" si="0">IF(A24=0,0,IF(OR(I24="",K24="",M24="",O24="")=TRUE,0,IF(COUNTIF(I24:P24,"NA")&gt;=1,"NA",IF(OR(I24&lt;70,K24&lt;70,M24&lt;70,O24&lt;70)=TRUE,"NA",IF(OR(I24&gt;0,K24&gt;0,M24&gt;0,O24&gt;0)=FALSE,0,IF(ROUND(I24*$I$21+K24*$K$21+M24*$M$21+O24*$O$21,0)&lt;70,"NA",ROUND(I24*$I$21+K24*$K$21+M24*$M$21+O24*$O$21,0)))))))</f>
        <v>0</v>
      </c>
      <c r="R24" s="315"/>
      <c r="S24" s="309">
        <f>IF(A24=0,0,COUNTIFS(Asistencia!$J$18:$AR$18,"=U6",Asistencia!$J21:$AR21,"=F"))</f>
        <v>0</v>
      </c>
      <c r="T24" s="310"/>
      <c r="U24" s="311"/>
      <c r="V24" s="322"/>
      <c r="W24" s="323"/>
      <c r="X24" s="323"/>
      <c r="Y24" s="323"/>
      <c r="Z24" s="323"/>
      <c r="AA24" s="323"/>
      <c r="AB24" s="323"/>
      <c r="AC24" s="323"/>
      <c r="AD24" s="323"/>
      <c r="AE24" s="324"/>
      <c r="AF24" s="27">
        <f t="shared" ref="AF24:AF72" si="1">IF(AND(Q24="NA",V24="")=TRUE,"Falta agregar las cauas de reprobación",0)</f>
        <v>0</v>
      </c>
    </row>
    <row r="25" spans="1:32" ht="15" x14ac:dyDescent="0.25">
      <c r="A25" s="4">
        <f t="shared" ref="A25:A72" si="2">IF(OR(C25=0,B25=0)=TRUE,0,A24+1)</f>
        <v>0</v>
      </c>
      <c r="B25" s="4">
        <f>'Unidad 1'!B25</f>
        <v>0</v>
      </c>
      <c r="C25" s="318">
        <f>'Unidad 1'!C25:H25</f>
        <v>0</v>
      </c>
      <c r="D25" s="318"/>
      <c r="E25" s="318"/>
      <c r="F25" s="318"/>
      <c r="G25" s="318"/>
      <c r="H25" s="318"/>
      <c r="I25" s="319"/>
      <c r="J25" s="320"/>
      <c r="K25" s="319"/>
      <c r="L25" s="320"/>
      <c r="M25" s="319"/>
      <c r="N25" s="320"/>
      <c r="O25" s="339"/>
      <c r="P25" s="340"/>
      <c r="Q25" s="314">
        <f t="shared" si="0"/>
        <v>0</v>
      </c>
      <c r="R25" s="315"/>
      <c r="S25" s="309">
        <f>IF(A25=0,0,COUNTIFS(Asistencia!$J$18:$AR$18,"=U6",Asistencia!$J22:$AR22,"=F"))</f>
        <v>0</v>
      </c>
      <c r="T25" s="310"/>
      <c r="U25" s="311"/>
      <c r="V25" s="322"/>
      <c r="W25" s="323"/>
      <c r="X25" s="323"/>
      <c r="Y25" s="323"/>
      <c r="Z25" s="323"/>
      <c r="AA25" s="323"/>
      <c r="AB25" s="323"/>
      <c r="AC25" s="323"/>
      <c r="AD25" s="323"/>
      <c r="AE25" s="324"/>
      <c r="AF25" s="27">
        <f t="shared" si="1"/>
        <v>0</v>
      </c>
    </row>
    <row r="26" spans="1:32" ht="15" x14ac:dyDescent="0.25">
      <c r="A26" s="4">
        <f t="shared" si="2"/>
        <v>0</v>
      </c>
      <c r="B26" s="4">
        <f>'Unidad 1'!B26</f>
        <v>0</v>
      </c>
      <c r="C26" s="318">
        <f>'Unidad 1'!C26:H26</f>
        <v>0</v>
      </c>
      <c r="D26" s="318"/>
      <c r="E26" s="318"/>
      <c r="F26" s="318"/>
      <c r="G26" s="318"/>
      <c r="H26" s="318"/>
      <c r="I26" s="319"/>
      <c r="J26" s="320"/>
      <c r="K26" s="319"/>
      <c r="L26" s="320"/>
      <c r="M26" s="339"/>
      <c r="N26" s="340"/>
      <c r="O26" s="339"/>
      <c r="P26" s="340"/>
      <c r="Q26" s="314">
        <f t="shared" si="0"/>
        <v>0</v>
      </c>
      <c r="R26" s="315"/>
      <c r="S26" s="309">
        <f>IF(A26=0,0,COUNTIFS(Asistencia!$J$18:$AR$18,"=U6",Asistencia!$J23:$AR23,"=F"))</f>
        <v>0</v>
      </c>
      <c r="T26" s="310"/>
      <c r="U26" s="311"/>
      <c r="V26" s="322"/>
      <c r="W26" s="323"/>
      <c r="X26" s="323"/>
      <c r="Y26" s="323"/>
      <c r="Z26" s="323"/>
      <c r="AA26" s="323"/>
      <c r="AB26" s="323"/>
      <c r="AC26" s="323"/>
      <c r="AD26" s="323"/>
      <c r="AE26" s="324"/>
      <c r="AF26" s="27">
        <f t="shared" si="1"/>
        <v>0</v>
      </c>
    </row>
    <row r="27" spans="1:32" ht="15" x14ac:dyDescent="0.25">
      <c r="A27" s="4">
        <f t="shared" si="2"/>
        <v>0</v>
      </c>
      <c r="B27" s="4">
        <f>'Unidad 1'!B27</f>
        <v>0</v>
      </c>
      <c r="C27" s="318">
        <f>'Unidad 1'!C27:H27</f>
        <v>0</v>
      </c>
      <c r="D27" s="318"/>
      <c r="E27" s="318"/>
      <c r="F27" s="318"/>
      <c r="G27" s="318"/>
      <c r="H27" s="318"/>
      <c r="I27" s="319"/>
      <c r="J27" s="320"/>
      <c r="K27" s="319"/>
      <c r="L27" s="320"/>
      <c r="M27" s="339"/>
      <c r="N27" s="340"/>
      <c r="O27" s="339"/>
      <c r="P27" s="340"/>
      <c r="Q27" s="314">
        <f t="shared" si="0"/>
        <v>0</v>
      </c>
      <c r="R27" s="315"/>
      <c r="S27" s="309">
        <f>IF(A27=0,0,COUNTIFS(Asistencia!$J$18:$AR$18,"=U6",Asistencia!$J24:$AR24,"=F"))</f>
        <v>0</v>
      </c>
      <c r="T27" s="310"/>
      <c r="U27" s="311"/>
      <c r="V27" s="322"/>
      <c r="W27" s="323"/>
      <c r="X27" s="323"/>
      <c r="Y27" s="323"/>
      <c r="Z27" s="323"/>
      <c r="AA27" s="323"/>
      <c r="AB27" s="323"/>
      <c r="AC27" s="323"/>
      <c r="AD27" s="323"/>
      <c r="AE27" s="324"/>
      <c r="AF27" s="27">
        <f t="shared" si="1"/>
        <v>0</v>
      </c>
    </row>
    <row r="28" spans="1:32" ht="15" x14ac:dyDescent="0.25">
      <c r="A28" s="4">
        <f t="shared" si="2"/>
        <v>0</v>
      </c>
      <c r="B28" s="4">
        <f>'Unidad 1'!B28</f>
        <v>0</v>
      </c>
      <c r="C28" s="318">
        <f>'Unidad 1'!C28:H28</f>
        <v>0</v>
      </c>
      <c r="D28" s="318"/>
      <c r="E28" s="318"/>
      <c r="F28" s="318"/>
      <c r="G28" s="318"/>
      <c r="H28" s="318"/>
      <c r="I28" s="319"/>
      <c r="J28" s="320"/>
      <c r="K28" s="319"/>
      <c r="L28" s="320"/>
      <c r="M28" s="319"/>
      <c r="N28" s="320"/>
      <c r="O28" s="339"/>
      <c r="P28" s="340"/>
      <c r="Q28" s="314">
        <f t="shared" si="0"/>
        <v>0</v>
      </c>
      <c r="R28" s="315"/>
      <c r="S28" s="309">
        <f>IF(A28=0,0,COUNTIFS(Asistencia!$J$18:$AR$18,"=U6",Asistencia!$J25:$AR25,"=F"))</f>
        <v>0</v>
      </c>
      <c r="T28" s="310"/>
      <c r="U28" s="311"/>
      <c r="V28" s="322"/>
      <c r="W28" s="323"/>
      <c r="X28" s="323"/>
      <c r="Y28" s="323"/>
      <c r="Z28" s="323"/>
      <c r="AA28" s="323"/>
      <c r="AB28" s="323"/>
      <c r="AC28" s="323"/>
      <c r="AD28" s="323"/>
      <c r="AE28" s="324"/>
      <c r="AF28" s="27">
        <f t="shared" si="1"/>
        <v>0</v>
      </c>
    </row>
    <row r="29" spans="1:32" ht="15" x14ac:dyDescent="0.25">
      <c r="A29" s="4">
        <f t="shared" si="2"/>
        <v>0</v>
      </c>
      <c r="B29" s="4">
        <f>'Unidad 1'!B29</f>
        <v>0</v>
      </c>
      <c r="C29" s="318">
        <f>'Unidad 1'!C29:H29</f>
        <v>0</v>
      </c>
      <c r="D29" s="318"/>
      <c r="E29" s="318"/>
      <c r="F29" s="318"/>
      <c r="G29" s="318"/>
      <c r="H29" s="318"/>
      <c r="I29" s="319"/>
      <c r="J29" s="320"/>
      <c r="K29" s="319"/>
      <c r="L29" s="320"/>
      <c r="M29" s="319"/>
      <c r="N29" s="320"/>
      <c r="O29" s="339"/>
      <c r="P29" s="340"/>
      <c r="Q29" s="314">
        <f t="shared" si="0"/>
        <v>0</v>
      </c>
      <c r="R29" s="315"/>
      <c r="S29" s="309">
        <f>IF(A29=0,0,COUNTIFS(Asistencia!$J$18:$AR$18,"=U6",Asistencia!$J26:$AR26,"=F"))</f>
        <v>0</v>
      </c>
      <c r="T29" s="310"/>
      <c r="U29" s="311"/>
      <c r="V29" s="322"/>
      <c r="W29" s="323"/>
      <c r="X29" s="323"/>
      <c r="Y29" s="323"/>
      <c r="Z29" s="323"/>
      <c r="AA29" s="323"/>
      <c r="AB29" s="323"/>
      <c r="AC29" s="323"/>
      <c r="AD29" s="323"/>
      <c r="AE29" s="324"/>
      <c r="AF29" s="27">
        <f t="shared" si="1"/>
        <v>0</v>
      </c>
    </row>
    <row r="30" spans="1:32" ht="15" x14ac:dyDescent="0.25">
      <c r="A30" s="4">
        <f t="shared" si="2"/>
        <v>0</v>
      </c>
      <c r="B30" s="4">
        <f>'Unidad 1'!B30</f>
        <v>0</v>
      </c>
      <c r="C30" s="318">
        <f>'Unidad 1'!C30:H30</f>
        <v>0</v>
      </c>
      <c r="D30" s="318"/>
      <c r="E30" s="318"/>
      <c r="F30" s="318"/>
      <c r="G30" s="318"/>
      <c r="H30" s="318"/>
      <c r="I30" s="319"/>
      <c r="J30" s="320"/>
      <c r="K30" s="319"/>
      <c r="L30" s="320"/>
      <c r="M30" s="319"/>
      <c r="N30" s="320"/>
      <c r="O30" s="339"/>
      <c r="P30" s="340"/>
      <c r="Q30" s="314">
        <f t="shared" si="0"/>
        <v>0</v>
      </c>
      <c r="R30" s="315"/>
      <c r="S30" s="309">
        <f>IF(A30=0,0,COUNTIFS(Asistencia!$J$18:$AR$18,"=U6",Asistencia!$J27:$AR27,"=F"))</f>
        <v>0</v>
      </c>
      <c r="T30" s="310"/>
      <c r="U30" s="311"/>
      <c r="V30" s="322"/>
      <c r="W30" s="323"/>
      <c r="X30" s="323"/>
      <c r="Y30" s="323"/>
      <c r="Z30" s="323"/>
      <c r="AA30" s="323"/>
      <c r="AB30" s="323"/>
      <c r="AC30" s="323"/>
      <c r="AD30" s="323"/>
      <c r="AE30" s="324"/>
      <c r="AF30" s="27">
        <f t="shared" si="1"/>
        <v>0</v>
      </c>
    </row>
    <row r="31" spans="1:32" ht="15" x14ac:dyDescent="0.25">
      <c r="A31" s="4">
        <f t="shared" si="2"/>
        <v>0</v>
      </c>
      <c r="B31" s="4">
        <f>'Unidad 1'!B31</f>
        <v>0</v>
      </c>
      <c r="C31" s="318">
        <f>'Unidad 1'!C31:H31</f>
        <v>0</v>
      </c>
      <c r="D31" s="318"/>
      <c r="E31" s="318"/>
      <c r="F31" s="318"/>
      <c r="G31" s="318"/>
      <c r="H31" s="318"/>
      <c r="I31" s="319"/>
      <c r="J31" s="320"/>
      <c r="K31" s="319"/>
      <c r="L31" s="320"/>
      <c r="M31" s="319"/>
      <c r="N31" s="320"/>
      <c r="O31" s="339"/>
      <c r="P31" s="340"/>
      <c r="Q31" s="314">
        <f t="shared" si="0"/>
        <v>0</v>
      </c>
      <c r="R31" s="315"/>
      <c r="S31" s="309">
        <f>IF(A31=0,0,COUNTIFS(Asistencia!$J$18:$AR$18,"=U6",Asistencia!$J28:$AR28,"=F"))</f>
        <v>0</v>
      </c>
      <c r="T31" s="310"/>
      <c r="U31" s="311"/>
      <c r="V31" s="322"/>
      <c r="W31" s="323"/>
      <c r="X31" s="323"/>
      <c r="Y31" s="323"/>
      <c r="Z31" s="323"/>
      <c r="AA31" s="323"/>
      <c r="AB31" s="323"/>
      <c r="AC31" s="323"/>
      <c r="AD31" s="323"/>
      <c r="AE31" s="324"/>
      <c r="AF31" s="27">
        <f t="shared" si="1"/>
        <v>0</v>
      </c>
    </row>
    <row r="32" spans="1:32" ht="15" x14ac:dyDescent="0.25">
      <c r="A32" s="4">
        <f t="shared" si="2"/>
        <v>0</v>
      </c>
      <c r="B32" s="4">
        <f>'Unidad 1'!B32</f>
        <v>0</v>
      </c>
      <c r="C32" s="318">
        <f>'Unidad 1'!C32:H32</f>
        <v>0</v>
      </c>
      <c r="D32" s="318"/>
      <c r="E32" s="318"/>
      <c r="F32" s="318"/>
      <c r="G32" s="318"/>
      <c r="H32" s="318"/>
      <c r="I32" s="319"/>
      <c r="J32" s="320"/>
      <c r="K32" s="319"/>
      <c r="L32" s="320"/>
      <c r="M32" s="319"/>
      <c r="N32" s="320"/>
      <c r="O32" s="339"/>
      <c r="P32" s="340"/>
      <c r="Q32" s="314">
        <f t="shared" si="0"/>
        <v>0</v>
      </c>
      <c r="R32" s="315"/>
      <c r="S32" s="309">
        <f>IF(A32=0,0,COUNTIFS(Asistencia!$J$18:$AR$18,"=U6",Asistencia!$J29:$AR29,"=F"))</f>
        <v>0</v>
      </c>
      <c r="T32" s="310"/>
      <c r="U32" s="311"/>
      <c r="V32" s="322"/>
      <c r="W32" s="323"/>
      <c r="X32" s="323"/>
      <c r="Y32" s="323"/>
      <c r="Z32" s="323"/>
      <c r="AA32" s="323"/>
      <c r="AB32" s="323"/>
      <c r="AC32" s="323"/>
      <c r="AD32" s="323"/>
      <c r="AE32" s="324"/>
      <c r="AF32" s="27">
        <f t="shared" si="1"/>
        <v>0</v>
      </c>
    </row>
    <row r="33" spans="1:32" x14ac:dyDescent="0.35">
      <c r="A33" s="4">
        <f t="shared" si="2"/>
        <v>0</v>
      </c>
      <c r="B33" s="4">
        <f>'Unidad 1'!B33</f>
        <v>0</v>
      </c>
      <c r="C33" s="318">
        <f>'Unidad 1'!C33:H33</f>
        <v>0</v>
      </c>
      <c r="D33" s="318"/>
      <c r="E33" s="318"/>
      <c r="F33" s="318"/>
      <c r="G33" s="318"/>
      <c r="H33" s="318"/>
      <c r="I33" s="319"/>
      <c r="J33" s="320"/>
      <c r="K33" s="319"/>
      <c r="L33" s="320"/>
      <c r="M33" s="319"/>
      <c r="N33" s="320"/>
      <c r="O33" s="339"/>
      <c r="P33" s="340"/>
      <c r="Q33" s="314">
        <f t="shared" si="0"/>
        <v>0</v>
      </c>
      <c r="R33" s="315"/>
      <c r="S33" s="309">
        <f>IF(A33=0,0,COUNTIFS(Asistencia!$J$18:$AR$18,"=U6",Asistencia!$J30:$AR30,"=F"))</f>
        <v>0</v>
      </c>
      <c r="T33" s="310"/>
      <c r="U33" s="311"/>
      <c r="V33" s="322"/>
      <c r="W33" s="323"/>
      <c r="X33" s="323"/>
      <c r="Y33" s="323"/>
      <c r="Z33" s="323"/>
      <c r="AA33" s="323"/>
      <c r="AB33" s="323"/>
      <c r="AC33" s="323"/>
      <c r="AD33" s="323"/>
      <c r="AE33" s="324"/>
      <c r="AF33" s="27">
        <f t="shared" si="1"/>
        <v>0</v>
      </c>
    </row>
    <row r="34" spans="1:32" x14ac:dyDescent="0.35">
      <c r="A34" s="4">
        <f t="shared" si="2"/>
        <v>0</v>
      </c>
      <c r="B34" s="4">
        <f>'Unidad 1'!B34</f>
        <v>0</v>
      </c>
      <c r="C34" s="318">
        <f>'Unidad 1'!C34:H34</f>
        <v>0</v>
      </c>
      <c r="D34" s="318"/>
      <c r="E34" s="318"/>
      <c r="F34" s="318"/>
      <c r="G34" s="318"/>
      <c r="H34" s="318"/>
      <c r="I34" s="319"/>
      <c r="J34" s="320"/>
      <c r="K34" s="319"/>
      <c r="L34" s="320"/>
      <c r="M34" s="319"/>
      <c r="N34" s="320"/>
      <c r="O34" s="339"/>
      <c r="P34" s="340"/>
      <c r="Q34" s="314">
        <f t="shared" si="0"/>
        <v>0</v>
      </c>
      <c r="R34" s="315"/>
      <c r="S34" s="309">
        <f>IF(A34=0,0,COUNTIFS(Asistencia!$J$18:$AR$18,"=U6",Asistencia!$J31:$AR31,"=F"))</f>
        <v>0</v>
      </c>
      <c r="T34" s="310"/>
      <c r="U34" s="311"/>
      <c r="V34" s="322"/>
      <c r="W34" s="323"/>
      <c r="X34" s="323"/>
      <c r="Y34" s="323"/>
      <c r="Z34" s="323"/>
      <c r="AA34" s="323"/>
      <c r="AB34" s="323"/>
      <c r="AC34" s="323"/>
      <c r="AD34" s="323"/>
      <c r="AE34" s="324"/>
      <c r="AF34" s="27">
        <f t="shared" si="1"/>
        <v>0</v>
      </c>
    </row>
    <row r="35" spans="1:32" x14ac:dyDescent="0.35">
      <c r="A35" s="4">
        <f t="shared" si="2"/>
        <v>0</v>
      </c>
      <c r="B35" s="4">
        <f>'Unidad 1'!B35</f>
        <v>0</v>
      </c>
      <c r="C35" s="318">
        <f>'Unidad 1'!C35:H35</f>
        <v>0</v>
      </c>
      <c r="D35" s="318"/>
      <c r="E35" s="318"/>
      <c r="F35" s="318"/>
      <c r="G35" s="318"/>
      <c r="H35" s="318"/>
      <c r="I35" s="319"/>
      <c r="J35" s="320"/>
      <c r="K35" s="319"/>
      <c r="L35" s="320"/>
      <c r="M35" s="319"/>
      <c r="N35" s="320"/>
      <c r="O35" s="319"/>
      <c r="P35" s="320"/>
      <c r="Q35" s="314">
        <f t="shared" si="0"/>
        <v>0</v>
      </c>
      <c r="R35" s="315"/>
      <c r="S35" s="309">
        <f>IF(A35=0,0,COUNTIFS(Asistencia!$J$18:$AR$18,"=U6",Asistencia!$J32:$AR32,"=F"))</f>
        <v>0</v>
      </c>
      <c r="T35" s="310"/>
      <c r="U35" s="311"/>
      <c r="V35" s="322"/>
      <c r="W35" s="323"/>
      <c r="X35" s="323"/>
      <c r="Y35" s="323"/>
      <c r="Z35" s="323"/>
      <c r="AA35" s="323"/>
      <c r="AB35" s="323"/>
      <c r="AC35" s="323"/>
      <c r="AD35" s="323"/>
      <c r="AE35" s="324"/>
      <c r="AF35" s="27">
        <f t="shared" si="1"/>
        <v>0</v>
      </c>
    </row>
    <row r="36" spans="1:32" x14ac:dyDescent="0.35">
      <c r="A36" s="4">
        <f t="shared" si="2"/>
        <v>0</v>
      </c>
      <c r="B36" s="4">
        <f>'Unidad 1'!B36</f>
        <v>0</v>
      </c>
      <c r="C36" s="318">
        <f>'Unidad 1'!C36:H36</f>
        <v>0</v>
      </c>
      <c r="D36" s="318"/>
      <c r="E36" s="318"/>
      <c r="F36" s="318"/>
      <c r="G36" s="318"/>
      <c r="H36" s="318"/>
      <c r="I36" s="319"/>
      <c r="J36" s="320"/>
      <c r="K36" s="319"/>
      <c r="L36" s="320"/>
      <c r="M36" s="319"/>
      <c r="N36" s="320"/>
      <c r="O36" s="319"/>
      <c r="P36" s="320"/>
      <c r="Q36" s="314">
        <f t="shared" si="0"/>
        <v>0</v>
      </c>
      <c r="R36" s="315"/>
      <c r="S36" s="309">
        <f>IF(A36=0,0,COUNTIFS(Asistencia!$J$18:$AR$18,"=U6",Asistencia!$J33:$AR33,"=F"))</f>
        <v>0</v>
      </c>
      <c r="T36" s="310"/>
      <c r="U36" s="311"/>
      <c r="V36" s="322"/>
      <c r="W36" s="323"/>
      <c r="X36" s="323"/>
      <c r="Y36" s="323"/>
      <c r="Z36" s="323"/>
      <c r="AA36" s="323"/>
      <c r="AB36" s="323"/>
      <c r="AC36" s="323"/>
      <c r="AD36" s="323"/>
      <c r="AE36" s="324"/>
      <c r="AF36" s="27">
        <f t="shared" si="1"/>
        <v>0</v>
      </c>
    </row>
    <row r="37" spans="1:32" x14ac:dyDescent="0.35">
      <c r="A37" s="4">
        <f t="shared" si="2"/>
        <v>0</v>
      </c>
      <c r="B37" s="4">
        <f>'Unidad 1'!B37</f>
        <v>0</v>
      </c>
      <c r="C37" s="318">
        <f>'Unidad 1'!C37:H37</f>
        <v>0</v>
      </c>
      <c r="D37" s="318"/>
      <c r="E37" s="318"/>
      <c r="F37" s="318"/>
      <c r="G37" s="318"/>
      <c r="H37" s="318"/>
      <c r="I37" s="319"/>
      <c r="J37" s="320"/>
      <c r="K37" s="319"/>
      <c r="L37" s="320"/>
      <c r="M37" s="319"/>
      <c r="N37" s="320"/>
      <c r="O37" s="319"/>
      <c r="P37" s="320"/>
      <c r="Q37" s="314">
        <f t="shared" si="0"/>
        <v>0</v>
      </c>
      <c r="R37" s="315"/>
      <c r="S37" s="309">
        <f>IF(A37=0,0,COUNTIFS(Asistencia!$J$18:$AR$18,"=U6",Asistencia!$J34:$AR34,"=F"))</f>
        <v>0</v>
      </c>
      <c r="T37" s="310"/>
      <c r="U37" s="311"/>
      <c r="V37" s="322"/>
      <c r="W37" s="323"/>
      <c r="X37" s="323"/>
      <c r="Y37" s="323"/>
      <c r="Z37" s="323"/>
      <c r="AA37" s="323"/>
      <c r="AB37" s="323"/>
      <c r="AC37" s="323"/>
      <c r="AD37" s="323"/>
      <c r="AE37" s="324"/>
      <c r="AF37" s="27">
        <f t="shared" si="1"/>
        <v>0</v>
      </c>
    </row>
    <row r="38" spans="1:32" x14ac:dyDescent="0.35">
      <c r="A38" s="4">
        <f t="shared" si="2"/>
        <v>0</v>
      </c>
      <c r="B38" s="4">
        <f>'Unidad 1'!B38</f>
        <v>0</v>
      </c>
      <c r="C38" s="318">
        <f>'Unidad 1'!C38:H38</f>
        <v>0</v>
      </c>
      <c r="D38" s="318"/>
      <c r="E38" s="318"/>
      <c r="F38" s="318"/>
      <c r="G38" s="318"/>
      <c r="H38" s="318"/>
      <c r="I38" s="319"/>
      <c r="J38" s="320"/>
      <c r="K38" s="319"/>
      <c r="L38" s="320"/>
      <c r="M38" s="319"/>
      <c r="N38" s="320"/>
      <c r="O38" s="319"/>
      <c r="P38" s="320"/>
      <c r="Q38" s="314">
        <f t="shared" si="0"/>
        <v>0</v>
      </c>
      <c r="R38" s="315"/>
      <c r="S38" s="309">
        <f>IF(A38=0,0,COUNTIFS(Asistencia!$J$18:$AR$18,"=U6",Asistencia!$J35:$AR35,"=F"))</f>
        <v>0</v>
      </c>
      <c r="T38" s="310"/>
      <c r="U38" s="311"/>
      <c r="V38" s="322"/>
      <c r="W38" s="323"/>
      <c r="X38" s="323"/>
      <c r="Y38" s="323"/>
      <c r="Z38" s="323"/>
      <c r="AA38" s="323"/>
      <c r="AB38" s="323"/>
      <c r="AC38" s="323"/>
      <c r="AD38" s="323"/>
      <c r="AE38" s="324"/>
      <c r="AF38" s="27">
        <f t="shared" si="1"/>
        <v>0</v>
      </c>
    </row>
    <row r="39" spans="1:32" x14ac:dyDescent="0.35">
      <c r="A39" s="4">
        <f t="shared" si="2"/>
        <v>0</v>
      </c>
      <c r="B39" s="4">
        <f>'Unidad 1'!B39</f>
        <v>0</v>
      </c>
      <c r="C39" s="318">
        <f>'Unidad 1'!C39:H39</f>
        <v>0</v>
      </c>
      <c r="D39" s="318"/>
      <c r="E39" s="318"/>
      <c r="F39" s="318"/>
      <c r="G39" s="318"/>
      <c r="H39" s="318"/>
      <c r="I39" s="319"/>
      <c r="J39" s="320"/>
      <c r="K39" s="319"/>
      <c r="L39" s="320"/>
      <c r="M39" s="319"/>
      <c r="N39" s="320"/>
      <c r="O39" s="319"/>
      <c r="P39" s="320"/>
      <c r="Q39" s="314">
        <f t="shared" si="0"/>
        <v>0</v>
      </c>
      <c r="R39" s="315"/>
      <c r="S39" s="309">
        <f>IF(A39=0,0,COUNTIFS(Asistencia!$J$18:$AR$18,"=U6",Asistencia!$J36:$AR36,"=F"))</f>
        <v>0</v>
      </c>
      <c r="T39" s="310"/>
      <c r="U39" s="311"/>
      <c r="V39" s="322"/>
      <c r="W39" s="323"/>
      <c r="X39" s="323"/>
      <c r="Y39" s="323"/>
      <c r="Z39" s="323"/>
      <c r="AA39" s="323"/>
      <c r="AB39" s="323"/>
      <c r="AC39" s="323"/>
      <c r="AD39" s="323"/>
      <c r="AE39" s="324"/>
      <c r="AF39" s="27">
        <f t="shared" si="1"/>
        <v>0</v>
      </c>
    </row>
    <row r="40" spans="1:32" x14ac:dyDescent="0.35">
      <c r="A40" s="4">
        <f t="shared" si="2"/>
        <v>0</v>
      </c>
      <c r="B40" s="4">
        <f>'Unidad 1'!B40</f>
        <v>0</v>
      </c>
      <c r="C40" s="318">
        <f>'Unidad 1'!C40:H40</f>
        <v>0</v>
      </c>
      <c r="D40" s="318"/>
      <c r="E40" s="318"/>
      <c r="F40" s="318"/>
      <c r="G40" s="318"/>
      <c r="H40" s="318"/>
      <c r="I40" s="319"/>
      <c r="J40" s="320"/>
      <c r="K40" s="319"/>
      <c r="L40" s="320"/>
      <c r="M40" s="319"/>
      <c r="N40" s="320"/>
      <c r="O40" s="319"/>
      <c r="P40" s="320"/>
      <c r="Q40" s="314">
        <f t="shared" si="0"/>
        <v>0</v>
      </c>
      <c r="R40" s="315"/>
      <c r="S40" s="309">
        <f>IF(A40=0,0,COUNTIFS(Asistencia!$J$18:$AR$18,"=U6",Asistencia!$J37:$AR37,"=F"))</f>
        <v>0</v>
      </c>
      <c r="T40" s="310"/>
      <c r="U40" s="311"/>
      <c r="V40" s="322"/>
      <c r="W40" s="323"/>
      <c r="X40" s="323"/>
      <c r="Y40" s="323"/>
      <c r="Z40" s="323"/>
      <c r="AA40" s="323"/>
      <c r="AB40" s="323"/>
      <c r="AC40" s="323"/>
      <c r="AD40" s="323"/>
      <c r="AE40" s="324"/>
      <c r="AF40" s="27">
        <f t="shared" si="1"/>
        <v>0</v>
      </c>
    </row>
    <row r="41" spans="1:32" x14ac:dyDescent="0.35">
      <c r="A41" s="4">
        <f t="shared" si="2"/>
        <v>0</v>
      </c>
      <c r="B41" s="4">
        <f>'Unidad 1'!B41</f>
        <v>0</v>
      </c>
      <c r="C41" s="318">
        <f>'Unidad 1'!C41:H41</f>
        <v>0</v>
      </c>
      <c r="D41" s="318"/>
      <c r="E41" s="318"/>
      <c r="F41" s="318"/>
      <c r="G41" s="318"/>
      <c r="H41" s="318"/>
      <c r="I41" s="319"/>
      <c r="J41" s="320"/>
      <c r="K41" s="319"/>
      <c r="L41" s="320"/>
      <c r="M41" s="319"/>
      <c r="N41" s="320"/>
      <c r="O41" s="319"/>
      <c r="P41" s="320"/>
      <c r="Q41" s="314">
        <f t="shared" si="0"/>
        <v>0</v>
      </c>
      <c r="R41" s="315"/>
      <c r="S41" s="309">
        <f>IF(A41=0,0,COUNTIFS(Asistencia!$J$18:$AR$18,"=U6",Asistencia!$J38:$AR38,"=F"))</f>
        <v>0</v>
      </c>
      <c r="T41" s="310"/>
      <c r="U41" s="311"/>
      <c r="V41" s="322"/>
      <c r="W41" s="323"/>
      <c r="X41" s="323"/>
      <c r="Y41" s="323"/>
      <c r="Z41" s="323"/>
      <c r="AA41" s="323"/>
      <c r="AB41" s="323"/>
      <c r="AC41" s="323"/>
      <c r="AD41" s="323"/>
      <c r="AE41" s="324"/>
      <c r="AF41" s="27">
        <f t="shared" si="1"/>
        <v>0</v>
      </c>
    </row>
    <row r="42" spans="1:32" x14ac:dyDescent="0.35">
      <c r="A42" s="4">
        <f t="shared" si="2"/>
        <v>0</v>
      </c>
      <c r="B42" s="4">
        <f>'Unidad 1'!B42</f>
        <v>0</v>
      </c>
      <c r="C42" s="318">
        <f>'Unidad 1'!C42:H42</f>
        <v>0</v>
      </c>
      <c r="D42" s="318"/>
      <c r="E42" s="318"/>
      <c r="F42" s="318"/>
      <c r="G42" s="318"/>
      <c r="H42" s="318"/>
      <c r="I42" s="319"/>
      <c r="J42" s="320"/>
      <c r="K42" s="319"/>
      <c r="L42" s="320"/>
      <c r="M42" s="319"/>
      <c r="N42" s="320"/>
      <c r="O42" s="319"/>
      <c r="P42" s="320"/>
      <c r="Q42" s="314">
        <f t="shared" si="0"/>
        <v>0</v>
      </c>
      <c r="R42" s="315"/>
      <c r="S42" s="309">
        <f>IF(A42=0,0,COUNTIFS(Asistencia!$J$18:$AR$18,"=U6",Asistencia!$J39:$AR39,"=F"))</f>
        <v>0</v>
      </c>
      <c r="T42" s="310"/>
      <c r="U42" s="311"/>
      <c r="V42" s="322"/>
      <c r="W42" s="323"/>
      <c r="X42" s="323"/>
      <c r="Y42" s="323"/>
      <c r="Z42" s="323"/>
      <c r="AA42" s="323"/>
      <c r="AB42" s="323"/>
      <c r="AC42" s="323"/>
      <c r="AD42" s="323"/>
      <c r="AE42" s="324"/>
      <c r="AF42" s="27">
        <f t="shared" si="1"/>
        <v>0</v>
      </c>
    </row>
    <row r="43" spans="1:32" x14ac:dyDescent="0.35">
      <c r="A43" s="4">
        <f t="shared" si="2"/>
        <v>0</v>
      </c>
      <c r="B43" s="4">
        <f>'Unidad 1'!B43</f>
        <v>0</v>
      </c>
      <c r="C43" s="318">
        <f>'Unidad 1'!C43:H43</f>
        <v>0</v>
      </c>
      <c r="D43" s="318"/>
      <c r="E43" s="318"/>
      <c r="F43" s="318"/>
      <c r="G43" s="318"/>
      <c r="H43" s="318"/>
      <c r="I43" s="319"/>
      <c r="J43" s="320"/>
      <c r="K43" s="319"/>
      <c r="L43" s="320"/>
      <c r="M43" s="319"/>
      <c r="N43" s="320"/>
      <c r="O43" s="319"/>
      <c r="P43" s="320"/>
      <c r="Q43" s="314">
        <f t="shared" si="0"/>
        <v>0</v>
      </c>
      <c r="R43" s="315"/>
      <c r="S43" s="309">
        <f>IF(A43=0,0,COUNTIFS(Asistencia!$J$18:$AR$18,"=U6",Asistencia!$J40:$AR40,"=F"))</f>
        <v>0</v>
      </c>
      <c r="T43" s="310"/>
      <c r="U43" s="311"/>
      <c r="V43" s="322"/>
      <c r="W43" s="323"/>
      <c r="X43" s="323"/>
      <c r="Y43" s="323"/>
      <c r="Z43" s="323"/>
      <c r="AA43" s="323"/>
      <c r="AB43" s="323"/>
      <c r="AC43" s="323"/>
      <c r="AD43" s="323"/>
      <c r="AE43" s="324"/>
      <c r="AF43" s="27">
        <f t="shared" si="1"/>
        <v>0</v>
      </c>
    </row>
    <row r="44" spans="1:32" x14ac:dyDescent="0.35">
      <c r="A44" s="4">
        <f t="shared" si="2"/>
        <v>0</v>
      </c>
      <c r="B44" s="4">
        <f>'Unidad 1'!B44</f>
        <v>0</v>
      </c>
      <c r="C44" s="318">
        <f>'Unidad 1'!C44:H44</f>
        <v>0</v>
      </c>
      <c r="D44" s="318"/>
      <c r="E44" s="318"/>
      <c r="F44" s="318"/>
      <c r="G44" s="318"/>
      <c r="H44" s="318"/>
      <c r="I44" s="319"/>
      <c r="J44" s="320"/>
      <c r="K44" s="319"/>
      <c r="L44" s="320"/>
      <c r="M44" s="319"/>
      <c r="N44" s="320"/>
      <c r="O44" s="319"/>
      <c r="P44" s="320"/>
      <c r="Q44" s="314">
        <f t="shared" si="0"/>
        <v>0</v>
      </c>
      <c r="R44" s="315"/>
      <c r="S44" s="309">
        <f>IF(A44=0,0,COUNTIFS(Asistencia!$J$18:$AR$18,"=U6",Asistencia!$J41:$AR41,"=F"))</f>
        <v>0</v>
      </c>
      <c r="T44" s="310"/>
      <c r="U44" s="311"/>
      <c r="V44" s="322"/>
      <c r="W44" s="323"/>
      <c r="X44" s="323"/>
      <c r="Y44" s="323"/>
      <c r="Z44" s="323"/>
      <c r="AA44" s="323"/>
      <c r="AB44" s="323"/>
      <c r="AC44" s="323"/>
      <c r="AD44" s="323"/>
      <c r="AE44" s="324"/>
      <c r="AF44" s="27">
        <f t="shared" si="1"/>
        <v>0</v>
      </c>
    </row>
    <row r="45" spans="1:32" x14ac:dyDescent="0.35">
      <c r="A45" s="4">
        <f t="shared" si="2"/>
        <v>0</v>
      </c>
      <c r="B45" s="4">
        <f>'Unidad 1'!B45</f>
        <v>0</v>
      </c>
      <c r="C45" s="318">
        <f>'Unidad 1'!C45:H45</f>
        <v>0</v>
      </c>
      <c r="D45" s="318"/>
      <c r="E45" s="318"/>
      <c r="F45" s="318"/>
      <c r="G45" s="318"/>
      <c r="H45" s="318"/>
      <c r="I45" s="319"/>
      <c r="J45" s="320"/>
      <c r="K45" s="319"/>
      <c r="L45" s="320"/>
      <c r="M45" s="319"/>
      <c r="N45" s="320"/>
      <c r="O45" s="319"/>
      <c r="P45" s="320"/>
      <c r="Q45" s="314">
        <f t="shared" si="0"/>
        <v>0</v>
      </c>
      <c r="R45" s="315"/>
      <c r="S45" s="309">
        <f>IF(A45=0,0,COUNTIFS(Asistencia!$J$18:$AR$18,"=U6",Asistencia!$J42:$AR42,"=F"))</f>
        <v>0</v>
      </c>
      <c r="T45" s="310"/>
      <c r="U45" s="311"/>
      <c r="V45" s="322"/>
      <c r="W45" s="323"/>
      <c r="X45" s="323"/>
      <c r="Y45" s="323"/>
      <c r="Z45" s="323"/>
      <c r="AA45" s="323"/>
      <c r="AB45" s="323"/>
      <c r="AC45" s="323"/>
      <c r="AD45" s="323"/>
      <c r="AE45" s="324"/>
      <c r="AF45" s="27">
        <f t="shared" si="1"/>
        <v>0</v>
      </c>
    </row>
    <row r="46" spans="1:32" x14ac:dyDescent="0.35">
      <c r="A46" s="4">
        <f t="shared" si="2"/>
        <v>0</v>
      </c>
      <c r="B46" s="4">
        <f>'Unidad 1'!B46</f>
        <v>0</v>
      </c>
      <c r="C46" s="318">
        <f>'Unidad 1'!C46:H46</f>
        <v>0</v>
      </c>
      <c r="D46" s="318"/>
      <c r="E46" s="318"/>
      <c r="F46" s="318"/>
      <c r="G46" s="318"/>
      <c r="H46" s="318"/>
      <c r="I46" s="319"/>
      <c r="J46" s="320"/>
      <c r="K46" s="319"/>
      <c r="L46" s="320"/>
      <c r="M46" s="319"/>
      <c r="N46" s="320"/>
      <c r="O46" s="319"/>
      <c r="P46" s="320"/>
      <c r="Q46" s="314">
        <f t="shared" si="0"/>
        <v>0</v>
      </c>
      <c r="R46" s="315"/>
      <c r="S46" s="309">
        <f>IF(A46=0,0,COUNTIFS(Asistencia!$J$18:$AR$18,"=U6",Asistencia!$J43:$AR43,"=F"))</f>
        <v>0</v>
      </c>
      <c r="T46" s="310"/>
      <c r="U46" s="311"/>
      <c r="V46" s="322"/>
      <c r="W46" s="323"/>
      <c r="X46" s="323"/>
      <c r="Y46" s="323"/>
      <c r="Z46" s="323"/>
      <c r="AA46" s="323"/>
      <c r="AB46" s="323"/>
      <c r="AC46" s="323"/>
      <c r="AD46" s="323"/>
      <c r="AE46" s="324"/>
      <c r="AF46" s="27">
        <f t="shared" si="1"/>
        <v>0</v>
      </c>
    </row>
    <row r="47" spans="1:32" x14ac:dyDescent="0.35">
      <c r="A47" s="4">
        <f t="shared" si="2"/>
        <v>0</v>
      </c>
      <c r="B47" s="4">
        <f>'Unidad 1'!B47</f>
        <v>0</v>
      </c>
      <c r="C47" s="318">
        <f>'Unidad 1'!C47:H47</f>
        <v>0</v>
      </c>
      <c r="D47" s="318"/>
      <c r="E47" s="318"/>
      <c r="F47" s="318"/>
      <c r="G47" s="318"/>
      <c r="H47" s="318"/>
      <c r="I47" s="319"/>
      <c r="J47" s="320"/>
      <c r="K47" s="319"/>
      <c r="L47" s="320"/>
      <c r="M47" s="319"/>
      <c r="N47" s="320"/>
      <c r="O47" s="319"/>
      <c r="P47" s="320"/>
      <c r="Q47" s="314">
        <f t="shared" si="0"/>
        <v>0</v>
      </c>
      <c r="R47" s="315"/>
      <c r="S47" s="309">
        <f>IF(A47=0,0,COUNTIFS(Asistencia!$J$18:$AR$18,"=U6",Asistencia!$J44:$AR44,"=F"))</f>
        <v>0</v>
      </c>
      <c r="T47" s="310"/>
      <c r="U47" s="311"/>
      <c r="V47" s="322"/>
      <c r="W47" s="323"/>
      <c r="X47" s="323"/>
      <c r="Y47" s="323"/>
      <c r="Z47" s="323"/>
      <c r="AA47" s="323"/>
      <c r="AB47" s="323"/>
      <c r="AC47" s="323"/>
      <c r="AD47" s="323"/>
      <c r="AE47" s="324"/>
      <c r="AF47" s="27">
        <f t="shared" si="1"/>
        <v>0</v>
      </c>
    </row>
    <row r="48" spans="1:32" x14ac:dyDescent="0.35">
      <c r="A48" s="4">
        <f t="shared" si="2"/>
        <v>0</v>
      </c>
      <c r="B48" s="4">
        <f>'Unidad 1'!B48</f>
        <v>0</v>
      </c>
      <c r="C48" s="318">
        <f>'Unidad 1'!C48:H48</f>
        <v>0</v>
      </c>
      <c r="D48" s="318"/>
      <c r="E48" s="318"/>
      <c r="F48" s="318"/>
      <c r="G48" s="318"/>
      <c r="H48" s="318"/>
      <c r="I48" s="319"/>
      <c r="J48" s="320"/>
      <c r="K48" s="319"/>
      <c r="L48" s="320"/>
      <c r="M48" s="319"/>
      <c r="N48" s="320"/>
      <c r="O48" s="319"/>
      <c r="P48" s="320"/>
      <c r="Q48" s="314">
        <f t="shared" si="0"/>
        <v>0</v>
      </c>
      <c r="R48" s="315"/>
      <c r="S48" s="309">
        <f>IF(A48=0,0,COUNTIFS(Asistencia!$J$18:$AR$18,"=U6",Asistencia!$J45:$AR45,"=F"))</f>
        <v>0</v>
      </c>
      <c r="T48" s="310"/>
      <c r="U48" s="311"/>
      <c r="V48" s="322"/>
      <c r="W48" s="323"/>
      <c r="X48" s="323"/>
      <c r="Y48" s="323"/>
      <c r="Z48" s="323"/>
      <c r="AA48" s="323"/>
      <c r="AB48" s="323"/>
      <c r="AC48" s="323"/>
      <c r="AD48" s="323"/>
      <c r="AE48" s="324"/>
      <c r="AF48" s="27">
        <f t="shared" si="1"/>
        <v>0</v>
      </c>
    </row>
    <row r="49" spans="1:32" x14ac:dyDescent="0.35">
      <c r="A49" s="4">
        <f t="shared" si="2"/>
        <v>0</v>
      </c>
      <c r="B49" s="4">
        <f>'Unidad 1'!B49</f>
        <v>0</v>
      </c>
      <c r="C49" s="318">
        <f>'Unidad 1'!C49:H49</f>
        <v>0</v>
      </c>
      <c r="D49" s="318"/>
      <c r="E49" s="318"/>
      <c r="F49" s="318"/>
      <c r="G49" s="318"/>
      <c r="H49" s="318"/>
      <c r="I49" s="319"/>
      <c r="J49" s="320"/>
      <c r="K49" s="319"/>
      <c r="L49" s="320"/>
      <c r="M49" s="319"/>
      <c r="N49" s="320"/>
      <c r="O49" s="319"/>
      <c r="P49" s="320"/>
      <c r="Q49" s="314">
        <f t="shared" si="0"/>
        <v>0</v>
      </c>
      <c r="R49" s="315"/>
      <c r="S49" s="309">
        <f>IF(A49=0,0,COUNTIFS(Asistencia!$J$18:$AR$18,"=U6",Asistencia!$J46:$AR46,"=F"))</f>
        <v>0</v>
      </c>
      <c r="T49" s="310"/>
      <c r="U49" s="311"/>
      <c r="V49" s="322"/>
      <c r="W49" s="323"/>
      <c r="X49" s="323"/>
      <c r="Y49" s="323"/>
      <c r="Z49" s="323"/>
      <c r="AA49" s="323"/>
      <c r="AB49" s="323"/>
      <c r="AC49" s="323"/>
      <c r="AD49" s="323"/>
      <c r="AE49" s="324"/>
      <c r="AF49" s="27">
        <f t="shared" si="1"/>
        <v>0</v>
      </c>
    </row>
    <row r="50" spans="1:32" x14ac:dyDescent="0.35">
      <c r="A50" s="4">
        <f t="shared" si="2"/>
        <v>0</v>
      </c>
      <c r="B50" s="4">
        <f>'Unidad 1'!B50</f>
        <v>0</v>
      </c>
      <c r="C50" s="318">
        <f>'Unidad 1'!C50:H50</f>
        <v>0</v>
      </c>
      <c r="D50" s="318"/>
      <c r="E50" s="318"/>
      <c r="F50" s="318"/>
      <c r="G50" s="318"/>
      <c r="H50" s="318"/>
      <c r="I50" s="319"/>
      <c r="J50" s="320"/>
      <c r="K50" s="319"/>
      <c r="L50" s="320"/>
      <c r="M50" s="319"/>
      <c r="N50" s="320"/>
      <c r="O50" s="319"/>
      <c r="P50" s="320"/>
      <c r="Q50" s="314">
        <f t="shared" si="0"/>
        <v>0</v>
      </c>
      <c r="R50" s="315"/>
      <c r="S50" s="309">
        <f>IF(A50=0,0,COUNTIFS(Asistencia!$J$18:$AR$18,"=U6",Asistencia!$J47:$AR47,"=F"))</f>
        <v>0</v>
      </c>
      <c r="T50" s="310"/>
      <c r="U50" s="311"/>
      <c r="V50" s="322"/>
      <c r="W50" s="323"/>
      <c r="X50" s="323"/>
      <c r="Y50" s="323"/>
      <c r="Z50" s="323"/>
      <c r="AA50" s="323"/>
      <c r="AB50" s="323"/>
      <c r="AC50" s="323"/>
      <c r="AD50" s="323"/>
      <c r="AE50" s="324"/>
      <c r="AF50" s="27">
        <f t="shared" si="1"/>
        <v>0</v>
      </c>
    </row>
    <row r="51" spans="1:32" x14ac:dyDescent="0.35">
      <c r="A51" s="4">
        <f t="shared" si="2"/>
        <v>0</v>
      </c>
      <c r="B51" s="4">
        <f>'Unidad 1'!B51</f>
        <v>0</v>
      </c>
      <c r="C51" s="318">
        <f>'Unidad 1'!C51:H51</f>
        <v>0</v>
      </c>
      <c r="D51" s="318"/>
      <c r="E51" s="318"/>
      <c r="F51" s="318"/>
      <c r="G51" s="318"/>
      <c r="H51" s="318"/>
      <c r="I51" s="319"/>
      <c r="J51" s="320"/>
      <c r="K51" s="319"/>
      <c r="L51" s="320"/>
      <c r="M51" s="319"/>
      <c r="N51" s="320"/>
      <c r="O51" s="319"/>
      <c r="P51" s="320"/>
      <c r="Q51" s="314">
        <f t="shared" si="0"/>
        <v>0</v>
      </c>
      <c r="R51" s="315"/>
      <c r="S51" s="309">
        <f>IF(A51=0,0,COUNTIFS(Asistencia!$J$18:$AR$18,"=U6",Asistencia!$J48:$AR48,"=F"))</f>
        <v>0</v>
      </c>
      <c r="T51" s="310"/>
      <c r="U51" s="311"/>
      <c r="V51" s="319"/>
      <c r="W51" s="321"/>
      <c r="X51" s="321"/>
      <c r="Y51" s="321"/>
      <c r="Z51" s="321"/>
      <c r="AA51" s="321"/>
      <c r="AB51" s="321"/>
      <c r="AC51" s="321"/>
      <c r="AD51" s="321"/>
      <c r="AE51" s="320"/>
      <c r="AF51" s="27">
        <f t="shared" si="1"/>
        <v>0</v>
      </c>
    </row>
    <row r="52" spans="1:32" x14ac:dyDescent="0.35">
      <c r="A52" s="4">
        <f t="shared" si="2"/>
        <v>0</v>
      </c>
      <c r="B52" s="4">
        <f>'Unidad 1'!B52</f>
        <v>0</v>
      </c>
      <c r="C52" s="318">
        <f>'Unidad 1'!C52:H52</f>
        <v>0</v>
      </c>
      <c r="D52" s="318"/>
      <c r="E52" s="318"/>
      <c r="F52" s="318"/>
      <c r="G52" s="318"/>
      <c r="H52" s="318"/>
      <c r="I52" s="319"/>
      <c r="J52" s="320"/>
      <c r="K52" s="319"/>
      <c r="L52" s="320"/>
      <c r="M52" s="319"/>
      <c r="N52" s="320"/>
      <c r="O52" s="319"/>
      <c r="P52" s="320"/>
      <c r="Q52" s="314">
        <f t="shared" si="0"/>
        <v>0</v>
      </c>
      <c r="R52" s="315"/>
      <c r="S52" s="309">
        <f>IF(A52=0,0,COUNTIFS(Asistencia!$J$18:$AR$18,"=U6",Asistencia!$J49:$AR49,"=F"))</f>
        <v>0</v>
      </c>
      <c r="T52" s="310"/>
      <c r="U52" s="311"/>
      <c r="V52" s="319"/>
      <c r="W52" s="321"/>
      <c r="X52" s="321"/>
      <c r="Y52" s="321"/>
      <c r="Z52" s="321"/>
      <c r="AA52" s="321"/>
      <c r="AB52" s="321"/>
      <c r="AC52" s="321"/>
      <c r="AD52" s="321"/>
      <c r="AE52" s="320"/>
      <c r="AF52" s="27">
        <f t="shared" si="1"/>
        <v>0</v>
      </c>
    </row>
    <row r="53" spans="1:32" x14ac:dyDescent="0.35">
      <c r="A53" s="4">
        <f t="shared" si="2"/>
        <v>0</v>
      </c>
      <c r="B53" s="4">
        <f>'Unidad 1'!B53</f>
        <v>0</v>
      </c>
      <c r="C53" s="318">
        <f>'Unidad 1'!C53:H53</f>
        <v>0</v>
      </c>
      <c r="D53" s="318"/>
      <c r="E53" s="318"/>
      <c r="F53" s="318"/>
      <c r="G53" s="318"/>
      <c r="H53" s="318"/>
      <c r="I53" s="319"/>
      <c r="J53" s="320"/>
      <c r="K53" s="319"/>
      <c r="L53" s="320"/>
      <c r="M53" s="319"/>
      <c r="N53" s="320"/>
      <c r="O53" s="319"/>
      <c r="P53" s="320"/>
      <c r="Q53" s="314">
        <f t="shared" si="0"/>
        <v>0</v>
      </c>
      <c r="R53" s="315"/>
      <c r="S53" s="309">
        <f>IF(A53=0,0,COUNTIFS(Asistencia!$J$18:$AR$18,"=U6",Asistencia!$J50:$AR50,"=F"))</f>
        <v>0</v>
      </c>
      <c r="T53" s="310"/>
      <c r="U53" s="311"/>
      <c r="V53" s="319"/>
      <c r="W53" s="321"/>
      <c r="X53" s="321"/>
      <c r="Y53" s="321"/>
      <c r="Z53" s="321"/>
      <c r="AA53" s="321"/>
      <c r="AB53" s="321"/>
      <c r="AC53" s="321"/>
      <c r="AD53" s="321"/>
      <c r="AE53" s="320"/>
      <c r="AF53" s="27">
        <f t="shared" si="1"/>
        <v>0</v>
      </c>
    </row>
    <row r="54" spans="1:32" x14ac:dyDescent="0.35">
      <c r="A54" s="4">
        <f t="shared" si="2"/>
        <v>0</v>
      </c>
      <c r="B54" s="4">
        <f>'Unidad 1'!B54</f>
        <v>0</v>
      </c>
      <c r="C54" s="318">
        <f>'Unidad 1'!C54:H54</f>
        <v>0</v>
      </c>
      <c r="D54" s="318"/>
      <c r="E54" s="318"/>
      <c r="F54" s="318"/>
      <c r="G54" s="318"/>
      <c r="H54" s="318"/>
      <c r="I54" s="319"/>
      <c r="J54" s="320"/>
      <c r="K54" s="319"/>
      <c r="L54" s="320"/>
      <c r="M54" s="319"/>
      <c r="N54" s="320"/>
      <c r="O54" s="319"/>
      <c r="P54" s="320"/>
      <c r="Q54" s="314">
        <f t="shared" si="0"/>
        <v>0</v>
      </c>
      <c r="R54" s="315"/>
      <c r="S54" s="309">
        <f>IF(A54=0,0,COUNTIFS(Asistencia!$J$18:$AR$18,"=U6",Asistencia!$J51:$AR51,"=F"))</f>
        <v>0</v>
      </c>
      <c r="T54" s="310"/>
      <c r="U54" s="311"/>
      <c r="V54" s="319"/>
      <c r="W54" s="321"/>
      <c r="X54" s="321"/>
      <c r="Y54" s="321"/>
      <c r="Z54" s="321"/>
      <c r="AA54" s="321"/>
      <c r="AB54" s="321"/>
      <c r="AC54" s="321"/>
      <c r="AD54" s="321"/>
      <c r="AE54" s="320"/>
      <c r="AF54" s="27">
        <f t="shared" si="1"/>
        <v>0</v>
      </c>
    </row>
    <row r="55" spans="1:32" x14ac:dyDescent="0.35">
      <c r="A55" s="4">
        <f t="shared" si="2"/>
        <v>0</v>
      </c>
      <c r="B55" s="4">
        <f>'Unidad 1'!B55</f>
        <v>0</v>
      </c>
      <c r="C55" s="318">
        <f>'Unidad 1'!C55:H55</f>
        <v>0</v>
      </c>
      <c r="D55" s="318"/>
      <c r="E55" s="318"/>
      <c r="F55" s="318"/>
      <c r="G55" s="318"/>
      <c r="H55" s="318"/>
      <c r="I55" s="319"/>
      <c r="J55" s="320"/>
      <c r="K55" s="319"/>
      <c r="L55" s="320"/>
      <c r="M55" s="319"/>
      <c r="N55" s="320"/>
      <c r="O55" s="319"/>
      <c r="P55" s="320"/>
      <c r="Q55" s="314">
        <f t="shared" si="0"/>
        <v>0</v>
      </c>
      <c r="R55" s="315"/>
      <c r="S55" s="309">
        <f>IF(A55=0,0,COUNTIFS(Asistencia!$J$18:$AR$18,"=U6",Asistencia!$J52:$AR52,"=F"))</f>
        <v>0</v>
      </c>
      <c r="T55" s="310"/>
      <c r="U55" s="311"/>
      <c r="V55" s="319"/>
      <c r="W55" s="321"/>
      <c r="X55" s="321"/>
      <c r="Y55" s="321"/>
      <c r="Z55" s="321"/>
      <c r="AA55" s="321"/>
      <c r="AB55" s="321"/>
      <c r="AC55" s="321"/>
      <c r="AD55" s="321"/>
      <c r="AE55" s="320"/>
      <c r="AF55" s="27">
        <f t="shared" si="1"/>
        <v>0</v>
      </c>
    </row>
    <row r="56" spans="1:32" x14ac:dyDescent="0.35">
      <c r="A56" s="4">
        <f t="shared" si="2"/>
        <v>0</v>
      </c>
      <c r="B56" s="4">
        <f>'Unidad 1'!B56</f>
        <v>0</v>
      </c>
      <c r="C56" s="318">
        <f>'Unidad 1'!C56:H56</f>
        <v>0</v>
      </c>
      <c r="D56" s="318"/>
      <c r="E56" s="318"/>
      <c r="F56" s="318"/>
      <c r="G56" s="318"/>
      <c r="H56" s="318"/>
      <c r="I56" s="319"/>
      <c r="J56" s="320"/>
      <c r="K56" s="319"/>
      <c r="L56" s="320"/>
      <c r="M56" s="319"/>
      <c r="N56" s="320"/>
      <c r="O56" s="319"/>
      <c r="P56" s="320"/>
      <c r="Q56" s="314">
        <f t="shared" si="0"/>
        <v>0</v>
      </c>
      <c r="R56" s="315"/>
      <c r="S56" s="309">
        <f>IF(A56=0,0,COUNTIFS(Asistencia!$J$18:$AR$18,"=U6",Asistencia!$J53:$AR53,"=F"))</f>
        <v>0</v>
      </c>
      <c r="T56" s="310"/>
      <c r="U56" s="311"/>
      <c r="V56" s="319"/>
      <c r="W56" s="321"/>
      <c r="X56" s="321"/>
      <c r="Y56" s="321"/>
      <c r="Z56" s="321"/>
      <c r="AA56" s="321"/>
      <c r="AB56" s="321"/>
      <c r="AC56" s="321"/>
      <c r="AD56" s="321"/>
      <c r="AE56" s="320"/>
      <c r="AF56" s="27">
        <f t="shared" si="1"/>
        <v>0</v>
      </c>
    </row>
    <row r="57" spans="1:32" x14ac:dyDescent="0.35">
      <c r="A57" s="4">
        <f t="shared" si="2"/>
        <v>0</v>
      </c>
      <c r="B57" s="4">
        <f>'Unidad 1'!B57</f>
        <v>0</v>
      </c>
      <c r="C57" s="318">
        <f>'Unidad 1'!C57:H57</f>
        <v>0</v>
      </c>
      <c r="D57" s="318"/>
      <c r="E57" s="318"/>
      <c r="F57" s="318"/>
      <c r="G57" s="318"/>
      <c r="H57" s="318"/>
      <c r="I57" s="319"/>
      <c r="J57" s="320"/>
      <c r="K57" s="319"/>
      <c r="L57" s="320"/>
      <c r="M57" s="319"/>
      <c r="N57" s="320"/>
      <c r="O57" s="319"/>
      <c r="P57" s="320"/>
      <c r="Q57" s="314">
        <f t="shared" si="0"/>
        <v>0</v>
      </c>
      <c r="R57" s="315"/>
      <c r="S57" s="309">
        <f>IF(A57=0,0,COUNTIFS(Asistencia!$J$18:$AR$18,"=U6",Asistencia!$J54:$AR54,"=F"))</f>
        <v>0</v>
      </c>
      <c r="T57" s="310"/>
      <c r="U57" s="311"/>
      <c r="V57" s="319"/>
      <c r="W57" s="321"/>
      <c r="X57" s="321"/>
      <c r="Y57" s="321"/>
      <c r="Z57" s="321"/>
      <c r="AA57" s="321"/>
      <c r="AB57" s="321"/>
      <c r="AC57" s="321"/>
      <c r="AD57" s="321"/>
      <c r="AE57" s="320"/>
      <c r="AF57" s="27">
        <f t="shared" si="1"/>
        <v>0</v>
      </c>
    </row>
    <row r="58" spans="1:32" x14ac:dyDescent="0.35">
      <c r="A58" s="4">
        <f t="shared" si="2"/>
        <v>0</v>
      </c>
      <c r="B58" s="4">
        <f>'Unidad 1'!B58</f>
        <v>0</v>
      </c>
      <c r="C58" s="318">
        <f>'Unidad 1'!C58:H58</f>
        <v>0</v>
      </c>
      <c r="D58" s="318"/>
      <c r="E58" s="318"/>
      <c r="F58" s="318"/>
      <c r="G58" s="318"/>
      <c r="H58" s="318"/>
      <c r="I58" s="319"/>
      <c r="J58" s="320"/>
      <c r="K58" s="319"/>
      <c r="L58" s="320"/>
      <c r="M58" s="319"/>
      <c r="N58" s="320"/>
      <c r="O58" s="319"/>
      <c r="P58" s="320"/>
      <c r="Q58" s="314">
        <f t="shared" si="0"/>
        <v>0</v>
      </c>
      <c r="R58" s="315"/>
      <c r="S58" s="309">
        <f>IF(A58=0,0,COUNTIFS(Asistencia!$J$18:$AR$18,"=U6",Asistencia!$J55:$AR55,"=F"))</f>
        <v>0</v>
      </c>
      <c r="T58" s="310"/>
      <c r="U58" s="311"/>
      <c r="V58" s="319"/>
      <c r="W58" s="321"/>
      <c r="X58" s="321"/>
      <c r="Y58" s="321"/>
      <c r="Z58" s="321"/>
      <c r="AA58" s="321"/>
      <c r="AB58" s="321"/>
      <c r="AC58" s="321"/>
      <c r="AD58" s="321"/>
      <c r="AE58" s="320"/>
      <c r="AF58" s="27">
        <f t="shared" si="1"/>
        <v>0</v>
      </c>
    </row>
    <row r="59" spans="1:32" x14ac:dyDescent="0.35">
      <c r="A59" s="4">
        <f t="shared" si="2"/>
        <v>0</v>
      </c>
      <c r="B59" s="4">
        <f>'Unidad 1'!B59</f>
        <v>0</v>
      </c>
      <c r="C59" s="318">
        <f>'Unidad 1'!C59:H59</f>
        <v>0</v>
      </c>
      <c r="D59" s="318"/>
      <c r="E59" s="318"/>
      <c r="F59" s="318"/>
      <c r="G59" s="318"/>
      <c r="H59" s="318"/>
      <c r="I59" s="319"/>
      <c r="J59" s="320"/>
      <c r="K59" s="319"/>
      <c r="L59" s="320"/>
      <c r="M59" s="319"/>
      <c r="N59" s="320"/>
      <c r="O59" s="319"/>
      <c r="P59" s="320"/>
      <c r="Q59" s="314">
        <f t="shared" si="0"/>
        <v>0</v>
      </c>
      <c r="R59" s="315"/>
      <c r="S59" s="309">
        <f>IF(A59=0,0,COUNTIFS(Asistencia!$J$18:$AR$18,"=U6",Asistencia!$J56:$AR56,"=F"))</f>
        <v>0</v>
      </c>
      <c r="T59" s="310"/>
      <c r="U59" s="311"/>
      <c r="V59" s="319"/>
      <c r="W59" s="321"/>
      <c r="X59" s="321"/>
      <c r="Y59" s="321"/>
      <c r="Z59" s="321"/>
      <c r="AA59" s="321"/>
      <c r="AB59" s="321"/>
      <c r="AC59" s="321"/>
      <c r="AD59" s="321"/>
      <c r="AE59" s="320"/>
      <c r="AF59" s="27">
        <f t="shared" si="1"/>
        <v>0</v>
      </c>
    </row>
    <row r="60" spans="1:32" x14ac:dyDescent="0.35">
      <c r="A60" s="4">
        <f t="shared" si="2"/>
        <v>0</v>
      </c>
      <c r="B60" s="4">
        <f>'Unidad 1'!B60</f>
        <v>0</v>
      </c>
      <c r="C60" s="318">
        <f>'Unidad 1'!C60:H60</f>
        <v>0</v>
      </c>
      <c r="D60" s="318"/>
      <c r="E60" s="318"/>
      <c r="F60" s="318"/>
      <c r="G60" s="318"/>
      <c r="H60" s="318"/>
      <c r="I60" s="319"/>
      <c r="J60" s="320"/>
      <c r="K60" s="319"/>
      <c r="L60" s="320"/>
      <c r="M60" s="319"/>
      <c r="N60" s="320"/>
      <c r="O60" s="319"/>
      <c r="P60" s="320"/>
      <c r="Q60" s="314">
        <f t="shared" si="0"/>
        <v>0</v>
      </c>
      <c r="R60" s="315"/>
      <c r="S60" s="309">
        <f>IF(A60=0,0,COUNTIFS(Asistencia!$J$18:$AR$18,"=U6",Asistencia!$J57:$AR57,"=F"))</f>
        <v>0</v>
      </c>
      <c r="T60" s="310"/>
      <c r="U60" s="311"/>
      <c r="V60" s="319"/>
      <c r="W60" s="321"/>
      <c r="X60" s="321"/>
      <c r="Y60" s="321"/>
      <c r="Z60" s="321"/>
      <c r="AA60" s="321"/>
      <c r="AB60" s="321"/>
      <c r="AC60" s="321"/>
      <c r="AD60" s="321"/>
      <c r="AE60" s="320"/>
      <c r="AF60" s="27">
        <f t="shared" si="1"/>
        <v>0</v>
      </c>
    </row>
    <row r="61" spans="1:32" x14ac:dyDescent="0.35">
      <c r="A61" s="4">
        <f t="shared" si="2"/>
        <v>0</v>
      </c>
      <c r="B61" s="4">
        <f>'Unidad 1'!B61</f>
        <v>0</v>
      </c>
      <c r="C61" s="318">
        <f>'Unidad 1'!C61:H61</f>
        <v>0</v>
      </c>
      <c r="D61" s="318"/>
      <c r="E61" s="318"/>
      <c r="F61" s="318"/>
      <c r="G61" s="318"/>
      <c r="H61" s="318"/>
      <c r="I61" s="319"/>
      <c r="J61" s="320"/>
      <c r="K61" s="319"/>
      <c r="L61" s="320"/>
      <c r="M61" s="319"/>
      <c r="N61" s="320"/>
      <c r="O61" s="319"/>
      <c r="P61" s="320"/>
      <c r="Q61" s="314">
        <f t="shared" si="0"/>
        <v>0</v>
      </c>
      <c r="R61" s="315"/>
      <c r="S61" s="309">
        <f>IF(A61=0,0,COUNTIFS(Asistencia!$J$18:$AR$18,"=U6",Asistencia!$J58:$AR58,"=F"))</f>
        <v>0</v>
      </c>
      <c r="T61" s="310"/>
      <c r="U61" s="311"/>
      <c r="V61" s="319"/>
      <c r="W61" s="321"/>
      <c r="X61" s="321"/>
      <c r="Y61" s="321"/>
      <c r="Z61" s="321"/>
      <c r="AA61" s="321"/>
      <c r="AB61" s="321"/>
      <c r="AC61" s="321"/>
      <c r="AD61" s="321"/>
      <c r="AE61" s="320"/>
      <c r="AF61" s="27">
        <f t="shared" si="1"/>
        <v>0</v>
      </c>
    </row>
    <row r="62" spans="1:32" x14ac:dyDescent="0.35">
      <c r="A62" s="4">
        <f t="shared" si="2"/>
        <v>0</v>
      </c>
      <c r="B62" s="4">
        <f>'Unidad 1'!B62</f>
        <v>0</v>
      </c>
      <c r="C62" s="318">
        <f>'Unidad 1'!C62:H62</f>
        <v>0</v>
      </c>
      <c r="D62" s="318"/>
      <c r="E62" s="318"/>
      <c r="F62" s="318"/>
      <c r="G62" s="318"/>
      <c r="H62" s="318"/>
      <c r="I62" s="319"/>
      <c r="J62" s="320"/>
      <c r="K62" s="319"/>
      <c r="L62" s="320"/>
      <c r="M62" s="319"/>
      <c r="N62" s="320"/>
      <c r="O62" s="319"/>
      <c r="P62" s="320"/>
      <c r="Q62" s="314">
        <f t="shared" si="0"/>
        <v>0</v>
      </c>
      <c r="R62" s="315"/>
      <c r="S62" s="309">
        <f>IF(A62=0,0,COUNTIFS(Asistencia!$J$18:$AR$18,"=U6",Asistencia!$J59:$AR59,"=F"))</f>
        <v>0</v>
      </c>
      <c r="T62" s="310"/>
      <c r="U62" s="311"/>
      <c r="V62" s="319"/>
      <c r="W62" s="321"/>
      <c r="X62" s="321"/>
      <c r="Y62" s="321"/>
      <c r="Z62" s="321"/>
      <c r="AA62" s="321"/>
      <c r="AB62" s="321"/>
      <c r="AC62" s="321"/>
      <c r="AD62" s="321"/>
      <c r="AE62" s="320"/>
      <c r="AF62" s="27">
        <f t="shared" si="1"/>
        <v>0</v>
      </c>
    </row>
    <row r="63" spans="1:32" x14ac:dyDescent="0.35">
      <c r="A63" s="4">
        <f t="shared" si="2"/>
        <v>0</v>
      </c>
      <c r="B63" s="4">
        <f>'Unidad 1'!B63</f>
        <v>0</v>
      </c>
      <c r="C63" s="318">
        <f>'Unidad 1'!C63:H63</f>
        <v>0</v>
      </c>
      <c r="D63" s="318"/>
      <c r="E63" s="318"/>
      <c r="F63" s="318"/>
      <c r="G63" s="318"/>
      <c r="H63" s="318"/>
      <c r="I63" s="319"/>
      <c r="J63" s="320"/>
      <c r="K63" s="319"/>
      <c r="L63" s="320"/>
      <c r="M63" s="319"/>
      <c r="N63" s="320"/>
      <c r="O63" s="319"/>
      <c r="P63" s="320"/>
      <c r="Q63" s="314">
        <f t="shared" si="0"/>
        <v>0</v>
      </c>
      <c r="R63" s="315"/>
      <c r="S63" s="309">
        <f>IF(A63=0,0,COUNTIFS(Asistencia!$J$18:$AR$18,"=U6",Asistencia!$J60:$AR60,"=F"))</f>
        <v>0</v>
      </c>
      <c r="T63" s="310"/>
      <c r="U63" s="311"/>
      <c r="V63" s="319"/>
      <c r="W63" s="321"/>
      <c r="X63" s="321"/>
      <c r="Y63" s="321"/>
      <c r="Z63" s="321"/>
      <c r="AA63" s="321"/>
      <c r="AB63" s="321"/>
      <c r="AC63" s="321"/>
      <c r="AD63" s="321"/>
      <c r="AE63" s="320"/>
      <c r="AF63" s="27">
        <f t="shared" si="1"/>
        <v>0</v>
      </c>
    </row>
    <row r="64" spans="1:32" x14ac:dyDescent="0.35">
      <c r="A64" s="4">
        <f t="shared" si="2"/>
        <v>0</v>
      </c>
      <c r="B64" s="4">
        <f>'Unidad 1'!B64</f>
        <v>0</v>
      </c>
      <c r="C64" s="318">
        <f>'Unidad 1'!C64:H64</f>
        <v>0</v>
      </c>
      <c r="D64" s="318"/>
      <c r="E64" s="318"/>
      <c r="F64" s="318"/>
      <c r="G64" s="318"/>
      <c r="H64" s="318"/>
      <c r="I64" s="319"/>
      <c r="J64" s="320"/>
      <c r="K64" s="319"/>
      <c r="L64" s="320"/>
      <c r="M64" s="319"/>
      <c r="N64" s="320"/>
      <c r="O64" s="319"/>
      <c r="P64" s="320"/>
      <c r="Q64" s="314">
        <f t="shared" si="0"/>
        <v>0</v>
      </c>
      <c r="R64" s="315"/>
      <c r="S64" s="309">
        <f>IF(A64=0,0,COUNTIFS(Asistencia!$J$18:$AR$18,"=U6",Asistencia!$J61:$AR61,"=F"))</f>
        <v>0</v>
      </c>
      <c r="T64" s="310"/>
      <c r="U64" s="311"/>
      <c r="V64" s="319"/>
      <c r="W64" s="321"/>
      <c r="X64" s="321"/>
      <c r="Y64" s="321"/>
      <c r="Z64" s="321"/>
      <c r="AA64" s="321"/>
      <c r="AB64" s="321"/>
      <c r="AC64" s="321"/>
      <c r="AD64" s="321"/>
      <c r="AE64" s="320"/>
      <c r="AF64" s="27">
        <f t="shared" si="1"/>
        <v>0</v>
      </c>
    </row>
    <row r="65" spans="1:32" x14ac:dyDescent="0.35">
      <c r="A65" s="4">
        <f t="shared" si="2"/>
        <v>0</v>
      </c>
      <c r="B65" s="4">
        <f>'Unidad 1'!B65</f>
        <v>0</v>
      </c>
      <c r="C65" s="318">
        <f>'Unidad 1'!C65:H65</f>
        <v>0</v>
      </c>
      <c r="D65" s="318"/>
      <c r="E65" s="318"/>
      <c r="F65" s="318"/>
      <c r="G65" s="318"/>
      <c r="H65" s="318"/>
      <c r="I65" s="319"/>
      <c r="J65" s="320"/>
      <c r="K65" s="319"/>
      <c r="L65" s="320"/>
      <c r="M65" s="319"/>
      <c r="N65" s="320"/>
      <c r="O65" s="319"/>
      <c r="P65" s="320"/>
      <c r="Q65" s="314">
        <f t="shared" si="0"/>
        <v>0</v>
      </c>
      <c r="R65" s="315"/>
      <c r="S65" s="309">
        <f>IF(A65=0,0,COUNTIFS(Asistencia!$J$18:$AR$18,"=U6",Asistencia!$J62:$AR62,"=F"))</f>
        <v>0</v>
      </c>
      <c r="T65" s="310"/>
      <c r="U65" s="311"/>
      <c r="V65" s="319"/>
      <c r="W65" s="321"/>
      <c r="X65" s="321"/>
      <c r="Y65" s="321"/>
      <c r="Z65" s="321"/>
      <c r="AA65" s="321"/>
      <c r="AB65" s="321"/>
      <c r="AC65" s="321"/>
      <c r="AD65" s="321"/>
      <c r="AE65" s="320"/>
      <c r="AF65" s="27">
        <f t="shared" si="1"/>
        <v>0</v>
      </c>
    </row>
    <row r="66" spans="1:32" x14ac:dyDescent="0.35">
      <c r="A66" s="4">
        <f t="shared" si="2"/>
        <v>0</v>
      </c>
      <c r="B66" s="4">
        <f>'Unidad 1'!B66</f>
        <v>0</v>
      </c>
      <c r="C66" s="318">
        <f>'Unidad 1'!C66:H66</f>
        <v>0</v>
      </c>
      <c r="D66" s="318"/>
      <c r="E66" s="318"/>
      <c r="F66" s="318"/>
      <c r="G66" s="318"/>
      <c r="H66" s="318"/>
      <c r="I66" s="319"/>
      <c r="J66" s="320"/>
      <c r="K66" s="319"/>
      <c r="L66" s="320"/>
      <c r="M66" s="319"/>
      <c r="N66" s="320"/>
      <c r="O66" s="319"/>
      <c r="P66" s="320"/>
      <c r="Q66" s="314">
        <f t="shared" si="0"/>
        <v>0</v>
      </c>
      <c r="R66" s="315"/>
      <c r="S66" s="309">
        <f>IF(A66=0,0,COUNTIFS(Asistencia!$J$18:$AR$18,"=U6",Asistencia!$J63:$AR63,"=F"))</f>
        <v>0</v>
      </c>
      <c r="T66" s="310"/>
      <c r="U66" s="311"/>
      <c r="V66" s="319"/>
      <c r="W66" s="321"/>
      <c r="X66" s="321"/>
      <c r="Y66" s="321"/>
      <c r="Z66" s="321"/>
      <c r="AA66" s="321"/>
      <c r="AB66" s="321"/>
      <c r="AC66" s="321"/>
      <c r="AD66" s="321"/>
      <c r="AE66" s="320"/>
      <c r="AF66" s="27">
        <f t="shared" si="1"/>
        <v>0</v>
      </c>
    </row>
    <row r="67" spans="1:32" x14ac:dyDescent="0.35">
      <c r="A67" s="4">
        <f t="shared" si="2"/>
        <v>0</v>
      </c>
      <c r="B67" s="4">
        <f>'Unidad 1'!B67</f>
        <v>0</v>
      </c>
      <c r="C67" s="318">
        <f>'Unidad 1'!C67:H67</f>
        <v>0</v>
      </c>
      <c r="D67" s="318"/>
      <c r="E67" s="318"/>
      <c r="F67" s="318"/>
      <c r="G67" s="318"/>
      <c r="H67" s="318"/>
      <c r="I67" s="319"/>
      <c r="J67" s="320"/>
      <c r="K67" s="319"/>
      <c r="L67" s="320"/>
      <c r="M67" s="319"/>
      <c r="N67" s="320"/>
      <c r="O67" s="319"/>
      <c r="P67" s="320"/>
      <c r="Q67" s="314">
        <f t="shared" si="0"/>
        <v>0</v>
      </c>
      <c r="R67" s="315"/>
      <c r="S67" s="309">
        <f>IF(A67=0,0,COUNTIFS(Asistencia!$J$18:$AR$18,"=U6",Asistencia!$J64:$AR64,"=F"))</f>
        <v>0</v>
      </c>
      <c r="T67" s="310"/>
      <c r="U67" s="311"/>
      <c r="V67" s="319"/>
      <c r="W67" s="321"/>
      <c r="X67" s="321"/>
      <c r="Y67" s="321"/>
      <c r="Z67" s="321"/>
      <c r="AA67" s="321"/>
      <c r="AB67" s="321"/>
      <c r="AC67" s="321"/>
      <c r="AD67" s="321"/>
      <c r="AE67" s="320"/>
      <c r="AF67" s="27">
        <f t="shared" si="1"/>
        <v>0</v>
      </c>
    </row>
    <row r="68" spans="1:32" x14ac:dyDescent="0.35">
      <c r="A68" s="4">
        <f t="shared" si="2"/>
        <v>0</v>
      </c>
      <c r="B68" s="4">
        <f>'Unidad 1'!B68</f>
        <v>0</v>
      </c>
      <c r="C68" s="318">
        <f>'Unidad 1'!C68:H68</f>
        <v>0</v>
      </c>
      <c r="D68" s="318"/>
      <c r="E68" s="318"/>
      <c r="F68" s="318"/>
      <c r="G68" s="318"/>
      <c r="H68" s="318"/>
      <c r="I68" s="319"/>
      <c r="J68" s="320"/>
      <c r="K68" s="319"/>
      <c r="L68" s="320"/>
      <c r="M68" s="319"/>
      <c r="N68" s="320"/>
      <c r="O68" s="319"/>
      <c r="P68" s="320"/>
      <c r="Q68" s="314">
        <f t="shared" si="0"/>
        <v>0</v>
      </c>
      <c r="R68" s="315"/>
      <c r="S68" s="309">
        <f>IF(A68=0,0,COUNTIFS(Asistencia!$J$18:$AR$18,"=U6",Asistencia!$J65:$AR65,"=F"))</f>
        <v>0</v>
      </c>
      <c r="T68" s="310"/>
      <c r="U68" s="311"/>
      <c r="V68" s="319"/>
      <c r="W68" s="321"/>
      <c r="X68" s="321"/>
      <c r="Y68" s="321"/>
      <c r="Z68" s="321"/>
      <c r="AA68" s="321"/>
      <c r="AB68" s="321"/>
      <c r="AC68" s="321"/>
      <c r="AD68" s="321"/>
      <c r="AE68" s="320"/>
      <c r="AF68" s="27">
        <f t="shared" si="1"/>
        <v>0</v>
      </c>
    </row>
    <row r="69" spans="1:32" x14ac:dyDescent="0.35">
      <c r="A69" s="4">
        <f t="shared" si="2"/>
        <v>0</v>
      </c>
      <c r="B69" s="4">
        <f>'Unidad 1'!B69</f>
        <v>0</v>
      </c>
      <c r="C69" s="318">
        <f>'Unidad 1'!C69:H69</f>
        <v>0</v>
      </c>
      <c r="D69" s="318"/>
      <c r="E69" s="318"/>
      <c r="F69" s="318"/>
      <c r="G69" s="318"/>
      <c r="H69" s="318"/>
      <c r="I69" s="319"/>
      <c r="J69" s="320"/>
      <c r="K69" s="319"/>
      <c r="L69" s="320"/>
      <c r="M69" s="319"/>
      <c r="N69" s="320"/>
      <c r="O69" s="319"/>
      <c r="P69" s="320"/>
      <c r="Q69" s="314">
        <f t="shared" si="0"/>
        <v>0</v>
      </c>
      <c r="R69" s="315"/>
      <c r="S69" s="309">
        <f>IF(A69=0,0,COUNTIFS(Asistencia!$J$18:$AR$18,"=U6",Asistencia!$J66:$AR66,"=F"))</f>
        <v>0</v>
      </c>
      <c r="T69" s="310"/>
      <c r="U69" s="311"/>
      <c r="V69" s="319"/>
      <c r="W69" s="321"/>
      <c r="X69" s="321"/>
      <c r="Y69" s="321"/>
      <c r="Z69" s="321"/>
      <c r="AA69" s="321"/>
      <c r="AB69" s="321"/>
      <c r="AC69" s="321"/>
      <c r="AD69" s="321"/>
      <c r="AE69" s="320"/>
      <c r="AF69" s="27">
        <f t="shared" si="1"/>
        <v>0</v>
      </c>
    </row>
    <row r="70" spans="1:32" x14ac:dyDescent="0.35">
      <c r="A70" s="4">
        <f t="shared" si="2"/>
        <v>0</v>
      </c>
      <c r="B70" s="4">
        <f>'Unidad 1'!B70</f>
        <v>0</v>
      </c>
      <c r="C70" s="318">
        <f>'Unidad 1'!C70:H70</f>
        <v>0</v>
      </c>
      <c r="D70" s="318"/>
      <c r="E70" s="318"/>
      <c r="F70" s="318"/>
      <c r="G70" s="318"/>
      <c r="H70" s="318"/>
      <c r="I70" s="319"/>
      <c r="J70" s="320"/>
      <c r="K70" s="319"/>
      <c r="L70" s="320"/>
      <c r="M70" s="319"/>
      <c r="N70" s="320"/>
      <c r="O70" s="319"/>
      <c r="P70" s="320"/>
      <c r="Q70" s="314">
        <f t="shared" si="0"/>
        <v>0</v>
      </c>
      <c r="R70" s="315"/>
      <c r="S70" s="309">
        <f>IF(A70=0,0,COUNTIFS(Asistencia!$J$18:$AR$18,"=U6",Asistencia!$J67:$AR67,"=F"))</f>
        <v>0</v>
      </c>
      <c r="T70" s="310"/>
      <c r="U70" s="311"/>
      <c r="V70" s="319"/>
      <c r="W70" s="321"/>
      <c r="X70" s="321"/>
      <c r="Y70" s="321"/>
      <c r="Z70" s="321"/>
      <c r="AA70" s="321"/>
      <c r="AB70" s="321"/>
      <c r="AC70" s="321"/>
      <c r="AD70" s="321"/>
      <c r="AE70" s="320"/>
      <c r="AF70" s="27">
        <f t="shared" si="1"/>
        <v>0</v>
      </c>
    </row>
    <row r="71" spans="1:32" x14ac:dyDescent="0.35">
      <c r="A71" s="4">
        <f t="shared" si="2"/>
        <v>0</v>
      </c>
      <c r="B71" s="4">
        <f>'Unidad 1'!B71</f>
        <v>0</v>
      </c>
      <c r="C71" s="318">
        <f>'Unidad 1'!C71:H71</f>
        <v>0</v>
      </c>
      <c r="D71" s="318"/>
      <c r="E71" s="318"/>
      <c r="F71" s="318"/>
      <c r="G71" s="318"/>
      <c r="H71" s="318"/>
      <c r="I71" s="319"/>
      <c r="J71" s="320"/>
      <c r="K71" s="319"/>
      <c r="L71" s="320"/>
      <c r="M71" s="319"/>
      <c r="N71" s="320"/>
      <c r="O71" s="319"/>
      <c r="P71" s="320"/>
      <c r="Q71" s="314">
        <f t="shared" si="0"/>
        <v>0</v>
      </c>
      <c r="R71" s="315"/>
      <c r="S71" s="309">
        <f>IF(A71=0,0,COUNTIFS(Asistencia!$J$18:$AR$18,"=U6",Asistencia!$J68:$AR68,"=F"))</f>
        <v>0</v>
      </c>
      <c r="T71" s="310"/>
      <c r="U71" s="311"/>
      <c r="V71" s="319"/>
      <c r="W71" s="321"/>
      <c r="X71" s="321"/>
      <c r="Y71" s="321"/>
      <c r="Z71" s="321"/>
      <c r="AA71" s="321"/>
      <c r="AB71" s="321"/>
      <c r="AC71" s="321"/>
      <c r="AD71" s="321"/>
      <c r="AE71" s="320"/>
      <c r="AF71" s="27">
        <f t="shared" si="1"/>
        <v>0</v>
      </c>
    </row>
    <row r="72" spans="1:32" x14ac:dyDescent="0.35">
      <c r="A72" s="4">
        <f t="shared" si="2"/>
        <v>0</v>
      </c>
      <c r="B72" s="4">
        <f>'Unidad 1'!B72</f>
        <v>0</v>
      </c>
      <c r="C72" s="318">
        <f>'Unidad 1'!C72:H72</f>
        <v>0</v>
      </c>
      <c r="D72" s="318"/>
      <c r="E72" s="318"/>
      <c r="F72" s="318"/>
      <c r="G72" s="318"/>
      <c r="H72" s="318"/>
      <c r="I72" s="319"/>
      <c r="J72" s="320"/>
      <c r="K72" s="319"/>
      <c r="L72" s="320"/>
      <c r="M72" s="319"/>
      <c r="N72" s="320"/>
      <c r="O72" s="319"/>
      <c r="P72" s="320"/>
      <c r="Q72" s="314">
        <f>IF(A72=0,0,IF(OR(I72="",K72="",M72="",O72="")=TRUE,0,IF(COUNTIF(I72:P72,"NA")&gt;=1,"NA",IF(OR(I72&lt;70,K72&lt;70,M72&lt;70,O72&lt;70)=TRUE,"NA",IF(OR(I72&gt;0,K72&gt;0,M72&gt;0,O72&gt;0)=FALSE,0,IF(ROUND(I72*$I$21+K72*$K$21+M72*$M$21+O72*$O$21,0)&lt;70,"NA",ROUND(I72*$I$21+K72*$K$21+M72*$M$21+O72*$O$21,0)))))))</f>
        <v>0</v>
      </c>
      <c r="R72" s="315"/>
      <c r="S72" s="309">
        <f>IF(A72=0,0,COUNTIFS(Asistencia!$J$18:$AR$18,"=U6",Asistencia!$J69:$AR69,"=F"))</f>
        <v>0</v>
      </c>
      <c r="T72" s="310"/>
      <c r="U72" s="311"/>
      <c r="V72" s="319"/>
      <c r="W72" s="321"/>
      <c r="X72" s="321"/>
      <c r="Y72" s="321"/>
      <c r="Z72" s="321"/>
      <c r="AA72" s="321"/>
      <c r="AB72" s="321"/>
      <c r="AC72" s="321"/>
      <c r="AD72" s="321"/>
      <c r="AE72" s="320"/>
      <c r="AF72" s="27">
        <f t="shared" si="1"/>
        <v>0</v>
      </c>
    </row>
    <row r="74" spans="1:32" x14ac:dyDescent="0.35">
      <c r="K74" s="316"/>
      <c r="L74" s="316"/>
      <c r="M74" s="316"/>
      <c r="N74" s="316"/>
      <c r="O74" s="316"/>
      <c r="P74" s="316"/>
      <c r="Q74" s="316"/>
      <c r="R74" s="316"/>
      <c r="S74" s="316"/>
    </row>
    <row r="75" spans="1:32" x14ac:dyDescent="0.35">
      <c r="K75" s="316"/>
      <c r="L75" s="316"/>
      <c r="M75" s="316"/>
      <c r="N75" s="316"/>
      <c r="O75" s="316"/>
      <c r="P75" s="316"/>
      <c r="Q75" s="316"/>
      <c r="R75" s="316"/>
      <c r="S75" s="316"/>
    </row>
    <row r="76" spans="1:32" x14ac:dyDescent="0.35">
      <c r="K76" s="316"/>
      <c r="L76" s="316"/>
      <c r="M76" s="316"/>
      <c r="N76" s="316"/>
      <c r="O76" s="316"/>
      <c r="P76" s="316"/>
      <c r="Q76" s="316"/>
      <c r="R76" s="316"/>
      <c r="S76" s="316"/>
    </row>
    <row r="77" spans="1:32" x14ac:dyDescent="0.35">
      <c r="K77" s="317"/>
      <c r="L77" s="317"/>
      <c r="M77" s="317"/>
      <c r="N77" s="317"/>
      <c r="O77" s="317"/>
      <c r="P77" s="317"/>
      <c r="Q77" s="317"/>
      <c r="R77" s="317"/>
      <c r="S77" s="317"/>
    </row>
    <row r="78" spans="1:32" x14ac:dyDescent="0.35">
      <c r="A78" s="171" t="s">
        <v>68</v>
      </c>
      <c r="B78" s="171"/>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c r="AB78" s="171"/>
      <c r="AC78" s="171"/>
      <c r="AD78" s="171"/>
      <c r="AE78" s="171"/>
    </row>
  </sheetData>
  <mergeCells count="472">
    <mergeCell ref="A1:D7"/>
    <mergeCell ref="E1:W4"/>
    <mergeCell ref="X1:AE3"/>
    <mergeCell ref="X4:AE4"/>
    <mergeCell ref="E5:W7"/>
    <mergeCell ref="X5:AA7"/>
    <mergeCell ref="AB5:AE7"/>
    <mergeCell ref="A9:AE9"/>
    <mergeCell ref="A10:AE10"/>
    <mergeCell ref="A11:AE11"/>
    <mergeCell ref="A12:B12"/>
    <mergeCell ref="C12:D12"/>
    <mergeCell ref="E12:F12"/>
    <mergeCell ref="G12:K12"/>
    <mergeCell ref="L12:O12"/>
    <mergeCell ref="P12:Q12"/>
    <mergeCell ref="S12:T12"/>
    <mergeCell ref="W14:AE14"/>
    <mergeCell ref="A15:B15"/>
    <mergeCell ref="C15:P15"/>
    <mergeCell ref="Q15:T15"/>
    <mergeCell ref="U15:V15"/>
    <mergeCell ref="W15:AC15"/>
    <mergeCell ref="AD15:AE15"/>
    <mergeCell ref="U12:V12"/>
    <mergeCell ref="W12:X12"/>
    <mergeCell ref="Y12:Z12"/>
    <mergeCell ref="AA12:AE12"/>
    <mergeCell ref="A13:AE13"/>
    <mergeCell ref="A14:B14"/>
    <mergeCell ref="C14:K14"/>
    <mergeCell ref="L14:O14"/>
    <mergeCell ref="P14:R14"/>
    <mergeCell ref="S14:V14"/>
    <mergeCell ref="A16:AE16"/>
    <mergeCell ref="A17:D17"/>
    <mergeCell ref="F17:H17"/>
    <mergeCell ref="J17:L17"/>
    <mergeCell ref="N17:P17"/>
    <mergeCell ref="R17:T17"/>
    <mergeCell ref="U17:V17"/>
    <mergeCell ref="W17:Y17"/>
    <mergeCell ref="Z17:AC17"/>
    <mergeCell ref="AD17:AE17"/>
    <mergeCell ref="X18:AC18"/>
    <mergeCell ref="AD18:AE18"/>
    <mergeCell ref="A20:A22"/>
    <mergeCell ref="B20:B22"/>
    <mergeCell ref="C20:H22"/>
    <mergeCell ref="I20:J20"/>
    <mergeCell ref="K20:L20"/>
    <mergeCell ref="M20:N20"/>
    <mergeCell ref="O20:P20"/>
    <mergeCell ref="Q20:R22"/>
    <mergeCell ref="A18:C18"/>
    <mergeCell ref="D18:E18"/>
    <mergeCell ref="F18:L18"/>
    <mergeCell ref="M18:N18"/>
    <mergeCell ref="O18:U18"/>
    <mergeCell ref="V18:W18"/>
    <mergeCell ref="S20:U22"/>
    <mergeCell ref="V20:AE22"/>
    <mergeCell ref="I21:J21"/>
    <mergeCell ref="K21:L21"/>
    <mergeCell ref="M21:N21"/>
    <mergeCell ref="O21:P21"/>
    <mergeCell ref="I22:J22"/>
    <mergeCell ref="K22:L22"/>
    <mergeCell ref="M22:N22"/>
    <mergeCell ref="O22:P22"/>
    <mergeCell ref="S23:U23"/>
    <mergeCell ref="V23:AE23"/>
    <mergeCell ref="C24:H24"/>
    <mergeCell ref="I24:J24"/>
    <mergeCell ref="K24:L24"/>
    <mergeCell ref="M24:N24"/>
    <mergeCell ref="O24:P24"/>
    <mergeCell ref="Q24:R24"/>
    <mergeCell ref="S24:U24"/>
    <mergeCell ref="V24:AE24"/>
    <mergeCell ref="C23:H23"/>
    <mergeCell ref="I23:J23"/>
    <mergeCell ref="K23:L23"/>
    <mergeCell ref="M23:N23"/>
    <mergeCell ref="O23:P23"/>
    <mergeCell ref="Q23:R23"/>
    <mergeCell ref="S25:U25"/>
    <mergeCell ref="V25:AE25"/>
    <mergeCell ref="C26:H26"/>
    <mergeCell ref="I26:J26"/>
    <mergeCell ref="K26:L26"/>
    <mergeCell ref="M26:N26"/>
    <mergeCell ref="O26:P26"/>
    <mergeCell ref="Q26:R26"/>
    <mergeCell ref="S26:U26"/>
    <mergeCell ref="V26:AE26"/>
    <mergeCell ref="C25:H25"/>
    <mergeCell ref="I25:J25"/>
    <mergeCell ref="K25:L25"/>
    <mergeCell ref="M25:N25"/>
    <mergeCell ref="O25:P25"/>
    <mergeCell ref="Q25:R25"/>
    <mergeCell ref="S27:U27"/>
    <mergeCell ref="V27:AE27"/>
    <mergeCell ref="C28:H28"/>
    <mergeCell ref="I28:J28"/>
    <mergeCell ref="K28:L28"/>
    <mergeCell ref="M28:N28"/>
    <mergeCell ref="O28:P28"/>
    <mergeCell ref="Q28:R28"/>
    <mergeCell ref="S28:U28"/>
    <mergeCell ref="V28:AE28"/>
    <mergeCell ref="C27:H27"/>
    <mergeCell ref="I27:J27"/>
    <mergeCell ref="K27:L27"/>
    <mergeCell ref="M27:N27"/>
    <mergeCell ref="O27:P27"/>
    <mergeCell ref="Q27:R27"/>
    <mergeCell ref="S29:U29"/>
    <mergeCell ref="V29:AE29"/>
    <mergeCell ref="C30:H30"/>
    <mergeCell ref="I30:J30"/>
    <mergeCell ref="K30:L30"/>
    <mergeCell ref="M30:N30"/>
    <mergeCell ref="O30:P30"/>
    <mergeCell ref="Q30:R30"/>
    <mergeCell ref="S30:U30"/>
    <mergeCell ref="V30:AE30"/>
    <mergeCell ref="C29:H29"/>
    <mergeCell ref="I29:J29"/>
    <mergeCell ref="K29:L29"/>
    <mergeCell ref="M29:N29"/>
    <mergeCell ref="O29:P29"/>
    <mergeCell ref="Q29:R29"/>
    <mergeCell ref="S31:U31"/>
    <mergeCell ref="V31:AE31"/>
    <mergeCell ref="C32:H32"/>
    <mergeCell ref="I32:J32"/>
    <mergeCell ref="K32:L32"/>
    <mergeCell ref="M32:N32"/>
    <mergeCell ref="O32:P32"/>
    <mergeCell ref="Q32:R32"/>
    <mergeCell ref="S32:U32"/>
    <mergeCell ref="V32:AE32"/>
    <mergeCell ref="C31:H31"/>
    <mergeCell ref="I31:J31"/>
    <mergeCell ref="K31:L31"/>
    <mergeCell ref="M31:N31"/>
    <mergeCell ref="O31:P31"/>
    <mergeCell ref="Q31:R31"/>
    <mergeCell ref="S33:U33"/>
    <mergeCell ref="V33:AE33"/>
    <mergeCell ref="C34:H34"/>
    <mergeCell ref="I34:J34"/>
    <mergeCell ref="K34:L34"/>
    <mergeCell ref="M34:N34"/>
    <mergeCell ref="O34:P34"/>
    <mergeCell ref="Q34:R34"/>
    <mergeCell ref="S34:U34"/>
    <mergeCell ref="V34:AE34"/>
    <mergeCell ref="C33:H33"/>
    <mergeCell ref="I33:J33"/>
    <mergeCell ref="K33:L33"/>
    <mergeCell ref="M33:N33"/>
    <mergeCell ref="O33:P33"/>
    <mergeCell ref="Q33:R33"/>
    <mergeCell ref="S35:U35"/>
    <mergeCell ref="V35:AE35"/>
    <mergeCell ref="C36:H36"/>
    <mergeCell ref="I36:J36"/>
    <mergeCell ref="K36:L36"/>
    <mergeCell ref="M36:N36"/>
    <mergeCell ref="O36:P36"/>
    <mergeCell ref="Q36:R36"/>
    <mergeCell ref="S36:U36"/>
    <mergeCell ref="V36:AE36"/>
    <mergeCell ref="C35:H35"/>
    <mergeCell ref="I35:J35"/>
    <mergeCell ref="K35:L35"/>
    <mergeCell ref="M35:N35"/>
    <mergeCell ref="O35:P35"/>
    <mergeCell ref="Q35:R35"/>
    <mergeCell ref="S37:U37"/>
    <mergeCell ref="V37:AE37"/>
    <mergeCell ref="C38:H38"/>
    <mergeCell ref="I38:J38"/>
    <mergeCell ref="K38:L38"/>
    <mergeCell ref="M38:N38"/>
    <mergeCell ref="O38:P38"/>
    <mergeCell ref="Q38:R38"/>
    <mergeCell ref="S38:U38"/>
    <mergeCell ref="V38:AE38"/>
    <mergeCell ref="C37:H37"/>
    <mergeCell ref="I37:J37"/>
    <mergeCell ref="K37:L37"/>
    <mergeCell ref="M37:N37"/>
    <mergeCell ref="O37:P37"/>
    <mergeCell ref="Q37:R37"/>
    <mergeCell ref="S39:U39"/>
    <mergeCell ref="V39:AE39"/>
    <mergeCell ref="C40:H40"/>
    <mergeCell ref="I40:J40"/>
    <mergeCell ref="K40:L40"/>
    <mergeCell ref="M40:N40"/>
    <mergeCell ref="O40:P40"/>
    <mergeCell ref="Q40:R40"/>
    <mergeCell ref="S40:U40"/>
    <mergeCell ref="V40:AE40"/>
    <mergeCell ref="C39:H39"/>
    <mergeCell ref="I39:J39"/>
    <mergeCell ref="K39:L39"/>
    <mergeCell ref="M39:N39"/>
    <mergeCell ref="O39:P39"/>
    <mergeCell ref="Q39:R39"/>
    <mergeCell ref="S41:U41"/>
    <mergeCell ref="V41:AE41"/>
    <mergeCell ref="C42:H42"/>
    <mergeCell ref="I42:J42"/>
    <mergeCell ref="K42:L42"/>
    <mergeCell ref="M42:N42"/>
    <mergeCell ref="O42:P42"/>
    <mergeCell ref="Q42:R42"/>
    <mergeCell ref="S42:U42"/>
    <mergeCell ref="V42:AE42"/>
    <mergeCell ref="C41:H41"/>
    <mergeCell ref="I41:J41"/>
    <mergeCell ref="K41:L41"/>
    <mergeCell ref="M41:N41"/>
    <mergeCell ref="O41:P41"/>
    <mergeCell ref="Q41:R41"/>
    <mergeCell ref="S43:U43"/>
    <mergeCell ref="V43:AE43"/>
    <mergeCell ref="C44:H44"/>
    <mergeCell ref="I44:J44"/>
    <mergeCell ref="K44:L44"/>
    <mergeCell ref="M44:N44"/>
    <mergeCell ref="O44:P44"/>
    <mergeCell ref="Q44:R44"/>
    <mergeCell ref="S44:U44"/>
    <mergeCell ref="V44:AE44"/>
    <mergeCell ref="C43:H43"/>
    <mergeCell ref="I43:J43"/>
    <mergeCell ref="K43:L43"/>
    <mergeCell ref="M43:N43"/>
    <mergeCell ref="O43:P43"/>
    <mergeCell ref="Q43:R43"/>
    <mergeCell ref="S45:U45"/>
    <mergeCell ref="V45:AE45"/>
    <mergeCell ref="C46:H46"/>
    <mergeCell ref="I46:J46"/>
    <mergeCell ref="K46:L46"/>
    <mergeCell ref="M46:N46"/>
    <mergeCell ref="O46:P46"/>
    <mergeCell ref="Q46:R46"/>
    <mergeCell ref="S46:U46"/>
    <mergeCell ref="V46:AE46"/>
    <mergeCell ref="C45:H45"/>
    <mergeCell ref="I45:J45"/>
    <mergeCell ref="K45:L45"/>
    <mergeCell ref="M45:N45"/>
    <mergeCell ref="O45:P45"/>
    <mergeCell ref="Q45:R45"/>
    <mergeCell ref="S47:U47"/>
    <mergeCell ref="V47:AE47"/>
    <mergeCell ref="C48:H48"/>
    <mergeCell ref="I48:J48"/>
    <mergeCell ref="K48:L48"/>
    <mergeCell ref="M48:N48"/>
    <mergeCell ref="O48:P48"/>
    <mergeCell ref="Q48:R48"/>
    <mergeCell ref="S48:U48"/>
    <mergeCell ref="V48:AE48"/>
    <mergeCell ref="C47:H47"/>
    <mergeCell ref="I47:J47"/>
    <mergeCell ref="K47:L47"/>
    <mergeCell ref="M47:N47"/>
    <mergeCell ref="O47:P47"/>
    <mergeCell ref="Q47:R47"/>
    <mergeCell ref="S49:U49"/>
    <mergeCell ref="V49:AE49"/>
    <mergeCell ref="C50:H50"/>
    <mergeCell ref="I50:J50"/>
    <mergeCell ref="K50:L50"/>
    <mergeCell ref="M50:N50"/>
    <mergeCell ref="O50:P50"/>
    <mergeCell ref="Q50:R50"/>
    <mergeCell ref="S50:U50"/>
    <mergeCell ref="V50:AE50"/>
    <mergeCell ref="C49:H49"/>
    <mergeCell ref="I49:J49"/>
    <mergeCell ref="K49:L49"/>
    <mergeCell ref="M49:N49"/>
    <mergeCell ref="O49:P49"/>
    <mergeCell ref="Q49:R49"/>
    <mergeCell ref="S51:U51"/>
    <mergeCell ref="V51:AE51"/>
    <mergeCell ref="C52:H52"/>
    <mergeCell ref="I52:J52"/>
    <mergeCell ref="K52:L52"/>
    <mergeCell ref="M52:N52"/>
    <mergeCell ref="O52:P52"/>
    <mergeCell ref="Q52:R52"/>
    <mergeCell ref="S52:U52"/>
    <mergeCell ref="V52:AE52"/>
    <mergeCell ref="C51:H51"/>
    <mergeCell ref="I51:J51"/>
    <mergeCell ref="K51:L51"/>
    <mergeCell ref="M51:N51"/>
    <mergeCell ref="O51:P51"/>
    <mergeCell ref="Q51:R51"/>
    <mergeCell ref="S53:U53"/>
    <mergeCell ref="V53:AE53"/>
    <mergeCell ref="C54:H54"/>
    <mergeCell ref="I54:J54"/>
    <mergeCell ref="K54:L54"/>
    <mergeCell ref="M54:N54"/>
    <mergeCell ref="O54:P54"/>
    <mergeCell ref="Q54:R54"/>
    <mergeCell ref="S54:U54"/>
    <mergeCell ref="V54:AE54"/>
    <mergeCell ref="C53:H53"/>
    <mergeCell ref="I53:J53"/>
    <mergeCell ref="K53:L53"/>
    <mergeCell ref="M53:N53"/>
    <mergeCell ref="O53:P53"/>
    <mergeCell ref="Q53:R53"/>
    <mergeCell ref="S55:U55"/>
    <mergeCell ref="V55:AE55"/>
    <mergeCell ref="C56:H56"/>
    <mergeCell ref="I56:J56"/>
    <mergeCell ref="K56:L56"/>
    <mergeCell ref="M56:N56"/>
    <mergeCell ref="O56:P56"/>
    <mergeCell ref="Q56:R56"/>
    <mergeCell ref="S56:U56"/>
    <mergeCell ref="V56:AE56"/>
    <mergeCell ref="C55:H55"/>
    <mergeCell ref="I55:J55"/>
    <mergeCell ref="K55:L55"/>
    <mergeCell ref="M55:N55"/>
    <mergeCell ref="O55:P55"/>
    <mergeCell ref="Q55:R55"/>
    <mergeCell ref="S57:U57"/>
    <mergeCell ref="V57:AE57"/>
    <mergeCell ref="C58:H58"/>
    <mergeCell ref="I58:J58"/>
    <mergeCell ref="K58:L58"/>
    <mergeCell ref="M58:N58"/>
    <mergeCell ref="O58:P58"/>
    <mergeCell ref="Q58:R58"/>
    <mergeCell ref="S58:U58"/>
    <mergeCell ref="V58:AE58"/>
    <mergeCell ref="C57:H57"/>
    <mergeCell ref="I57:J57"/>
    <mergeCell ref="K57:L57"/>
    <mergeCell ref="M57:N57"/>
    <mergeCell ref="O57:P57"/>
    <mergeCell ref="Q57:R57"/>
    <mergeCell ref="S59:U59"/>
    <mergeCell ref="V59:AE59"/>
    <mergeCell ref="C60:H60"/>
    <mergeCell ref="I60:J60"/>
    <mergeCell ref="K60:L60"/>
    <mergeCell ref="M60:N60"/>
    <mergeCell ref="O60:P60"/>
    <mergeCell ref="Q60:R60"/>
    <mergeCell ref="S60:U60"/>
    <mergeCell ref="V60:AE60"/>
    <mergeCell ref="C59:H59"/>
    <mergeCell ref="I59:J59"/>
    <mergeCell ref="K59:L59"/>
    <mergeCell ref="M59:N59"/>
    <mergeCell ref="O59:P59"/>
    <mergeCell ref="Q59:R59"/>
    <mergeCell ref="S61:U61"/>
    <mergeCell ref="V61:AE61"/>
    <mergeCell ref="C62:H62"/>
    <mergeCell ref="I62:J62"/>
    <mergeCell ref="K62:L62"/>
    <mergeCell ref="M62:N62"/>
    <mergeCell ref="O62:P62"/>
    <mergeCell ref="Q62:R62"/>
    <mergeCell ref="S62:U62"/>
    <mergeCell ref="V62:AE62"/>
    <mergeCell ref="C61:H61"/>
    <mergeCell ref="I61:J61"/>
    <mergeCell ref="K61:L61"/>
    <mergeCell ref="M61:N61"/>
    <mergeCell ref="O61:P61"/>
    <mergeCell ref="Q61:R61"/>
    <mergeCell ref="S63:U63"/>
    <mergeCell ref="V63:AE63"/>
    <mergeCell ref="C64:H64"/>
    <mergeCell ref="I64:J64"/>
    <mergeCell ref="K64:L64"/>
    <mergeCell ref="M64:N64"/>
    <mergeCell ref="O64:P64"/>
    <mergeCell ref="Q64:R64"/>
    <mergeCell ref="S64:U64"/>
    <mergeCell ref="V64:AE64"/>
    <mergeCell ref="C63:H63"/>
    <mergeCell ref="I63:J63"/>
    <mergeCell ref="K63:L63"/>
    <mergeCell ref="M63:N63"/>
    <mergeCell ref="O63:P63"/>
    <mergeCell ref="Q63:R63"/>
    <mergeCell ref="S65:U65"/>
    <mergeCell ref="V65:AE65"/>
    <mergeCell ref="C66:H66"/>
    <mergeCell ref="I66:J66"/>
    <mergeCell ref="K66:L66"/>
    <mergeCell ref="M66:N66"/>
    <mergeCell ref="O66:P66"/>
    <mergeCell ref="Q66:R66"/>
    <mergeCell ref="S66:U66"/>
    <mergeCell ref="V66:AE66"/>
    <mergeCell ref="C65:H65"/>
    <mergeCell ref="I65:J65"/>
    <mergeCell ref="K65:L65"/>
    <mergeCell ref="M65:N65"/>
    <mergeCell ref="O65:P65"/>
    <mergeCell ref="Q65:R65"/>
    <mergeCell ref="S67:U67"/>
    <mergeCell ref="V67:AE67"/>
    <mergeCell ref="C68:H68"/>
    <mergeCell ref="I68:J68"/>
    <mergeCell ref="K68:L68"/>
    <mergeCell ref="M68:N68"/>
    <mergeCell ref="O68:P68"/>
    <mergeCell ref="Q68:R68"/>
    <mergeCell ref="S68:U68"/>
    <mergeCell ref="V68:AE68"/>
    <mergeCell ref="C67:H67"/>
    <mergeCell ref="I67:J67"/>
    <mergeCell ref="K67:L67"/>
    <mergeCell ref="M67:N67"/>
    <mergeCell ref="O67:P67"/>
    <mergeCell ref="Q67:R67"/>
    <mergeCell ref="S69:U69"/>
    <mergeCell ref="V69:AE69"/>
    <mergeCell ref="C70:H70"/>
    <mergeCell ref="I70:J70"/>
    <mergeCell ref="K70:L70"/>
    <mergeCell ref="M70:N70"/>
    <mergeCell ref="O70:P70"/>
    <mergeCell ref="Q70:R70"/>
    <mergeCell ref="S70:U70"/>
    <mergeCell ref="V70:AE70"/>
    <mergeCell ref="C69:H69"/>
    <mergeCell ref="I69:J69"/>
    <mergeCell ref="K69:L69"/>
    <mergeCell ref="M69:N69"/>
    <mergeCell ref="O69:P69"/>
    <mergeCell ref="Q69:R69"/>
    <mergeCell ref="K74:S77"/>
    <mergeCell ref="A78:AE78"/>
    <mergeCell ref="S71:U71"/>
    <mergeCell ref="V71:AE71"/>
    <mergeCell ref="C72:H72"/>
    <mergeCell ref="I72:J72"/>
    <mergeCell ref="K72:L72"/>
    <mergeCell ref="M72:N72"/>
    <mergeCell ref="O72:P72"/>
    <mergeCell ref="Q72:R72"/>
    <mergeCell ref="S72:U72"/>
    <mergeCell ref="V72:AE72"/>
    <mergeCell ref="C71:H71"/>
    <mergeCell ref="I71:J71"/>
    <mergeCell ref="K71:L71"/>
    <mergeCell ref="M71:N71"/>
    <mergeCell ref="O71:P71"/>
    <mergeCell ref="Q71:R71"/>
  </mergeCells>
  <conditionalFormatting sqref="A23 H19 D18 S19 M18:M19 Y19 V18 AE19 AD17:AD18 I50:I72">
    <cfRule type="cellIs" dxfId="79" priority="16" operator="equal">
      <formula>0</formula>
    </cfRule>
  </conditionalFormatting>
  <conditionalFormatting sqref="A24">
    <cfRule type="cellIs" dxfId="78" priority="15" operator="equal">
      <formula>0</formula>
    </cfRule>
  </conditionalFormatting>
  <conditionalFormatting sqref="K50:K72">
    <cfRule type="cellIs" dxfId="77" priority="13" operator="equal">
      <formula>0</formula>
    </cfRule>
  </conditionalFormatting>
  <conditionalFormatting sqref="M24:M72">
    <cfRule type="cellIs" dxfId="76" priority="12" operator="equal">
      <formula>0</formula>
    </cfRule>
  </conditionalFormatting>
  <conditionalFormatting sqref="O50:O72">
    <cfRule type="cellIs" dxfId="75" priority="11" operator="equal">
      <formula>0</formula>
    </cfRule>
  </conditionalFormatting>
  <conditionalFormatting sqref="B34:H72">
    <cfRule type="cellIs" dxfId="74" priority="10" operator="equal">
      <formula>0</formula>
    </cfRule>
  </conditionalFormatting>
  <conditionalFormatting sqref="A25:A72">
    <cfRule type="cellIs" dxfId="73" priority="9" operator="equal">
      <formula>0</formula>
    </cfRule>
  </conditionalFormatting>
  <conditionalFormatting sqref="I21">
    <cfRule type="cellIs" dxfId="72" priority="7" operator="equal">
      <formula>0</formula>
    </cfRule>
  </conditionalFormatting>
  <conditionalFormatting sqref="K21">
    <cfRule type="cellIs" dxfId="71" priority="6" operator="equal">
      <formula>0</formula>
    </cfRule>
  </conditionalFormatting>
  <conditionalFormatting sqref="AF23">
    <cfRule type="cellIs" dxfId="70" priority="4" operator="notEqual">
      <formula>0</formula>
    </cfRule>
  </conditionalFormatting>
  <conditionalFormatting sqref="AF24:AF72">
    <cfRule type="cellIs" dxfId="69" priority="3" operator="notEqual">
      <formula>0</formula>
    </cfRule>
  </conditionalFormatting>
  <conditionalFormatting sqref="Q23:Q72">
    <cfRule type="cellIs" dxfId="68" priority="2" operator="equal">
      <formula>0</formula>
    </cfRule>
  </conditionalFormatting>
  <conditionalFormatting sqref="S23:S72">
    <cfRule type="cellIs" dxfId="67" priority="1" operator="equal">
      <formula>0</formula>
    </cfRule>
  </conditionalFormatting>
  <printOptions horizontalCentered="1"/>
  <pageMargins left="0.39370078740157483" right="0.39370078740157483" top="0.74803149606299213" bottom="0.74803149606299213" header="1.4960629921259843" footer="0.31496062992125984"/>
  <pageSetup scale="70" orientation="landscape" horizontalDpi="4294967292" r:id="rId1"/>
  <headerFooter alignWithMargins="0">
    <oddHeader>&amp;R&amp;"Arial,Negrita"Página &amp;P de &amp;N</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23</vt:i4>
      </vt:variant>
    </vt:vector>
  </HeadingPairs>
  <TitlesOfParts>
    <vt:vector size="37" baseType="lpstr">
      <vt:lpstr>Hoja de Instrucciones </vt:lpstr>
      <vt:lpstr>Información Materia</vt:lpstr>
      <vt:lpstr>Evaluación Diagnóstica</vt:lpstr>
      <vt:lpstr>Unidad 1</vt:lpstr>
      <vt:lpstr>Unidad 2</vt:lpstr>
      <vt:lpstr>Unidad 3</vt:lpstr>
      <vt:lpstr>Unidad 4</vt:lpstr>
      <vt:lpstr>Unidad 5</vt:lpstr>
      <vt:lpstr>Unidad 6</vt:lpstr>
      <vt:lpstr>Unidad 7</vt:lpstr>
      <vt:lpstr>Unidad 8</vt:lpstr>
      <vt:lpstr>Final</vt:lpstr>
      <vt:lpstr>Asistencia</vt:lpstr>
      <vt:lpstr>Proyecto Integrador</vt:lpstr>
      <vt:lpstr>Asistencia!Área_de_impresión</vt:lpstr>
      <vt:lpstr>'Evaluación Diagnóstica'!Área_de_impresión</vt:lpstr>
      <vt:lpstr>Final!Área_de_impresión</vt:lpstr>
      <vt:lpstr>'Proyecto Integrador'!Área_de_impresión</vt:lpstr>
      <vt:lpstr>'Unidad 1'!Área_de_impresión</vt:lpstr>
      <vt:lpstr>'Unidad 2'!Área_de_impresión</vt:lpstr>
      <vt:lpstr>'Unidad 3'!Área_de_impresión</vt:lpstr>
      <vt:lpstr>'Unidad 4'!Área_de_impresión</vt:lpstr>
      <vt:lpstr>'Unidad 5'!Área_de_impresión</vt:lpstr>
      <vt:lpstr>'Unidad 6'!Área_de_impresión</vt:lpstr>
      <vt:lpstr>'Unidad 7'!Área_de_impresión</vt:lpstr>
      <vt:lpstr>'Unidad 8'!Área_de_impresión</vt:lpstr>
      <vt:lpstr>Asistencia!Títulos_a_imprimir</vt:lpstr>
      <vt:lpstr>'Evaluación Diagnóstica'!Títulos_a_imprimir</vt:lpstr>
      <vt:lpstr>Final!Títulos_a_imprimir</vt:lpstr>
      <vt:lpstr>'Unidad 1'!Títulos_a_imprimir</vt:lpstr>
      <vt:lpstr>'Unidad 2'!Títulos_a_imprimir</vt:lpstr>
      <vt:lpstr>'Unidad 3'!Títulos_a_imprimir</vt:lpstr>
      <vt:lpstr>'Unidad 4'!Títulos_a_imprimir</vt:lpstr>
      <vt:lpstr>'Unidad 5'!Títulos_a_imprimir</vt:lpstr>
      <vt:lpstr>'Unidad 6'!Títulos_a_imprimir</vt:lpstr>
      <vt:lpstr>'Unidad 7'!Títulos_a_imprimir</vt:lpstr>
      <vt:lpstr>'Unidad 8'!Títulos_a_imprimir</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Velásquez Cortés</dc:creator>
  <cp:lastModifiedBy>REVISOR</cp:lastModifiedBy>
  <cp:revision/>
  <dcterms:created xsi:type="dcterms:W3CDTF">2016-08-11T15:33:17Z</dcterms:created>
  <dcterms:modified xsi:type="dcterms:W3CDTF">2019-02-05T21:15:58Z</dcterms:modified>
</cp:coreProperties>
</file>