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areno/Documents/PERSONAL/PERSONAL FIN BUSINESS/UnclePaul/"/>
    </mc:Choice>
  </mc:AlternateContent>
  <xr:revisionPtr revIDLastSave="0" documentId="8_{D85DDE08-FAB4-1E43-80CD-5725F0420CBC}" xr6:coauthVersionLast="47" xr6:coauthVersionMax="47" xr10:uidLastSave="{00000000-0000-0000-0000-000000000000}"/>
  <bookViews>
    <workbookView xWindow="0" yWindow="500" windowWidth="23260" windowHeight="12460" xr2:uid="{B9B11D3E-C7E6-434F-A0EB-67D87DEB809A}"/>
  </bookViews>
  <sheets>
    <sheet name="2022 Tax Info " sheetId="1" r:id="rId1"/>
    <sheet name="Bank Recon " sheetId="10" r:id="rId2"/>
    <sheet name="Bella Luna" sheetId="2" r:id="rId3"/>
    <sheet name="Phoenix 10" sheetId="3" r:id="rId4"/>
    <sheet name="Seaspray" sheetId="4" r:id="rId5"/>
    <sheet name="Wind Drift" sheetId="5" r:id="rId6"/>
    <sheet name="Rent 2022" sheetId="6" r:id="rId7"/>
    <sheet name="Lodging Tax " sheetId="8" r:id="rId8"/>
    <sheet name="Expense Report" sheetId="9" r:id="rId9"/>
    <sheet name="BR P10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2" i="1"/>
  <c r="E19" i="9"/>
  <c r="F19" i="9"/>
  <c r="G19" i="9"/>
  <c r="H19" i="9"/>
  <c r="I19" i="9"/>
  <c r="J19" i="9"/>
  <c r="K19" i="9"/>
  <c r="D19" i="9"/>
  <c r="B20" i="9"/>
  <c r="G37" i="1"/>
  <c r="G38" i="1"/>
  <c r="G39" i="1"/>
  <c r="G40" i="1"/>
  <c r="G41" i="1"/>
  <c r="G42" i="1"/>
  <c r="G43" i="1"/>
  <c r="B15" i="11"/>
  <c r="D15" i="11"/>
  <c r="E15" i="11"/>
  <c r="F15" i="11"/>
  <c r="G15" i="11"/>
  <c r="H15" i="11"/>
  <c r="I15" i="11"/>
  <c r="J15" i="11"/>
  <c r="C15" i="11"/>
  <c r="G7" i="1"/>
  <c r="B10" i="10"/>
  <c r="D5" i="10"/>
  <c r="D6" i="10" s="1"/>
  <c r="G26" i="1"/>
  <c r="G27" i="1"/>
  <c r="C44" i="1"/>
  <c r="D44" i="1"/>
  <c r="E44" i="1"/>
  <c r="B44" i="1"/>
  <c r="G3" i="1"/>
  <c r="G4" i="1"/>
  <c r="G5" i="1"/>
  <c r="G6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8" i="1"/>
  <c r="G29" i="1"/>
  <c r="D4" i="10"/>
  <c r="F10" i="1"/>
  <c r="F44" i="1" s="1"/>
  <c r="C22" i="8"/>
  <c r="B22" i="8"/>
  <c r="M21" i="5"/>
  <c r="L21" i="5"/>
  <c r="K21" i="5"/>
  <c r="J21" i="5"/>
  <c r="I21" i="5"/>
  <c r="H21" i="5"/>
  <c r="G21" i="5"/>
  <c r="F21" i="5"/>
  <c r="E21" i="5"/>
  <c r="D21" i="5"/>
  <c r="C21" i="5"/>
  <c r="B21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22" i="4"/>
  <c r="L22" i="4"/>
  <c r="K22" i="4"/>
  <c r="J22" i="4"/>
  <c r="I22" i="4"/>
  <c r="H22" i="4"/>
  <c r="G22" i="4"/>
  <c r="F22" i="4"/>
  <c r="E22" i="4"/>
  <c r="D22" i="4"/>
  <c r="C22" i="4"/>
  <c r="B22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22" i="3"/>
  <c r="L22" i="3"/>
  <c r="K22" i="3"/>
  <c r="J22" i="3"/>
  <c r="I22" i="3"/>
  <c r="H22" i="3"/>
  <c r="G22" i="3"/>
  <c r="F22" i="3"/>
  <c r="E22" i="3"/>
  <c r="D22" i="3"/>
  <c r="C22" i="3"/>
  <c r="B22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22" i="2"/>
  <c r="L22" i="2"/>
  <c r="K22" i="2"/>
  <c r="J22" i="2"/>
  <c r="I22" i="2"/>
  <c r="H22" i="2"/>
  <c r="G22" i="2"/>
  <c r="F22" i="2"/>
  <c r="C22" i="2"/>
  <c r="B22" i="2"/>
  <c r="N20" i="2"/>
  <c r="N19" i="2"/>
  <c r="N18" i="2"/>
  <c r="N17" i="2"/>
  <c r="N16" i="2"/>
  <c r="E22" i="2"/>
  <c r="N14" i="2"/>
  <c r="N13" i="2"/>
  <c r="N12" i="2"/>
  <c r="N11" i="2"/>
  <c r="N10" i="2"/>
  <c r="N9" i="2"/>
  <c r="N8" i="2"/>
  <c r="N7" i="2"/>
  <c r="N6" i="2"/>
  <c r="N5" i="2"/>
  <c r="N4" i="2"/>
  <c r="N3" i="2"/>
  <c r="D22" i="2"/>
  <c r="N2" i="2"/>
  <c r="G2" i="1"/>
  <c r="C19" i="9" l="1"/>
  <c r="G10" i="1"/>
  <c r="G30" i="1" s="1"/>
  <c r="G44" i="1" s="1"/>
  <c r="B8" i="10"/>
  <c r="N22" i="4"/>
  <c r="N22" i="3"/>
  <c r="N20" i="5"/>
  <c r="N21" i="3"/>
  <c r="N21" i="4"/>
  <c r="N21" i="5"/>
  <c r="N22" i="2"/>
  <c r="N15" i="2"/>
  <c r="N21" i="2" s="1"/>
</calcChain>
</file>

<file path=xl/sharedStrings.xml><?xml version="1.0" encoding="utf-8"?>
<sst xmlns="http://schemas.openxmlformats.org/spreadsheetml/2006/main" count="249" uniqueCount="123">
  <si>
    <t xml:space="preserve">Mgt/Office </t>
  </si>
  <si>
    <t xml:space="preserve">Bella Luna </t>
  </si>
  <si>
    <t xml:space="preserve">Phoenix 10 </t>
  </si>
  <si>
    <t xml:space="preserve">Seaspray </t>
  </si>
  <si>
    <t xml:space="preserve">Wind Drift </t>
  </si>
  <si>
    <t xml:space="preserve"> Assessments </t>
  </si>
  <si>
    <t xml:space="preserve"> Association Fees </t>
  </si>
  <si>
    <t xml:space="preserve"> Cleaning Fees  </t>
  </si>
  <si>
    <t xml:space="preserve"> Condo Mgt Fees </t>
  </si>
  <si>
    <t>VRBO Fees</t>
  </si>
  <si>
    <t>Insurance</t>
  </si>
  <si>
    <t xml:space="preserve"> Misc Supplies  </t>
  </si>
  <si>
    <t xml:space="preserve"> Power Bills </t>
  </si>
  <si>
    <t xml:space="preserve"> Maint and repair </t>
  </si>
  <si>
    <t xml:space="preserve">Subcontractor </t>
  </si>
  <si>
    <t>Linen Fee</t>
  </si>
  <si>
    <t xml:space="preserve">Entertainment </t>
  </si>
  <si>
    <t xml:space="preserve">Bank Fee/Deposit slips </t>
  </si>
  <si>
    <t xml:space="preserve">Go Daddy </t>
  </si>
  <si>
    <t xml:space="preserve">Norton </t>
  </si>
  <si>
    <t>Office 365</t>
  </si>
  <si>
    <t xml:space="preserve">Property Tax </t>
  </si>
  <si>
    <t>Business License</t>
  </si>
  <si>
    <t xml:space="preserve">Internet/Home Office </t>
  </si>
  <si>
    <t xml:space="preserve">Boat Slip Seaspray </t>
  </si>
  <si>
    <t>Alabama Lodging Tax</t>
  </si>
  <si>
    <t>Fl Loding Tax</t>
  </si>
  <si>
    <t xml:space="preserve">TOTAL </t>
  </si>
  <si>
    <t>Seaspray</t>
  </si>
  <si>
    <t xml:space="preserve"> </t>
  </si>
  <si>
    <t>Jan</t>
  </si>
  <si>
    <t>Feb</t>
  </si>
  <si>
    <t xml:space="preserve">March </t>
  </si>
  <si>
    <t>April</t>
  </si>
  <si>
    <t>May</t>
  </si>
  <si>
    <t>June</t>
  </si>
  <si>
    <t>July</t>
  </si>
  <si>
    <t>August</t>
  </si>
  <si>
    <t>Sept</t>
  </si>
  <si>
    <t xml:space="preserve">Oct </t>
  </si>
  <si>
    <t>Nov</t>
  </si>
  <si>
    <t>Dec</t>
  </si>
  <si>
    <t>Total</t>
  </si>
  <si>
    <t xml:space="preserve">Cable TV/ Direct </t>
  </si>
  <si>
    <t>Credit Card Fees</t>
  </si>
  <si>
    <t>Misc Fees</t>
  </si>
  <si>
    <t>Parking Fees</t>
  </si>
  <si>
    <t xml:space="preserve"> Insurance </t>
  </si>
  <si>
    <t xml:space="preserve">Furniture </t>
  </si>
  <si>
    <t xml:space="preserve">Work Order </t>
  </si>
  <si>
    <t xml:space="preserve">Misc Reciepts </t>
  </si>
  <si>
    <t>Bella Luna 2022</t>
  </si>
  <si>
    <t>Phoenix 10 2022</t>
  </si>
  <si>
    <t>Seaspray 2022</t>
  </si>
  <si>
    <t>Wind Drift  2022</t>
  </si>
  <si>
    <t>Alabama</t>
  </si>
  <si>
    <t>Florida</t>
  </si>
  <si>
    <t xml:space="preserve">Total </t>
  </si>
  <si>
    <t>New Appliances</t>
  </si>
  <si>
    <t xml:space="preserve">Amount </t>
  </si>
  <si>
    <t xml:space="preserve">Vendor </t>
  </si>
  <si>
    <t>Wind Drift</t>
  </si>
  <si>
    <t>Bella Luna</t>
  </si>
  <si>
    <t>2022 Misc</t>
  </si>
  <si>
    <t>Beach Express</t>
  </si>
  <si>
    <t xml:space="preserve"> Insurance/Spinaker </t>
  </si>
  <si>
    <t>MGP Condos as of 3/31/22</t>
  </si>
  <si>
    <t xml:space="preserve">Cell Phone </t>
  </si>
  <si>
    <t>Subcontractor</t>
  </si>
  <si>
    <t>Mgt Office</t>
  </si>
  <si>
    <t>Maintenance</t>
  </si>
  <si>
    <t xml:space="preserve">Misc Reciepts/Dianne </t>
  </si>
  <si>
    <t xml:space="preserve">Cleaning Fees </t>
  </si>
  <si>
    <t xml:space="preserve">Credit Card Fees </t>
  </si>
  <si>
    <t>MGP Acct</t>
  </si>
  <si>
    <t>#3274</t>
  </si>
  <si>
    <t xml:space="preserve">Date </t>
  </si>
  <si>
    <t xml:space="preserve">Debits </t>
  </si>
  <si>
    <t>Balance</t>
  </si>
  <si>
    <t>Credits</t>
  </si>
  <si>
    <t>New Furniture</t>
  </si>
  <si>
    <t>Rooms to go/pillows</t>
  </si>
  <si>
    <t xml:space="preserve">Stop payment </t>
  </si>
  <si>
    <t>On Site Maintenance</t>
  </si>
  <si>
    <t>Mgt Fee</t>
  </si>
  <si>
    <t>Steam Clean Tile</t>
  </si>
  <si>
    <t>Credit  Card Fee</t>
  </si>
  <si>
    <t>Brett Robinson Expenses Phoenix 10</t>
  </si>
  <si>
    <t>Date</t>
  </si>
  <si>
    <t>On site maintenance</t>
  </si>
  <si>
    <t xml:space="preserve">Credit </t>
  </si>
  <si>
    <t>Card Fee</t>
  </si>
  <si>
    <t>Vendor</t>
  </si>
  <si>
    <t xml:space="preserve"> Bills</t>
  </si>
  <si>
    <t xml:space="preserve">Rental </t>
  </si>
  <si>
    <t>Parking</t>
  </si>
  <si>
    <t>Telephone</t>
  </si>
  <si>
    <t>Charge</t>
  </si>
  <si>
    <t>Cleaning</t>
  </si>
  <si>
    <t>Lodging Tax</t>
  </si>
  <si>
    <t>Tax</t>
  </si>
  <si>
    <t xml:space="preserve">Lodging </t>
  </si>
  <si>
    <t xml:space="preserve">Description </t>
  </si>
  <si>
    <t xml:space="preserve">Remove glass wall </t>
  </si>
  <si>
    <t>Twist mop</t>
  </si>
  <si>
    <t>Toilet seat dust pan</t>
  </si>
  <si>
    <t xml:space="preserve">Expenses </t>
  </si>
  <si>
    <t>Telephone charge</t>
  </si>
  <si>
    <t>Innerarity Hardware</t>
  </si>
  <si>
    <t>home goods</t>
  </si>
  <si>
    <t>fishermans cirner</t>
  </si>
  <si>
    <t>Entertainment</t>
  </si>
  <si>
    <t>Cleaning Supplies</t>
  </si>
  <si>
    <t>walmart</t>
  </si>
  <si>
    <t>publix</t>
  </si>
  <si>
    <t xml:space="preserve">the computer store </t>
  </si>
  <si>
    <t>Non Banking items below</t>
  </si>
  <si>
    <t xml:space="preserve">Subtotal Banking Items </t>
  </si>
  <si>
    <t xml:space="preserve">Cleaning supplies </t>
  </si>
  <si>
    <t>fishermans corner</t>
  </si>
  <si>
    <t>Computer repairDianne</t>
  </si>
  <si>
    <t>Entertainment/Dianne</t>
  </si>
  <si>
    <t>Expense Report Dianne Mareno 1st Qtr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</si>
</sst>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3" fontId="0" fillId="0" borderId="0" xfId="0" applyNumberFormat="1"/>
    <xf numFmtId="43" fontId="1" fillId="0" borderId="0" xfId="0" applyNumberFormat="1" applyFont="1"/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/>
    <xf numFmtId="4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14" fontId="0" fillId="0" borderId="0" xfId="0" applyNumberFormat="1"/>
    <xf numFmtId="165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wrapText="1"/>
    </xf>
    <xf numFmtId="0" fontId="1" fillId="0" borderId="0" xfId="0" applyFont="1"/>
    <xf numFmtId="164" fontId="1" fillId="0" borderId="0" xfId="0" applyNumberFormat="1" applyFont="1"/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C3AF-8334-4A9B-923C-58D851670F99}">
  <dimension ref="A1:I49"/>
  <sheetViews>
    <sheetView tabSelected="1" zoomScaleNormal="100" workbookViewId="0">
      <selection activeCell="A46" sqref="A1:G46"/>
    </sheetView>
  </sheetViews>
  <sheetFormatPr baseColWidth="10" defaultColWidth="8.83203125" defaultRowHeight="15" x14ac:dyDescent="0.2"/>
  <cols>
    <col min="1" max="1" width="28" customWidth="1"/>
    <col min="2" max="2" width="12.33203125" style="1" customWidth="1"/>
    <col min="3" max="3" width="13" style="1" customWidth="1"/>
    <col min="4" max="4" width="11.83203125" style="1" customWidth="1"/>
    <col min="5" max="6" width="10.83203125" style="1" customWidth="1"/>
    <col min="7" max="7" width="12.83203125" customWidth="1"/>
    <col min="9" max="9" width="9.1640625" bestFit="1" customWidth="1"/>
    <col min="11" max="11" width="12.1640625" customWidth="1"/>
  </cols>
  <sheetData>
    <row r="1" spans="1:7" x14ac:dyDescent="0.2">
      <c r="A1" t="s">
        <v>66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57</v>
      </c>
    </row>
    <row r="2" spans="1:7" x14ac:dyDescent="0.2">
      <c r="A2" t="s">
        <v>5</v>
      </c>
      <c r="F2" s="1">
        <v>2390</v>
      </c>
      <c r="G2" s="1">
        <f t="shared" ref="G2:G29" si="0">SUM(B2:F2)</f>
        <v>2390</v>
      </c>
    </row>
    <row r="3" spans="1:7" x14ac:dyDescent="0.2">
      <c r="A3" t="s">
        <v>6</v>
      </c>
      <c r="C3" s="1">
        <v>1831.35</v>
      </c>
      <c r="D3" s="1">
        <v>1464</v>
      </c>
      <c r="E3" s="1">
        <v>1905</v>
      </c>
      <c r="F3" s="1">
        <v>1800</v>
      </c>
      <c r="G3" s="1">
        <f t="shared" si="0"/>
        <v>7000.35</v>
      </c>
    </row>
    <row r="4" spans="1:7" x14ac:dyDescent="0.2">
      <c r="A4" t="s">
        <v>7</v>
      </c>
      <c r="C4" s="1">
        <v>50</v>
      </c>
      <c r="E4" s="1">
        <v>150</v>
      </c>
      <c r="G4" s="1">
        <f t="shared" si="0"/>
        <v>200</v>
      </c>
    </row>
    <row r="5" spans="1:7" x14ac:dyDescent="0.2">
      <c r="A5" t="s">
        <v>9</v>
      </c>
      <c r="B5" s="2"/>
      <c r="G5" s="1">
        <f t="shared" si="0"/>
        <v>0</v>
      </c>
    </row>
    <row r="6" spans="1:7" x14ac:dyDescent="0.2">
      <c r="A6" t="s">
        <v>10</v>
      </c>
      <c r="D6" s="1">
        <v>656</v>
      </c>
      <c r="G6" s="1">
        <f t="shared" si="0"/>
        <v>656</v>
      </c>
    </row>
    <row r="7" spans="1:7" x14ac:dyDescent="0.2">
      <c r="A7" t="s">
        <v>80</v>
      </c>
      <c r="D7" s="1">
        <v>1345.04</v>
      </c>
      <c r="F7" s="1">
        <v>2535.5</v>
      </c>
      <c r="G7" s="1">
        <f>SUM(D7:F7)</f>
        <v>3880.54</v>
      </c>
    </row>
    <row r="8" spans="1:7" x14ac:dyDescent="0.2">
      <c r="A8" t="s">
        <v>58</v>
      </c>
      <c r="F8" s="1">
        <v>3293.15</v>
      </c>
      <c r="G8" s="1">
        <f t="shared" si="0"/>
        <v>3293.15</v>
      </c>
    </row>
    <row r="9" spans="1:7" x14ac:dyDescent="0.2">
      <c r="A9" t="s">
        <v>12</v>
      </c>
      <c r="C9" s="1">
        <v>210</v>
      </c>
      <c r="D9" s="1">
        <v>259</v>
      </c>
      <c r="E9" s="1">
        <v>211.14</v>
      </c>
      <c r="F9" s="1">
        <v>268</v>
      </c>
      <c r="G9" s="1">
        <f t="shared" si="0"/>
        <v>948.14</v>
      </c>
    </row>
    <row r="10" spans="1:7" x14ac:dyDescent="0.2">
      <c r="A10" t="s">
        <v>13</v>
      </c>
      <c r="E10" s="1">
        <v>55</v>
      </c>
      <c r="F10" s="1">
        <f>SUM(250+1200)</f>
        <v>1450</v>
      </c>
      <c r="G10" s="1">
        <f t="shared" si="0"/>
        <v>1505</v>
      </c>
    </row>
    <row r="11" spans="1:7" hidden="1" x14ac:dyDescent="0.2">
      <c r="A11" t="s">
        <v>68</v>
      </c>
      <c r="G11" s="1">
        <f t="shared" si="0"/>
        <v>0</v>
      </c>
    </row>
    <row r="12" spans="1:7" hidden="1" x14ac:dyDescent="0.2">
      <c r="A12" t="s">
        <v>15</v>
      </c>
      <c r="G12" s="1">
        <f t="shared" si="0"/>
        <v>0</v>
      </c>
    </row>
    <row r="13" spans="1:7" ht="15.5" customHeight="1" x14ac:dyDescent="0.2">
      <c r="A13" t="s">
        <v>64</v>
      </c>
      <c r="B13" s="1">
        <v>30</v>
      </c>
      <c r="G13" s="1">
        <f t="shared" si="0"/>
        <v>30</v>
      </c>
    </row>
    <row r="14" spans="1:7" x14ac:dyDescent="0.2">
      <c r="A14" t="s">
        <v>17</v>
      </c>
      <c r="B14" s="1">
        <v>4.5</v>
      </c>
      <c r="G14" s="1">
        <f t="shared" si="0"/>
        <v>4.5</v>
      </c>
    </row>
    <row r="15" spans="1:7" hidden="1" x14ac:dyDescent="0.2">
      <c r="A15" t="s">
        <v>18</v>
      </c>
      <c r="G15" s="1">
        <f t="shared" si="0"/>
        <v>0</v>
      </c>
    </row>
    <row r="16" spans="1:7" hidden="1" x14ac:dyDescent="0.2">
      <c r="A16" t="s">
        <v>19</v>
      </c>
      <c r="G16" s="1">
        <f t="shared" si="0"/>
        <v>0</v>
      </c>
    </row>
    <row r="17" spans="1:7" hidden="1" x14ac:dyDescent="0.2">
      <c r="A17" t="s">
        <v>20</v>
      </c>
      <c r="G17" s="1">
        <f t="shared" si="0"/>
        <v>0</v>
      </c>
    </row>
    <row r="18" spans="1:7" hidden="1" x14ac:dyDescent="0.2">
      <c r="A18" t="s">
        <v>21</v>
      </c>
      <c r="G18" s="1">
        <f t="shared" si="0"/>
        <v>0</v>
      </c>
    </row>
    <row r="19" spans="1:7" hidden="1" x14ac:dyDescent="0.2">
      <c r="A19" t="s">
        <v>22</v>
      </c>
      <c r="G19" s="1">
        <f t="shared" si="0"/>
        <v>0</v>
      </c>
    </row>
    <row r="20" spans="1:7" x14ac:dyDescent="0.2">
      <c r="A20" t="s">
        <v>25</v>
      </c>
      <c r="B20" s="1">
        <v>861.4</v>
      </c>
      <c r="G20" s="1">
        <f t="shared" si="0"/>
        <v>861.4</v>
      </c>
    </row>
    <row r="21" spans="1:7" x14ac:dyDescent="0.2">
      <c r="A21" t="s">
        <v>26</v>
      </c>
      <c r="B21" s="1">
        <v>597.05999999999995</v>
      </c>
      <c r="G21" s="1">
        <f t="shared" si="0"/>
        <v>597.05999999999995</v>
      </c>
    </row>
    <row r="22" spans="1:7" hidden="1" x14ac:dyDescent="0.2">
      <c r="A22" t="s">
        <v>24</v>
      </c>
      <c r="G22" s="1">
        <f t="shared" si="0"/>
        <v>0</v>
      </c>
    </row>
    <row r="23" spans="1:7" hidden="1" x14ac:dyDescent="0.2">
      <c r="G23" s="1">
        <f t="shared" si="0"/>
        <v>0</v>
      </c>
    </row>
    <row r="24" spans="1:7" hidden="1" x14ac:dyDescent="0.2">
      <c r="G24" s="1">
        <f t="shared" si="0"/>
        <v>0</v>
      </c>
    </row>
    <row r="25" spans="1:7" hidden="1" x14ac:dyDescent="0.2">
      <c r="A25" t="s">
        <v>71</v>
      </c>
      <c r="G25" s="1">
        <f t="shared" si="0"/>
        <v>0</v>
      </c>
    </row>
    <row r="26" spans="1:7" hidden="1" x14ac:dyDescent="0.2">
      <c r="A26" t="s">
        <v>67</v>
      </c>
      <c r="G26" s="1">
        <f t="shared" si="0"/>
        <v>0</v>
      </c>
    </row>
    <row r="27" spans="1:7" hidden="1" x14ac:dyDescent="0.2">
      <c r="A27" t="s">
        <v>23</v>
      </c>
      <c r="G27" s="1">
        <f t="shared" si="0"/>
        <v>0</v>
      </c>
    </row>
    <row r="28" spans="1:7" hidden="1" x14ac:dyDescent="0.2">
      <c r="A28" t="s">
        <v>72</v>
      </c>
      <c r="G28" s="1">
        <f t="shared" si="0"/>
        <v>0</v>
      </c>
    </row>
    <row r="29" spans="1:7" hidden="1" x14ac:dyDescent="0.2">
      <c r="A29" t="s">
        <v>73</v>
      </c>
      <c r="G29" s="1">
        <f t="shared" si="0"/>
        <v>0</v>
      </c>
    </row>
    <row r="30" spans="1:7" x14ac:dyDescent="0.2">
      <c r="A30" s="14" t="s">
        <v>117</v>
      </c>
      <c r="G30" s="1">
        <f>SUM(G2:G29)</f>
        <v>21366.140000000003</v>
      </c>
    </row>
    <row r="31" spans="1:7" x14ac:dyDescent="0.2">
      <c r="A31" s="14" t="s">
        <v>116</v>
      </c>
      <c r="G31" s="1"/>
    </row>
    <row r="32" spans="1:7" x14ac:dyDescent="0.2">
      <c r="A32" t="s">
        <v>71</v>
      </c>
      <c r="C32" s="1">
        <v>156.15</v>
      </c>
      <c r="D32" s="1">
        <v>108.02</v>
      </c>
      <c r="E32" s="1">
        <v>82.87</v>
      </c>
      <c r="F32" s="1">
        <v>200.14</v>
      </c>
      <c r="G32" s="1">
        <f>SUM(B32:F32)</f>
        <v>547.18000000000006</v>
      </c>
    </row>
    <row r="33" spans="1:9" x14ac:dyDescent="0.2">
      <c r="A33" t="s">
        <v>120</v>
      </c>
      <c r="B33" s="1">
        <v>87.95</v>
      </c>
      <c r="G33" s="1">
        <f t="shared" ref="G33:G36" si="1">SUM(B33:F33)</f>
        <v>87.95</v>
      </c>
    </row>
    <row r="34" spans="1:9" x14ac:dyDescent="0.2">
      <c r="A34" t="s">
        <v>121</v>
      </c>
      <c r="B34" s="1">
        <v>60.9</v>
      </c>
      <c r="G34" s="1">
        <f t="shared" si="1"/>
        <v>60.9</v>
      </c>
    </row>
    <row r="35" spans="1:9" x14ac:dyDescent="0.2">
      <c r="A35" t="s">
        <v>118</v>
      </c>
      <c r="B35" s="1">
        <v>47.81</v>
      </c>
      <c r="G35" s="1">
        <f t="shared" si="1"/>
        <v>47.81</v>
      </c>
    </row>
    <row r="36" spans="1:9" x14ac:dyDescent="0.2">
      <c r="A36" t="s">
        <v>83</v>
      </c>
      <c r="B36" s="2"/>
      <c r="D36" s="1">
        <v>682.29</v>
      </c>
      <c r="G36" s="1">
        <f t="shared" si="1"/>
        <v>682.29</v>
      </c>
    </row>
    <row r="37" spans="1:9" x14ac:dyDescent="0.2">
      <c r="A37" t="s">
        <v>84</v>
      </c>
      <c r="B37" s="2"/>
      <c r="D37" s="1">
        <v>409.64</v>
      </c>
      <c r="G37" s="1">
        <f t="shared" ref="G37:G43" si="2">SUM(B37:F37)</f>
        <v>409.64</v>
      </c>
    </row>
    <row r="38" spans="1:9" x14ac:dyDescent="0.2">
      <c r="A38" t="s">
        <v>86</v>
      </c>
      <c r="B38" s="2"/>
      <c r="D38" s="1">
        <v>3.72</v>
      </c>
      <c r="G38" s="1">
        <f t="shared" si="2"/>
        <v>3.72</v>
      </c>
    </row>
    <row r="39" spans="1:9" x14ac:dyDescent="0.2">
      <c r="A39" t="s">
        <v>85</v>
      </c>
      <c r="B39" s="2"/>
      <c r="D39" s="1">
        <v>230</v>
      </c>
      <c r="G39" s="1">
        <f t="shared" si="2"/>
        <v>230</v>
      </c>
    </row>
    <row r="40" spans="1:9" x14ac:dyDescent="0.2">
      <c r="A40" t="s">
        <v>107</v>
      </c>
      <c r="B40" s="2"/>
      <c r="D40" s="1">
        <v>16</v>
      </c>
      <c r="G40" s="1">
        <f t="shared" si="2"/>
        <v>16</v>
      </c>
    </row>
    <row r="41" spans="1:9" x14ac:dyDescent="0.2">
      <c r="A41" t="s">
        <v>98</v>
      </c>
      <c r="B41" s="2"/>
      <c r="D41" s="1">
        <v>123</v>
      </c>
      <c r="G41" s="1">
        <f t="shared" si="2"/>
        <v>123</v>
      </c>
    </row>
    <row r="42" spans="1:9" x14ac:dyDescent="0.2">
      <c r="A42" t="s">
        <v>99</v>
      </c>
      <c r="B42" s="2"/>
      <c r="D42" s="1">
        <v>24.97</v>
      </c>
      <c r="G42" s="1">
        <f t="shared" si="2"/>
        <v>24.97</v>
      </c>
    </row>
    <row r="43" spans="1:9" x14ac:dyDescent="0.2">
      <c r="A43" t="s">
        <v>95</v>
      </c>
      <c r="B43" s="2"/>
      <c r="D43" s="1">
        <v>53.1</v>
      </c>
      <c r="G43" s="1">
        <f t="shared" si="2"/>
        <v>53.1</v>
      </c>
    </row>
    <row r="44" spans="1:9" x14ac:dyDescent="0.2">
      <c r="A44" t="s">
        <v>27</v>
      </c>
      <c r="B44" s="1">
        <f>SUM(B2:B30)</f>
        <v>1492.96</v>
      </c>
      <c r="C44" s="1">
        <f>SUM(C2:C30)</f>
        <v>2091.35</v>
      </c>
      <c r="D44" s="1">
        <f>SUM(D2:D30)</f>
        <v>3724.04</v>
      </c>
      <c r="E44" s="1">
        <f>SUM(E2:E30)</f>
        <v>2321.14</v>
      </c>
      <c r="F44" s="1">
        <f>SUM(F2:F30)</f>
        <v>11736.65</v>
      </c>
      <c r="G44" s="1">
        <f>SUM(G30:G43)</f>
        <v>23652.700000000008</v>
      </c>
    </row>
    <row r="45" spans="1:9" x14ac:dyDescent="0.2">
      <c r="B45" s="1" t="s">
        <v>0</v>
      </c>
      <c r="C45" s="1" t="s">
        <v>1</v>
      </c>
      <c r="D45" s="1" t="s">
        <v>2</v>
      </c>
      <c r="E45" s="1" t="s">
        <v>28</v>
      </c>
      <c r="F45" s="1" t="s">
        <v>4</v>
      </c>
      <c r="G45" s="11"/>
      <c r="I45" s="1"/>
    </row>
    <row r="46" spans="1:9" x14ac:dyDescent="0.2">
      <c r="A46" t="s">
        <v>29</v>
      </c>
      <c r="G46" s="1"/>
    </row>
    <row r="47" spans="1:9" x14ac:dyDescent="0.2">
      <c r="G47" s="11"/>
    </row>
    <row r="49" spans="5:5" x14ac:dyDescent="0.2">
      <c r="E49"/>
    </row>
  </sheetData>
  <pageMargins left="0.7" right="0.7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77C8-95B4-4807-8ABF-5AC69AAE090B}">
  <dimension ref="A1:O34"/>
  <sheetViews>
    <sheetView zoomScale="130" zoomScaleNormal="130" workbookViewId="0">
      <selection sqref="A1:C1"/>
    </sheetView>
  </sheetViews>
  <sheetFormatPr baseColWidth="10" defaultColWidth="8.83203125" defaultRowHeight="15" x14ac:dyDescent="0.2"/>
  <cols>
    <col min="1" max="1" width="8.83203125" style="5" customWidth="1"/>
    <col min="2" max="2" width="16.83203125" customWidth="1"/>
    <col min="3" max="3" width="19.6640625" customWidth="1"/>
    <col min="4" max="5" width="10.5" customWidth="1"/>
    <col min="8" max="8" width="10" customWidth="1"/>
  </cols>
  <sheetData>
    <row r="1" spans="1:15" x14ac:dyDescent="0.2">
      <c r="A1" s="17" t="s">
        <v>87</v>
      </c>
      <c r="B1" s="17"/>
      <c r="C1" s="17"/>
      <c r="D1" t="s">
        <v>90</v>
      </c>
      <c r="E1" t="s">
        <v>92</v>
      </c>
      <c r="F1" t="s">
        <v>94</v>
      </c>
      <c r="G1" t="s">
        <v>95</v>
      </c>
      <c r="H1" t="s">
        <v>96</v>
      </c>
      <c r="I1" t="s">
        <v>98</v>
      </c>
      <c r="J1" t="s">
        <v>101</v>
      </c>
    </row>
    <row r="2" spans="1:15" x14ac:dyDescent="0.2">
      <c r="A2" s="5" t="s">
        <v>88</v>
      </c>
      <c r="B2" t="s">
        <v>102</v>
      </c>
      <c r="C2" t="s">
        <v>89</v>
      </c>
      <c r="D2" t="s">
        <v>91</v>
      </c>
      <c r="E2" t="s">
        <v>93</v>
      </c>
      <c r="F2" t="s">
        <v>84</v>
      </c>
      <c r="H2" t="s">
        <v>97</v>
      </c>
      <c r="J2" t="s">
        <v>100</v>
      </c>
    </row>
    <row r="3" spans="1:15" x14ac:dyDescent="0.2">
      <c r="A3" s="5">
        <v>44592</v>
      </c>
      <c r="B3" s="11" t="s">
        <v>104</v>
      </c>
      <c r="C3" s="11">
        <v>13.34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2">
      <c r="A4" s="5">
        <v>44620</v>
      </c>
      <c r="B4" s="11" t="s">
        <v>103</v>
      </c>
      <c r="C4" s="11">
        <v>637.49</v>
      </c>
      <c r="D4" s="11">
        <v>3.72</v>
      </c>
      <c r="E4" s="11">
        <v>230</v>
      </c>
      <c r="F4" s="11">
        <v>409.64</v>
      </c>
      <c r="G4" s="11"/>
      <c r="H4" s="11"/>
      <c r="I4" s="11"/>
      <c r="J4" s="11"/>
      <c r="K4" s="11"/>
      <c r="L4" s="11"/>
      <c r="M4" s="11"/>
      <c r="N4" s="11"/>
      <c r="O4" s="11"/>
    </row>
    <row r="5" spans="1:15" x14ac:dyDescent="0.2">
      <c r="A5" s="5">
        <v>44651</v>
      </c>
      <c r="B5" s="11" t="s">
        <v>105</v>
      </c>
      <c r="C5" s="11">
        <v>31.46</v>
      </c>
      <c r="D5" s="11"/>
      <c r="E5" s="11"/>
      <c r="F5" s="11"/>
      <c r="G5" s="11">
        <v>53.1</v>
      </c>
      <c r="H5" s="11">
        <v>16</v>
      </c>
      <c r="I5" s="11">
        <v>123</v>
      </c>
      <c r="J5" s="11">
        <v>24.97</v>
      </c>
      <c r="K5" s="11"/>
      <c r="L5" s="11"/>
      <c r="M5" s="11"/>
      <c r="N5" s="11"/>
      <c r="O5" s="11"/>
    </row>
    <row r="6" spans="1:15" x14ac:dyDescent="0.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x14ac:dyDescent="0.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2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2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2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x14ac:dyDescent="0.2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x14ac:dyDescent="0.2">
      <c r="A15" s="5" t="s">
        <v>57</v>
      </c>
      <c r="B15" s="11">
        <f>SUM(C15:J15)</f>
        <v>1542.72</v>
      </c>
      <c r="C15" s="11">
        <f>SUM(C3:C14)</f>
        <v>682.29000000000008</v>
      </c>
      <c r="D15" s="11">
        <f t="shared" ref="D15:J15" si="0">SUM(D3:D14)</f>
        <v>3.72</v>
      </c>
      <c r="E15" s="11">
        <f t="shared" si="0"/>
        <v>230</v>
      </c>
      <c r="F15" s="11">
        <f t="shared" si="0"/>
        <v>409.64</v>
      </c>
      <c r="G15" s="11">
        <f t="shared" si="0"/>
        <v>53.1</v>
      </c>
      <c r="H15" s="11">
        <f t="shared" si="0"/>
        <v>16</v>
      </c>
      <c r="I15" s="11">
        <f t="shared" si="0"/>
        <v>123</v>
      </c>
      <c r="J15" s="11">
        <f t="shared" si="0"/>
        <v>24.97</v>
      </c>
      <c r="K15" s="11"/>
      <c r="L15" s="11"/>
      <c r="M15" s="11"/>
      <c r="N15" s="11"/>
      <c r="O15" s="11"/>
    </row>
    <row r="16" spans="1:15" x14ac:dyDescent="0.2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2:15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2:15" x14ac:dyDescent="0.2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2:15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2:15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</sheetData>
  <mergeCells count="1">
    <mergeCell ref="A1:C1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B0A1-08F9-408C-9D7F-5C2C4E2645FA}">
  <dimension ref="A1:F15"/>
  <sheetViews>
    <sheetView workbookViewId="0">
      <selection activeCell="A12" sqref="A1:E12"/>
    </sheetView>
  </sheetViews>
  <sheetFormatPr baseColWidth="10" defaultColWidth="8.83203125" defaultRowHeight="15" x14ac:dyDescent="0.2"/>
  <cols>
    <col min="1" max="1" width="13.5" customWidth="1"/>
    <col min="2" max="2" width="11.6640625" style="11" customWidth="1"/>
    <col min="3" max="3" width="10.1640625" style="11" customWidth="1"/>
    <col min="4" max="4" width="12.1640625" style="11" customWidth="1"/>
    <col min="5" max="6" width="8.83203125" style="11"/>
  </cols>
  <sheetData>
    <row r="1" spans="1:4" x14ac:dyDescent="0.2">
      <c r="A1" t="s">
        <v>74</v>
      </c>
      <c r="B1" s="11" t="s">
        <v>75</v>
      </c>
      <c r="C1" s="11" t="s">
        <v>106</v>
      </c>
    </row>
    <row r="2" spans="1:4" x14ac:dyDescent="0.2">
      <c r="A2" t="s">
        <v>76</v>
      </c>
      <c r="B2" s="11" t="s">
        <v>77</v>
      </c>
      <c r="C2" s="11" t="s">
        <v>79</v>
      </c>
      <c r="D2" s="11" t="s">
        <v>78</v>
      </c>
    </row>
    <row r="3" spans="1:4" x14ac:dyDescent="0.2">
      <c r="A3" s="10">
        <v>44561</v>
      </c>
      <c r="D3" s="11">
        <v>63454.47</v>
      </c>
    </row>
    <row r="4" spans="1:4" x14ac:dyDescent="0.2">
      <c r="A4" s="10">
        <v>44592</v>
      </c>
      <c r="B4" s="11">
        <v>-3251.1</v>
      </c>
      <c r="C4" s="11">
        <v>1049</v>
      </c>
      <c r="D4" s="11">
        <f>SUM(D3+B4+C4)</f>
        <v>61252.37</v>
      </c>
    </row>
    <row r="5" spans="1:4" x14ac:dyDescent="0.2">
      <c r="A5" s="10">
        <v>44620</v>
      </c>
      <c r="B5" s="11">
        <v>-9907.26</v>
      </c>
      <c r="C5" s="11">
        <v>10661.95</v>
      </c>
      <c r="D5" s="11">
        <f>SUM(D4+B5+C5)</f>
        <v>62007.06</v>
      </c>
    </row>
    <row r="6" spans="1:4" x14ac:dyDescent="0.2">
      <c r="A6" s="10">
        <v>44651</v>
      </c>
      <c r="B6" s="11">
        <v>-8843.73</v>
      </c>
      <c r="C6" s="11">
        <v>6332.4</v>
      </c>
      <c r="D6" s="11">
        <f>SUM(D5+B6+C6)</f>
        <v>59495.73</v>
      </c>
    </row>
    <row r="7" spans="1:4" x14ac:dyDescent="0.2">
      <c r="A7" s="10"/>
    </row>
    <row r="8" spans="1:4" x14ac:dyDescent="0.2">
      <c r="A8" s="10"/>
      <c r="B8" s="11">
        <f>SUM(B4:B7)</f>
        <v>-22002.09</v>
      </c>
    </row>
    <row r="9" spans="1:4" x14ac:dyDescent="0.2">
      <c r="A9" s="10" t="s">
        <v>82</v>
      </c>
      <c r="B9" s="11">
        <v>635.95000000000005</v>
      </c>
    </row>
    <row r="10" spans="1:4" x14ac:dyDescent="0.2">
      <c r="A10" s="10"/>
      <c r="B10" s="11">
        <f>SUM(B8:B9)</f>
        <v>-21366.14</v>
      </c>
    </row>
    <row r="11" spans="1:4" x14ac:dyDescent="0.2">
      <c r="A11" s="10"/>
    </row>
    <row r="12" spans="1:4" x14ac:dyDescent="0.2">
      <c r="A12" s="10"/>
    </row>
    <row r="13" spans="1:4" x14ac:dyDescent="0.2">
      <c r="A13" s="10"/>
    </row>
    <row r="14" spans="1:4" x14ac:dyDescent="0.2">
      <c r="A14" s="10"/>
    </row>
    <row r="15" spans="1:4" x14ac:dyDescent="0.2">
      <c r="A15" s="10"/>
    </row>
  </sheetData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5E95-3982-4126-8D2E-FBC74B18FEE8}">
  <dimension ref="A1:N22"/>
  <sheetViews>
    <sheetView workbookViewId="0">
      <selection activeCell="B1" sqref="B1"/>
    </sheetView>
  </sheetViews>
  <sheetFormatPr baseColWidth="10" defaultColWidth="27.5" defaultRowHeight="15" x14ac:dyDescent="0.2"/>
  <cols>
    <col min="1" max="1" width="22" customWidth="1"/>
    <col min="2" max="2" width="8.33203125" style="3" customWidth="1"/>
    <col min="3" max="3" width="9.1640625" style="3" customWidth="1"/>
    <col min="4" max="4" width="10" style="3" customWidth="1"/>
    <col min="5" max="5" width="9.5" style="3" hidden="1" customWidth="1"/>
    <col min="6" max="6" width="7.5" style="3" hidden="1" customWidth="1"/>
    <col min="7" max="7" width="9.5" style="3" hidden="1" customWidth="1"/>
    <col min="8" max="8" width="9.83203125" style="3" hidden="1" customWidth="1"/>
    <col min="9" max="9" width="9.1640625" style="3" hidden="1" customWidth="1"/>
    <col min="10" max="10" width="8.1640625" style="3" hidden="1" customWidth="1"/>
    <col min="11" max="11" width="7.83203125" style="3" hidden="1" customWidth="1"/>
    <col min="12" max="12" width="8.83203125" style="3" hidden="1" customWidth="1"/>
    <col min="13" max="13" width="7.5" style="3" customWidth="1"/>
    <col min="14" max="14" width="12.1640625" style="3" customWidth="1"/>
  </cols>
  <sheetData>
    <row r="1" spans="1:14" x14ac:dyDescent="0.2">
      <c r="A1" t="s">
        <v>51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</row>
    <row r="2" spans="1:14" x14ac:dyDescent="0.2">
      <c r="A2" t="s">
        <v>5</v>
      </c>
      <c r="N2" s="3">
        <f>SUM(B2:M2)</f>
        <v>0</v>
      </c>
    </row>
    <row r="3" spans="1:14" x14ac:dyDescent="0.2">
      <c r="A3" t="s">
        <v>6</v>
      </c>
      <c r="B3" s="3">
        <v>610.45000000000005</v>
      </c>
      <c r="C3" s="3">
        <v>610.45000000000005</v>
      </c>
      <c r="D3" s="3">
        <v>610.45000000000005</v>
      </c>
      <c r="N3" s="3">
        <f t="shared" ref="N3:N20" si="0">SUM(B3:M3)</f>
        <v>1831.3500000000001</v>
      </c>
    </row>
    <row r="4" spans="1:14" x14ac:dyDescent="0.2">
      <c r="A4" t="s">
        <v>43</v>
      </c>
      <c r="N4" s="3">
        <f t="shared" si="0"/>
        <v>0</v>
      </c>
    </row>
    <row r="5" spans="1:14" x14ac:dyDescent="0.2">
      <c r="A5" t="s">
        <v>7</v>
      </c>
      <c r="C5" s="3">
        <v>50</v>
      </c>
      <c r="N5" s="3">
        <f t="shared" si="0"/>
        <v>50</v>
      </c>
    </row>
    <row r="6" spans="1:14" x14ac:dyDescent="0.2">
      <c r="A6" t="s">
        <v>8</v>
      </c>
      <c r="N6" s="3">
        <f t="shared" si="0"/>
        <v>0</v>
      </c>
    </row>
    <row r="7" spans="1:14" x14ac:dyDescent="0.2">
      <c r="A7" t="s">
        <v>44</v>
      </c>
      <c r="N7" s="3">
        <f t="shared" si="0"/>
        <v>0</v>
      </c>
    </row>
    <row r="8" spans="1:14" x14ac:dyDescent="0.2">
      <c r="A8" t="s">
        <v>9</v>
      </c>
      <c r="N8" s="3">
        <f t="shared" si="0"/>
        <v>0</v>
      </c>
    </row>
    <row r="9" spans="1:14" x14ac:dyDescent="0.2">
      <c r="A9" t="s">
        <v>45</v>
      </c>
      <c r="N9" s="3">
        <f t="shared" si="0"/>
        <v>0</v>
      </c>
    </row>
    <row r="10" spans="1:14" x14ac:dyDescent="0.2">
      <c r="A10" t="s">
        <v>46</v>
      </c>
      <c r="N10" s="3">
        <f t="shared" si="0"/>
        <v>0</v>
      </c>
    </row>
    <row r="11" spans="1:14" x14ac:dyDescent="0.2">
      <c r="A11" t="s">
        <v>47</v>
      </c>
      <c r="N11" s="3">
        <f t="shared" si="0"/>
        <v>0</v>
      </c>
    </row>
    <row r="12" spans="1:14" x14ac:dyDescent="0.2">
      <c r="A12" t="s">
        <v>11</v>
      </c>
      <c r="N12" s="3">
        <f t="shared" si="0"/>
        <v>0</v>
      </c>
    </row>
    <row r="13" spans="1:14" x14ac:dyDescent="0.2">
      <c r="A13" t="s">
        <v>48</v>
      </c>
      <c r="N13" s="3">
        <f t="shared" si="0"/>
        <v>0</v>
      </c>
    </row>
    <row r="14" spans="1:14" x14ac:dyDescent="0.2">
      <c r="A14" t="s">
        <v>12</v>
      </c>
      <c r="B14" s="3">
        <v>63</v>
      </c>
      <c r="C14" s="3">
        <v>75</v>
      </c>
      <c r="D14" s="3">
        <v>72</v>
      </c>
      <c r="N14" s="3">
        <f t="shared" si="0"/>
        <v>210</v>
      </c>
    </row>
    <row r="15" spans="1:14" x14ac:dyDescent="0.2">
      <c r="A15" t="s">
        <v>13</v>
      </c>
      <c r="N15" s="3">
        <f t="shared" si="0"/>
        <v>0</v>
      </c>
    </row>
    <row r="16" spans="1:14" x14ac:dyDescent="0.2">
      <c r="A16" t="s">
        <v>49</v>
      </c>
      <c r="N16" s="3">
        <f t="shared" si="0"/>
        <v>0</v>
      </c>
    </row>
    <row r="17" spans="1:14" x14ac:dyDescent="0.2">
      <c r="A17" t="s">
        <v>14</v>
      </c>
      <c r="N17" s="3">
        <f t="shared" si="0"/>
        <v>0</v>
      </c>
    </row>
    <row r="18" spans="1:14" x14ac:dyDescent="0.2">
      <c r="A18" t="s">
        <v>15</v>
      </c>
      <c r="N18" s="3">
        <f t="shared" si="0"/>
        <v>0</v>
      </c>
    </row>
    <row r="19" spans="1:14" x14ac:dyDescent="0.2">
      <c r="A19" t="s">
        <v>50</v>
      </c>
      <c r="N19" s="3">
        <f t="shared" si="0"/>
        <v>0</v>
      </c>
    </row>
    <row r="20" spans="1:14" x14ac:dyDescent="0.2">
      <c r="A20" t="s">
        <v>16</v>
      </c>
      <c r="N20" s="3">
        <f t="shared" si="0"/>
        <v>0</v>
      </c>
    </row>
    <row r="21" spans="1:14" x14ac:dyDescent="0.2">
      <c r="A21" t="s">
        <v>27</v>
      </c>
      <c r="N21" s="3">
        <f>SUM(N2:N20)</f>
        <v>2091.3500000000004</v>
      </c>
    </row>
    <row r="22" spans="1:14" x14ac:dyDescent="0.2">
      <c r="B22" s="3">
        <f>SUM(B2:B21)</f>
        <v>673.45</v>
      </c>
      <c r="C22" s="3">
        <f t="shared" ref="C22:M22" si="1">SUM(C2:C21)</f>
        <v>735.45</v>
      </c>
      <c r="D22" s="3">
        <f t="shared" si="1"/>
        <v>682.45</v>
      </c>
      <c r="E22" s="3">
        <f t="shared" si="1"/>
        <v>0</v>
      </c>
      <c r="F22" s="3">
        <f t="shared" si="1"/>
        <v>0</v>
      </c>
      <c r="G22" s="3">
        <f t="shared" si="1"/>
        <v>0</v>
      </c>
      <c r="H22" s="3">
        <f t="shared" si="1"/>
        <v>0</v>
      </c>
      <c r="I22" s="3">
        <f t="shared" si="1"/>
        <v>0</v>
      </c>
      <c r="J22" s="3">
        <f t="shared" si="1"/>
        <v>0</v>
      </c>
      <c r="K22" s="3">
        <f t="shared" si="1"/>
        <v>0</v>
      </c>
      <c r="L22" s="3">
        <f t="shared" si="1"/>
        <v>0</v>
      </c>
      <c r="M22" s="3">
        <f t="shared" si="1"/>
        <v>0</v>
      </c>
      <c r="N22" s="3">
        <f>SUM(B22:M22)</f>
        <v>2091.3500000000004</v>
      </c>
    </row>
  </sheetData>
  <pageMargins left="0" right="0" top="0.25" bottom="0.2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33529-0966-4925-A6CA-42E93D278A5C}">
  <dimension ref="A1:N22"/>
  <sheetViews>
    <sheetView workbookViewId="0">
      <selection activeCell="A23" sqref="A1:O23"/>
    </sheetView>
  </sheetViews>
  <sheetFormatPr baseColWidth="10" defaultColWidth="27.5" defaultRowHeight="15" x14ac:dyDescent="0.2"/>
  <cols>
    <col min="1" max="1" width="22" customWidth="1"/>
    <col min="2" max="2" width="8.33203125" style="3" customWidth="1"/>
    <col min="3" max="3" width="9.1640625" style="3" customWidth="1"/>
    <col min="4" max="4" width="10" style="3" customWidth="1"/>
    <col min="5" max="5" width="9.5" style="3" hidden="1" customWidth="1"/>
    <col min="6" max="6" width="7.5" style="3" hidden="1" customWidth="1"/>
    <col min="7" max="7" width="9.5" style="3" hidden="1" customWidth="1"/>
    <col min="8" max="8" width="9.83203125" style="3" hidden="1" customWidth="1"/>
    <col min="9" max="9" width="9.1640625" style="3" hidden="1" customWidth="1"/>
    <col min="10" max="10" width="8.1640625" style="3" hidden="1" customWidth="1"/>
    <col min="11" max="11" width="7.83203125" style="3" hidden="1" customWidth="1"/>
    <col min="12" max="12" width="8.83203125" style="3" hidden="1" customWidth="1"/>
    <col min="13" max="13" width="7.5" style="3" customWidth="1"/>
    <col min="14" max="14" width="12.1640625" style="3" customWidth="1"/>
  </cols>
  <sheetData>
    <row r="1" spans="1:14" x14ac:dyDescent="0.2">
      <c r="A1" t="s">
        <v>52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</row>
    <row r="2" spans="1:14" x14ac:dyDescent="0.2">
      <c r="A2" t="s">
        <v>5</v>
      </c>
      <c r="N2" s="3">
        <f>SUM(B2:M2)</f>
        <v>0</v>
      </c>
    </row>
    <row r="3" spans="1:14" x14ac:dyDescent="0.2">
      <c r="A3" t="s">
        <v>6</v>
      </c>
      <c r="B3" s="3">
        <v>488</v>
      </c>
      <c r="C3" s="3">
        <v>488</v>
      </c>
      <c r="D3" s="3">
        <v>488</v>
      </c>
      <c r="N3" s="3">
        <f t="shared" ref="N3:N20" si="0">SUM(B3:M3)</f>
        <v>1464</v>
      </c>
    </row>
    <row r="4" spans="1:14" x14ac:dyDescent="0.2">
      <c r="A4" t="s">
        <v>43</v>
      </c>
      <c r="N4" s="3">
        <f t="shared" si="0"/>
        <v>0</v>
      </c>
    </row>
    <row r="5" spans="1:14" x14ac:dyDescent="0.2">
      <c r="A5" t="s">
        <v>7</v>
      </c>
      <c r="N5" s="3">
        <f t="shared" si="0"/>
        <v>0</v>
      </c>
    </row>
    <row r="6" spans="1:14" x14ac:dyDescent="0.2">
      <c r="A6" t="s">
        <v>8</v>
      </c>
      <c r="N6" s="3">
        <f t="shared" si="0"/>
        <v>0</v>
      </c>
    </row>
    <row r="7" spans="1:14" x14ac:dyDescent="0.2">
      <c r="A7" t="s">
        <v>44</v>
      </c>
      <c r="N7" s="3">
        <f t="shared" si="0"/>
        <v>0</v>
      </c>
    </row>
    <row r="8" spans="1:14" x14ac:dyDescent="0.2">
      <c r="A8" t="s">
        <v>9</v>
      </c>
      <c r="N8" s="3">
        <f t="shared" si="0"/>
        <v>0</v>
      </c>
    </row>
    <row r="9" spans="1:14" x14ac:dyDescent="0.2">
      <c r="A9" t="s">
        <v>45</v>
      </c>
      <c r="N9" s="3">
        <f t="shared" si="0"/>
        <v>0</v>
      </c>
    </row>
    <row r="10" spans="1:14" x14ac:dyDescent="0.2">
      <c r="A10" t="s">
        <v>46</v>
      </c>
      <c r="N10" s="3">
        <f t="shared" si="0"/>
        <v>0</v>
      </c>
    </row>
    <row r="11" spans="1:14" x14ac:dyDescent="0.2">
      <c r="A11" t="s">
        <v>47</v>
      </c>
      <c r="N11" s="3">
        <f t="shared" si="0"/>
        <v>0</v>
      </c>
    </row>
    <row r="12" spans="1:14" x14ac:dyDescent="0.2">
      <c r="A12" t="s">
        <v>11</v>
      </c>
      <c r="N12" s="3">
        <f t="shared" si="0"/>
        <v>0</v>
      </c>
    </row>
    <row r="13" spans="1:14" x14ac:dyDescent="0.2">
      <c r="A13" t="s">
        <v>48</v>
      </c>
      <c r="N13" s="3">
        <f t="shared" si="0"/>
        <v>0</v>
      </c>
    </row>
    <row r="14" spans="1:14" x14ac:dyDescent="0.2">
      <c r="A14" t="s">
        <v>12</v>
      </c>
      <c r="B14" s="3">
        <v>89</v>
      </c>
      <c r="C14" s="3">
        <v>72</v>
      </c>
      <c r="D14" s="3">
        <v>98</v>
      </c>
      <c r="N14" s="3">
        <f t="shared" si="0"/>
        <v>259</v>
      </c>
    </row>
    <row r="15" spans="1:14" x14ac:dyDescent="0.2">
      <c r="A15" t="s">
        <v>13</v>
      </c>
      <c r="N15" s="3">
        <f t="shared" si="0"/>
        <v>0</v>
      </c>
    </row>
    <row r="16" spans="1:14" x14ac:dyDescent="0.2">
      <c r="A16" t="s">
        <v>49</v>
      </c>
      <c r="N16" s="3">
        <f t="shared" si="0"/>
        <v>0</v>
      </c>
    </row>
    <row r="17" spans="1:14" x14ac:dyDescent="0.2">
      <c r="A17" t="s">
        <v>14</v>
      </c>
      <c r="N17" s="3">
        <f t="shared" si="0"/>
        <v>0</v>
      </c>
    </row>
    <row r="18" spans="1:14" x14ac:dyDescent="0.2">
      <c r="A18" t="s">
        <v>15</v>
      </c>
      <c r="N18" s="3">
        <f t="shared" si="0"/>
        <v>0</v>
      </c>
    </row>
    <row r="19" spans="1:14" x14ac:dyDescent="0.2">
      <c r="A19" t="s">
        <v>50</v>
      </c>
      <c r="N19" s="3">
        <f t="shared" si="0"/>
        <v>0</v>
      </c>
    </row>
    <row r="20" spans="1:14" x14ac:dyDescent="0.2">
      <c r="A20" t="s">
        <v>16</v>
      </c>
      <c r="N20" s="3">
        <f t="shared" si="0"/>
        <v>0</v>
      </c>
    </row>
    <row r="21" spans="1:14" x14ac:dyDescent="0.2">
      <c r="A21" t="s">
        <v>27</v>
      </c>
      <c r="N21" s="3">
        <f>SUM(N2:N20)</f>
        <v>1723</v>
      </c>
    </row>
    <row r="22" spans="1:14" x14ac:dyDescent="0.2">
      <c r="B22" s="3">
        <f>SUM(B2:B21)</f>
        <v>577</v>
      </c>
      <c r="C22" s="3">
        <f t="shared" ref="C22:M22" si="1">SUM(C2:C21)</f>
        <v>560</v>
      </c>
      <c r="D22" s="3">
        <f t="shared" si="1"/>
        <v>586</v>
      </c>
      <c r="E22" s="3">
        <f t="shared" si="1"/>
        <v>0</v>
      </c>
      <c r="F22" s="3">
        <f t="shared" si="1"/>
        <v>0</v>
      </c>
      <c r="G22" s="3">
        <f t="shared" si="1"/>
        <v>0</v>
      </c>
      <c r="H22" s="3">
        <f t="shared" si="1"/>
        <v>0</v>
      </c>
      <c r="I22" s="3">
        <f t="shared" si="1"/>
        <v>0</v>
      </c>
      <c r="J22" s="3">
        <f t="shared" si="1"/>
        <v>0</v>
      </c>
      <c r="K22" s="3">
        <f t="shared" si="1"/>
        <v>0</v>
      </c>
      <c r="L22" s="3">
        <f t="shared" si="1"/>
        <v>0</v>
      </c>
      <c r="M22" s="3">
        <f t="shared" si="1"/>
        <v>0</v>
      </c>
      <c r="N22" s="3">
        <f>SUM(B22:M22)</f>
        <v>1723</v>
      </c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81F4-CB31-4911-ADAC-2C99749D4F55}">
  <dimension ref="A1:N22"/>
  <sheetViews>
    <sheetView workbookViewId="0">
      <selection activeCell="A23" sqref="A1:O23"/>
    </sheetView>
  </sheetViews>
  <sheetFormatPr baseColWidth="10" defaultColWidth="27.5" defaultRowHeight="15" x14ac:dyDescent="0.2"/>
  <cols>
    <col min="1" max="1" width="22" customWidth="1"/>
    <col min="2" max="2" width="8.33203125" style="3" customWidth="1"/>
    <col min="3" max="3" width="9.1640625" style="3" customWidth="1"/>
    <col min="4" max="4" width="10" style="3" customWidth="1"/>
    <col min="5" max="5" width="9.5" style="3" hidden="1" customWidth="1"/>
    <col min="6" max="6" width="7.5" style="3" hidden="1" customWidth="1"/>
    <col min="7" max="7" width="9.5" style="3" hidden="1" customWidth="1"/>
    <col min="8" max="8" width="9.83203125" style="3" hidden="1" customWidth="1"/>
    <col min="9" max="9" width="9.1640625" style="3" hidden="1" customWidth="1"/>
    <col min="10" max="10" width="8.1640625" style="3" hidden="1" customWidth="1"/>
    <col min="11" max="11" width="7.83203125" style="3" hidden="1" customWidth="1"/>
    <col min="12" max="12" width="8.83203125" style="3" hidden="1" customWidth="1"/>
    <col min="13" max="13" width="7.5" style="3" customWidth="1"/>
    <col min="14" max="14" width="12.1640625" style="3" customWidth="1"/>
  </cols>
  <sheetData>
    <row r="1" spans="1:14" x14ac:dyDescent="0.2">
      <c r="A1" t="s">
        <v>53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</row>
    <row r="2" spans="1:14" x14ac:dyDescent="0.2">
      <c r="A2" t="s">
        <v>5</v>
      </c>
      <c r="N2" s="3">
        <f>SUM(B2:M2)</f>
        <v>0</v>
      </c>
    </row>
    <row r="3" spans="1:14" x14ac:dyDescent="0.2">
      <c r="A3" t="s">
        <v>6</v>
      </c>
      <c r="B3" s="3">
        <v>635</v>
      </c>
      <c r="C3" s="3">
        <v>635</v>
      </c>
      <c r="D3" s="3">
        <v>635</v>
      </c>
      <c r="N3" s="3">
        <f t="shared" ref="N3:N20" si="0">SUM(B3:M3)</f>
        <v>1905</v>
      </c>
    </row>
    <row r="4" spans="1:14" x14ac:dyDescent="0.2">
      <c r="A4" t="s">
        <v>43</v>
      </c>
      <c r="N4" s="3">
        <f t="shared" si="0"/>
        <v>0</v>
      </c>
    </row>
    <row r="5" spans="1:14" x14ac:dyDescent="0.2">
      <c r="A5" t="s">
        <v>7</v>
      </c>
      <c r="C5" s="3">
        <v>150</v>
      </c>
      <c r="N5" s="3">
        <f t="shared" si="0"/>
        <v>150</v>
      </c>
    </row>
    <row r="6" spans="1:14" x14ac:dyDescent="0.2">
      <c r="A6" t="s">
        <v>8</v>
      </c>
      <c r="N6" s="3">
        <f t="shared" si="0"/>
        <v>0</v>
      </c>
    </row>
    <row r="7" spans="1:14" x14ac:dyDescent="0.2">
      <c r="A7" t="s">
        <v>44</v>
      </c>
      <c r="N7" s="3">
        <f t="shared" si="0"/>
        <v>0</v>
      </c>
    </row>
    <row r="8" spans="1:14" x14ac:dyDescent="0.2">
      <c r="A8" t="s">
        <v>9</v>
      </c>
      <c r="N8" s="3">
        <f t="shared" si="0"/>
        <v>0</v>
      </c>
    </row>
    <row r="9" spans="1:14" x14ac:dyDescent="0.2">
      <c r="A9" t="s">
        <v>45</v>
      </c>
      <c r="N9" s="3">
        <f t="shared" si="0"/>
        <v>0</v>
      </c>
    </row>
    <row r="10" spans="1:14" x14ac:dyDescent="0.2">
      <c r="A10" t="s">
        <v>46</v>
      </c>
      <c r="N10" s="3">
        <f t="shared" si="0"/>
        <v>0</v>
      </c>
    </row>
    <row r="11" spans="1:14" x14ac:dyDescent="0.2">
      <c r="A11" t="s">
        <v>65</v>
      </c>
      <c r="N11" s="3">
        <f t="shared" si="0"/>
        <v>0</v>
      </c>
    </row>
    <row r="12" spans="1:14" x14ac:dyDescent="0.2">
      <c r="A12" t="s">
        <v>11</v>
      </c>
      <c r="N12" s="3">
        <f t="shared" si="0"/>
        <v>0</v>
      </c>
    </row>
    <row r="13" spans="1:14" x14ac:dyDescent="0.2">
      <c r="A13" t="s">
        <v>48</v>
      </c>
      <c r="N13" s="3">
        <f t="shared" si="0"/>
        <v>0</v>
      </c>
    </row>
    <row r="14" spans="1:14" x14ac:dyDescent="0.2">
      <c r="A14" t="s">
        <v>12</v>
      </c>
      <c r="B14" s="3">
        <v>39.1</v>
      </c>
      <c r="C14" s="3">
        <v>90.17</v>
      </c>
      <c r="D14" s="3">
        <v>81.87</v>
      </c>
      <c r="N14" s="3">
        <f t="shared" si="0"/>
        <v>211.14000000000001</v>
      </c>
    </row>
    <row r="15" spans="1:14" x14ac:dyDescent="0.2">
      <c r="A15" t="s">
        <v>13</v>
      </c>
      <c r="D15" s="3">
        <v>55</v>
      </c>
      <c r="N15" s="3">
        <f t="shared" si="0"/>
        <v>55</v>
      </c>
    </row>
    <row r="16" spans="1:14" x14ac:dyDescent="0.2">
      <c r="A16" t="s">
        <v>49</v>
      </c>
      <c r="N16" s="3">
        <f t="shared" si="0"/>
        <v>0</v>
      </c>
    </row>
    <row r="17" spans="1:14" x14ac:dyDescent="0.2">
      <c r="A17" t="s">
        <v>14</v>
      </c>
      <c r="N17" s="3">
        <f t="shared" si="0"/>
        <v>0</v>
      </c>
    </row>
    <row r="18" spans="1:14" x14ac:dyDescent="0.2">
      <c r="A18" t="s">
        <v>15</v>
      </c>
      <c r="N18" s="3">
        <f t="shared" si="0"/>
        <v>0</v>
      </c>
    </row>
    <row r="19" spans="1:14" x14ac:dyDescent="0.2">
      <c r="A19" t="s">
        <v>50</v>
      </c>
      <c r="N19" s="3">
        <f t="shared" si="0"/>
        <v>0</v>
      </c>
    </row>
    <row r="20" spans="1:14" x14ac:dyDescent="0.2">
      <c r="A20" t="s">
        <v>16</v>
      </c>
      <c r="N20" s="3">
        <f t="shared" si="0"/>
        <v>0</v>
      </c>
    </row>
    <row r="21" spans="1:14" x14ac:dyDescent="0.2">
      <c r="A21" t="s">
        <v>27</v>
      </c>
      <c r="N21" s="3">
        <f>SUM(N2:N20)</f>
        <v>2321.14</v>
      </c>
    </row>
    <row r="22" spans="1:14" x14ac:dyDescent="0.2">
      <c r="B22" s="3">
        <f>SUM(B2:B21)</f>
        <v>674.1</v>
      </c>
      <c r="C22" s="3">
        <f t="shared" ref="C22:M22" si="1">SUM(C2:C21)</f>
        <v>875.17</v>
      </c>
      <c r="D22" s="3">
        <f t="shared" si="1"/>
        <v>771.87</v>
      </c>
      <c r="E22" s="3">
        <f t="shared" si="1"/>
        <v>0</v>
      </c>
      <c r="F22" s="3">
        <f t="shared" si="1"/>
        <v>0</v>
      </c>
      <c r="G22" s="3">
        <f t="shared" si="1"/>
        <v>0</v>
      </c>
      <c r="H22" s="3">
        <f t="shared" si="1"/>
        <v>0</v>
      </c>
      <c r="I22" s="3">
        <f t="shared" si="1"/>
        <v>0</v>
      </c>
      <c r="J22" s="3">
        <f t="shared" si="1"/>
        <v>0</v>
      </c>
      <c r="K22" s="3">
        <f t="shared" si="1"/>
        <v>0</v>
      </c>
      <c r="L22" s="3">
        <f t="shared" si="1"/>
        <v>0</v>
      </c>
      <c r="M22" s="3">
        <f t="shared" si="1"/>
        <v>0</v>
      </c>
      <c r="N22" s="3">
        <f>SUM(B22:M22)</f>
        <v>2321.14</v>
      </c>
    </row>
  </sheetData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6C9B-D496-4F82-B050-BE12103B1F7F}">
  <dimension ref="A1:N21"/>
  <sheetViews>
    <sheetView workbookViewId="0">
      <selection activeCell="A24" sqref="A1:O24"/>
    </sheetView>
  </sheetViews>
  <sheetFormatPr baseColWidth="10" defaultColWidth="27.5" defaultRowHeight="15" x14ac:dyDescent="0.2"/>
  <cols>
    <col min="1" max="1" width="22" customWidth="1"/>
    <col min="2" max="2" width="8.33203125" style="3" customWidth="1"/>
    <col min="3" max="3" width="9.1640625" style="3" customWidth="1"/>
    <col min="4" max="4" width="10" style="3" customWidth="1"/>
    <col min="5" max="5" width="9.5" style="3" hidden="1" customWidth="1"/>
    <col min="6" max="6" width="7.5" style="3" hidden="1" customWidth="1"/>
    <col min="7" max="7" width="9.5" style="3" hidden="1" customWidth="1"/>
    <col min="8" max="8" width="9.83203125" style="3" hidden="1" customWidth="1"/>
    <col min="9" max="9" width="9.1640625" style="3" hidden="1" customWidth="1"/>
    <col min="10" max="10" width="8.1640625" style="3" hidden="1" customWidth="1"/>
    <col min="11" max="11" width="7.83203125" style="3" hidden="1" customWidth="1"/>
    <col min="12" max="12" width="8.83203125" style="3" hidden="1" customWidth="1"/>
    <col min="13" max="13" width="7.5" style="3" customWidth="1"/>
    <col min="14" max="14" width="12.1640625" style="3" customWidth="1"/>
  </cols>
  <sheetData>
    <row r="1" spans="1:14" x14ac:dyDescent="0.2">
      <c r="A1" t="s">
        <v>54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37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</row>
    <row r="2" spans="1:14" x14ac:dyDescent="0.2">
      <c r="A2" t="s">
        <v>5</v>
      </c>
      <c r="N2" s="3">
        <f>SUM(B2:M2)</f>
        <v>0</v>
      </c>
    </row>
    <row r="3" spans="1:14" x14ac:dyDescent="0.2">
      <c r="A3" t="s">
        <v>6</v>
      </c>
      <c r="B3" s="3">
        <v>600</v>
      </c>
      <c r="D3" s="3">
        <v>1200</v>
      </c>
      <c r="N3" s="3">
        <f t="shared" ref="N3:N19" si="0">SUM(B3:M3)</f>
        <v>1800</v>
      </c>
    </row>
    <row r="4" spans="1:14" x14ac:dyDescent="0.2">
      <c r="A4" t="s">
        <v>43</v>
      </c>
      <c r="N4" s="3">
        <f t="shared" si="0"/>
        <v>0</v>
      </c>
    </row>
    <row r="5" spans="1:14" x14ac:dyDescent="0.2">
      <c r="A5" t="s">
        <v>7</v>
      </c>
      <c r="N5" s="3">
        <f t="shared" si="0"/>
        <v>0</v>
      </c>
    </row>
    <row r="6" spans="1:14" x14ac:dyDescent="0.2">
      <c r="A6" t="s">
        <v>8</v>
      </c>
      <c r="N6" s="3">
        <f t="shared" si="0"/>
        <v>0</v>
      </c>
    </row>
    <row r="7" spans="1:14" x14ac:dyDescent="0.2">
      <c r="A7" t="s">
        <v>44</v>
      </c>
      <c r="N7" s="3">
        <f t="shared" si="0"/>
        <v>0</v>
      </c>
    </row>
    <row r="8" spans="1:14" x14ac:dyDescent="0.2">
      <c r="A8" t="s">
        <v>9</v>
      </c>
      <c r="N8" s="3">
        <f t="shared" si="0"/>
        <v>0</v>
      </c>
    </row>
    <row r="9" spans="1:14" x14ac:dyDescent="0.2">
      <c r="A9" t="s">
        <v>45</v>
      </c>
      <c r="N9" s="3">
        <f t="shared" si="0"/>
        <v>0</v>
      </c>
    </row>
    <row r="10" spans="1:14" x14ac:dyDescent="0.2">
      <c r="A10" t="s">
        <v>46</v>
      </c>
      <c r="N10" s="3">
        <f t="shared" si="0"/>
        <v>0</v>
      </c>
    </row>
    <row r="11" spans="1:14" x14ac:dyDescent="0.2">
      <c r="A11" t="s">
        <v>47</v>
      </c>
      <c r="N11" s="3">
        <f t="shared" si="0"/>
        <v>0</v>
      </c>
    </row>
    <row r="12" spans="1:14" x14ac:dyDescent="0.2">
      <c r="A12" t="s">
        <v>11</v>
      </c>
      <c r="N12" s="3">
        <f t="shared" si="0"/>
        <v>0</v>
      </c>
    </row>
    <row r="13" spans="1:14" x14ac:dyDescent="0.2">
      <c r="A13" t="s">
        <v>12</v>
      </c>
      <c r="B13" s="3">
        <v>88</v>
      </c>
      <c r="C13" s="3">
        <v>97</v>
      </c>
      <c r="D13" s="3">
        <v>83</v>
      </c>
      <c r="N13" s="3">
        <f t="shared" si="0"/>
        <v>268</v>
      </c>
    </row>
    <row r="14" spans="1:14" x14ac:dyDescent="0.2">
      <c r="A14" t="s">
        <v>13</v>
      </c>
      <c r="N14" s="3">
        <f t="shared" si="0"/>
        <v>0</v>
      </c>
    </row>
    <row r="15" spans="1:14" x14ac:dyDescent="0.2">
      <c r="A15" t="s">
        <v>49</v>
      </c>
      <c r="N15" s="3">
        <f t="shared" si="0"/>
        <v>0</v>
      </c>
    </row>
    <row r="16" spans="1:14" x14ac:dyDescent="0.2">
      <c r="A16" t="s">
        <v>14</v>
      </c>
      <c r="N16" s="3">
        <f t="shared" si="0"/>
        <v>0</v>
      </c>
    </row>
    <row r="17" spans="1:14" x14ac:dyDescent="0.2">
      <c r="A17" t="s">
        <v>15</v>
      </c>
      <c r="N17" s="3">
        <f t="shared" si="0"/>
        <v>0</v>
      </c>
    </row>
    <row r="18" spans="1:14" x14ac:dyDescent="0.2">
      <c r="A18" t="s">
        <v>50</v>
      </c>
      <c r="N18" s="3">
        <f t="shared" si="0"/>
        <v>0</v>
      </c>
    </row>
    <row r="19" spans="1:14" x14ac:dyDescent="0.2">
      <c r="A19" t="s">
        <v>16</v>
      </c>
      <c r="N19" s="3">
        <f t="shared" si="0"/>
        <v>0</v>
      </c>
    </row>
    <row r="20" spans="1:14" x14ac:dyDescent="0.2">
      <c r="A20" t="s">
        <v>27</v>
      </c>
      <c r="N20" s="3">
        <f>SUM(N2:N19)</f>
        <v>2068</v>
      </c>
    </row>
    <row r="21" spans="1:14" x14ac:dyDescent="0.2">
      <c r="B21" s="3">
        <f>SUM(B2:B20)</f>
        <v>688</v>
      </c>
      <c r="C21" s="3">
        <f t="shared" ref="C21:M21" si="1">SUM(C2:C20)</f>
        <v>97</v>
      </c>
      <c r="D21" s="3">
        <f t="shared" si="1"/>
        <v>1283</v>
      </c>
      <c r="E21" s="3">
        <f t="shared" si="1"/>
        <v>0</v>
      </c>
      <c r="F21" s="3">
        <f t="shared" si="1"/>
        <v>0</v>
      </c>
      <c r="G21" s="3">
        <f t="shared" si="1"/>
        <v>0</v>
      </c>
      <c r="H21" s="3">
        <f t="shared" si="1"/>
        <v>0</v>
      </c>
      <c r="I21" s="3">
        <f t="shared" si="1"/>
        <v>0</v>
      </c>
      <c r="J21" s="3">
        <f t="shared" si="1"/>
        <v>0</v>
      </c>
      <c r="K21" s="3">
        <f t="shared" si="1"/>
        <v>0</v>
      </c>
      <c r="L21" s="3">
        <f t="shared" si="1"/>
        <v>0</v>
      </c>
      <c r="M21" s="3">
        <f t="shared" si="1"/>
        <v>0</v>
      </c>
      <c r="N21" s="3">
        <f>SUM(B21:M21)</f>
        <v>2068</v>
      </c>
    </row>
  </sheetData>
  <pageMargins left="0.7" right="0.7" top="0.75" bottom="0.7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D87D-7BAF-4352-B5A3-93B4E2484B58}">
  <dimension ref="A1:U55"/>
  <sheetViews>
    <sheetView zoomScaleNormal="100" workbookViewId="0">
      <selection activeCell="A18" sqref="A18"/>
    </sheetView>
  </sheetViews>
  <sheetFormatPr baseColWidth="10" defaultColWidth="8.83203125" defaultRowHeight="15" x14ac:dyDescent="0.2"/>
  <cols>
    <col min="1" max="1" width="8.83203125" style="5"/>
    <col min="2" max="2" width="15.33203125" customWidth="1"/>
    <col min="3" max="9" width="8.83203125" style="3"/>
    <col min="10" max="12" width="0" style="3" hidden="1" customWidth="1"/>
    <col min="13" max="20" width="8.83203125" style="3"/>
  </cols>
  <sheetData>
    <row r="1" spans="8:21" x14ac:dyDescent="0.2">
      <c r="H1" s="8"/>
    </row>
    <row r="2" spans="8:21" x14ac:dyDescent="0.2">
      <c r="H2" s="8"/>
      <c r="U2" s="6"/>
    </row>
    <row r="54" spans="21:21" x14ac:dyDescent="0.2">
      <c r="U54" s="3"/>
    </row>
    <row r="55" spans="21:21" x14ac:dyDescent="0.2">
      <c r="U55" s="6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EB12-D1F8-4F5F-90D5-CDE15477B965}">
  <dimension ref="A1:C22"/>
  <sheetViews>
    <sheetView workbookViewId="0">
      <selection activeCell="A23" sqref="A1:G23"/>
    </sheetView>
  </sheetViews>
  <sheetFormatPr baseColWidth="10" defaultColWidth="8.83203125" defaultRowHeight="15" x14ac:dyDescent="0.2"/>
  <cols>
    <col min="1" max="1" width="16.6640625" style="5" customWidth="1"/>
    <col min="2" max="2" width="14.33203125" style="6" customWidth="1"/>
    <col min="3" max="3" width="13.83203125" style="6" customWidth="1"/>
  </cols>
  <sheetData>
    <row r="1" spans="1:3" x14ac:dyDescent="0.2">
      <c r="A1" s="4">
        <v>2022</v>
      </c>
      <c r="B1" s="6" t="s">
        <v>55</v>
      </c>
      <c r="C1" s="6" t="s">
        <v>56</v>
      </c>
    </row>
    <row r="3" spans="1:3" x14ac:dyDescent="0.2">
      <c r="A3" s="5">
        <v>44586</v>
      </c>
      <c r="B3" s="6">
        <v>150</v>
      </c>
      <c r="C3" s="6">
        <v>488.55</v>
      </c>
    </row>
    <row r="4" spans="1:3" x14ac:dyDescent="0.2">
      <c r="A4" s="5">
        <v>44642</v>
      </c>
      <c r="B4" s="6">
        <v>711.4</v>
      </c>
    </row>
    <row r="5" spans="1:3" x14ac:dyDescent="0.2">
      <c r="A5" s="5">
        <v>44644</v>
      </c>
      <c r="C5" s="6">
        <v>108.51</v>
      </c>
    </row>
    <row r="22" spans="1:3" x14ac:dyDescent="0.2">
      <c r="A22" s="5" t="s">
        <v>57</v>
      </c>
      <c r="B22" s="6">
        <f>SUM(B3:B21)</f>
        <v>861.4</v>
      </c>
      <c r="C22" s="6">
        <f>SUM(C3:C21)</f>
        <v>597.06000000000006</v>
      </c>
    </row>
  </sheetData>
  <pageMargins left="0.7" right="0.7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F56C-75C4-4F85-B025-05324BF3D790}">
  <dimension ref="A1:N20"/>
  <sheetViews>
    <sheetView zoomScale="115" zoomScaleNormal="115" workbookViewId="0">
      <selection activeCell="N9" sqref="N9"/>
    </sheetView>
  </sheetViews>
  <sheetFormatPr baseColWidth="10" defaultColWidth="8.83203125" defaultRowHeight="15" x14ac:dyDescent="0.2"/>
  <cols>
    <col min="1" max="1" width="10.5" style="5" customWidth="1"/>
    <col min="2" max="2" width="10.83203125" style="6" customWidth="1"/>
    <col min="3" max="3" width="18" style="9" customWidth="1"/>
    <col min="4" max="4" width="10" style="6" customWidth="1"/>
    <col min="5" max="5" width="10.1640625" style="6" customWidth="1"/>
    <col min="6" max="6" width="8.6640625" style="6" customWidth="1"/>
    <col min="7" max="7" width="10.1640625" style="6" customWidth="1"/>
    <col min="8" max="8" width="9.83203125" style="6" customWidth="1"/>
    <col min="9" max="9" width="7.6640625" style="6" customWidth="1"/>
    <col min="10" max="10" width="9" style="6" customWidth="1"/>
    <col min="11" max="14" width="8.83203125" style="6"/>
  </cols>
  <sheetData>
    <row r="1" spans="1:11" ht="32" x14ac:dyDescent="0.2">
      <c r="A1" s="5" t="s">
        <v>63</v>
      </c>
      <c r="B1" s="12" t="s">
        <v>59</v>
      </c>
      <c r="C1" s="12" t="s">
        <v>60</v>
      </c>
      <c r="D1" s="6" t="s">
        <v>62</v>
      </c>
      <c r="E1" s="13" t="s">
        <v>2</v>
      </c>
      <c r="F1" s="6" t="s">
        <v>28</v>
      </c>
      <c r="G1" s="6" t="s">
        <v>61</v>
      </c>
      <c r="H1" s="6" t="s">
        <v>69</v>
      </c>
      <c r="I1" s="13" t="s">
        <v>70</v>
      </c>
      <c r="J1" s="13" t="s">
        <v>111</v>
      </c>
      <c r="K1" s="13" t="s">
        <v>112</v>
      </c>
    </row>
    <row r="2" spans="1:11" x14ac:dyDescent="0.2">
      <c r="A2" s="15" t="s">
        <v>122</v>
      </c>
      <c r="B2" s="15"/>
      <c r="C2" s="16"/>
    </row>
    <row r="3" spans="1:11" x14ac:dyDescent="0.2">
      <c r="A3" s="5">
        <v>44563</v>
      </c>
      <c r="B3" s="6">
        <v>34.4</v>
      </c>
      <c r="C3" s="9" t="s">
        <v>108</v>
      </c>
      <c r="F3" s="6">
        <v>34.4</v>
      </c>
    </row>
    <row r="4" spans="1:11" x14ac:dyDescent="0.2">
      <c r="A4" s="5">
        <v>44565</v>
      </c>
      <c r="B4" s="6">
        <v>18.79</v>
      </c>
      <c r="C4" s="9" t="s">
        <v>109</v>
      </c>
      <c r="F4" s="6">
        <v>18.79</v>
      </c>
    </row>
    <row r="5" spans="1:11" x14ac:dyDescent="0.2">
      <c r="A5" s="5">
        <v>44566</v>
      </c>
      <c r="B5" s="6">
        <v>30.8</v>
      </c>
      <c r="C5" s="9" t="s">
        <v>81</v>
      </c>
      <c r="E5" s="6">
        <v>30.8</v>
      </c>
    </row>
    <row r="6" spans="1:11" x14ac:dyDescent="0.2">
      <c r="A6" s="5">
        <v>44572</v>
      </c>
      <c r="B6" s="6">
        <v>178.16</v>
      </c>
      <c r="C6" s="9" t="s">
        <v>109</v>
      </c>
      <c r="D6" s="6">
        <v>118.77</v>
      </c>
      <c r="G6" s="6">
        <v>59.39</v>
      </c>
    </row>
    <row r="7" spans="1:11" x14ac:dyDescent="0.2">
      <c r="A7" s="5">
        <v>44585</v>
      </c>
      <c r="B7" s="6">
        <v>77.22</v>
      </c>
      <c r="C7" s="9" t="s">
        <v>109</v>
      </c>
      <c r="E7" s="6">
        <v>77.22</v>
      </c>
    </row>
    <row r="8" spans="1:11" x14ac:dyDescent="0.2">
      <c r="A8" s="5">
        <v>44585</v>
      </c>
      <c r="B8" s="6">
        <v>29.68</v>
      </c>
      <c r="C8" s="9" t="s">
        <v>109</v>
      </c>
      <c r="F8" s="6">
        <v>29.68</v>
      </c>
    </row>
    <row r="9" spans="1:11" x14ac:dyDescent="0.2">
      <c r="A9" s="5">
        <v>44589</v>
      </c>
      <c r="B9" s="6">
        <v>40.700000000000003</v>
      </c>
      <c r="C9" s="9" t="s">
        <v>119</v>
      </c>
      <c r="J9" s="6">
        <v>40.700000000000003</v>
      </c>
    </row>
    <row r="10" spans="1:11" x14ac:dyDescent="0.2">
      <c r="A10" s="5">
        <v>44592</v>
      </c>
      <c r="B10" s="6">
        <v>87.95</v>
      </c>
      <c r="C10" s="9" t="s">
        <v>115</v>
      </c>
      <c r="H10" s="6">
        <v>87.95</v>
      </c>
    </row>
    <row r="11" spans="1:11" x14ac:dyDescent="0.2">
      <c r="A11" s="5">
        <v>44607</v>
      </c>
      <c r="B11" s="6">
        <v>6.33</v>
      </c>
      <c r="C11" s="9" t="s">
        <v>114</v>
      </c>
      <c r="K11" s="6">
        <v>6.33</v>
      </c>
    </row>
    <row r="12" spans="1:11" x14ac:dyDescent="0.2">
      <c r="A12" s="5">
        <v>44607</v>
      </c>
      <c r="B12" s="6">
        <v>13</v>
      </c>
      <c r="C12" s="9" t="s">
        <v>113</v>
      </c>
      <c r="K12" s="6">
        <v>13</v>
      </c>
    </row>
    <row r="13" spans="1:11" x14ac:dyDescent="0.2">
      <c r="A13" s="5">
        <v>44609</v>
      </c>
      <c r="B13" s="6">
        <v>39.590000000000003</v>
      </c>
      <c r="C13" s="9" t="s">
        <v>109</v>
      </c>
      <c r="G13" s="6">
        <v>39.590000000000003</v>
      </c>
    </row>
    <row r="14" spans="1:11" x14ac:dyDescent="0.2">
      <c r="A14" s="5">
        <v>44609</v>
      </c>
      <c r="B14" s="6">
        <v>65.98</v>
      </c>
      <c r="C14" s="9" t="s">
        <v>109</v>
      </c>
      <c r="G14" s="6">
        <v>65.98</v>
      </c>
    </row>
    <row r="15" spans="1:11" x14ac:dyDescent="0.2">
      <c r="A15" s="5">
        <v>44619</v>
      </c>
      <c r="B15" s="6">
        <v>20.2</v>
      </c>
      <c r="C15" s="9" t="s">
        <v>110</v>
      </c>
      <c r="J15" s="6">
        <v>20.2</v>
      </c>
    </row>
    <row r="16" spans="1:11" x14ac:dyDescent="0.2">
      <c r="A16" s="5">
        <v>44629</v>
      </c>
      <c r="B16" s="6">
        <v>72.56</v>
      </c>
      <c r="C16" s="9" t="s">
        <v>109</v>
      </c>
      <c r="D16" s="6">
        <v>37.380000000000003</v>
      </c>
      <c r="G16" s="6">
        <v>35.18</v>
      </c>
    </row>
    <row r="17" spans="1:11" x14ac:dyDescent="0.2">
      <c r="A17" s="5">
        <v>44632</v>
      </c>
      <c r="B17" s="6">
        <v>28.48</v>
      </c>
      <c r="C17" s="9" t="s">
        <v>113</v>
      </c>
      <c r="K17" s="6">
        <v>28.48</v>
      </c>
    </row>
    <row r="19" spans="1:11" x14ac:dyDescent="0.2">
      <c r="B19" s="6" t="s">
        <v>57</v>
      </c>
      <c r="C19" s="9">
        <f>SUM(D19:K19)</f>
        <v>743.84000000000015</v>
      </c>
      <c r="D19" s="6">
        <f>SUM(D3:D18)</f>
        <v>156.15</v>
      </c>
      <c r="E19" s="6">
        <f t="shared" ref="E19:K19" si="0">SUM(E3:E18)</f>
        <v>108.02</v>
      </c>
      <c r="F19" s="6">
        <f t="shared" si="0"/>
        <v>82.87</v>
      </c>
      <c r="G19" s="6">
        <f t="shared" si="0"/>
        <v>200.14000000000001</v>
      </c>
      <c r="H19" s="6">
        <f t="shared" si="0"/>
        <v>87.95</v>
      </c>
      <c r="I19" s="6">
        <f t="shared" si="0"/>
        <v>0</v>
      </c>
      <c r="J19" s="6">
        <f t="shared" si="0"/>
        <v>60.900000000000006</v>
      </c>
      <c r="K19" s="6">
        <f t="shared" si="0"/>
        <v>47.81</v>
      </c>
    </row>
    <row r="20" spans="1:11" x14ac:dyDescent="0.2">
      <c r="A20" s="5" t="s">
        <v>42</v>
      </c>
      <c r="B20" s="6">
        <f>SUM(B3:B19)</f>
        <v>743.84000000000015</v>
      </c>
      <c r="C20" s="6"/>
    </row>
  </sheetData>
  <pageMargins left="0.5" right="0" top="0.5" bottom="0.2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2022 Tax Info </vt:lpstr>
      <vt:lpstr>Bank Recon </vt:lpstr>
      <vt:lpstr>Bella Luna</vt:lpstr>
      <vt:lpstr>Phoenix 10</vt:lpstr>
      <vt:lpstr>Seaspray</vt:lpstr>
      <vt:lpstr>Wind Drift</vt:lpstr>
      <vt:lpstr>Rent 2022</vt:lpstr>
      <vt:lpstr>Lodging Tax </vt:lpstr>
      <vt:lpstr>Expense Report</vt:lpstr>
      <vt:lpstr>BR 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MARENO</dc:creator>
  <cp:lastModifiedBy>Microsoft Office User</cp:lastModifiedBy>
  <cp:lastPrinted>2022-09-19T15:43:11Z</cp:lastPrinted>
  <dcterms:created xsi:type="dcterms:W3CDTF">2022-05-25T03:08:56Z</dcterms:created>
  <dcterms:modified xsi:type="dcterms:W3CDTF">2022-09-28T03:50:57Z</dcterms:modified>
</cp:coreProperties>
</file>