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60ACA1-7763-463D-BF51-10134B866D3B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H15" i="1"/>
  <c r="J15" i="1" s="1"/>
  <c r="H14" i="1"/>
  <c r="J14" i="1" s="1"/>
  <c r="H13" i="1"/>
  <c r="H12" i="1"/>
  <c r="H11" i="1"/>
  <c r="J11" i="1" s="1"/>
  <c r="H10" i="1"/>
  <c r="H9" i="1"/>
  <c r="H8" i="1"/>
  <c r="H7" i="1"/>
  <c r="J7" i="1" s="1"/>
  <c r="H6" i="1"/>
  <c r="H5" i="1"/>
  <c r="J5" i="1" s="1"/>
  <c r="H4" i="1"/>
  <c r="H3" i="1"/>
  <c r="J3" i="1"/>
  <c r="J4" i="1"/>
  <c r="J13" i="1"/>
  <c r="J6" i="1"/>
  <c r="J8" i="1"/>
  <c r="H2" i="1"/>
  <c r="D17" i="1"/>
  <c r="C17" i="1"/>
  <c r="J9" i="1"/>
  <c r="J10" i="1"/>
  <c r="J12" i="1"/>
  <c r="H17" i="1"/>
  <c r="J2" i="1" l="1"/>
  <c r="K15" i="1" a="1"/>
  <c r="K15" i="1" s="1"/>
  <c r="K13" i="1" a="1"/>
  <c r="K13" i="1" s="1"/>
  <c r="K11" i="1" a="1"/>
  <c r="K11" i="1" s="1"/>
  <c r="K9" i="1" a="1"/>
  <c r="K9" i="1" s="1"/>
  <c r="K7" i="1" a="1"/>
  <c r="K7" i="1" s="1"/>
  <c r="K5" i="1" a="1"/>
  <c r="K5" i="1" s="1"/>
  <c r="K4" i="1" a="1"/>
  <c r="K4" i="1" s="1"/>
  <c r="K14" i="1" a="1"/>
  <c r="K14" i="1" s="1"/>
  <c r="K12" i="1" a="1"/>
  <c r="K12" i="1" s="1"/>
  <c r="K10" i="1" a="1"/>
  <c r="K10" i="1" s="1"/>
  <c r="K8" i="1" a="1"/>
  <c r="K8" i="1" s="1"/>
  <c r="K6" i="1" a="1"/>
  <c r="K6" i="1" s="1"/>
  <c r="K3" i="1" a="1"/>
  <c r="K3" i="1" s="1"/>
  <c r="J17" i="1"/>
  <c r="K2" i="1" a="1"/>
  <c r="K2" i="1" s="1"/>
  <c r="N15" i="1" l="1"/>
  <c r="N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<sst xmlns="http://schemas.openxmlformats.org/spreadsheetml/2006/main" count="35" uniqueCount="35">
  <si>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</si>
  <si>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</si>
  <si>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</si>
  <si>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</si>
  <si>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</si>
  <si>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</si>
  <si>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</si>
  <si>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</si>
  <si>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</si>
  <si>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</si>
  <si>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</si>
  <si>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</si>
  <si>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</si>
  <si>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</si>
  <si>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</si>
  <si>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</si>
  <si>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</si>
  <si>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</si>
  <si>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</si>
  <si>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</si>
  <si>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</si>
  <si>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</si>
  <si>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</si>
  <si>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</si>
  <si>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</si>
  <si>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</si>
  <si>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</si>
  <si>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</si>
  <si>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</si>
  <si>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</si>
  <si>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</si>
  <si>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</si>
  <si>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</si>
  <si>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人數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</si>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</sst>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學生總成績長條圖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5.0925925925925923E-2"/>
          <c:w val="0.89019685039370078"/>
          <c:h val="0.765792505103528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工作表1!$I$2:$I$15</c:f>
              <c:numCache>
                <c:formatCode>General</c:formatCode>
                <c:ptCount val="14"/>
                <c:pt idx="0">
                  <c:v>89</c:v>
                </c:pt>
                <c:pt idx="1">
                  <c:v>94</c:v>
                </c:pt>
                <c:pt idx="2">
                  <c:v>80</c:v>
                </c:pt>
                <c:pt idx="3">
                  <c:v>80</c:v>
                </c:pt>
                <c:pt idx="4">
                  <c:v>88</c:v>
                </c:pt>
                <c:pt idx="5">
                  <c:v>81</c:v>
                </c:pt>
                <c:pt idx="6">
                  <c:v>77</c:v>
                </c:pt>
                <c:pt idx="7">
                  <c:v>73</c:v>
                </c:pt>
                <c:pt idx="8">
                  <c:v>77</c:v>
                </c:pt>
                <c:pt idx="9">
                  <c:v>82</c:v>
                </c:pt>
                <c:pt idx="10">
                  <c:v>88</c:v>
                </c:pt>
                <c:pt idx="11">
                  <c:v>52</c:v>
                </c:pt>
                <c:pt idx="12">
                  <c:v>69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7-4D96-85E4-DF6A4A98D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270559"/>
        <c:axId val="251412111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名字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工作表1!$B$2:$B$15</c15:sqref>
                        </c15:formulaRef>
                      </c:ext>
                    </c:extLst>
                    <c:strCache>
                      <c:ptCount val="14"/>
                      <c:pt idx="0">
                        <c:v>何大美</c:v>
                      </c:pt>
                      <c:pt idx="1">
                        <c:v>陳慢慢</c:v>
                      </c:pt>
                      <c:pt idx="2">
                        <c:v>黃阿坤</c:v>
                      </c:pt>
                      <c:pt idx="3">
                        <c:v>李大仁</c:v>
                      </c:pt>
                      <c:pt idx="4">
                        <c:v>陳小奇</c:v>
                      </c:pt>
                      <c:pt idx="5">
                        <c:v>羅小花</c:v>
                      </c:pt>
                      <c:pt idx="6">
                        <c:v>李小君</c:v>
                      </c:pt>
                      <c:pt idx="7">
                        <c:v>李大輝</c:v>
                      </c:pt>
                      <c:pt idx="8">
                        <c:v>白阿國</c:v>
                      </c:pt>
                      <c:pt idx="9">
                        <c:v>王小明</c:v>
                      </c:pt>
                      <c:pt idx="10">
                        <c:v>李大月</c:v>
                      </c:pt>
                      <c:pt idx="11">
                        <c:v>林大義</c:v>
                      </c:pt>
                      <c:pt idx="12">
                        <c:v>宋小倫</c:v>
                      </c:pt>
                      <c:pt idx="13">
                        <c:v>許亮亮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1A-44E7-4D96-85E4-DF6A4A98D5EA}"/>
                  </c:ext>
                </c:extLst>
              </c15:ser>
            </c15:filteredBarSeries>
          </c:ext>
        </c:extLst>
      </c:barChart>
      <c:catAx>
        <c:axId val="249270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412111"/>
        <c:crosses val="autoZero"/>
        <c:auto val="1"/>
        <c:lblAlgn val="ctr"/>
        <c:lblOffset val="100"/>
        <c:noMultiLvlLbl val="0"/>
      </c:catAx>
      <c:valAx>
        <c:axId val="251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927055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及格人數比例圓餅圖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工作表1!$N$13</c:f>
              <c:strCache>
                <c:ptCount val="1"/>
                <c:pt idx="0">
                  <c:v>人數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67-4F35-9833-FBA537BF4F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67-4F35-9833-FBA537BF4F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67-4F35-9833-FBA537BF4F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工作表1!$M$14:$M$16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工作表1!$N$14:$N$16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9-4C5A-9417-C15A5B5F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760741497773534E-2"/>
          <c:y val="0.87094852726742478"/>
          <c:w val="0.27544250445336071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24</xdr:row>
      <xdr:rowOff>60960</xdr:rowOff>
    </xdr:from>
    <xdr:to>
      <xdr:col>10</xdr:col>
      <xdr:colOff>1375410</xdr:colOff>
      <xdr:row>37</xdr:row>
      <xdr:rowOff>129540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D3DEAAF-D1A8-FFF5-AAA6-1EA58CEF2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71718</xdr:colOff>
      <xdr:row>16</xdr:row>
      <xdr:rowOff>26894</xdr:rowOff>
    </xdr:from>
    <xdr:to>
      <xdr:col>15</xdr:col>
      <xdr:colOff>98613</xdr:colOff>
      <xdr:row>29</xdr:row>
      <xdr:rowOff>89647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45922F50-E0C3-BDB6-1242-9894F2A8D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zoomScale="85" zoomScaleNormal="85" workbookViewId="0">
      <selection activeCell="O5" sqref="O5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  <col min="14" max="14" width="9.77734375" bestFit="1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 t="shared" ref="J2:J15" si="0">H2*0.5+I2*0.5</f>
        <v>91.7</v>
      </c>
      <c r="K2" t="str" cm="1">
        <f t="array" ref="K2">_xlfn.IFS(J2&gt;=90,"A",J2&gt;=80,"B",J2&gt;=70,"C",J2&gt;=60,"D",J2&lt;60,"F")</f>
        <v>A</v>
      </c>
      <c r="L2" t="str">
        <f>IF( J2&gt;=60,"PASS","FAIL")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>
        <f t="shared" si="0"/>
        <v>90</v>
      </c>
      <c r="K3" t="str" cm="1">
        <f t="array" ref="K3">_xlfn.IFS(J3&gt;=90,"A",J3&gt;=80,"B",J3&gt;=70,"C",J3&gt;=60,"D",J3&lt;60,"F")</f>
        <v>A</v>
      </c>
      <c r="L3" t="str">
        <f t="shared" ref="L3:L15" si="2">IF( J3&gt;=60,"PASS","FAIL")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0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0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0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  <c r="N13" t="s">
        <v>33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  <c r="M14" s="5" t="s">
        <v>32</v>
      </c>
      <c r="N14">
        <f>COUNTIFS(L2:L15,"=PASS")</f>
        <v>12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  <c r="M15" t="s">
        <v>34</v>
      </c>
      <c r="N15">
        <f>COUNTIFS(L2:L15,"=FAIL")</f>
        <v>2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2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18" spans="2:10">
      <c r="B18" s="1"/>
    </row>
    <row r="24" spans="2:10">
      <c r="I24" s="4" t="s">
        <v>30</v>
      </c>
    </row>
  </sheetData>
  <phoneticPr fontId="2" type="noConversion"/>
  <conditionalFormatting sqref="K2:K15">
    <cfRule type="cellIs" dxfId="3" priority="4" operator="between">
      <formula>90</formula>
      <formula>100</formula>
    </cfRule>
  </conditionalFormatting>
  <conditionalFormatting sqref="L2:L15">
    <cfRule type="cellIs" dxfId="2" priority="2" operator="equal">
      <formula>"PASS"</formula>
    </cfRule>
    <cfRule type="cellIs" dxfId="1" priority="3" operator="greaterThan">
      <formula>60</formula>
    </cfRule>
  </conditionalFormatting>
  <conditionalFormatting sqref="L15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宇 柯</cp:lastModifiedBy>
  <dcterms:created xsi:type="dcterms:W3CDTF">2023-10-19T05:27:10Z</dcterms:created>
  <dcterms:modified xsi:type="dcterms:W3CDTF">2023-10-27T06:43:03Z</dcterms:modified>
</cp:coreProperties>
</file>